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AEN_PROJECT_DAVIDE_MELOZZI_IST1102230\"/>
    </mc:Choice>
  </mc:AlternateContent>
  <xr:revisionPtr revIDLastSave="0" documentId="13_ncr:1_{243F82AF-B252-4153-B936-5C44C6A92AFF}" xr6:coauthVersionLast="47" xr6:coauthVersionMax="47" xr10:uidLastSave="{00000000-0000-0000-0000-000000000000}"/>
  <bookViews>
    <workbookView xWindow="0" yWindow="1464" windowWidth="22956" windowHeight="11040" xr2:uid="{7A314E20-1C34-4A3E-A929-129CF115EF1B}"/>
  </bookViews>
  <sheets>
    <sheet name="MAIN" sheetId="1" r:id="rId1"/>
    <sheet name="NODES FILTER" sheetId="4" r:id="rId2"/>
    <sheet name="SECTIONS CALCULATION" sheetId="5" r:id="rId3"/>
    <sheet name="VBM" sheetId="6" r:id="rId4"/>
    <sheet name="HBM" sheetId="7" r:id="rId5"/>
    <sheet name="VSF" sheetId="8" r:id="rId6"/>
    <sheet name="HSF" sheetId="9" r:id="rId7"/>
    <sheet name="TM" sheetId="10" r:id="rId8"/>
    <sheet name="PATHS" sheetId="12" r:id="rId9"/>
    <sheet name="FILTER PATH" sheetId="15" r:id="rId10"/>
  </sheets>
  <definedNames>
    <definedName name="_xlnm._FilterDatabase" localSheetId="9" hidden="1">'FILTER PATH'!$C$1:$F$2008</definedName>
    <definedName name="_xlnm._FilterDatabase" localSheetId="1" hidden="1">'NODES FILTER'!$B$1:$E$4620</definedName>
    <definedName name="_xlnm._FilterDatabase" localSheetId="8" hidden="1">PATHS!$G$3:$J$344</definedName>
    <definedName name="solver_adj" localSheetId="0" hidden="1">MAIN!$C$22:$C$42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MAIN!$C$22:$C$42</definedName>
    <definedName name="solver_lhs1" localSheetId="0" hidden="1">MAIN!$C$22</definedName>
    <definedName name="solver_lhs10" localSheetId="0" hidden="1">MAIN!$C$28</definedName>
    <definedName name="solver_lhs11" localSheetId="0" hidden="1">MAIN!$C$29</definedName>
    <definedName name="solver_lhs12" localSheetId="0" hidden="1">MAIN!$C$30</definedName>
    <definedName name="solver_lhs13" localSheetId="0" hidden="1">MAIN!$C$34</definedName>
    <definedName name="solver_lhs14" localSheetId="0" hidden="1">MAIN!$C$35:$C$38</definedName>
    <definedName name="solver_lhs15" localSheetId="0" hidden="1">MAIN!$C$35:$C$39</definedName>
    <definedName name="solver_lhs16" localSheetId="0" hidden="1">MAIN!$C$40</definedName>
    <definedName name="solver_lhs17" localSheetId="0" hidden="1">MAIN!$H$15</definedName>
    <definedName name="solver_lhs18" localSheetId="0" hidden="1">MAIN!$C$38</definedName>
    <definedName name="solver_lhs19" localSheetId="0" hidden="1">MAIN!$C$37</definedName>
    <definedName name="solver_lhs2" localSheetId="0" hidden="1">MAIN!$C$23</definedName>
    <definedName name="solver_lhs20" localSheetId="0" hidden="1">MAIN!$C$39</definedName>
    <definedName name="solver_lhs21" localSheetId="0" hidden="1">MAIN!$C$28</definedName>
    <definedName name="solver_lhs3" localSheetId="0" hidden="1">MAIN!$C$23</definedName>
    <definedName name="solver_lhs4" localSheetId="0" hidden="1">MAIN!$C$23:$C$24</definedName>
    <definedName name="solver_lhs5" localSheetId="0" hidden="1">MAIN!$C$25</definedName>
    <definedName name="solver_lhs6" localSheetId="0" hidden="1">MAIN!$C$26</definedName>
    <definedName name="solver_lhs7" localSheetId="0" hidden="1">MAIN!$C$26</definedName>
    <definedName name="solver_lhs8" localSheetId="0" hidden="1">MAIN!$C$27</definedName>
    <definedName name="solver_lhs9" localSheetId="0" hidden="1">MAIN!$C$27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MAIN!$H$18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1</definedName>
    <definedName name="solver_rel16" localSheetId="0" hidden="1">2</definedName>
    <definedName name="solver_rel17" localSheetId="0" hidden="1">1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0" localSheetId="0" hidden="1">30</definedName>
    <definedName name="solver_rhs1" localSheetId="0" hidden="1">MAIN!$C$24</definedName>
    <definedName name="solver_rhs10" localSheetId="0" hidden="1">MAIN!$C$31</definedName>
    <definedName name="solver_rhs11" localSheetId="0" hidden="1">MAIN!$C$32</definedName>
    <definedName name="solver_rhs12" localSheetId="0" hidden="1">MAIN!$C$33</definedName>
    <definedName name="solver_rhs13" localSheetId="0" hidden="1">MAIN!$C$22</definedName>
    <definedName name="solver_rhs14" localSheetId="0" hidden="1">MAIN!$C$39</definedName>
    <definedName name="solver_rhs15" localSheetId="0" hidden="1">MAIN!$C$41</definedName>
    <definedName name="solver_rhs16" localSheetId="0" hidden="1">MAIN!$C$41</definedName>
    <definedName name="solver_rhs17" localSheetId="0" hidden="1">MAIN!$H$17</definedName>
    <definedName name="solver_rhs18" localSheetId="0" hidden="1">MAIN!$C$39</definedName>
    <definedName name="solver_rhs19" localSheetId="0" hidden="1">MAIN!$C$38</definedName>
    <definedName name="solver_rhs2" localSheetId="0" hidden="1">MAIN!$C$24</definedName>
    <definedName name="solver_rhs20" localSheetId="0" hidden="1">MAIN!$C$40</definedName>
    <definedName name="solver_rhs21" localSheetId="0" hidden="1">MAIN!$C$31</definedName>
    <definedName name="solver_rhs3" localSheetId="0" hidden="1">MAIN!$C$25</definedName>
    <definedName name="solver_rhs4" localSheetId="0" hidden="1">MAIN!$C$22</definedName>
    <definedName name="solver_rhs5" localSheetId="0" hidden="1">MAIN!$C$23</definedName>
    <definedName name="solver_rhs6" localSheetId="0" hidden="1">MAIN!$C$29</definedName>
    <definedName name="solver_rhs7" localSheetId="0" hidden="1">MAIN!$C$32</definedName>
    <definedName name="solver_rhs8" localSheetId="0" hidden="1">MAIN!$C$30</definedName>
    <definedName name="solver_rhs9" localSheetId="0" hidden="1">MAIN!$C$33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2" l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L101" i="12" s="1"/>
  <c r="L102" i="12" s="1"/>
  <c r="L103" i="12" s="1"/>
  <c r="L104" i="12" s="1"/>
  <c r="L105" i="12" s="1"/>
  <c r="L106" i="12" s="1"/>
  <c r="L107" i="12" s="1"/>
  <c r="L108" i="12" s="1"/>
  <c r="L109" i="12" s="1"/>
  <c r="L110" i="12" s="1"/>
  <c r="L111" i="12" s="1"/>
  <c r="L112" i="12" s="1"/>
  <c r="L113" i="12" s="1"/>
  <c r="L5" i="12"/>
  <c r="AL86" i="12"/>
  <c r="AL87" i="12" s="1"/>
  <c r="AL88" i="12" s="1"/>
  <c r="AL89" i="12" s="1"/>
  <c r="AL90" i="12" s="1"/>
  <c r="AL91" i="12" s="1"/>
  <c r="AL92" i="12" s="1"/>
  <c r="AL93" i="12" s="1"/>
  <c r="AL94" i="12" s="1"/>
  <c r="AL95" i="12" s="1"/>
  <c r="AL96" i="12" s="1"/>
  <c r="AL97" i="12" s="1"/>
  <c r="AL98" i="12" s="1"/>
  <c r="AL99" i="12" s="1"/>
  <c r="AL100" i="12" s="1"/>
  <c r="AL101" i="12" s="1"/>
  <c r="AL102" i="12" s="1"/>
  <c r="AL103" i="12" s="1"/>
  <c r="AL104" i="12" s="1"/>
  <c r="AF47" i="12"/>
  <c r="AF48" i="12" s="1"/>
  <c r="AF49" i="12" s="1"/>
  <c r="AF50" i="12" s="1"/>
  <c r="AF51" i="12" s="1"/>
  <c r="AF52" i="12" s="1"/>
  <c r="AF53" i="12" s="1"/>
  <c r="AF54" i="12" s="1"/>
  <c r="AF55" i="12" s="1"/>
  <c r="AF56" i="12" s="1"/>
  <c r="AF57" i="12" s="1"/>
  <c r="AF58" i="12" s="1"/>
  <c r="AF59" i="12" s="1"/>
  <c r="AF60" i="12" s="1"/>
  <c r="AF61" i="12" s="1"/>
  <c r="AF62" i="12" s="1"/>
  <c r="AF63" i="12" s="1"/>
  <c r="AF64" i="12" s="1"/>
  <c r="AF65" i="12" s="1"/>
  <c r="AF66" i="12" s="1"/>
  <c r="AF67" i="12" s="1"/>
  <c r="AF68" i="12" s="1"/>
  <c r="AF69" i="12" s="1"/>
  <c r="AF70" i="12" s="1"/>
  <c r="AF71" i="12" s="1"/>
  <c r="AF72" i="12" s="1"/>
  <c r="AF73" i="12" s="1"/>
  <c r="AF74" i="12" s="1"/>
  <c r="AF75" i="12" s="1"/>
  <c r="AF76" i="12" s="1"/>
  <c r="AF77" i="12" s="1"/>
  <c r="AF78" i="12" s="1"/>
  <c r="AF79" i="12" s="1"/>
  <c r="AF80" i="12" s="1"/>
  <c r="AF81" i="12" s="1"/>
  <c r="AF82" i="12" s="1"/>
  <c r="AF83" i="12" s="1"/>
  <c r="AF84" i="12" s="1"/>
  <c r="AF85" i="12" s="1"/>
  <c r="AF86" i="12" s="1"/>
  <c r="AF87" i="12" s="1"/>
  <c r="AF88" i="12" s="1"/>
  <c r="AF89" i="12" s="1"/>
  <c r="AF90" i="12" s="1"/>
  <c r="AF91" i="12" s="1"/>
  <c r="AF92" i="12" s="1"/>
  <c r="AF93" i="12" s="1"/>
  <c r="AF94" i="12" s="1"/>
  <c r="AF95" i="12" s="1"/>
  <c r="AF96" i="12" s="1"/>
  <c r="AF97" i="12" s="1"/>
  <c r="AF98" i="12" s="1"/>
  <c r="AF99" i="12" s="1"/>
  <c r="AF100" i="12" s="1"/>
  <c r="AF101" i="12" s="1"/>
  <c r="AF102" i="12" s="1"/>
  <c r="AF103" i="12" s="1"/>
  <c r="AF104" i="12" s="1"/>
  <c r="AF105" i="12" s="1"/>
  <c r="AF106" i="12" s="1"/>
  <c r="AF107" i="12" s="1"/>
  <c r="AF108" i="12" s="1"/>
  <c r="AF109" i="12" s="1"/>
  <c r="AF110" i="12" s="1"/>
  <c r="AF111" i="12" s="1"/>
  <c r="AF112" i="12" s="1"/>
  <c r="AF113" i="12" s="1"/>
  <c r="Z81" i="12"/>
  <c r="Z82" i="12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T81" i="12"/>
  <c r="T82" i="12" s="1"/>
  <c r="T83" i="12" s="1"/>
  <c r="T84" i="12" s="1"/>
  <c r="T85" i="12" s="1"/>
  <c r="T86" i="12" s="1"/>
  <c r="T87" i="12" s="1"/>
  <c r="T88" i="12" s="1"/>
  <c r="T89" i="12" s="1"/>
  <c r="T90" i="12" s="1"/>
  <c r="T91" i="12" s="1"/>
  <c r="T92" i="12" s="1"/>
  <c r="T93" i="12" s="1"/>
  <c r="T94" i="12" s="1"/>
  <c r="T95" i="12" s="1"/>
  <c r="T96" i="12" s="1"/>
  <c r="T97" i="12" s="1"/>
  <c r="T98" i="12" s="1"/>
  <c r="T99" i="12" s="1"/>
  <c r="T100" i="12" s="1"/>
  <c r="T101" i="12" s="1"/>
  <c r="T102" i="12" s="1"/>
  <c r="T103" i="12" s="1"/>
  <c r="T104" i="12" s="1"/>
  <c r="T105" i="12" s="1"/>
  <c r="T106" i="12" s="1"/>
  <c r="T107" i="12" s="1"/>
  <c r="T108" i="12" s="1"/>
  <c r="T109" i="12" s="1"/>
  <c r="T110" i="12" s="1"/>
  <c r="T111" i="12" s="1"/>
  <c r="T112" i="12" s="1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T257" i="10" s="1"/>
  <c r="L258" i="10"/>
  <c r="L259" i="10"/>
  <c r="T259" i="10" s="1"/>
  <c r="L260" i="10"/>
  <c r="T260" i="10" s="1"/>
  <c r="L261" i="10"/>
  <c r="T261" i="10" s="1"/>
  <c r="L262" i="10"/>
  <c r="L263" i="10"/>
  <c r="L264" i="10"/>
  <c r="L265" i="10"/>
  <c r="T265" i="10" s="1"/>
  <c r="L266" i="10"/>
  <c r="L267" i="10"/>
  <c r="T267" i="10" s="1"/>
  <c r="L213" i="10"/>
  <c r="L270" i="10"/>
  <c r="L271" i="10"/>
  <c r="L272" i="10"/>
  <c r="L273" i="10"/>
  <c r="T273" i="10" s="1"/>
  <c r="L274" i="10"/>
  <c r="T274" i="10" s="1"/>
  <c r="L275" i="10"/>
  <c r="L276" i="10"/>
  <c r="T276" i="10" s="1"/>
  <c r="L277" i="10"/>
  <c r="T277" i="10" s="1"/>
  <c r="L278" i="10"/>
  <c r="L279" i="10"/>
  <c r="L280" i="10"/>
  <c r="L281" i="10"/>
  <c r="L282" i="10"/>
  <c r="L283" i="10"/>
  <c r="L284" i="10"/>
  <c r="T284" i="10" s="1"/>
  <c r="L285" i="10"/>
  <c r="T285" i="10" s="1"/>
  <c r="L286" i="10"/>
  <c r="L287" i="10"/>
  <c r="T287" i="10" s="1"/>
  <c r="L288" i="10"/>
  <c r="L289" i="10"/>
  <c r="L290" i="10"/>
  <c r="L291" i="10"/>
  <c r="L292" i="10"/>
  <c r="T292" i="10" s="1"/>
  <c r="L293" i="10"/>
  <c r="T293" i="10" s="1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T305" i="10" s="1"/>
  <c r="L306" i="10"/>
  <c r="L307" i="10"/>
  <c r="L308" i="10"/>
  <c r="T308" i="10" s="1"/>
  <c r="L309" i="10"/>
  <c r="L310" i="10"/>
  <c r="L311" i="10"/>
  <c r="L312" i="10"/>
  <c r="L313" i="10"/>
  <c r="L314" i="10"/>
  <c r="T314" i="10" s="1"/>
  <c r="L315" i="10"/>
  <c r="L316" i="10"/>
  <c r="T316" i="10" s="1"/>
  <c r="L317" i="10"/>
  <c r="L318" i="10"/>
  <c r="L319" i="10"/>
  <c r="L320" i="10"/>
  <c r="L321" i="10"/>
  <c r="T321" i="10" s="1"/>
  <c r="L322" i="10"/>
  <c r="L269" i="10"/>
  <c r="T271" i="10"/>
  <c r="T275" i="10"/>
  <c r="T279" i="10"/>
  <c r="T295" i="10"/>
  <c r="T303" i="10"/>
  <c r="T311" i="10"/>
  <c r="T319" i="10"/>
  <c r="L97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8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212" i="10"/>
  <c r="L210" i="10"/>
  <c r="L211" i="10"/>
  <c r="L209" i="10"/>
  <c r="L208" i="10"/>
  <c r="L204" i="10"/>
  <c r="L205" i="10"/>
  <c r="L206" i="10"/>
  <c r="L207" i="10"/>
  <c r="L203" i="10"/>
  <c r="P242" i="10"/>
  <c r="T202" i="10"/>
  <c r="P202" i="10"/>
  <c r="P248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T254" i="10"/>
  <c r="T255" i="10"/>
  <c r="T256" i="10"/>
  <c r="T258" i="10"/>
  <c r="T262" i="10"/>
  <c r="T263" i="10"/>
  <c r="T264" i="10"/>
  <c r="T266" i="10"/>
  <c r="T268" i="10"/>
  <c r="T269" i="10"/>
  <c r="T270" i="10"/>
  <c r="T272" i="10"/>
  <c r="T278" i="10"/>
  <c r="T280" i="10"/>
  <c r="T281" i="10"/>
  <c r="T282" i="10"/>
  <c r="T283" i="10"/>
  <c r="T286" i="10"/>
  <c r="T288" i="10"/>
  <c r="T289" i="10"/>
  <c r="T290" i="10"/>
  <c r="T291" i="10"/>
  <c r="T294" i="10"/>
  <c r="T296" i="10"/>
  <c r="T297" i="10"/>
  <c r="T298" i="10"/>
  <c r="T299" i="10"/>
  <c r="T300" i="10"/>
  <c r="T301" i="10"/>
  <c r="T302" i="10"/>
  <c r="T304" i="10"/>
  <c r="T306" i="10"/>
  <c r="T307" i="10"/>
  <c r="T309" i="10"/>
  <c r="T310" i="10"/>
  <c r="T312" i="10"/>
  <c r="T313" i="10"/>
  <c r="T315" i="10"/>
  <c r="T317" i="10"/>
  <c r="T318" i="10"/>
  <c r="T320" i="10"/>
  <c r="T322" i="10"/>
  <c r="T248" i="10"/>
  <c r="T242" i="10"/>
  <c r="L268" i="10"/>
  <c r="L202" i="10"/>
  <c r="T162" i="10"/>
  <c r="P162" i="10"/>
  <c r="L162" i="10"/>
  <c r="K322" i="10"/>
  <c r="K321" i="10"/>
  <c r="K320" i="10"/>
  <c r="K319" i="10"/>
  <c r="K318" i="10"/>
  <c r="K317" i="10"/>
  <c r="K316" i="10"/>
  <c r="K315" i="10"/>
  <c r="K314" i="10"/>
  <c r="K313" i="10"/>
  <c r="K312" i="10"/>
  <c r="K311" i="10"/>
  <c r="K310" i="10"/>
  <c r="K309" i="10"/>
  <c r="K308" i="10"/>
  <c r="K307" i="10"/>
  <c r="K306" i="10"/>
  <c r="K305" i="10"/>
  <c r="K304" i="10"/>
  <c r="K303" i="10"/>
  <c r="K302" i="10"/>
  <c r="K301" i="10"/>
  <c r="K300" i="10"/>
  <c r="K299" i="10"/>
  <c r="K298" i="10"/>
  <c r="K297" i="10"/>
  <c r="K296" i="10"/>
  <c r="K295" i="10"/>
  <c r="K294" i="10"/>
  <c r="K293" i="10"/>
  <c r="K292" i="10"/>
  <c r="K291" i="10"/>
  <c r="K290" i="10"/>
  <c r="K289" i="10"/>
  <c r="K288" i="10"/>
  <c r="K287" i="10"/>
  <c r="K286" i="10"/>
  <c r="K285" i="10"/>
  <c r="K284" i="10"/>
  <c r="K283" i="10"/>
  <c r="K282" i="10"/>
  <c r="K281" i="10"/>
  <c r="K280" i="10"/>
  <c r="K279" i="10"/>
  <c r="K278" i="10"/>
  <c r="K277" i="10"/>
  <c r="K276" i="10"/>
  <c r="K275" i="10"/>
  <c r="K274" i="10"/>
  <c r="K273" i="10"/>
  <c r="K272" i="10"/>
  <c r="K271" i="10"/>
  <c r="K270" i="10"/>
  <c r="K269" i="10"/>
  <c r="K268" i="10"/>
  <c r="K267" i="10"/>
  <c r="K266" i="10"/>
  <c r="K265" i="10"/>
  <c r="K264" i="10"/>
  <c r="K263" i="10"/>
  <c r="K262" i="10"/>
  <c r="K261" i="10"/>
  <c r="K260" i="10"/>
  <c r="K259" i="10"/>
  <c r="K258" i="10"/>
  <c r="K257" i="10"/>
  <c r="K256" i="10"/>
  <c r="K255" i="10"/>
  <c r="K254" i="10"/>
  <c r="K253" i="10"/>
  <c r="K252" i="10"/>
  <c r="K251" i="10"/>
  <c r="K250" i="10"/>
  <c r="K249" i="10"/>
  <c r="K248" i="10"/>
  <c r="K247" i="10"/>
  <c r="K246" i="10"/>
  <c r="K245" i="10"/>
  <c r="K244" i="10"/>
  <c r="K243" i="10"/>
  <c r="K242" i="10"/>
  <c r="K241" i="10"/>
  <c r="K240" i="10"/>
  <c r="K239" i="10"/>
  <c r="K238" i="10"/>
  <c r="K237" i="10"/>
  <c r="K236" i="10"/>
  <c r="K235" i="10"/>
  <c r="K234" i="10"/>
  <c r="K233" i="10"/>
  <c r="K232" i="10"/>
  <c r="K231" i="10"/>
  <c r="K230" i="10"/>
  <c r="K229" i="10"/>
  <c r="K228" i="10"/>
  <c r="K227" i="10"/>
  <c r="K226" i="10"/>
  <c r="K225" i="10"/>
  <c r="K224" i="10"/>
  <c r="K223" i="10"/>
  <c r="K222" i="10"/>
  <c r="K221" i="10"/>
  <c r="K220" i="10"/>
  <c r="K219" i="10"/>
  <c r="K218" i="10"/>
  <c r="K217" i="10"/>
  <c r="K216" i="10"/>
  <c r="L80" i="10"/>
  <c r="T80" i="10" s="1"/>
  <c r="P80" i="10"/>
  <c r="K211" i="10"/>
  <c r="K210" i="10"/>
  <c r="K209" i="10"/>
  <c r="K208" i="10"/>
  <c r="K207" i="10"/>
  <c r="K206" i="10"/>
  <c r="K205" i="10"/>
  <c r="K204" i="10"/>
  <c r="K203" i="10"/>
  <c r="K202" i="10"/>
  <c r="K201" i="10"/>
  <c r="K200" i="10"/>
  <c r="K199" i="10"/>
  <c r="K198" i="10"/>
  <c r="K197" i="10"/>
  <c r="K196" i="10"/>
  <c r="K195" i="10"/>
  <c r="K194" i="10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K292" i="8"/>
  <c r="J292" i="8"/>
  <c r="K291" i="8"/>
  <c r="J291" i="8"/>
  <c r="K290" i="8"/>
  <c r="J290" i="8"/>
  <c r="J289" i="8"/>
  <c r="K289" i="8" s="1"/>
  <c r="K288" i="8"/>
  <c r="J288" i="8"/>
  <c r="K287" i="8"/>
  <c r="J287" i="8"/>
  <c r="K286" i="8"/>
  <c r="J286" i="8"/>
  <c r="J285" i="8"/>
  <c r="K285" i="8" s="1"/>
  <c r="K284" i="8"/>
  <c r="J284" i="8"/>
  <c r="K283" i="8"/>
  <c r="J283" i="8"/>
  <c r="K282" i="8"/>
  <c r="J282" i="8"/>
  <c r="J281" i="8"/>
  <c r="K281" i="8" s="1"/>
  <c r="K280" i="8"/>
  <c r="J280" i="8"/>
  <c r="K279" i="8"/>
  <c r="J279" i="8"/>
  <c r="K278" i="8"/>
  <c r="J278" i="8"/>
  <c r="J277" i="8"/>
  <c r="K277" i="8" s="1"/>
  <c r="K276" i="8"/>
  <c r="J276" i="8"/>
  <c r="K275" i="8"/>
  <c r="J275" i="8"/>
  <c r="K274" i="8"/>
  <c r="J274" i="8"/>
  <c r="J273" i="8"/>
  <c r="K273" i="8" s="1"/>
  <c r="K272" i="8"/>
  <c r="J272" i="8"/>
  <c r="K271" i="8"/>
  <c r="J271" i="8"/>
  <c r="K270" i="8"/>
  <c r="J270" i="8"/>
  <c r="J269" i="8"/>
  <c r="K269" i="8" s="1"/>
  <c r="K268" i="8"/>
  <c r="J268" i="8"/>
  <c r="K267" i="8"/>
  <c r="J267" i="8"/>
  <c r="K266" i="8"/>
  <c r="J266" i="8"/>
  <c r="J265" i="8"/>
  <c r="K265" i="8" s="1"/>
  <c r="K264" i="8"/>
  <c r="J264" i="8"/>
  <c r="K263" i="8"/>
  <c r="J263" i="8"/>
  <c r="K262" i="8"/>
  <c r="J262" i="8"/>
  <c r="J261" i="8"/>
  <c r="K261" i="8" s="1"/>
  <c r="K260" i="8"/>
  <c r="J260" i="8"/>
  <c r="K259" i="8"/>
  <c r="J259" i="8"/>
  <c r="K258" i="8"/>
  <c r="J258" i="8"/>
  <c r="J257" i="8"/>
  <c r="K257" i="8" s="1"/>
  <c r="K256" i="8"/>
  <c r="J256" i="8"/>
  <c r="K255" i="8"/>
  <c r="J255" i="8"/>
  <c r="K254" i="8"/>
  <c r="J254" i="8"/>
  <c r="J253" i="8"/>
  <c r="K253" i="8" s="1"/>
  <c r="K252" i="8"/>
  <c r="J252" i="8"/>
  <c r="K251" i="8"/>
  <c r="J251" i="8"/>
  <c r="K250" i="8"/>
  <c r="J250" i="8"/>
  <c r="J249" i="8"/>
  <c r="K249" i="8" s="1"/>
  <c r="K248" i="8"/>
  <c r="J248" i="8"/>
  <c r="K247" i="8"/>
  <c r="J247" i="8"/>
  <c r="K246" i="8"/>
  <c r="J246" i="8"/>
  <c r="J245" i="8"/>
  <c r="K245" i="8" s="1"/>
  <c r="K244" i="8"/>
  <c r="J244" i="8"/>
  <c r="K243" i="8"/>
  <c r="J243" i="8"/>
  <c r="K242" i="8"/>
  <c r="J242" i="8"/>
  <c r="J241" i="8"/>
  <c r="K241" i="8" s="1"/>
  <c r="K240" i="8"/>
  <c r="J240" i="8"/>
  <c r="K239" i="8"/>
  <c r="J239" i="8"/>
  <c r="K238" i="8"/>
  <c r="J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517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P85" i="5"/>
  <c r="O85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H96" i="5" s="1"/>
  <c r="AG97" i="5"/>
  <c r="AG98" i="5"/>
  <c r="AG99" i="5"/>
  <c r="AG100" i="5"/>
  <c r="AG101" i="5"/>
  <c r="AG102" i="5"/>
  <c r="AG103" i="5"/>
  <c r="AG104" i="5"/>
  <c r="AH104" i="5" s="1"/>
  <c r="AG105" i="5"/>
  <c r="AG106" i="5"/>
  <c r="AG107" i="5"/>
  <c r="AG108" i="5"/>
  <c r="AG109" i="5"/>
  <c r="AG110" i="5"/>
  <c r="AG111" i="5"/>
  <c r="AG112" i="5"/>
  <c r="AG113" i="5"/>
  <c r="AG114" i="5"/>
  <c r="AH114" i="5" s="1"/>
  <c r="AG115" i="5"/>
  <c r="AH115" i="5" s="1"/>
  <c r="AG116" i="5"/>
  <c r="AB70" i="5"/>
  <c r="AB71" i="5"/>
  <c r="V83" i="5"/>
  <c r="V84" i="5"/>
  <c r="V85" i="5"/>
  <c r="V86" i="5"/>
  <c r="V87" i="5"/>
  <c r="V88" i="5"/>
  <c r="V89" i="5"/>
  <c r="V90" i="5"/>
  <c r="V91" i="5"/>
  <c r="V92" i="5"/>
  <c r="V93" i="5"/>
  <c r="V82" i="5"/>
  <c r="V79" i="5"/>
  <c r="V80" i="5"/>
  <c r="AH113" i="5"/>
  <c r="AH97" i="5"/>
  <c r="AH98" i="5"/>
  <c r="AH99" i="5"/>
  <c r="AH100" i="5"/>
  <c r="AH101" i="5"/>
  <c r="AH102" i="5"/>
  <c r="AH103" i="5"/>
  <c r="AH105" i="5"/>
  <c r="AH106" i="5"/>
  <c r="AH107" i="5"/>
  <c r="AH108" i="5"/>
  <c r="AH109" i="5"/>
  <c r="AH110" i="5"/>
  <c r="AH111" i="5"/>
  <c r="AH112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V74" i="5"/>
  <c r="V76" i="5"/>
  <c r="V98" i="5"/>
  <c r="V106" i="5"/>
  <c r="V75" i="5"/>
  <c r="V77" i="5"/>
  <c r="V78" i="5"/>
  <c r="V97" i="5"/>
  <c r="V99" i="5"/>
  <c r="V100" i="5"/>
  <c r="V101" i="5"/>
  <c r="V102" i="5"/>
  <c r="V103" i="5"/>
  <c r="V104" i="5"/>
  <c r="V105" i="5"/>
  <c r="V107" i="5"/>
  <c r="V108" i="5"/>
  <c r="V109" i="5"/>
  <c r="I126" i="5"/>
  <c r="I125" i="5"/>
  <c r="J174" i="5"/>
  <c r="J175" i="5"/>
  <c r="J176" i="5"/>
  <c r="J177" i="5"/>
  <c r="J182" i="5"/>
  <c r="J183" i="5"/>
  <c r="J184" i="5"/>
  <c r="J185" i="5"/>
  <c r="J190" i="5"/>
  <c r="J191" i="5"/>
  <c r="J192" i="5"/>
  <c r="J193" i="5"/>
  <c r="J198" i="5"/>
  <c r="J199" i="5"/>
  <c r="J200" i="5"/>
  <c r="J201" i="5"/>
  <c r="J206" i="5"/>
  <c r="J207" i="5"/>
  <c r="J208" i="5"/>
  <c r="J209" i="5"/>
  <c r="J214" i="5"/>
  <c r="J215" i="5"/>
  <c r="J216" i="5"/>
  <c r="J217" i="5"/>
  <c r="J222" i="5"/>
  <c r="J223" i="5"/>
  <c r="J224" i="5"/>
  <c r="J225" i="5"/>
  <c r="J230" i="5"/>
  <c r="J231" i="5"/>
  <c r="J232" i="5"/>
  <c r="J233" i="5"/>
  <c r="J170" i="5"/>
  <c r="J171" i="5"/>
  <c r="J172" i="5"/>
  <c r="J173" i="5"/>
  <c r="J178" i="5"/>
  <c r="J179" i="5"/>
  <c r="J180" i="5"/>
  <c r="J181" i="5"/>
  <c r="J186" i="5"/>
  <c r="J187" i="5"/>
  <c r="J188" i="5"/>
  <c r="J189" i="5"/>
  <c r="J194" i="5"/>
  <c r="J195" i="5"/>
  <c r="J196" i="5"/>
  <c r="J197" i="5"/>
  <c r="J202" i="5"/>
  <c r="J203" i="5"/>
  <c r="J204" i="5"/>
  <c r="J205" i="5"/>
  <c r="J210" i="5"/>
  <c r="J211" i="5"/>
  <c r="J212" i="5"/>
  <c r="J213" i="5"/>
  <c r="J218" i="5"/>
  <c r="J219" i="5"/>
  <c r="J220" i="5"/>
  <c r="J221" i="5"/>
  <c r="J226" i="5"/>
  <c r="J227" i="5"/>
  <c r="J228" i="5"/>
  <c r="J229" i="5"/>
  <c r="J234" i="5"/>
  <c r="J235" i="5"/>
  <c r="J236" i="5"/>
  <c r="J237" i="5"/>
  <c r="O81" i="5"/>
  <c r="P81" i="5"/>
  <c r="O82" i="5"/>
  <c r="P82" i="5"/>
  <c r="O83" i="5"/>
  <c r="P83" i="5"/>
  <c r="O84" i="5"/>
  <c r="P84" i="5"/>
  <c r="P6" i="10"/>
  <c r="C14" i="7"/>
  <c r="D13" i="7"/>
  <c r="C12" i="7"/>
  <c r="C9" i="6"/>
  <c r="D13" i="6" s="1"/>
  <c r="D18" i="1"/>
  <c r="D16" i="1"/>
  <c r="C12" i="6" l="1"/>
  <c r="D12" i="6"/>
  <c r="C13" i="6"/>
  <c r="C9" i="1"/>
  <c r="T5" i="12" l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Z5" i="12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AL5" i="12"/>
  <c r="AL6" i="12" s="1"/>
  <c r="AL7" i="12" s="1"/>
  <c r="AL8" i="12" s="1"/>
  <c r="AL9" i="12" s="1"/>
  <c r="AL10" i="12" s="1"/>
  <c r="AL11" i="12" s="1"/>
  <c r="AL12" i="12" s="1"/>
  <c r="AL13" i="12" s="1"/>
  <c r="AL14" i="12" s="1"/>
  <c r="AL15" i="12" s="1"/>
  <c r="AL16" i="12" s="1"/>
  <c r="AL17" i="12" s="1"/>
  <c r="AL18" i="12" s="1"/>
  <c r="AL19" i="12" s="1"/>
  <c r="AL20" i="12" s="1"/>
  <c r="AL21" i="12" s="1"/>
  <c r="AL22" i="12" s="1"/>
  <c r="AL23" i="12" s="1"/>
  <c r="AL24" i="12" s="1"/>
  <c r="AL25" i="12" s="1"/>
  <c r="AL26" i="12" s="1"/>
  <c r="AL27" i="12" s="1"/>
  <c r="AL28" i="12" s="1"/>
  <c r="AL29" i="12" s="1"/>
  <c r="AL30" i="12" s="1"/>
  <c r="AL31" i="12" s="1"/>
  <c r="AL32" i="12" s="1"/>
  <c r="AL33" i="12" s="1"/>
  <c r="AL34" i="12" s="1"/>
  <c r="AL35" i="12" s="1"/>
  <c r="AL36" i="12" s="1"/>
  <c r="AL37" i="12" s="1"/>
  <c r="AL38" i="12" s="1"/>
  <c r="AL39" i="12" s="1"/>
  <c r="AL40" i="12" s="1"/>
  <c r="AL41" i="12" s="1"/>
  <c r="AL42" i="12" s="1"/>
  <c r="AL43" i="12" s="1"/>
  <c r="AL44" i="12" s="1"/>
  <c r="AL45" i="12" s="1"/>
  <c r="AL46" i="12" s="1"/>
  <c r="AL47" i="12" s="1"/>
  <c r="AL48" i="12" s="1"/>
  <c r="AL49" i="12" s="1"/>
  <c r="AL50" i="12" s="1"/>
  <c r="AL51" i="12" s="1"/>
  <c r="AL52" i="12" s="1"/>
  <c r="AL53" i="12" s="1"/>
  <c r="AL54" i="12" s="1"/>
  <c r="AL55" i="12" s="1"/>
  <c r="AL56" i="12" s="1"/>
  <c r="AL57" i="12" s="1"/>
  <c r="AL58" i="12" s="1"/>
  <c r="AL59" i="12" s="1"/>
  <c r="AL60" i="12" s="1"/>
  <c r="AL61" i="12" s="1"/>
  <c r="AL62" i="12" s="1"/>
  <c r="AL63" i="12" s="1"/>
  <c r="AL64" i="12" s="1"/>
  <c r="AL65" i="12" s="1"/>
  <c r="AL66" i="12" s="1"/>
  <c r="AL67" i="12" s="1"/>
  <c r="AL68" i="12" s="1"/>
  <c r="AL69" i="12" s="1"/>
  <c r="AL70" i="12" s="1"/>
  <c r="AL71" i="12" s="1"/>
  <c r="AL72" i="12" s="1"/>
  <c r="AL73" i="12" s="1"/>
  <c r="AL74" i="12" s="1"/>
  <c r="AL75" i="12" s="1"/>
  <c r="AL76" i="12" s="1"/>
  <c r="AL77" i="12" s="1"/>
  <c r="AL78" i="12" s="1"/>
  <c r="AL79" i="12" s="1"/>
  <c r="AL80" i="12" s="1"/>
  <c r="AL81" i="12" s="1"/>
  <c r="AL82" i="12" s="1"/>
  <c r="AL83" i="12" s="1"/>
  <c r="AL84" i="12" s="1"/>
  <c r="AL85" i="12" s="1"/>
  <c r="AF5" i="12"/>
  <c r="AF6" i="12" s="1"/>
  <c r="AF7" i="12" s="1"/>
  <c r="AF8" i="12" s="1"/>
  <c r="AF9" i="12" s="1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F39" i="12" s="1"/>
  <c r="AF40" i="12" s="1"/>
  <c r="AF41" i="12" s="1"/>
  <c r="AF42" i="12" s="1"/>
  <c r="AF43" i="12" s="1"/>
  <c r="AF44" i="12" s="1"/>
  <c r="AF45" i="12" s="1"/>
  <c r="AF46" i="12" s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3" i="9"/>
  <c r="P4" i="10"/>
  <c r="P5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3" i="10"/>
  <c r="P244" i="10"/>
  <c r="P245" i="10"/>
  <c r="P246" i="10"/>
  <c r="P247" i="10"/>
  <c r="P249" i="10"/>
  <c r="P250" i="10"/>
  <c r="P251" i="10"/>
  <c r="P252" i="10"/>
  <c r="P253" i="10"/>
  <c r="P3" i="10"/>
  <c r="C31" i="10" l="1"/>
  <c r="C32" i="10" s="1"/>
  <c r="C29" i="10"/>
  <c r="C28" i="10"/>
  <c r="C25" i="10"/>
  <c r="C24" i="10"/>
  <c r="C12" i="9"/>
  <c r="C18" i="10"/>
  <c r="D12" i="10"/>
  <c r="C9" i="10"/>
  <c r="D13" i="10" s="1"/>
  <c r="C26" i="10" l="1"/>
  <c r="T84" i="10"/>
  <c r="T92" i="10"/>
  <c r="T100" i="10"/>
  <c r="T108" i="10"/>
  <c r="L116" i="10"/>
  <c r="T116" i="10" s="1"/>
  <c r="L124" i="10"/>
  <c r="T124" i="10" s="1"/>
  <c r="L132" i="10"/>
  <c r="T132" i="10" s="1"/>
  <c r="L140" i="10"/>
  <c r="T140" i="10" s="1"/>
  <c r="L148" i="10"/>
  <c r="T148" i="10" s="1"/>
  <c r="L156" i="10"/>
  <c r="T156" i="10" s="1"/>
  <c r="L4" i="10"/>
  <c r="T4" i="10" s="1"/>
  <c r="L12" i="10"/>
  <c r="T12" i="10" s="1"/>
  <c r="L20" i="10"/>
  <c r="T20" i="10" s="1"/>
  <c r="L28" i="10"/>
  <c r="T28" i="10" s="1"/>
  <c r="L36" i="10"/>
  <c r="T36" i="10" s="1"/>
  <c r="L44" i="10"/>
  <c r="T44" i="10" s="1"/>
  <c r="L52" i="10"/>
  <c r="T52" i="10" s="1"/>
  <c r="L60" i="10"/>
  <c r="T60" i="10" s="1"/>
  <c r="L68" i="10"/>
  <c r="T68" i="10" s="1"/>
  <c r="L76" i="10"/>
  <c r="T76" i="10" s="1"/>
  <c r="T85" i="10"/>
  <c r="T93" i="10"/>
  <c r="T101" i="10"/>
  <c r="T109" i="10"/>
  <c r="L117" i="10"/>
  <c r="T117" i="10" s="1"/>
  <c r="L125" i="10"/>
  <c r="T125" i="10" s="1"/>
  <c r="L133" i="10"/>
  <c r="T133" i="10" s="1"/>
  <c r="L141" i="10"/>
  <c r="T141" i="10" s="1"/>
  <c r="L149" i="10"/>
  <c r="T149" i="10" s="1"/>
  <c r="L157" i="10"/>
  <c r="T157" i="10" s="1"/>
  <c r="L5" i="10"/>
  <c r="T5" i="10" s="1"/>
  <c r="L13" i="10"/>
  <c r="T13" i="10" s="1"/>
  <c r="L21" i="10"/>
  <c r="T21" i="10" s="1"/>
  <c r="L37" i="10"/>
  <c r="T37" i="10" s="1"/>
  <c r="L45" i="10"/>
  <c r="T45" i="10" s="1"/>
  <c r="L53" i="10"/>
  <c r="T53" i="10" s="1"/>
  <c r="L61" i="10"/>
  <c r="T61" i="10" s="1"/>
  <c r="L69" i="10"/>
  <c r="T69" i="10" s="1"/>
  <c r="L77" i="10"/>
  <c r="T77" i="10" s="1"/>
  <c r="L78" i="10"/>
  <c r="T78" i="10" s="1"/>
  <c r="L139" i="10"/>
  <c r="T139" i="10" s="1"/>
  <c r="L11" i="10"/>
  <c r="T11" i="10" s="1"/>
  <c r="L35" i="10"/>
  <c r="T35" i="10" s="1"/>
  <c r="L51" i="10"/>
  <c r="T51" i="10" s="1"/>
  <c r="L59" i="10"/>
  <c r="T59" i="10" s="1"/>
  <c r="L29" i="10"/>
  <c r="T29" i="10" s="1"/>
  <c r="T86" i="10"/>
  <c r="T94" i="10"/>
  <c r="T102" i="10"/>
  <c r="T110" i="10"/>
  <c r="L118" i="10"/>
  <c r="T118" i="10" s="1"/>
  <c r="L126" i="10"/>
  <c r="T126" i="10" s="1"/>
  <c r="L134" i="10"/>
  <c r="T134" i="10" s="1"/>
  <c r="L142" i="10"/>
  <c r="T142" i="10" s="1"/>
  <c r="L150" i="10"/>
  <c r="T150" i="10" s="1"/>
  <c r="L158" i="10"/>
  <c r="T158" i="10" s="1"/>
  <c r="L6" i="10"/>
  <c r="T6" i="10" s="1"/>
  <c r="L14" i="10"/>
  <c r="T14" i="10" s="1"/>
  <c r="L22" i="10"/>
  <c r="T22" i="10" s="1"/>
  <c r="L30" i="10"/>
  <c r="T30" i="10" s="1"/>
  <c r="L38" i="10"/>
  <c r="T38" i="10" s="1"/>
  <c r="L46" i="10"/>
  <c r="T46" i="10" s="1"/>
  <c r="L54" i="10"/>
  <c r="T54" i="10" s="1"/>
  <c r="L62" i="10"/>
  <c r="T62" i="10" s="1"/>
  <c r="L70" i="10"/>
  <c r="T70" i="10" s="1"/>
  <c r="L155" i="10"/>
  <c r="T155" i="10" s="1"/>
  <c r="T87" i="10"/>
  <c r="T95" i="10"/>
  <c r="T103" i="10"/>
  <c r="L111" i="10"/>
  <c r="T111" i="10" s="1"/>
  <c r="L119" i="10"/>
  <c r="T119" i="10" s="1"/>
  <c r="L127" i="10"/>
  <c r="T127" i="10" s="1"/>
  <c r="L135" i="10"/>
  <c r="T135" i="10" s="1"/>
  <c r="L143" i="10"/>
  <c r="T143" i="10" s="1"/>
  <c r="L151" i="10"/>
  <c r="T151" i="10" s="1"/>
  <c r="L159" i="10"/>
  <c r="T159" i="10" s="1"/>
  <c r="L7" i="10"/>
  <c r="T7" i="10" s="1"/>
  <c r="L15" i="10"/>
  <c r="T15" i="10" s="1"/>
  <c r="L23" i="10"/>
  <c r="T23" i="10" s="1"/>
  <c r="L31" i="10"/>
  <c r="T31" i="10" s="1"/>
  <c r="L39" i="10"/>
  <c r="T39" i="10" s="1"/>
  <c r="L47" i="10"/>
  <c r="T47" i="10" s="1"/>
  <c r="L55" i="10"/>
  <c r="T55" i="10" s="1"/>
  <c r="L63" i="10"/>
  <c r="T63" i="10" s="1"/>
  <c r="L71" i="10"/>
  <c r="T71" i="10" s="1"/>
  <c r="L79" i="10"/>
  <c r="T79" i="10" s="1"/>
  <c r="T88" i="10"/>
  <c r="T96" i="10"/>
  <c r="T104" i="10"/>
  <c r="L112" i="10"/>
  <c r="T112" i="10" s="1"/>
  <c r="L120" i="10"/>
  <c r="T120" i="10" s="1"/>
  <c r="L128" i="10"/>
  <c r="T128" i="10" s="1"/>
  <c r="L136" i="10"/>
  <c r="T136" i="10" s="1"/>
  <c r="L144" i="10"/>
  <c r="T144" i="10" s="1"/>
  <c r="L152" i="10"/>
  <c r="T152" i="10" s="1"/>
  <c r="L160" i="10"/>
  <c r="T160" i="10" s="1"/>
  <c r="L8" i="10"/>
  <c r="T8" i="10" s="1"/>
  <c r="L16" i="10"/>
  <c r="T16" i="10" s="1"/>
  <c r="L24" i="10"/>
  <c r="T24" i="10" s="1"/>
  <c r="L32" i="10"/>
  <c r="T32" i="10" s="1"/>
  <c r="L40" i="10"/>
  <c r="T40" i="10" s="1"/>
  <c r="L48" i="10"/>
  <c r="T48" i="10" s="1"/>
  <c r="L56" i="10"/>
  <c r="T56" i="10" s="1"/>
  <c r="L64" i="10"/>
  <c r="T64" i="10" s="1"/>
  <c r="L72" i="10"/>
  <c r="T72" i="10" s="1"/>
  <c r="C33" i="10"/>
  <c r="T97" i="10"/>
  <c r="T105" i="10"/>
  <c r="L121" i="10"/>
  <c r="T121" i="10" s="1"/>
  <c r="L129" i="10"/>
  <c r="T129" i="10" s="1"/>
  <c r="L137" i="10"/>
  <c r="T137" i="10" s="1"/>
  <c r="L145" i="10"/>
  <c r="T145" i="10" s="1"/>
  <c r="L161" i="10"/>
  <c r="T161" i="10" s="1"/>
  <c r="L9" i="10"/>
  <c r="T9" i="10" s="1"/>
  <c r="L17" i="10"/>
  <c r="T17" i="10" s="1"/>
  <c r="L25" i="10"/>
  <c r="T25" i="10" s="1"/>
  <c r="L33" i="10"/>
  <c r="T33" i="10" s="1"/>
  <c r="L41" i="10"/>
  <c r="T41" i="10" s="1"/>
  <c r="L57" i="10"/>
  <c r="T57" i="10" s="1"/>
  <c r="L65" i="10"/>
  <c r="T65" i="10" s="1"/>
  <c r="L73" i="10"/>
  <c r="T73" i="10" s="1"/>
  <c r="T82" i="10"/>
  <c r="T98" i="10"/>
  <c r="T106" i="10"/>
  <c r="L114" i="10"/>
  <c r="T114" i="10" s="1"/>
  <c r="L122" i="10"/>
  <c r="T122" i="10" s="1"/>
  <c r="L130" i="10"/>
  <c r="T130" i="10" s="1"/>
  <c r="L146" i="10"/>
  <c r="T146" i="10" s="1"/>
  <c r="L154" i="10"/>
  <c r="T154" i="10" s="1"/>
  <c r="T81" i="10"/>
  <c r="L10" i="10"/>
  <c r="T10" i="10" s="1"/>
  <c r="L26" i="10"/>
  <c r="T26" i="10" s="1"/>
  <c r="L34" i="10"/>
  <c r="T34" i="10" s="1"/>
  <c r="L42" i="10"/>
  <c r="T42" i="10" s="1"/>
  <c r="L50" i="10"/>
  <c r="T50" i="10" s="1"/>
  <c r="L58" i="10"/>
  <c r="T58" i="10" s="1"/>
  <c r="L74" i="10"/>
  <c r="T74" i="10" s="1"/>
  <c r="L115" i="10"/>
  <c r="T115" i="10" s="1"/>
  <c r="L3" i="10"/>
  <c r="T3" i="10" s="1"/>
  <c r="L27" i="10"/>
  <c r="T27" i="10" s="1"/>
  <c r="L43" i="10"/>
  <c r="T43" i="10" s="1"/>
  <c r="L67" i="10"/>
  <c r="T67" i="10" s="1"/>
  <c r="T89" i="10"/>
  <c r="L113" i="10"/>
  <c r="T113" i="10" s="1"/>
  <c r="L153" i="10"/>
  <c r="T153" i="10" s="1"/>
  <c r="L49" i="10"/>
  <c r="T49" i="10" s="1"/>
  <c r="T90" i="10"/>
  <c r="L138" i="10"/>
  <c r="T138" i="10" s="1"/>
  <c r="L18" i="10"/>
  <c r="T18" i="10" s="1"/>
  <c r="L66" i="10"/>
  <c r="T66" i="10" s="1"/>
  <c r="T83" i="10"/>
  <c r="T91" i="10"/>
  <c r="T99" i="10"/>
  <c r="T107" i="10"/>
  <c r="L123" i="10"/>
  <c r="T123" i="10" s="1"/>
  <c r="L131" i="10"/>
  <c r="T131" i="10" s="1"/>
  <c r="L147" i="10"/>
  <c r="T147" i="10" s="1"/>
  <c r="L19" i="10"/>
  <c r="T19" i="10" s="1"/>
  <c r="L75" i="10"/>
  <c r="T75" i="10" s="1"/>
  <c r="C13" i="10"/>
  <c r="C12" i="10"/>
  <c r="D14" i="10"/>
  <c r="C14" i="10" l="1"/>
  <c r="T250" i="10"/>
  <c r="T210" i="10"/>
  <c r="T226" i="10"/>
  <c r="T203" i="10"/>
  <c r="L178" i="10"/>
  <c r="T178" i="10" s="1"/>
  <c r="L194" i="10"/>
  <c r="T194" i="10" s="1"/>
  <c r="T243" i="10"/>
  <c r="T227" i="10"/>
  <c r="L163" i="10"/>
  <c r="T163" i="10" s="1"/>
  <c r="L179" i="10"/>
  <c r="T179" i="10" s="1"/>
  <c r="L195" i="10"/>
  <c r="T195" i="10" s="1"/>
  <c r="T236" i="10"/>
  <c r="L172" i="10"/>
  <c r="T172" i="10" s="1"/>
  <c r="L188" i="10"/>
  <c r="T188" i="10" s="1"/>
  <c r="T206" i="10"/>
  <c r="T238" i="10"/>
  <c r="L182" i="10"/>
  <c r="T182" i="10" s="1"/>
  <c r="T216" i="10"/>
  <c r="L176" i="10"/>
  <c r="T176" i="10" s="1"/>
  <c r="L200" i="10"/>
  <c r="T200" i="10" s="1"/>
  <c r="T251" i="10"/>
  <c r="T219" i="10"/>
  <c r="T235" i="10"/>
  <c r="L171" i="10"/>
  <c r="T171" i="10" s="1"/>
  <c r="T228" i="10"/>
  <c r="L180" i="10"/>
  <c r="T180" i="10" s="1"/>
  <c r="T249" i="10"/>
  <c r="T230" i="10"/>
  <c r="L174" i="10"/>
  <c r="T174" i="10" s="1"/>
  <c r="T208" i="10"/>
  <c r="L168" i="10"/>
  <c r="T168" i="10" s="1"/>
  <c r="T252" i="10"/>
  <c r="T204" i="10"/>
  <c r="T212" i="10"/>
  <c r="T220" i="10"/>
  <c r="L164" i="10"/>
  <c r="T164" i="10" s="1"/>
  <c r="T214" i="10"/>
  <c r="L198" i="10"/>
  <c r="T198" i="10" s="1"/>
  <c r="T253" i="10"/>
  <c r="T205" i="10"/>
  <c r="T213" i="10"/>
  <c r="T221" i="10"/>
  <c r="T229" i="10"/>
  <c r="T237" i="10"/>
  <c r="L165" i="10"/>
  <c r="T165" i="10" s="1"/>
  <c r="L173" i="10"/>
  <c r="T173" i="10" s="1"/>
  <c r="L181" i="10"/>
  <c r="T181" i="10" s="1"/>
  <c r="L189" i="10"/>
  <c r="T189" i="10" s="1"/>
  <c r="L197" i="10"/>
  <c r="T197" i="10" s="1"/>
  <c r="L166" i="10"/>
  <c r="T166" i="10" s="1"/>
  <c r="T224" i="10"/>
  <c r="L192" i="10"/>
  <c r="T192" i="10" s="1"/>
  <c r="T244" i="10"/>
  <c r="T207" i="10"/>
  <c r="T215" i="10"/>
  <c r="T223" i="10"/>
  <c r="T231" i="10"/>
  <c r="T239" i="10"/>
  <c r="L167" i="10"/>
  <c r="T167" i="10" s="1"/>
  <c r="L175" i="10"/>
  <c r="T175" i="10" s="1"/>
  <c r="L183" i="10"/>
  <c r="T183" i="10" s="1"/>
  <c r="L191" i="10"/>
  <c r="T191" i="10" s="1"/>
  <c r="L199" i="10"/>
  <c r="T199" i="10" s="1"/>
  <c r="T245" i="10"/>
  <c r="T240" i="10"/>
  <c r="T246" i="10"/>
  <c r="T209" i="10"/>
  <c r="T217" i="10"/>
  <c r="T225" i="10"/>
  <c r="T233" i="10"/>
  <c r="T241" i="10"/>
  <c r="L169" i="10"/>
  <c r="T169" i="10" s="1"/>
  <c r="L177" i="10"/>
  <c r="T177" i="10" s="1"/>
  <c r="L185" i="10"/>
  <c r="T185" i="10" s="1"/>
  <c r="L193" i="10"/>
  <c r="T193" i="10" s="1"/>
  <c r="L201" i="10"/>
  <c r="T201" i="10" s="1"/>
  <c r="T247" i="10"/>
  <c r="T218" i="10"/>
  <c r="T234" i="10"/>
  <c r="L170" i="10"/>
  <c r="T170" i="10" s="1"/>
  <c r="L186" i="10"/>
  <c r="T186" i="10" s="1"/>
  <c r="T211" i="10"/>
  <c r="L187" i="10"/>
  <c r="T187" i="10" s="1"/>
  <c r="L196" i="10"/>
  <c r="T196" i="10" s="1"/>
  <c r="T222" i="10"/>
  <c r="L190" i="10"/>
  <c r="T190" i="10" s="1"/>
  <c r="T232" i="10"/>
  <c r="L184" i="10"/>
  <c r="T184" i="10" s="1"/>
  <c r="C12" i="8"/>
  <c r="C21" i="9"/>
  <c r="C14" i="9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3" i="8"/>
  <c r="Q501" i="7" l="1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AB157" i="5"/>
  <c r="AB158" i="5"/>
  <c r="AB159" i="5"/>
  <c r="AB160" i="5"/>
  <c r="AB165" i="5"/>
  <c r="AB166" i="5"/>
  <c r="AB156" i="5"/>
  <c r="AB161" i="5"/>
  <c r="AB162" i="5"/>
  <c r="AB163" i="5"/>
  <c r="AB164" i="5"/>
  <c r="AB167" i="5"/>
  <c r="AB168" i="5"/>
  <c r="AB169" i="5"/>
  <c r="AB170" i="5"/>
  <c r="AB171" i="5"/>
  <c r="C21" i="8"/>
  <c r="C14" i="8"/>
  <c r="C18" i="7" l="1"/>
  <c r="Q496" i="6" l="1"/>
  <c r="Q497" i="6"/>
  <c r="Q498" i="6"/>
  <c r="Q499" i="6"/>
  <c r="Q500" i="6"/>
  <c r="P76" i="5"/>
  <c r="P77" i="5"/>
  <c r="P80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P78" i="5" s="1"/>
  <c r="O79" i="5"/>
  <c r="P79" i="5" s="1"/>
  <c r="O80" i="5"/>
  <c r="O16" i="5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3" i="6"/>
  <c r="V51" i="5"/>
  <c r="V52" i="5"/>
  <c r="V73" i="5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3" i="7"/>
  <c r="C9" i="7"/>
  <c r="D12" i="7" s="1"/>
  <c r="C13" i="7" l="1"/>
  <c r="D14" i="7"/>
  <c r="J92" i="5" l="1"/>
  <c r="J93" i="5"/>
  <c r="J169" i="5"/>
  <c r="J17" i="5"/>
  <c r="AH20" i="5"/>
  <c r="AH22" i="5"/>
  <c r="AH23" i="5"/>
  <c r="AH27" i="5"/>
  <c r="AH28" i="5"/>
  <c r="AH30" i="5"/>
  <c r="AH31" i="5"/>
  <c r="AH35" i="5"/>
  <c r="AH36" i="5"/>
  <c r="AH38" i="5"/>
  <c r="AH39" i="5"/>
  <c r="AH43" i="5"/>
  <c r="AH44" i="5"/>
  <c r="AH46" i="5"/>
  <c r="AH47" i="5"/>
  <c r="AH51" i="5"/>
  <c r="AH52" i="5"/>
  <c r="AH54" i="5"/>
  <c r="AH55" i="5"/>
  <c r="AH59" i="5"/>
  <c r="AH60" i="5"/>
  <c r="AH62" i="5"/>
  <c r="AH63" i="5"/>
  <c r="AH67" i="5"/>
  <c r="AH68" i="5"/>
  <c r="AH70" i="5"/>
  <c r="AH71" i="5"/>
  <c r="AH75" i="5"/>
  <c r="AH76" i="5"/>
  <c r="AH78" i="5"/>
  <c r="AH79" i="5"/>
  <c r="AH83" i="5"/>
  <c r="AH84" i="5"/>
  <c r="AH86" i="5"/>
  <c r="AH87" i="5"/>
  <c r="AH91" i="5"/>
  <c r="AH92" i="5"/>
  <c r="AH93" i="5"/>
  <c r="AH94" i="5"/>
  <c r="AH95" i="5"/>
  <c r="AH24" i="5"/>
  <c r="AH25" i="5"/>
  <c r="AH26" i="5"/>
  <c r="AH29" i="5"/>
  <c r="AH32" i="5"/>
  <c r="AH33" i="5"/>
  <c r="AH34" i="5"/>
  <c r="AH37" i="5"/>
  <c r="AH40" i="5"/>
  <c r="AH41" i="5"/>
  <c r="AH42" i="5"/>
  <c r="AH45" i="5"/>
  <c r="AH48" i="5"/>
  <c r="AH49" i="5"/>
  <c r="AH50" i="5"/>
  <c r="AH53" i="5"/>
  <c r="AH56" i="5"/>
  <c r="AH57" i="5"/>
  <c r="AH58" i="5"/>
  <c r="AH61" i="5"/>
  <c r="AH64" i="5"/>
  <c r="AH65" i="5"/>
  <c r="AH66" i="5"/>
  <c r="AH69" i="5"/>
  <c r="AH72" i="5"/>
  <c r="AH73" i="5"/>
  <c r="AH74" i="5"/>
  <c r="AH77" i="5"/>
  <c r="AH80" i="5"/>
  <c r="AH81" i="5"/>
  <c r="AH82" i="5"/>
  <c r="AH85" i="5"/>
  <c r="AH88" i="5"/>
  <c r="AH89" i="5"/>
  <c r="AH90" i="5"/>
  <c r="AH21" i="5"/>
  <c r="AH17" i="5"/>
  <c r="AH18" i="5"/>
  <c r="AH19" i="5"/>
  <c r="AG16" i="5"/>
  <c r="AB19" i="5"/>
  <c r="AB22" i="5"/>
  <c r="AB27" i="5"/>
  <c r="AB30" i="5"/>
  <c r="AB35" i="5"/>
  <c r="AB38" i="5"/>
  <c r="AB43" i="5"/>
  <c r="AB46" i="5"/>
  <c r="AB47" i="5"/>
  <c r="AB48" i="5"/>
  <c r="AB49" i="5"/>
  <c r="AB50" i="5"/>
  <c r="AB51" i="5"/>
  <c r="AB52" i="5"/>
  <c r="AB53" i="5"/>
  <c r="AB54" i="5"/>
  <c r="AB55" i="5"/>
  <c r="AB59" i="5"/>
  <c r="AB62" i="5"/>
  <c r="AB67" i="5"/>
  <c r="AB75" i="5"/>
  <c r="AB78" i="5"/>
  <c r="AB82" i="5"/>
  <c r="AB83" i="5"/>
  <c r="AB84" i="5"/>
  <c r="AB85" i="5"/>
  <c r="AB89" i="5"/>
  <c r="AB90" i="5"/>
  <c r="AB91" i="5"/>
  <c r="AB92" i="5"/>
  <c r="AB93" i="5"/>
  <c r="AB94" i="5"/>
  <c r="AB100" i="5"/>
  <c r="AB108" i="5"/>
  <c r="AB116" i="5"/>
  <c r="AB117" i="5"/>
  <c r="AB118" i="5"/>
  <c r="AB119" i="5"/>
  <c r="AB120" i="5"/>
  <c r="AB123" i="5"/>
  <c r="AB128" i="5"/>
  <c r="AB129" i="5"/>
  <c r="AB130" i="5"/>
  <c r="AB131" i="5"/>
  <c r="AB132" i="5"/>
  <c r="AB133" i="5"/>
  <c r="AB136" i="5"/>
  <c r="AB141" i="5"/>
  <c r="AB144" i="5"/>
  <c r="AB149" i="5"/>
  <c r="AB151" i="5"/>
  <c r="AB152" i="5"/>
  <c r="AB153" i="5"/>
  <c r="AB154" i="5"/>
  <c r="AB155" i="5"/>
  <c r="AB20" i="5"/>
  <c r="AB21" i="5"/>
  <c r="AB23" i="5"/>
  <c r="AB24" i="5"/>
  <c r="AB25" i="5"/>
  <c r="AB26" i="5"/>
  <c r="AB28" i="5"/>
  <c r="AB29" i="5"/>
  <c r="AB31" i="5"/>
  <c r="AB32" i="5"/>
  <c r="AB33" i="5"/>
  <c r="AB34" i="5"/>
  <c r="AB36" i="5"/>
  <c r="AB37" i="5"/>
  <c r="AB39" i="5"/>
  <c r="AB40" i="5"/>
  <c r="AB41" i="5"/>
  <c r="AB42" i="5"/>
  <c r="AB44" i="5"/>
  <c r="AB45" i="5"/>
  <c r="AB56" i="5"/>
  <c r="AB57" i="5"/>
  <c r="AB58" i="5"/>
  <c r="AB60" i="5"/>
  <c r="AB61" i="5"/>
  <c r="AB63" i="5"/>
  <c r="AB64" i="5"/>
  <c r="AB65" i="5"/>
  <c r="AB66" i="5"/>
  <c r="AB68" i="5"/>
  <c r="AB69" i="5"/>
  <c r="AB72" i="5"/>
  <c r="AB73" i="5"/>
  <c r="AB74" i="5"/>
  <c r="AB76" i="5"/>
  <c r="AB77" i="5"/>
  <c r="AB79" i="5"/>
  <c r="AB80" i="5"/>
  <c r="AB81" i="5"/>
  <c r="AB86" i="5"/>
  <c r="AB87" i="5"/>
  <c r="AB88" i="5"/>
  <c r="AB95" i="5"/>
  <c r="AB96" i="5"/>
  <c r="AB97" i="5"/>
  <c r="AB98" i="5"/>
  <c r="AB99" i="5"/>
  <c r="AB101" i="5"/>
  <c r="AB102" i="5"/>
  <c r="AB103" i="5"/>
  <c r="AB104" i="5"/>
  <c r="AB105" i="5"/>
  <c r="AB106" i="5"/>
  <c r="AB107" i="5"/>
  <c r="AB109" i="5"/>
  <c r="AB110" i="5"/>
  <c r="AB111" i="5"/>
  <c r="AB112" i="5"/>
  <c r="AB113" i="5"/>
  <c r="AB114" i="5"/>
  <c r="AB115" i="5"/>
  <c r="AB121" i="5"/>
  <c r="AB122" i="5"/>
  <c r="AB124" i="5"/>
  <c r="AB125" i="5"/>
  <c r="AB126" i="5"/>
  <c r="AB127" i="5"/>
  <c r="AB134" i="5"/>
  <c r="AB135" i="5"/>
  <c r="AB137" i="5"/>
  <c r="AB138" i="5"/>
  <c r="AB139" i="5"/>
  <c r="AB140" i="5"/>
  <c r="AB142" i="5"/>
  <c r="AB143" i="5"/>
  <c r="AB145" i="5"/>
  <c r="AB146" i="5"/>
  <c r="AB147" i="5"/>
  <c r="AB148" i="5"/>
  <c r="AB150" i="5"/>
  <c r="V53" i="5"/>
  <c r="V54" i="5"/>
  <c r="V55" i="5"/>
  <c r="V56" i="5"/>
  <c r="V57" i="5"/>
  <c r="V58" i="5"/>
  <c r="V59" i="5"/>
  <c r="V60" i="5"/>
  <c r="V61" i="5"/>
  <c r="V62" i="5"/>
  <c r="V63" i="5"/>
  <c r="V66" i="5"/>
  <c r="V67" i="5"/>
  <c r="V68" i="5"/>
  <c r="V69" i="5"/>
  <c r="V70" i="5"/>
  <c r="V71" i="5"/>
  <c r="V72" i="5"/>
  <c r="P20" i="5"/>
  <c r="P21" i="5"/>
  <c r="P25" i="5"/>
  <c r="P26" i="5"/>
  <c r="P30" i="5"/>
  <c r="P31" i="5"/>
  <c r="P35" i="5"/>
  <c r="P36" i="5"/>
  <c r="P40" i="5"/>
  <c r="P41" i="5"/>
  <c r="P45" i="5"/>
  <c r="P46" i="5"/>
  <c r="P50" i="5"/>
  <c r="P51" i="5"/>
  <c r="P55" i="5"/>
  <c r="P56" i="5"/>
  <c r="P60" i="5"/>
  <c r="P61" i="5"/>
  <c r="P65" i="5"/>
  <c r="P66" i="5"/>
  <c r="P70" i="5"/>
  <c r="P71" i="5"/>
  <c r="P75" i="5"/>
  <c r="P17" i="5"/>
  <c r="P18" i="5"/>
  <c r="P19" i="5"/>
  <c r="P22" i="5"/>
  <c r="P23" i="5"/>
  <c r="P24" i="5"/>
  <c r="P27" i="5"/>
  <c r="P28" i="5"/>
  <c r="P29" i="5"/>
  <c r="P32" i="5"/>
  <c r="P33" i="5"/>
  <c r="P34" i="5"/>
  <c r="P37" i="5"/>
  <c r="P38" i="5"/>
  <c r="P39" i="5"/>
  <c r="P42" i="5"/>
  <c r="P43" i="5"/>
  <c r="P44" i="5"/>
  <c r="P47" i="5"/>
  <c r="P48" i="5"/>
  <c r="P49" i="5"/>
  <c r="P52" i="5"/>
  <c r="P53" i="5"/>
  <c r="P54" i="5"/>
  <c r="P57" i="5"/>
  <c r="P58" i="5"/>
  <c r="P59" i="5"/>
  <c r="P62" i="5"/>
  <c r="P63" i="5"/>
  <c r="P64" i="5"/>
  <c r="P67" i="5"/>
  <c r="P68" i="5"/>
  <c r="P69" i="5"/>
  <c r="P72" i="5"/>
  <c r="P73" i="5"/>
  <c r="P74" i="5"/>
  <c r="I17" i="5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J70" i="5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I93" i="5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I16" i="5"/>
  <c r="C15" i="9" l="1"/>
  <c r="C16" i="9" s="1"/>
  <c r="C18" i="9" s="1"/>
  <c r="C15" i="8"/>
  <c r="C16" i="8" s="1"/>
  <c r="C18" i="8" s="1"/>
  <c r="C22" i="8" s="1"/>
  <c r="C14" i="6"/>
  <c r="D14" i="6"/>
  <c r="L35" i="1"/>
  <c r="L32" i="1"/>
  <c r="L29" i="1"/>
  <c r="L26" i="1"/>
  <c r="F38" i="1"/>
  <c r="F39" i="1"/>
  <c r="E38" i="1"/>
  <c r="E39" i="1"/>
  <c r="D38" i="1"/>
  <c r="D39" i="1"/>
  <c r="D42" i="1"/>
  <c r="L42" i="1" s="1"/>
  <c r="D41" i="1"/>
  <c r="L41" i="1" s="1"/>
  <c r="E29" i="1"/>
  <c r="E28" i="1"/>
  <c r="F40" i="1"/>
  <c r="F37" i="1"/>
  <c r="F36" i="1"/>
  <c r="F35" i="1"/>
  <c r="F34" i="1"/>
  <c r="F33" i="1"/>
  <c r="H17" i="1"/>
  <c r="L228" i="8" l="1"/>
  <c r="T228" i="8" s="1"/>
  <c r="L236" i="8"/>
  <c r="T236" i="8" s="1"/>
  <c r="L244" i="8"/>
  <c r="T244" i="8" s="1"/>
  <c r="L252" i="8"/>
  <c r="T252" i="8" s="1"/>
  <c r="L260" i="8"/>
  <c r="T260" i="8" s="1"/>
  <c r="L268" i="8"/>
  <c r="T268" i="8" s="1"/>
  <c r="L276" i="8"/>
  <c r="T276" i="8" s="1"/>
  <c r="L284" i="8"/>
  <c r="T284" i="8" s="1"/>
  <c r="L292" i="8"/>
  <c r="T292" i="8" s="1"/>
  <c r="L229" i="8"/>
  <c r="T229" i="8" s="1"/>
  <c r="L237" i="8"/>
  <c r="T237" i="8" s="1"/>
  <c r="L245" i="8"/>
  <c r="T245" i="8" s="1"/>
  <c r="L253" i="8"/>
  <c r="T253" i="8" s="1"/>
  <c r="L261" i="8"/>
  <c r="T261" i="8" s="1"/>
  <c r="L269" i="8"/>
  <c r="T269" i="8" s="1"/>
  <c r="L277" i="8"/>
  <c r="T277" i="8" s="1"/>
  <c r="L285" i="8"/>
  <c r="T285" i="8" s="1"/>
  <c r="L230" i="8"/>
  <c r="T230" i="8" s="1"/>
  <c r="L238" i="8"/>
  <c r="T238" i="8" s="1"/>
  <c r="L246" i="8"/>
  <c r="T246" i="8" s="1"/>
  <c r="L254" i="8"/>
  <c r="T254" i="8" s="1"/>
  <c r="L262" i="8"/>
  <c r="T262" i="8" s="1"/>
  <c r="L270" i="8"/>
  <c r="T270" i="8" s="1"/>
  <c r="L278" i="8"/>
  <c r="T278" i="8" s="1"/>
  <c r="L286" i="8"/>
  <c r="T286" i="8" s="1"/>
  <c r="L225" i="8"/>
  <c r="T225" i="8" s="1"/>
  <c r="L233" i="8"/>
  <c r="T233" i="8" s="1"/>
  <c r="L241" i="8"/>
  <c r="T241" i="8" s="1"/>
  <c r="L249" i="8"/>
  <c r="T249" i="8" s="1"/>
  <c r="L257" i="8"/>
  <c r="T257" i="8" s="1"/>
  <c r="L265" i="8"/>
  <c r="T265" i="8" s="1"/>
  <c r="L273" i="8"/>
  <c r="T273" i="8" s="1"/>
  <c r="L281" i="8"/>
  <c r="T281" i="8" s="1"/>
  <c r="L289" i="8"/>
  <c r="T289" i="8" s="1"/>
  <c r="L226" i="8"/>
  <c r="T226" i="8" s="1"/>
  <c r="L242" i="8"/>
  <c r="T242" i="8" s="1"/>
  <c r="L258" i="8"/>
  <c r="T258" i="8" s="1"/>
  <c r="L274" i="8"/>
  <c r="T274" i="8" s="1"/>
  <c r="L290" i="8"/>
  <c r="T290" i="8" s="1"/>
  <c r="L227" i="8"/>
  <c r="T227" i="8" s="1"/>
  <c r="L243" i="8"/>
  <c r="T243" i="8" s="1"/>
  <c r="L259" i="8"/>
  <c r="T259" i="8" s="1"/>
  <c r="L275" i="8"/>
  <c r="T275" i="8" s="1"/>
  <c r="L291" i="8"/>
  <c r="T291" i="8" s="1"/>
  <c r="L231" i="8"/>
  <c r="T231" i="8" s="1"/>
  <c r="L247" i="8"/>
  <c r="T247" i="8" s="1"/>
  <c r="L263" i="8"/>
  <c r="T263" i="8" s="1"/>
  <c r="L279" i="8"/>
  <c r="T279" i="8" s="1"/>
  <c r="L232" i="8"/>
  <c r="T232" i="8" s="1"/>
  <c r="L248" i="8"/>
  <c r="T248" i="8" s="1"/>
  <c r="L264" i="8"/>
  <c r="T264" i="8" s="1"/>
  <c r="L280" i="8"/>
  <c r="T280" i="8" s="1"/>
  <c r="L234" i="8"/>
  <c r="T234" i="8" s="1"/>
  <c r="L250" i="8"/>
  <c r="T250" i="8" s="1"/>
  <c r="L266" i="8"/>
  <c r="T266" i="8" s="1"/>
  <c r="L282" i="8"/>
  <c r="T282" i="8" s="1"/>
  <c r="L235" i="8"/>
  <c r="T235" i="8" s="1"/>
  <c r="L251" i="8"/>
  <c r="T251" i="8" s="1"/>
  <c r="L267" i="8"/>
  <c r="T267" i="8" s="1"/>
  <c r="L283" i="8"/>
  <c r="T283" i="8" s="1"/>
  <c r="L287" i="8"/>
  <c r="T287" i="8" s="1"/>
  <c r="L224" i="8"/>
  <c r="T224" i="8" s="1"/>
  <c r="L288" i="8"/>
  <c r="T288" i="8" s="1"/>
  <c r="L271" i="8"/>
  <c r="T271" i="8" s="1"/>
  <c r="L272" i="8"/>
  <c r="T272" i="8" s="1"/>
  <c r="L239" i="8"/>
  <c r="T239" i="8" s="1"/>
  <c r="L240" i="8"/>
  <c r="T240" i="8" s="1"/>
  <c r="L255" i="8"/>
  <c r="T255" i="8" s="1"/>
  <c r="L256" i="8"/>
  <c r="T256" i="8" s="1"/>
  <c r="N38" i="1"/>
  <c r="L4" i="8"/>
  <c r="T4" i="8" s="1"/>
  <c r="L36" i="8"/>
  <c r="T36" i="8" s="1"/>
  <c r="L68" i="8"/>
  <c r="T68" i="8" s="1"/>
  <c r="L100" i="8"/>
  <c r="T100" i="8" s="1"/>
  <c r="L132" i="8"/>
  <c r="T132" i="8" s="1"/>
  <c r="L164" i="8"/>
  <c r="T164" i="8" s="1"/>
  <c r="L196" i="8"/>
  <c r="T196" i="8" s="1"/>
  <c r="L197" i="8"/>
  <c r="T197" i="8" s="1"/>
  <c r="L17" i="8"/>
  <c r="T17" i="8" s="1"/>
  <c r="L49" i="8"/>
  <c r="T49" i="8" s="1"/>
  <c r="L81" i="8"/>
  <c r="T81" i="8" s="1"/>
  <c r="L113" i="8"/>
  <c r="T113" i="8" s="1"/>
  <c r="L145" i="8"/>
  <c r="T145" i="8" s="1"/>
  <c r="L177" i="8"/>
  <c r="T177" i="8" s="1"/>
  <c r="L6" i="8"/>
  <c r="T6" i="8" s="1"/>
  <c r="L66" i="8"/>
  <c r="T66" i="8" s="1"/>
  <c r="L130" i="8"/>
  <c r="T130" i="8" s="1"/>
  <c r="L194" i="8"/>
  <c r="T194" i="8" s="1"/>
  <c r="L43" i="8"/>
  <c r="T43" i="8" s="1"/>
  <c r="L107" i="8"/>
  <c r="T107" i="8" s="1"/>
  <c r="L171" i="8"/>
  <c r="T171" i="8" s="1"/>
  <c r="L22" i="8"/>
  <c r="T22" i="8" s="1"/>
  <c r="L86" i="8"/>
  <c r="T86" i="8" s="1"/>
  <c r="L150" i="8"/>
  <c r="T150" i="8" s="1"/>
  <c r="L214" i="8"/>
  <c r="T214" i="8" s="1"/>
  <c r="L63" i="8"/>
  <c r="T63" i="8" s="1"/>
  <c r="L127" i="8"/>
  <c r="T127" i="8" s="1"/>
  <c r="L191" i="8"/>
  <c r="T191" i="8" s="1"/>
  <c r="L179" i="8"/>
  <c r="T179" i="8" s="1"/>
  <c r="L158" i="8"/>
  <c r="T158" i="8" s="1"/>
  <c r="L135" i="8"/>
  <c r="T135" i="8" s="1"/>
  <c r="L120" i="8"/>
  <c r="T120" i="8" s="1"/>
  <c r="L37" i="8"/>
  <c r="T37" i="8" s="1"/>
  <c r="L201" i="8"/>
  <c r="T201" i="8" s="1"/>
  <c r="L19" i="8"/>
  <c r="T19" i="8" s="1"/>
  <c r="L126" i="8"/>
  <c r="T126" i="8" s="1"/>
  <c r="L167" i="8"/>
  <c r="T167" i="8" s="1"/>
  <c r="L77" i="8"/>
  <c r="T77" i="8" s="1"/>
  <c r="L186" i="8"/>
  <c r="T186" i="8" s="1"/>
  <c r="L206" i="8"/>
  <c r="T206" i="8" s="1"/>
  <c r="L8" i="8"/>
  <c r="T8" i="8" s="1"/>
  <c r="L40" i="8"/>
  <c r="T40" i="8" s="1"/>
  <c r="L72" i="8"/>
  <c r="T72" i="8" s="1"/>
  <c r="L104" i="8"/>
  <c r="T104" i="8" s="1"/>
  <c r="L136" i="8"/>
  <c r="T136" i="8" s="1"/>
  <c r="L168" i="8"/>
  <c r="T168" i="8" s="1"/>
  <c r="L200" i="8"/>
  <c r="T200" i="8" s="1"/>
  <c r="L205" i="8"/>
  <c r="T205" i="8" s="1"/>
  <c r="L21" i="8"/>
  <c r="T21" i="8" s="1"/>
  <c r="L53" i="8"/>
  <c r="T53" i="8" s="1"/>
  <c r="L85" i="8"/>
  <c r="T85" i="8" s="1"/>
  <c r="L117" i="8"/>
  <c r="T117" i="8" s="1"/>
  <c r="L149" i="8"/>
  <c r="T149" i="8" s="1"/>
  <c r="L181" i="8"/>
  <c r="T181" i="8" s="1"/>
  <c r="L14" i="8"/>
  <c r="T14" i="8" s="1"/>
  <c r="L74" i="8"/>
  <c r="T74" i="8" s="1"/>
  <c r="L138" i="8"/>
  <c r="T138" i="8" s="1"/>
  <c r="L202" i="8"/>
  <c r="T202" i="8" s="1"/>
  <c r="L51" i="8"/>
  <c r="T51" i="8" s="1"/>
  <c r="L115" i="8"/>
  <c r="T115" i="8" s="1"/>
  <c r="L30" i="8"/>
  <c r="T30" i="8" s="1"/>
  <c r="L94" i="8"/>
  <c r="T94" i="8" s="1"/>
  <c r="L222" i="8"/>
  <c r="T222" i="8" s="1"/>
  <c r="L71" i="8"/>
  <c r="T71" i="8" s="1"/>
  <c r="L199" i="8"/>
  <c r="T199" i="8" s="1"/>
  <c r="L152" i="8"/>
  <c r="T152" i="8" s="1"/>
  <c r="L5" i="8"/>
  <c r="T5" i="8" s="1"/>
  <c r="L133" i="8"/>
  <c r="T133" i="8" s="1"/>
  <c r="L106" i="8"/>
  <c r="T106" i="8" s="1"/>
  <c r="L62" i="8"/>
  <c r="T62" i="8" s="1"/>
  <c r="L103" i="8"/>
  <c r="T103" i="8" s="1"/>
  <c r="L217" i="8"/>
  <c r="T217" i="8" s="1"/>
  <c r="L163" i="8"/>
  <c r="T163" i="8" s="1"/>
  <c r="L55" i="8"/>
  <c r="T55" i="8" s="1"/>
  <c r="L12" i="8"/>
  <c r="T12" i="8" s="1"/>
  <c r="L44" i="8"/>
  <c r="T44" i="8" s="1"/>
  <c r="L76" i="8"/>
  <c r="T76" i="8" s="1"/>
  <c r="L108" i="8"/>
  <c r="T108" i="8" s="1"/>
  <c r="L140" i="8"/>
  <c r="T140" i="8" s="1"/>
  <c r="L172" i="8"/>
  <c r="T172" i="8" s="1"/>
  <c r="L204" i="8"/>
  <c r="T204" i="8" s="1"/>
  <c r="L213" i="8"/>
  <c r="T213" i="8" s="1"/>
  <c r="L25" i="8"/>
  <c r="T25" i="8" s="1"/>
  <c r="L57" i="8"/>
  <c r="T57" i="8" s="1"/>
  <c r="L89" i="8"/>
  <c r="T89" i="8" s="1"/>
  <c r="L121" i="8"/>
  <c r="T121" i="8" s="1"/>
  <c r="L153" i="8"/>
  <c r="T153" i="8" s="1"/>
  <c r="L185" i="8"/>
  <c r="T185" i="8" s="1"/>
  <c r="L18" i="8"/>
  <c r="T18" i="8" s="1"/>
  <c r="L82" i="8"/>
  <c r="T82" i="8" s="1"/>
  <c r="L146" i="8"/>
  <c r="T146" i="8" s="1"/>
  <c r="L210" i="8"/>
  <c r="T210" i="8" s="1"/>
  <c r="L59" i="8"/>
  <c r="T59" i="8" s="1"/>
  <c r="L123" i="8"/>
  <c r="T123" i="8" s="1"/>
  <c r="L187" i="8"/>
  <c r="T187" i="8" s="1"/>
  <c r="L38" i="8"/>
  <c r="T38" i="8" s="1"/>
  <c r="L102" i="8"/>
  <c r="T102" i="8" s="1"/>
  <c r="L166" i="8"/>
  <c r="T166" i="8" s="1"/>
  <c r="L15" i="8"/>
  <c r="T15" i="8" s="1"/>
  <c r="L79" i="8"/>
  <c r="T79" i="8" s="1"/>
  <c r="L143" i="8"/>
  <c r="T143" i="8" s="1"/>
  <c r="L207" i="8"/>
  <c r="T207" i="8" s="1"/>
  <c r="L88" i="8"/>
  <c r="T88" i="8" s="1"/>
  <c r="L184" i="8"/>
  <c r="T184" i="8" s="1"/>
  <c r="L216" i="8"/>
  <c r="T216" i="8" s="1"/>
  <c r="L69" i="8"/>
  <c r="T69" i="8" s="1"/>
  <c r="L42" i="8"/>
  <c r="T42" i="8" s="1"/>
  <c r="L83" i="8"/>
  <c r="T83" i="8" s="1"/>
  <c r="L190" i="8"/>
  <c r="T190" i="8" s="1"/>
  <c r="L141" i="8"/>
  <c r="T141" i="8" s="1"/>
  <c r="L99" i="8"/>
  <c r="T99" i="8" s="1"/>
  <c r="L119" i="8"/>
  <c r="T119" i="8" s="1"/>
  <c r="L16" i="8"/>
  <c r="T16" i="8" s="1"/>
  <c r="L48" i="8"/>
  <c r="T48" i="8" s="1"/>
  <c r="L80" i="8"/>
  <c r="T80" i="8" s="1"/>
  <c r="L112" i="8"/>
  <c r="T112" i="8" s="1"/>
  <c r="L144" i="8"/>
  <c r="T144" i="8" s="1"/>
  <c r="L176" i="8"/>
  <c r="T176" i="8" s="1"/>
  <c r="L208" i="8"/>
  <c r="T208" i="8" s="1"/>
  <c r="L221" i="8"/>
  <c r="T221" i="8" s="1"/>
  <c r="L29" i="8"/>
  <c r="T29" i="8" s="1"/>
  <c r="L61" i="8"/>
  <c r="T61" i="8" s="1"/>
  <c r="L93" i="8"/>
  <c r="T93" i="8" s="1"/>
  <c r="L125" i="8"/>
  <c r="T125" i="8" s="1"/>
  <c r="L157" i="8"/>
  <c r="T157" i="8" s="1"/>
  <c r="L189" i="8"/>
  <c r="T189" i="8" s="1"/>
  <c r="L26" i="8"/>
  <c r="T26" i="8" s="1"/>
  <c r="L90" i="8"/>
  <c r="T90" i="8" s="1"/>
  <c r="L154" i="8"/>
  <c r="T154" i="8" s="1"/>
  <c r="L218" i="8"/>
  <c r="T218" i="8" s="1"/>
  <c r="L67" i="8"/>
  <c r="T67" i="8" s="1"/>
  <c r="L131" i="8"/>
  <c r="T131" i="8" s="1"/>
  <c r="L195" i="8"/>
  <c r="T195" i="8" s="1"/>
  <c r="L46" i="8"/>
  <c r="T46" i="8" s="1"/>
  <c r="L110" i="8"/>
  <c r="T110" i="8" s="1"/>
  <c r="L174" i="8"/>
  <c r="T174" i="8" s="1"/>
  <c r="L23" i="8"/>
  <c r="T23" i="8" s="1"/>
  <c r="L87" i="8"/>
  <c r="T87" i="8" s="1"/>
  <c r="L151" i="8"/>
  <c r="T151" i="8" s="1"/>
  <c r="L215" i="8"/>
  <c r="T215" i="8" s="1"/>
  <c r="L56" i="8"/>
  <c r="T56" i="8" s="1"/>
  <c r="L101" i="8"/>
  <c r="T101" i="8" s="1"/>
  <c r="L170" i="8"/>
  <c r="T170" i="8" s="1"/>
  <c r="L211" i="8"/>
  <c r="T211" i="8" s="1"/>
  <c r="L173" i="8"/>
  <c r="T173" i="8" s="1"/>
  <c r="L35" i="8"/>
  <c r="T35" i="8" s="1"/>
  <c r="L78" i="8"/>
  <c r="T78" i="8" s="1"/>
  <c r="L20" i="8"/>
  <c r="T20" i="8" s="1"/>
  <c r="L52" i="8"/>
  <c r="T52" i="8" s="1"/>
  <c r="L84" i="8"/>
  <c r="T84" i="8" s="1"/>
  <c r="L116" i="8"/>
  <c r="T116" i="8" s="1"/>
  <c r="L148" i="8"/>
  <c r="T148" i="8" s="1"/>
  <c r="L180" i="8"/>
  <c r="T180" i="8" s="1"/>
  <c r="L212" i="8"/>
  <c r="T212" i="8" s="1"/>
  <c r="L10" i="8"/>
  <c r="T10" i="8" s="1"/>
  <c r="L33" i="8"/>
  <c r="T33" i="8" s="1"/>
  <c r="L65" i="8"/>
  <c r="T65" i="8" s="1"/>
  <c r="L97" i="8"/>
  <c r="T97" i="8" s="1"/>
  <c r="L129" i="8"/>
  <c r="T129" i="8" s="1"/>
  <c r="L161" i="8"/>
  <c r="T161" i="8" s="1"/>
  <c r="L193" i="8"/>
  <c r="T193" i="8" s="1"/>
  <c r="L34" i="8"/>
  <c r="T34" i="8" s="1"/>
  <c r="L98" i="8"/>
  <c r="T98" i="8" s="1"/>
  <c r="L162" i="8"/>
  <c r="T162" i="8" s="1"/>
  <c r="L7" i="8"/>
  <c r="T7" i="8" s="1"/>
  <c r="L75" i="8"/>
  <c r="T75" i="8" s="1"/>
  <c r="L139" i="8"/>
  <c r="T139" i="8" s="1"/>
  <c r="L203" i="8"/>
  <c r="T203" i="8" s="1"/>
  <c r="L54" i="8"/>
  <c r="T54" i="8" s="1"/>
  <c r="L118" i="8"/>
  <c r="T118" i="8" s="1"/>
  <c r="L182" i="8"/>
  <c r="T182" i="8" s="1"/>
  <c r="L31" i="8"/>
  <c r="T31" i="8" s="1"/>
  <c r="L95" i="8"/>
  <c r="T95" i="8" s="1"/>
  <c r="L159" i="8"/>
  <c r="T159" i="8" s="1"/>
  <c r="L223" i="8"/>
  <c r="T223" i="8" s="1"/>
  <c r="L24" i="8"/>
  <c r="T24" i="8" s="1"/>
  <c r="L165" i="8"/>
  <c r="T165" i="8" s="1"/>
  <c r="L147" i="8"/>
  <c r="T147" i="8" s="1"/>
  <c r="L39" i="8"/>
  <c r="T39" i="8" s="1"/>
  <c r="L45" i="8"/>
  <c r="T45" i="8" s="1"/>
  <c r="L122" i="8"/>
  <c r="T122" i="8" s="1"/>
  <c r="L142" i="8"/>
  <c r="T142" i="8" s="1"/>
  <c r="L28" i="8"/>
  <c r="T28" i="8" s="1"/>
  <c r="L60" i="8"/>
  <c r="T60" i="8" s="1"/>
  <c r="L92" i="8"/>
  <c r="T92" i="8" s="1"/>
  <c r="L124" i="8"/>
  <c r="T124" i="8" s="1"/>
  <c r="L156" i="8"/>
  <c r="T156" i="8" s="1"/>
  <c r="L188" i="8"/>
  <c r="T188" i="8" s="1"/>
  <c r="L220" i="8"/>
  <c r="T220" i="8" s="1"/>
  <c r="L9" i="8"/>
  <c r="T9" i="8" s="1"/>
  <c r="L41" i="8"/>
  <c r="T41" i="8" s="1"/>
  <c r="L73" i="8"/>
  <c r="T73" i="8" s="1"/>
  <c r="L105" i="8"/>
  <c r="T105" i="8" s="1"/>
  <c r="L137" i="8"/>
  <c r="T137" i="8" s="1"/>
  <c r="L169" i="8"/>
  <c r="T169" i="8" s="1"/>
  <c r="L209" i="8"/>
  <c r="T209" i="8" s="1"/>
  <c r="L50" i="8"/>
  <c r="T50" i="8" s="1"/>
  <c r="L114" i="8"/>
  <c r="T114" i="8" s="1"/>
  <c r="L178" i="8"/>
  <c r="T178" i="8" s="1"/>
  <c r="L27" i="8"/>
  <c r="T27" i="8" s="1"/>
  <c r="L91" i="8"/>
  <c r="T91" i="8" s="1"/>
  <c r="L155" i="8"/>
  <c r="T155" i="8" s="1"/>
  <c r="L219" i="8"/>
  <c r="T219" i="8" s="1"/>
  <c r="L70" i="8"/>
  <c r="T70" i="8" s="1"/>
  <c r="L134" i="8"/>
  <c r="T134" i="8" s="1"/>
  <c r="L198" i="8"/>
  <c r="T198" i="8" s="1"/>
  <c r="L47" i="8"/>
  <c r="T47" i="8" s="1"/>
  <c r="L111" i="8"/>
  <c r="T111" i="8" s="1"/>
  <c r="L175" i="8"/>
  <c r="T175" i="8" s="1"/>
  <c r="L32" i="8"/>
  <c r="T32" i="8" s="1"/>
  <c r="L64" i="8"/>
  <c r="T64" i="8" s="1"/>
  <c r="L96" i="8"/>
  <c r="T96" i="8" s="1"/>
  <c r="L128" i="8"/>
  <c r="T128" i="8" s="1"/>
  <c r="L160" i="8"/>
  <c r="T160" i="8" s="1"/>
  <c r="L192" i="8"/>
  <c r="T192" i="8" s="1"/>
  <c r="L3" i="8"/>
  <c r="T3" i="8" s="1"/>
  <c r="L13" i="8"/>
  <c r="T13" i="8" s="1"/>
  <c r="L109" i="8"/>
  <c r="T109" i="8" s="1"/>
  <c r="L58" i="8"/>
  <c r="T58" i="8" s="1"/>
  <c r="L11" i="8"/>
  <c r="T11" i="8" s="1"/>
  <c r="L183" i="8"/>
  <c r="T183" i="8" s="1"/>
  <c r="C23" i="9"/>
  <c r="C22" i="9"/>
  <c r="N39" i="1"/>
  <c r="G39" i="1"/>
  <c r="G38" i="1"/>
  <c r="H38" i="1" s="1"/>
  <c r="I39" i="1"/>
  <c r="I38" i="1"/>
  <c r="D34" i="1"/>
  <c r="E40" i="1"/>
  <c r="E36" i="1"/>
  <c r="E37" i="1"/>
  <c r="E35" i="1"/>
  <c r="D32" i="1"/>
  <c r="D29" i="1"/>
  <c r="E26" i="1"/>
  <c r="E25" i="1"/>
  <c r="D26" i="1"/>
  <c r="D22" i="1"/>
  <c r="E42" i="1"/>
  <c r="D40" i="1"/>
  <c r="D24" i="1"/>
  <c r="C17" i="1"/>
  <c r="C15" i="1"/>
  <c r="C14" i="1"/>
  <c r="F27" i="1" s="1"/>
  <c r="C13" i="1"/>
  <c r="L303" i="9" l="1"/>
  <c r="T303" i="9" s="1"/>
  <c r="L311" i="9"/>
  <c r="T311" i="9" s="1"/>
  <c r="L319" i="9"/>
  <c r="T319" i="9" s="1"/>
  <c r="L327" i="9"/>
  <c r="T327" i="9" s="1"/>
  <c r="L335" i="9"/>
  <c r="T335" i="9" s="1"/>
  <c r="L343" i="9"/>
  <c r="T343" i="9" s="1"/>
  <c r="L351" i="9"/>
  <c r="T351" i="9" s="1"/>
  <c r="L359" i="9"/>
  <c r="T359" i="9" s="1"/>
  <c r="L367" i="9"/>
  <c r="T367" i="9" s="1"/>
  <c r="L375" i="9"/>
  <c r="T375" i="9" s="1"/>
  <c r="L383" i="9"/>
  <c r="T383" i="9" s="1"/>
  <c r="L391" i="9"/>
  <c r="T391" i="9" s="1"/>
  <c r="L399" i="9"/>
  <c r="T399" i="9" s="1"/>
  <c r="L407" i="9"/>
  <c r="T407" i="9" s="1"/>
  <c r="L415" i="9"/>
  <c r="T415" i="9" s="1"/>
  <c r="L296" i="9"/>
  <c r="T296" i="9" s="1"/>
  <c r="L304" i="9"/>
  <c r="T304" i="9" s="1"/>
  <c r="L312" i="9"/>
  <c r="T312" i="9" s="1"/>
  <c r="L320" i="9"/>
  <c r="T320" i="9" s="1"/>
  <c r="L328" i="9"/>
  <c r="T328" i="9" s="1"/>
  <c r="L336" i="9"/>
  <c r="T336" i="9" s="1"/>
  <c r="L344" i="9"/>
  <c r="T344" i="9" s="1"/>
  <c r="L352" i="9"/>
  <c r="T352" i="9" s="1"/>
  <c r="L360" i="9"/>
  <c r="T360" i="9" s="1"/>
  <c r="L368" i="9"/>
  <c r="T368" i="9" s="1"/>
  <c r="L376" i="9"/>
  <c r="T376" i="9" s="1"/>
  <c r="L384" i="9"/>
  <c r="T384" i="9" s="1"/>
  <c r="L392" i="9"/>
  <c r="T392" i="9" s="1"/>
  <c r="L400" i="9"/>
  <c r="T400" i="9" s="1"/>
  <c r="L408" i="9"/>
  <c r="T408" i="9" s="1"/>
  <c r="L416" i="9"/>
  <c r="T416" i="9" s="1"/>
  <c r="L297" i="9"/>
  <c r="T297" i="9" s="1"/>
  <c r="L305" i="9"/>
  <c r="T305" i="9" s="1"/>
  <c r="L313" i="9"/>
  <c r="T313" i="9" s="1"/>
  <c r="L321" i="9"/>
  <c r="T321" i="9" s="1"/>
  <c r="L329" i="9"/>
  <c r="T329" i="9" s="1"/>
  <c r="L337" i="9"/>
  <c r="T337" i="9" s="1"/>
  <c r="L345" i="9"/>
  <c r="T345" i="9" s="1"/>
  <c r="L353" i="9"/>
  <c r="T353" i="9" s="1"/>
  <c r="L361" i="9"/>
  <c r="T361" i="9" s="1"/>
  <c r="L369" i="9"/>
  <c r="T369" i="9" s="1"/>
  <c r="L377" i="9"/>
  <c r="T377" i="9" s="1"/>
  <c r="L385" i="9"/>
  <c r="T385" i="9" s="1"/>
  <c r="L393" i="9"/>
  <c r="T393" i="9" s="1"/>
  <c r="L401" i="9"/>
  <c r="T401" i="9" s="1"/>
  <c r="L409" i="9"/>
  <c r="T409" i="9" s="1"/>
  <c r="L417" i="9"/>
  <c r="T417" i="9" s="1"/>
  <c r="L300" i="9"/>
  <c r="T300" i="9" s="1"/>
  <c r="L308" i="9"/>
  <c r="T308" i="9" s="1"/>
  <c r="L316" i="9"/>
  <c r="T316" i="9" s="1"/>
  <c r="L324" i="9"/>
  <c r="T324" i="9" s="1"/>
  <c r="L332" i="9"/>
  <c r="T332" i="9" s="1"/>
  <c r="L340" i="9"/>
  <c r="T340" i="9" s="1"/>
  <c r="L348" i="9"/>
  <c r="T348" i="9" s="1"/>
  <c r="L356" i="9"/>
  <c r="T356" i="9" s="1"/>
  <c r="L364" i="9"/>
  <c r="T364" i="9" s="1"/>
  <c r="L372" i="9"/>
  <c r="T372" i="9" s="1"/>
  <c r="L380" i="9"/>
  <c r="T380" i="9" s="1"/>
  <c r="L388" i="9"/>
  <c r="T388" i="9" s="1"/>
  <c r="L396" i="9"/>
  <c r="T396" i="9" s="1"/>
  <c r="L404" i="9"/>
  <c r="T404" i="9" s="1"/>
  <c r="L412" i="9"/>
  <c r="T412" i="9" s="1"/>
  <c r="L306" i="9"/>
  <c r="T306" i="9" s="1"/>
  <c r="L322" i="9"/>
  <c r="T322" i="9" s="1"/>
  <c r="L338" i="9"/>
  <c r="T338" i="9" s="1"/>
  <c r="L354" i="9"/>
  <c r="T354" i="9" s="1"/>
  <c r="L370" i="9"/>
  <c r="T370" i="9" s="1"/>
  <c r="L386" i="9"/>
  <c r="T386" i="9" s="1"/>
  <c r="L402" i="9"/>
  <c r="T402" i="9" s="1"/>
  <c r="L418" i="9"/>
  <c r="T418" i="9" s="1"/>
  <c r="L307" i="9"/>
  <c r="T307" i="9" s="1"/>
  <c r="L323" i="9"/>
  <c r="T323" i="9" s="1"/>
  <c r="L339" i="9"/>
  <c r="T339" i="9" s="1"/>
  <c r="L355" i="9"/>
  <c r="T355" i="9" s="1"/>
  <c r="L371" i="9"/>
  <c r="T371" i="9" s="1"/>
  <c r="L387" i="9"/>
  <c r="T387" i="9" s="1"/>
  <c r="L403" i="9"/>
  <c r="T403" i="9" s="1"/>
  <c r="L419" i="9"/>
  <c r="T419" i="9" s="1"/>
  <c r="L309" i="9"/>
  <c r="T309" i="9" s="1"/>
  <c r="L325" i="9"/>
  <c r="T325" i="9" s="1"/>
  <c r="L341" i="9"/>
  <c r="T341" i="9" s="1"/>
  <c r="L357" i="9"/>
  <c r="T357" i="9" s="1"/>
  <c r="L373" i="9"/>
  <c r="T373" i="9" s="1"/>
  <c r="L389" i="9"/>
  <c r="T389" i="9" s="1"/>
  <c r="L405" i="9"/>
  <c r="T405" i="9" s="1"/>
  <c r="L310" i="9"/>
  <c r="T310" i="9" s="1"/>
  <c r="L326" i="9"/>
  <c r="T326" i="9" s="1"/>
  <c r="L342" i="9"/>
  <c r="T342" i="9" s="1"/>
  <c r="L358" i="9"/>
  <c r="T358" i="9" s="1"/>
  <c r="L374" i="9"/>
  <c r="T374" i="9" s="1"/>
  <c r="L390" i="9"/>
  <c r="T390" i="9" s="1"/>
  <c r="L406" i="9"/>
  <c r="T406" i="9" s="1"/>
  <c r="L298" i="9"/>
  <c r="T298" i="9" s="1"/>
  <c r="L314" i="9"/>
  <c r="T314" i="9" s="1"/>
  <c r="L330" i="9"/>
  <c r="T330" i="9" s="1"/>
  <c r="L346" i="9"/>
  <c r="T346" i="9" s="1"/>
  <c r="L362" i="9"/>
  <c r="T362" i="9" s="1"/>
  <c r="L378" i="9"/>
  <c r="T378" i="9" s="1"/>
  <c r="L394" i="9"/>
  <c r="T394" i="9" s="1"/>
  <c r="L410" i="9"/>
  <c r="T410" i="9" s="1"/>
  <c r="L299" i="9"/>
  <c r="T299" i="9" s="1"/>
  <c r="L315" i="9"/>
  <c r="T315" i="9" s="1"/>
  <c r="L331" i="9"/>
  <c r="T331" i="9" s="1"/>
  <c r="L347" i="9"/>
  <c r="T347" i="9" s="1"/>
  <c r="L363" i="9"/>
  <c r="T363" i="9" s="1"/>
  <c r="L379" i="9"/>
  <c r="T379" i="9" s="1"/>
  <c r="L395" i="9"/>
  <c r="T395" i="9" s="1"/>
  <c r="L411" i="9"/>
  <c r="T411" i="9" s="1"/>
  <c r="L317" i="9"/>
  <c r="T317" i="9" s="1"/>
  <c r="L381" i="9"/>
  <c r="T381" i="9" s="1"/>
  <c r="L365" i="9"/>
  <c r="T365" i="9" s="1"/>
  <c r="L366" i="9"/>
  <c r="T366" i="9" s="1"/>
  <c r="L318" i="9"/>
  <c r="T318" i="9" s="1"/>
  <c r="L382" i="9"/>
  <c r="T382" i="9" s="1"/>
  <c r="L301" i="9"/>
  <c r="T301" i="9" s="1"/>
  <c r="L333" i="9"/>
  <c r="T333" i="9" s="1"/>
  <c r="L397" i="9"/>
  <c r="T397" i="9" s="1"/>
  <c r="L334" i="9"/>
  <c r="T334" i="9" s="1"/>
  <c r="L398" i="9"/>
  <c r="T398" i="9" s="1"/>
  <c r="L302" i="9"/>
  <c r="T302" i="9" s="1"/>
  <c r="L349" i="9"/>
  <c r="T349" i="9" s="1"/>
  <c r="L413" i="9"/>
  <c r="T413" i="9" s="1"/>
  <c r="L350" i="9"/>
  <c r="T350" i="9" s="1"/>
  <c r="L414" i="9"/>
  <c r="T414" i="9" s="1"/>
  <c r="G40" i="1"/>
  <c r="M40" i="1" s="1"/>
  <c r="L4" i="9"/>
  <c r="T4" i="9" s="1"/>
  <c r="L12" i="9"/>
  <c r="T12" i="9" s="1"/>
  <c r="L20" i="9"/>
  <c r="T20" i="9" s="1"/>
  <c r="L28" i="9"/>
  <c r="T28" i="9" s="1"/>
  <c r="L36" i="9"/>
  <c r="T36" i="9" s="1"/>
  <c r="L44" i="9"/>
  <c r="T44" i="9" s="1"/>
  <c r="L52" i="9"/>
  <c r="T52" i="9" s="1"/>
  <c r="L60" i="9"/>
  <c r="T60" i="9" s="1"/>
  <c r="L68" i="9"/>
  <c r="T68" i="9" s="1"/>
  <c r="L76" i="9"/>
  <c r="T76" i="9" s="1"/>
  <c r="L84" i="9"/>
  <c r="T84" i="9" s="1"/>
  <c r="L92" i="9"/>
  <c r="T92" i="9" s="1"/>
  <c r="L100" i="9"/>
  <c r="T100" i="9" s="1"/>
  <c r="L108" i="9"/>
  <c r="T108" i="9" s="1"/>
  <c r="L116" i="9"/>
  <c r="T116" i="9" s="1"/>
  <c r="L124" i="9"/>
  <c r="T124" i="9" s="1"/>
  <c r="L132" i="9"/>
  <c r="T132" i="9" s="1"/>
  <c r="L140" i="9"/>
  <c r="T140" i="9" s="1"/>
  <c r="L148" i="9"/>
  <c r="T148" i="9" s="1"/>
  <c r="L156" i="9"/>
  <c r="T156" i="9" s="1"/>
  <c r="L164" i="9"/>
  <c r="T164" i="9" s="1"/>
  <c r="L172" i="9"/>
  <c r="T172" i="9" s="1"/>
  <c r="L180" i="9"/>
  <c r="T180" i="9" s="1"/>
  <c r="L188" i="9"/>
  <c r="T188" i="9" s="1"/>
  <c r="L196" i="9"/>
  <c r="T196" i="9" s="1"/>
  <c r="L204" i="9"/>
  <c r="T204" i="9" s="1"/>
  <c r="L212" i="9"/>
  <c r="T212" i="9" s="1"/>
  <c r="L220" i="9"/>
  <c r="T220" i="9" s="1"/>
  <c r="L228" i="9"/>
  <c r="T228" i="9" s="1"/>
  <c r="L236" i="9"/>
  <c r="T236" i="9" s="1"/>
  <c r="L244" i="9"/>
  <c r="T244" i="9" s="1"/>
  <c r="L252" i="9"/>
  <c r="T252" i="9" s="1"/>
  <c r="L260" i="9"/>
  <c r="T260" i="9" s="1"/>
  <c r="L268" i="9"/>
  <c r="T268" i="9" s="1"/>
  <c r="L276" i="9"/>
  <c r="T276" i="9" s="1"/>
  <c r="L284" i="9"/>
  <c r="T284" i="9" s="1"/>
  <c r="L292" i="9"/>
  <c r="T292" i="9" s="1"/>
  <c r="L14" i="9"/>
  <c r="T14" i="9" s="1"/>
  <c r="L38" i="9"/>
  <c r="T38" i="9" s="1"/>
  <c r="L70" i="9"/>
  <c r="T70" i="9" s="1"/>
  <c r="L86" i="9"/>
  <c r="T86" i="9" s="1"/>
  <c r="L110" i="9"/>
  <c r="T110" i="9" s="1"/>
  <c r="L126" i="9"/>
  <c r="T126" i="9" s="1"/>
  <c r="L158" i="9"/>
  <c r="T158" i="9" s="1"/>
  <c r="L174" i="9"/>
  <c r="T174" i="9" s="1"/>
  <c r="L182" i="9"/>
  <c r="T182" i="9" s="1"/>
  <c r="L206" i="9"/>
  <c r="T206" i="9" s="1"/>
  <c r="L230" i="9"/>
  <c r="T230" i="9" s="1"/>
  <c r="L254" i="9"/>
  <c r="T254" i="9" s="1"/>
  <c r="L270" i="9"/>
  <c r="T270" i="9" s="1"/>
  <c r="L280" i="9"/>
  <c r="T280" i="9" s="1"/>
  <c r="L33" i="9"/>
  <c r="T33" i="9" s="1"/>
  <c r="L81" i="9"/>
  <c r="T81" i="9" s="1"/>
  <c r="L121" i="9"/>
  <c r="T121" i="9" s="1"/>
  <c r="L145" i="9"/>
  <c r="T145" i="9" s="1"/>
  <c r="L185" i="9"/>
  <c r="T185" i="9" s="1"/>
  <c r="L233" i="9"/>
  <c r="T233" i="9" s="1"/>
  <c r="L273" i="9"/>
  <c r="T273" i="9" s="1"/>
  <c r="L5" i="9"/>
  <c r="T5" i="9" s="1"/>
  <c r="L13" i="9"/>
  <c r="T13" i="9" s="1"/>
  <c r="L21" i="9"/>
  <c r="T21" i="9" s="1"/>
  <c r="L29" i="9"/>
  <c r="T29" i="9" s="1"/>
  <c r="L37" i="9"/>
  <c r="T37" i="9" s="1"/>
  <c r="L45" i="9"/>
  <c r="T45" i="9" s="1"/>
  <c r="L53" i="9"/>
  <c r="T53" i="9" s="1"/>
  <c r="L61" i="9"/>
  <c r="T61" i="9" s="1"/>
  <c r="L69" i="9"/>
  <c r="T69" i="9" s="1"/>
  <c r="L77" i="9"/>
  <c r="T77" i="9" s="1"/>
  <c r="L85" i="9"/>
  <c r="T85" i="9" s="1"/>
  <c r="L93" i="9"/>
  <c r="T93" i="9" s="1"/>
  <c r="L101" i="9"/>
  <c r="T101" i="9" s="1"/>
  <c r="L109" i="9"/>
  <c r="T109" i="9" s="1"/>
  <c r="L117" i="9"/>
  <c r="T117" i="9" s="1"/>
  <c r="L125" i="9"/>
  <c r="T125" i="9" s="1"/>
  <c r="L133" i="9"/>
  <c r="T133" i="9" s="1"/>
  <c r="L141" i="9"/>
  <c r="T141" i="9" s="1"/>
  <c r="L149" i="9"/>
  <c r="T149" i="9" s="1"/>
  <c r="L157" i="9"/>
  <c r="T157" i="9" s="1"/>
  <c r="L165" i="9"/>
  <c r="T165" i="9" s="1"/>
  <c r="L173" i="9"/>
  <c r="T173" i="9" s="1"/>
  <c r="L181" i="9"/>
  <c r="T181" i="9" s="1"/>
  <c r="L189" i="9"/>
  <c r="T189" i="9" s="1"/>
  <c r="L197" i="9"/>
  <c r="T197" i="9" s="1"/>
  <c r="L205" i="9"/>
  <c r="T205" i="9" s="1"/>
  <c r="L213" i="9"/>
  <c r="T213" i="9" s="1"/>
  <c r="L221" i="9"/>
  <c r="T221" i="9" s="1"/>
  <c r="L229" i="9"/>
  <c r="T229" i="9" s="1"/>
  <c r="L237" i="9"/>
  <c r="T237" i="9" s="1"/>
  <c r="L245" i="9"/>
  <c r="T245" i="9" s="1"/>
  <c r="L253" i="9"/>
  <c r="T253" i="9" s="1"/>
  <c r="L261" i="9"/>
  <c r="T261" i="9" s="1"/>
  <c r="L269" i="9"/>
  <c r="T269" i="9" s="1"/>
  <c r="L277" i="9"/>
  <c r="T277" i="9" s="1"/>
  <c r="L285" i="9"/>
  <c r="T285" i="9" s="1"/>
  <c r="L293" i="9"/>
  <c r="T293" i="9" s="1"/>
  <c r="L6" i="9"/>
  <c r="T6" i="9" s="1"/>
  <c r="L46" i="9"/>
  <c r="T46" i="9" s="1"/>
  <c r="L62" i="9"/>
  <c r="T62" i="9" s="1"/>
  <c r="L78" i="9"/>
  <c r="T78" i="9" s="1"/>
  <c r="L102" i="9"/>
  <c r="T102" i="9" s="1"/>
  <c r="L118" i="9"/>
  <c r="T118" i="9" s="1"/>
  <c r="L134" i="9"/>
  <c r="T134" i="9" s="1"/>
  <c r="L166" i="9"/>
  <c r="T166" i="9" s="1"/>
  <c r="L190" i="9"/>
  <c r="T190" i="9" s="1"/>
  <c r="L214" i="9"/>
  <c r="T214" i="9" s="1"/>
  <c r="L238" i="9"/>
  <c r="T238" i="9" s="1"/>
  <c r="L246" i="9"/>
  <c r="T246" i="9" s="1"/>
  <c r="L262" i="9"/>
  <c r="T262" i="9" s="1"/>
  <c r="L294" i="9"/>
  <c r="T294" i="9" s="1"/>
  <c r="L248" i="9"/>
  <c r="T248" i="9" s="1"/>
  <c r="L9" i="9"/>
  <c r="T9" i="9" s="1"/>
  <c r="L113" i="9"/>
  <c r="T113" i="9" s="1"/>
  <c r="L153" i="9"/>
  <c r="T153" i="9" s="1"/>
  <c r="L193" i="9"/>
  <c r="T193" i="9" s="1"/>
  <c r="L225" i="9"/>
  <c r="T225" i="9" s="1"/>
  <c r="L265" i="9"/>
  <c r="T265" i="9" s="1"/>
  <c r="L289" i="9"/>
  <c r="T289" i="9" s="1"/>
  <c r="L22" i="9"/>
  <c r="T22" i="9" s="1"/>
  <c r="L54" i="9"/>
  <c r="T54" i="9" s="1"/>
  <c r="L94" i="9"/>
  <c r="T94" i="9" s="1"/>
  <c r="L142" i="9"/>
  <c r="T142" i="9" s="1"/>
  <c r="L198" i="9"/>
  <c r="T198" i="9" s="1"/>
  <c r="L286" i="9"/>
  <c r="T286" i="9" s="1"/>
  <c r="L25" i="9"/>
  <c r="T25" i="9" s="1"/>
  <c r="L49" i="9"/>
  <c r="T49" i="9" s="1"/>
  <c r="L57" i="9"/>
  <c r="T57" i="9" s="1"/>
  <c r="L65" i="9"/>
  <c r="T65" i="9" s="1"/>
  <c r="L97" i="9"/>
  <c r="T97" i="9" s="1"/>
  <c r="L137" i="9"/>
  <c r="T137" i="9" s="1"/>
  <c r="L177" i="9"/>
  <c r="T177" i="9" s="1"/>
  <c r="L217" i="9"/>
  <c r="T217" i="9" s="1"/>
  <c r="L281" i="9"/>
  <c r="T281" i="9" s="1"/>
  <c r="L7" i="9"/>
  <c r="T7" i="9" s="1"/>
  <c r="L15" i="9"/>
  <c r="T15" i="9" s="1"/>
  <c r="L23" i="9"/>
  <c r="T23" i="9" s="1"/>
  <c r="L31" i="9"/>
  <c r="T31" i="9" s="1"/>
  <c r="L39" i="9"/>
  <c r="T39" i="9" s="1"/>
  <c r="L47" i="9"/>
  <c r="T47" i="9" s="1"/>
  <c r="L55" i="9"/>
  <c r="T55" i="9" s="1"/>
  <c r="L63" i="9"/>
  <c r="T63" i="9" s="1"/>
  <c r="L71" i="9"/>
  <c r="T71" i="9" s="1"/>
  <c r="L79" i="9"/>
  <c r="T79" i="9" s="1"/>
  <c r="L87" i="9"/>
  <c r="T87" i="9" s="1"/>
  <c r="L95" i="9"/>
  <c r="T95" i="9" s="1"/>
  <c r="L103" i="9"/>
  <c r="T103" i="9" s="1"/>
  <c r="L111" i="9"/>
  <c r="T111" i="9" s="1"/>
  <c r="L119" i="9"/>
  <c r="T119" i="9" s="1"/>
  <c r="L127" i="9"/>
  <c r="T127" i="9" s="1"/>
  <c r="L135" i="9"/>
  <c r="T135" i="9" s="1"/>
  <c r="L143" i="9"/>
  <c r="T143" i="9" s="1"/>
  <c r="L151" i="9"/>
  <c r="T151" i="9" s="1"/>
  <c r="L159" i="9"/>
  <c r="T159" i="9" s="1"/>
  <c r="L167" i="9"/>
  <c r="T167" i="9" s="1"/>
  <c r="L175" i="9"/>
  <c r="T175" i="9" s="1"/>
  <c r="L183" i="9"/>
  <c r="T183" i="9" s="1"/>
  <c r="L191" i="9"/>
  <c r="T191" i="9" s="1"/>
  <c r="L199" i="9"/>
  <c r="T199" i="9" s="1"/>
  <c r="L207" i="9"/>
  <c r="T207" i="9" s="1"/>
  <c r="L215" i="9"/>
  <c r="T215" i="9" s="1"/>
  <c r="L223" i="9"/>
  <c r="T223" i="9" s="1"/>
  <c r="L231" i="9"/>
  <c r="T231" i="9" s="1"/>
  <c r="L239" i="9"/>
  <c r="T239" i="9" s="1"/>
  <c r="L247" i="9"/>
  <c r="T247" i="9" s="1"/>
  <c r="L255" i="9"/>
  <c r="T255" i="9" s="1"/>
  <c r="L263" i="9"/>
  <c r="T263" i="9" s="1"/>
  <c r="L271" i="9"/>
  <c r="T271" i="9" s="1"/>
  <c r="L279" i="9"/>
  <c r="T279" i="9" s="1"/>
  <c r="L287" i="9"/>
  <c r="T287" i="9" s="1"/>
  <c r="L295" i="9"/>
  <c r="T295" i="9" s="1"/>
  <c r="L8" i="9"/>
  <c r="T8" i="9" s="1"/>
  <c r="L16" i="9"/>
  <c r="T16" i="9" s="1"/>
  <c r="L24" i="9"/>
  <c r="T24" i="9" s="1"/>
  <c r="L32" i="9"/>
  <c r="T32" i="9" s="1"/>
  <c r="L40" i="9"/>
  <c r="T40" i="9" s="1"/>
  <c r="L48" i="9"/>
  <c r="T48" i="9" s="1"/>
  <c r="L56" i="9"/>
  <c r="T56" i="9" s="1"/>
  <c r="L64" i="9"/>
  <c r="T64" i="9" s="1"/>
  <c r="L72" i="9"/>
  <c r="T72" i="9" s="1"/>
  <c r="L80" i="9"/>
  <c r="T80" i="9" s="1"/>
  <c r="L88" i="9"/>
  <c r="T88" i="9" s="1"/>
  <c r="L96" i="9"/>
  <c r="T96" i="9" s="1"/>
  <c r="L104" i="9"/>
  <c r="T104" i="9" s="1"/>
  <c r="L112" i="9"/>
  <c r="T112" i="9" s="1"/>
  <c r="L120" i="9"/>
  <c r="T120" i="9" s="1"/>
  <c r="L128" i="9"/>
  <c r="T128" i="9" s="1"/>
  <c r="L136" i="9"/>
  <c r="T136" i="9" s="1"/>
  <c r="L144" i="9"/>
  <c r="T144" i="9" s="1"/>
  <c r="L152" i="9"/>
  <c r="T152" i="9" s="1"/>
  <c r="L160" i="9"/>
  <c r="T160" i="9" s="1"/>
  <c r="L168" i="9"/>
  <c r="T168" i="9" s="1"/>
  <c r="L176" i="9"/>
  <c r="T176" i="9" s="1"/>
  <c r="L184" i="9"/>
  <c r="T184" i="9" s="1"/>
  <c r="L192" i="9"/>
  <c r="T192" i="9" s="1"/>
  <c r="L200" i="9"/>
  <c r="T200" i="9" s="1"/>
  <c r="L208" i="9"/>
  <c r="T208" i="9" s="1"/>
  <c r="L216" i="9"/>
  <c r="T216" i="9" s="1"/>
  <c r="L224" i="9"/>
  <c r="T224" i="9" s="1"/>
  <c r="L232" i="9"/>
  <c r="T232" i="9" s="1"/>
  <c r="L240" i="9"/>
  <c r="T240" i="9" s="1"/>
  <c r="L256" i="9"/>
  <c r="T256" i="9" s="1"/>
  <c r="L272" i="9"/>
  <c r="T272" i="9" s="1"/>
  <c r="L288" i="9"/>
  <c r="T288" i="9" s="1"/>
  <c r="L3" i="9"/>
  <c r="T3" i="9" s="1"/>
  <c r="L41" i="9"/>
  <c r="T41" i="9" s="1"/>
  <c r="L89" i="9"/>
  <c r="T89" i="9" s="1"/>
  <c r="L129" i="9"/>
  <c r="T129" i="9" s="1"/>
  <c r="L161" i="9"/>
  <c r="T161" i="9" s="1"/>
  <c r="L201" i="9"/>
  <c r="T201" i="9" s="1"/>
  <c r="L249" i="9"/>
  <c r="T249" i="9" s="1"/>
  <c r="L10" i="9"/>
  <c r="T10" i="9" s="1"/>
  <c r="L18" i="9"/>
  <c r="T18" i="9" s="1"/>
  <c r="L26" i="9"/>
  <c r="T26" i="9" s="1"/>
  <c r="L34" i="9"/>
  <c r="T34" i="9" s="1"/>
  <c r="L42" i="9"/>
  <c r="T42" i="9" s="1"/>
  <c r="L50" i="9"/>
  <c r="T50" i="9" s="1"/>
  <c r="L58" i="9"/>
  <c r="T58" i="9" s="1"/>
  <c r="L66" i="9"/>
  <c r="T66" i="9" s="1"/>
  <c r="L74" i="9"/>
  <c r="T74" i="9" s="1"/>
  <c r="L82" i="9"/>
  <c r="T82" i="9" s="1"/>
  <c r="L90" i="9"/>
  <c r="T90" i="9" s="1"/>
  <c r="L98" i="9"/>
  <c r="T98" i="9" s="1"/>
  <c r="L106" i="9"/>
  <c r="T106" i="9" s="1"/>
  <c r="L114" i="9"/>
  <c r="T114" i="9" s="1"/>
  <c r="L122" i="9"/>
  <c r="T122" i="9" s="1"/>
  <c r="L130" i="9"/>
  <c r="T130" i="9" s="1"/>
  <c r="L138" i="9"/>
  <c r="T138" i="9" s="1"/>
  <c r="L146" i="9"/>
  <c r="T146" i="9" s="1"/>
  <c r="L154" i="9"/>
  <c r="T154" i="9" s="1"/>
  <c r="L162" i="9"/>
  <c r="T162" i="9" s="1"/>
  <c r="L170" i="9"/>
  <c r="T170" i="9" s="1"/>
  <c r="L178" i="9"/>
  <c r="T178" i="9" s="1"/>
  <c r="L186" i="9"/>
  <c r="T186" i="9" s="1"/>
  <c r="L194" i="9"/>
  <c r="T194" i="9" s="1"/>
  <c r="L202" i="9"/>
  <c r="T202" i="9" s="1"/>
  <c r="L210" i="9"/>
  <c r="T210" i="9" s="1"/>
  <c r="L218" i="9"/>
  <c r="T218" i="9" s="1"/>
  <c r="L226" i="9"/>
  <c r="T226" i="9" s="1"/>
  <c r="L234" i="9"/>
  <c r="T234" i="9" s="1"/>
  <c r="L242" i="9"/>
  <c r="T242" i="9" s="1"/>
  <c r="L250" i="9"/>
  <c r="T250" i="9" s="1"/>
  <c r="L258" i="9"/>
  <c r="T258" i="9" s="1"/>
  <c r="L266" i="9"/>
  <c r="T266" i="9" s="1"/>
  <c r="L274" i="9"/>
  <c r="T274" i="9" s="1"/>
  <c r="L282" i="9"/>
  <c r="T282" i="9" s="1"/>
  <c r="L290" i="9"/>
  <c r="T290" i="9" s="1"/>
  <c r="L73" i="9"/>
  <c r="T73" i="9" s="1"/>
  <c r="L241" i="9"/>
  <c r="T241" i="9" s="1"/>
  <c r="L11" i="9"/>
  <c r="T11" i="9" s="1"/>
  <c r="L19" i="9"/>
  <c r="T19" i="9" s="1"/>
  <c r="L27" i="9"/>
  <c r="T27" i="9" s="1"/>
  <c r="L35" i="9"/>
  <c r="T35" i="9" s="1"/>
  <c r="L43" i="9"/>
  <c r="T43" i="9" s="1"/>
  <c r="L51" i="9"/>
  <c r="T51" i="9" s="1"/>
  <c r="L59" i="9"/>
  <c r="T59" i="9" s="1"/>
  <c r="L67" i="9"/>
  <c r="T67" i="9" s="1"/>
  <c r="L75" i="9"/>
  <c r="T75" i="9" s="1"/>
  <c r="L83" i="9"/>
  <c r="T83" i="9" s="1"/>
  <c r="L91" i="9"/>
  <c r="T91" i="9" s="1"/>
  <c r="L99" i="9"/>
  <c r="T99" i="9" s="1"/>
  <c r="L107" i="9"/>
  <c r="T107" i="9" s="1"/>
  <c r="L115" i="9"/>
  <c r="T115" i="9" s="1"/>
  <c r="L123" i="9"/>
  <c r="T123" i="9" s="1"/>
  <c r="L131" i="9"/>
  <c r="T131" i="9" s="1"/>
  <c r="L139" i="9"/>
  <c r="T139" i="9" s="1"/>
  <c r="L147" i="9"/>
  <c r="T147" i="9" s="1"/>
  <c r="L155" i="9"/>
  <c r="T155" i="9" s="1"/>
  <c r="L163" i="9"/>
  <c r="T163" i="9" s="1"/>
  <c r="L171" i="9"/>
  <c r="T171" i="9" s="1"/>
  <c r="L179" i="9"/>
  <c r="T179" i="9" s="1"/>
  <c r="L187" i="9"/>
  <c r="T187" i="9" s="1"/>
  <c r="L195" i="9"/>
  <c r="T195" i="9" s="1"/>
  <c r="L203" i="9"/>
  <c r="T203" i="9" s="1"/>
  <c r="L211" i="9"/>
  <c r="T211" i="9" s="1"/>
  <c r="L219" i="9"/>
  <c r="T219" i="9" s="1"/>
  <c r="L227" i="9"/>
  <c r="T227" i="9" s="1"/>
  <c r="L235" i="9"/>
  <c r="T235" i="9" s="1"/>
  <c r="L243" i="9"/>
  <c r="T243" i="9" s="1"/>
  <c r="L251" i="9"/>
  <c r="T251" i="9" s="1"/>
  <c r="L259" i="9"/>
  <c r="T259" i="9" s="1"/>
  <c r="L267" i="9"/>
  <c r="T267" i="9" s="1"/>
  <c r="L275" i="9"/>
  <c r="T275" i="9" s="1"/>
  <c r="L283" i="9"/>
  <c r="T283" i="9" s="1"/>
  <c r="L291" i="9"/>
  <c r="T291" i="9" s="1"/>
  <c r="L30" i="9"/>
  <c r="T30" i="9" s="1"/>
  <c r="L150" i="9"/>
  <c r="T150" i="9" s="1"/>
  <c r="L222" i="9"/>
  <c r="T222" i="9" s="1"/>
  <c r="L278" i="9"/>
  <c r="T278" i="9" s="1"/>
  <c r="L264" i="9"/>
  <c r="T264" i="9" s="1"/>
  <c r="L17" i="9"/>
  <c r="T17" i="9" s="1"/>
  <c r="L105" i="9"/>
  <c r="T105" i="9" s="1"/>
  <c r="L169" i="9"/>
  <c r="T169" i="9" s="1"/>
  <c r="L209" i="9"/>
  <c r="T209" i="9" s="1"/>
  <c r="L257" i="9"/>
  <c r="T257" i="9" s="1"/>
  <c r="N26" i="1"/>
  <c r="N40" i="1"/>
  <c r="L33" i="1"/>
  <c r="L34" i="1"/>
  <c r="F25" i="1"/>
  <c r="M39" i="1"/>
  <c r="O39" i="1"/>
  <c r="P39" i="1" s="1"/>
  <c r="G42" i="1"/>
  <c r="N42" i="1"/>
  <c r="G24" i="1"/>
  <c r="N24" i="1"/>
  <c r="G26" i="1"/>
  <c r="G29" i="1"/>
  <c r="N29" i="1"/>
  <c r="H39" i="1"/>
  <c r="M38" i="1"/>
  <c r="O38" i="1"/>
  <c r="P38" i="1" s="1"/>
  <c r="F30" i="1"/>
  <c r="E32" i="1"/>
  <c r="G32" i="1" s="1"/>
  <c r="E31" i="1"/>
  <c r="L24" i="1"/>
  <c r="L22" i="1"/>
  <c r="L23" i="1" s="1"/>
  <c r="I40" i="1"/>
  <c r="I24" i="1"/>
  <c r="I26" i="1"/>
  <c r="I29" i="1"/>
  <c r="I42" i="1"/>
  <c r="E22" i="1"/>
  <c r="N22" i="1" s="1"/>
  <c r="E23" i="1"/>
  <c r="N23" i="1" s="1"/>
  <c r="E41" i="1"/>
  <c r="E33" i="1"/>
  <c r="E34" i="1"/>
  <c r="N34" i="1" s="1"/>
  <c r="D28" i="1"/>
  <c r="C16" i="1"/>
  <c r="D31" i="1"/>
  <c r="D35" i="1"/>
  <c r="G35" i="1" s="1"/>
  <c r="D25" i="1"/>
  <c r="G25" i="1" s="1"/>
  <c r="D36" i="1"/>
  <c r="G36" i="1" s="1"/>
  <c r="D37" i="1"/>
  <c r="G37" i="1" s="1"/>
  <c r="O40" i="1" l="1"/>
  <c r="P40" i="1" s="1"/>
  <c r="M24" i="1"/>
  <c r="N25" i="1"/>
  <c r="N31" i="1"/>
  <c r="M32" i="1"/>
  <c r="O32" i="1"/>
  <c r="M37" i="1"/>
  <c r="O37" i="1"/>
  <c r="N35" i="1"/>
  <c r="G31" i="1"/>
  <c r="G33" i="1"/>
  <c r="N33" i="1"/>
  <c r="I32" i="1"/>
  <c r="N32" i="1"/>
  <c r="M26" i="1"/>
  <c r="O26" i="1"/>
  <c r="P26" i="1" s="1"/>
  <c r="M36" i="1"/>
  <c r="O36" i="1"/>
  <c r="G41" i="1"/>
  <c r="N41" i="1"/>
  <c r="N36" i="1"/>
  <c r="M42" i="1"/>
  <c r="O42" i="1"/>
  <c r="P42" i="1" s="1"/>
  <c r="N37" i="1"/>
  <c r="M35" i="1"/>
  <c r="O35" i="1"/>
  <c r="M29" i="1"/>
  <c r="O29" i="1"/>
  <c r="P29" i="1" s="1"/>
  <c r="G28" i="1"/>
  <c r="N28" i="1"/>
  <c r="O24" i="1"/>
  <c r="P24" i="1" s="1"/>
  <c r="I22" i="1"/>
  <c r="L27" i="1"/>
  <c r="L30" i="1"/>
  <c r="F22" i="1"/>
  <c r="G22" i="1"/>
  <c r="O22" i="1" s="1"/>
  <c r="P22" i="1" s="1"/>
  <c r="G34" i="1"/>
  <c r="F23" i="1"/>
  <c r="G23" i="1"/>
  <c r="L28" i="1"/>
  <c r="L31" i="1"/>
  <c r="L25" i="1"/>
  <c r="M25" i="1" s="1"/>
  <c r="F26" i="1"/>
  <c r="H26" i="1" s="1"/>
  <c r="F24" i="1"/>
  <c r="H24" i="1" s="1"/>
  <c r="I34" i="1"/>
  <c r="I36" i="1"/>
  <c r="I33" i="1"/>
  <c r="I25" i="1"/>
  <c r="I28" i="1"/>
  <c r="I23" i="1"/>
  <c r="H42" i="1"/>
  <c r="I35" i="1"/>
  <c r="E30" i="1"/>
  <c r="E27" i="1"/>
  <c r="I37" i="1"/>
  <c r="I31" i="1"/>
  <c r="H40" i="1"/>
  <c r="I41" i="1"/>
  <c r="P37" i="1" l="1"/>
  <c r="P35" i="1"/>
  <c r="M31" i="1"/>
  <c r="P32" i="1"/>
  <c r="P36" i="1"/>
  <c r="O28" i="1"/>
  <c r="P28" i="1" s="1"/>
  <c r="O25" i="1"/>
  <c r="P25" i="1" s="1"/>
  <c r="G30" i="1"/>
  <c r="N30" i="1"/>
  <c r="M34" i="1"/>
  <c r="O34" i="1"/>
  <c r="P34" i="1" s="1"/>
  <c r="M41" i="1"/>
  <c r="O41" i="1"/>
  <c r="P41" i="1" s="1"/>
  <c r="M33" i="1"/>
  <c r="O33" i="1"/>
  <c r="P33" i="1" s="1"/>
  <c r="M23" i="1"/>
  <c r="O23" i="1"/>
  <c r="P23" i="1" s="1"/>
  <c r="G27" i="1"/>
  <c r="N27" i="1"/>
  <c r="M28" i="1"/>
  <c r="O31" i="1"/>
  <c r="P31" i="1" s="1"/>
  <c r="H34" i="1"/>
  <c r="M22" i="1"/>
  <c r="F29" i="1"/>
  <c r="F28" i="1"/>
  <c r="H28" i="1" s="1"/>
  <c r="F32" i="1"/>
  <c r="H32" i="1" s="1"/>
  <c r="F31" i="1"/>
  <c r="H31" i="1" s="1"/>
  <c r="H22" i="1"/>
  <c r="H35" i="1"/>
  <c r="H33" i="1"/>
  <c r="H41" i="1"/>
  <c r="H37" i="1"/>
  <c r="I30" i="1"/>
  <c r="H36" i="1"/>
  <c r="I27" i="1"/>
  <c r="H23" i="1"/>
  <c r="H25" i="1"/>
  <c r="M30" i="1" l="1"/>
  <c r="O30" i="1"/>
  <c r="P30" i="1" s="1"/>
  <c r="M27" i="1"/>
  <c r="O27" i="1"/>
  <c r="P27" i="1" s="1"/>
  <c r="G43" i="1"/>
  <c r="H27" i="1"/>
  <c r="H29" i="1"/>
  <c r="H30" i="1"/>
  <c r="P43" i="1" l="1"/>
  <c r="H43" i="1"/>
  <c r="G44" i="1" s="1"/>
  <c r="C20" i="10" l="1"/>
  <c r="C18" i="6"/>
  <c r="C19" i="10"/>
  <c r="C19" i="7"/>
  <c r="J39" i="1"/>
  <c r="K39" i="1" s="1"/>
  <c r="J38" i="1"/>
  <c r="K38" i="1" s="1"/>
  <c r="J24" i="1"/>
  <c r="K24" i="1" s="1"/>
  <c r="J34" i="1"/>
  <c r="K34" i="1" s="1"/>
  <c r="J26" i="1"/>
  <c r="K26" i="1" s="1"/>
  <c r="J40" i="1"/>
  <c r="K40" i="1" s="1"/>
  <c r="J22" i="1"/>
  <c r="K22" i="1" s="1"/>
  <c r="J42" i="1"/>
  <c r="K42" i="1" s="1"/>
  <c r="J36" i="1"/>
  <c r="K36" i="1" s="1"/>
  <c r="J23" i="1"/>
  <c r="K23" i="1" s="1"/>
  <c r="J33" i="1"/>
  <c r="K33" i="1" s="1"/>
  <c r="J41" i="1"/>
  <c r="K41" i="1" s="1"/>
  <c r="J35" i="1"/>
  <c r="K35" i="1" s="1"/>
  <c r="J37" i="1"/>
  <c r="K37" i="1" s="1"/>
  <c r="J25" i="1"/>
  <c r="K25" i="1" s="1"/>
  <c r="J27" i="1"/>
  <c r="K27" i="1" s="1"/>
  <c r="J29" i="1"/>
  <c r="K29" i="1" s="1"/>
  <c r="J28" i="1"/>
  <c r="K28" i="1" s="1"/>
  <c r="J31" i="1"/>
  <c r="K31" i="1" s="1"/>
  <c r="J30" i="1"/>
  <c r="K30" i="1" s="1"/>
  <c r="J32" i="1"/>
  <c r="K32" i="1" s="1"/>
  <c r="L3" i="7" l="1"/>
  <c r="L522" i="7"/>
  <c r="M522" i="7" s="1"/>
  <c r="U522" i="7" s="1"/>
  <c r="L530" i="7"/>
  <c r="M530" i="7" s="1"/>
  <c r="U530" i="7" s="1"/>
  <c r="L538" i="7"/>
  <c r="M538" i="7" s="1"/>
  <c r="U538" i="7" s="1"/>
  <c r="L546" i="7"/>
  <c r="M546" i="7" s="1"/>
  <c r="U546" i="7" s="1"/>
  <c r="L554" i="7"/>
  <c r="M554" i="7" s="1"/>
  <c r="U554" i="7" s="1"/>
  <c r="L562" i="7"/>
  <c r="M562" i="7" s="1"/>
  <c r="U562" i="7" s="1"/>
  <c r="L570" i="7"/>
  <c r="M570" i="7" s="1"/>
  <c r="U570" i="7" s="1"/>
  <c r="L578" i="7"/>
  <c r="M578" i="7" s="1"/>
  <c r="U578" i="7" s="1"/>
  <c r="L586" i="7"/>
  <c r="M586" i="7" s="1"/>
  <c r="U586" i="7" s="1"/>
  <c r="L594" i="7"/>
  <c r="M594" i="7" s="1"/>
  <c r="U594" i="7" s="1"/>
  <c r="L602" i="7"/>
  <c r="M602" i="7" s="1"/>
  <c r="U602" i="7" s="1"/>
  <c r="L610" i="7"/>
  <c r="M610" i="7" s="1"/>
  <c r="U610" i="7" s="1"/>
  <c r="L523" i="7"/>
  <c r="M523" i="7" s="1"/>
  <c r="U523" i="7" s="1"/>
  <c r="L531" i="7"/>
  <c r="M531" i="7" s="1"/>
  <c r="U531" i="7" s="1"/>
  <c r="L539" i="7"/>
  <c r="M539" i="7" s="1"/>
  <c r="U539" i="7" s="1"/>
  <c r="L547" i="7"/>
  <c r="M547" i="7" s="1"/>
  <c r="U547" i="7" s="1"/>
  <c r="L555" i="7"/>
  <c r="M555" i="7" s="1"/>
  <c r="U555" i="7" s="1"/>
  <c r="L563" i="7"/>
  <c r="M563" i="7" s="1"/>
  <c r="U563" i="7" s="1"/>
  <c r="L571" i="7"/>
  <c r="M571" i="7" s="1"/>
  <c r="U571" i="7" s="1"/>
  <c r="L579" i="7"/>
  <c r="M579" i="7" s="1"/>
  <c r="U579" i="7" s="1"/>
  <c r="L587" i="7"/>
  <c r="M587" i="7" s="1"/>
  <c r="U587" i="7" s="1"/>
  <c r="L595" i="7"/>
  <c r="M595" i="7" s="1"/>
  <c r="U595" i="7" s="1"/>
  <c r="L603" i="7"/>
  <c r="M603" i="7" s="1"/>
  <c r="U603" i="7" s="1"/>
  <c r="L611" i="7"/>
  <c r="M611" i="7" s="1"/>
  <c r="U611" i="7" s="1"/>
  <c r="L619" i="7"/>
  <c r="M619" i="7" s="1"/>
  <c r="U619" i="7" s="1"/>
  <c r="L627" i="7"/>
  <c r="M627" i="7" s="1"/>
  <c r="U627" i="7" s="1"/>
  <c r="L635" i="7"/>
  <c r="M635" i="7" s="1"/>
  <c r="U635" i="7" s="1"/>
  <c r="L643" i="7"/>
  <c r="M643" i="7" s="1"/>
  <c r="U643" i="7" s="1"/>
  <c r="L651" i="7"/>
  <c r="M651" i="7" s="1"/>
  <c r="U651" i="7" s="1"/>
  <c r="L659" i="7"/>
  <c r="M659" i="7" s="1"/>
  <c r="U659" i="7" s="1"/>
  <c r="L667" i="7"/>
  <c r="M667" i="7" s="1"/>
  <c r="U667" i="7" s="1"/>
  <c r="L675" i="7"/>
  <c r="M675" i="7" s="1"/>
  <c r="U675" i="7" s="1"/>
  <c r="L683" i="7"/>
  <c r="M683" i="7" s="1"/>
  <c r="U683" i="7" s="1"/>
  <c r="L691" i="7"/>
  <c r="M691" i="7" s="1"/>
  <c r="U691" i="7" s="1"/>
  <c r="L699" i="7"/>
  <c r="M699" i="7" s="1"/>
  <c r="U699" i="7" s="1"/>
  <c r="L707" i="7"/>
  <c r="M707" i="7" s="1"/>
  <c r="U707" i="7" s="1"/>
  <c r="L557" i="7"/>
  <c r="M557" i="7" s="1"/>
  <c r="U557" i="7" s="1"/>
  <c r="L524" i="7"/>
  <c r="M524" i="7" s="1"/>
  <c r="U524" i="7" s="1"/>
  <c r="L532" i="7"/>
  <c r="M532" i="7" s="1"/>
  <c r="U532" i="7" s="1"/>
  <c r="L540" i="7"/>
  <c r="M540" i="7" s="1"/>
  <c r="U540" i="7" s="1"/>
  <c r="L548" i="7"/>
  <c r="M548" i="7" s="1"/>
  <c r="U548" i="7" s="1"/>
  <c r="L556" i="7"/>
  <c r="M556" i="7" s="1"/>
  <c r="U556" i="7" s="1"/>
  <c r="L564" i="7"/>
  <c r="M564" i="7" s="1"/>
  <c r="U564" i="7" s="1"/>
  <c r="L572" i="7"/>
  <c r="M572" i="7" s="1"/>
  <c r="U572" i="7" s="1"/>
  <c r="L580" i="7"/>
  <c r="M580" i="7" s="1"/>
  <c r="U580" i="7" s="1"/>
  <c r="L588" i="7"/>
  <c r="M588" i="7" s="1"/>
  <c r="U588" i="7" s="1"/>
  <c r="L596" i="7"/>
  <c r="M596" i="7" s="1"/>
  <c r="U596" i="7" s="1"/>
  <c r="L604" i="7"/>
  <c r="M604" i="7" s="1"/>
  <c r="U604" i="7" s="1"/>
  <c r="L612" i="7"/>
  <c r="M612" i="7" s="1"/>
  <c r="U612" i="7" s="1"/>
  <c r="L620" i="7"/>
  <c r="M620" i="7" s="1"/>
  <c r="U620" i="7" s="1"/>
  <c r="L628" i="7"/>
  <c r="M628" i="7" s="1"/>
  <c r="U628" i="7" s="1"/>
  <c r="L636" i="7"/>
  <c r="M636" i="7" s="1"/>
  <c r="U636" i="7" s="1"/>
  <c r="L644" i="7"/>
  <c r="M644" i="7" s="1"/>
  <c r="U644" i="7" s="1"/>
  <c r="L652" i="7"/>
  <c r="M652" i="7" s="1"/>
  <c r="U652" i="7" s="1"/>
  <c r="L660" i="7"/>
  <c r="M660" i="7" s="1"/>
  <c r="U660" i="7" s="1"/>
  <c r="L668" i="7"/>
  <c r="M668" i="7" s="1"/>
  <c r="U668" i="7" s="1"/>
  <c r="L676" i="7"/>
  <c r="M676" i="7" s="1"/>
  <c r="U676" i="7" s="1"/>
  <c r="L684" i="7"/>
  <c r="M684" i="7" s="1"/>
  <c r="U684" i="7" s="1"/>
  <c r="L692" i="7"/>
  <c r="M692" i="7" s="1"/>
  <c r="U692" i="7" s="1"/>
  <c r="L700" i="7"/>
  <c r="M700" i="7" s="1"/>
  <c r="U700" i="7" s="1"/>
  <c r="L708" i="7"/>
  <c r="M708" i="7" s="1"/>
  <c r="U708" i="7" s="1"/>
  <c r="L517" i="7"/>
  <c r="M517" i="7" s="1"/>
  <c r="U517" i="7" s="1"/>
  <c r="L533" i="7"/>
  <c r="M533" i="7" s="1"/>
  <c r="U533" i="7" s="1"/>
  <c r="L549" i="7"/>
  <c r="M549" i="7" s="1"/>
  <c r="U549" i="7" s="1"/>
  <c r="L565" i="7"/>
  <c r="M565" i="7" s="1"/>
  <c r="U565" i="7" s="1"/>
  <c r="L581" i="7"/>
  <c r="M581" i="7" s="1"/>
  <c r="U581" i="7" s="1"/>
  <c r="L525" i="7"/>
  <c r="M525" i="7" s="1"/>
  <c r="U525" i="7" s="1"/>
  <c r="L541" i="7"/>
  <c r="M541" i="7" s="1"/>
  <c r="U541" i="7" s="1"/>
  <c r="L573" i="7"/>
  <c r="M573" i="7" s="1"/>
  <c r="U573" i="7" s="1"/>
  <c r="L589" i="7"/>
  <c r="M589" i="7" s="1"/>
  <c r="U589" i="7" s="1"/>
  <c r="L529" i="7"/>
  <c r="M529" i="7" s="1"/>
  <c r="U529" i="7" s="1"/>
  <c r="L545" i="7"/>
  <c r="M545" i="7" s="1"/>
  <c r="U545" i="7" s="1"/>
  <c r="L561" i="7"/>
  <c r="M561" i="7" s="1"/>
  <c r="U561" i="7" s="1"/>
  <c r="L577" i="7"/>
  <c r="M577" i="7" s="1"/>
  <c r="U577" i="7" s="1"/>
  <c r="L593" i="7"/>
  <c r="M593" i="7" s="1"/>
  <c r="U593" i="7" s="1"/>
  <c r="L607" i="7"/>
  <c r="M607" i="7" s="1"/>
  <c r="U607" i="7" s="1"/>
  <c r="L618" i="7"/>
  <c r="M618" i="7" s="1"/>
  <c r="U618" i="7" s="1"/>
  <c r="L630" i="7"/>
  <c r="M630" i="7" s="1"/>
  <c r="U630" i="7" s="1"/>
  <c r="L640" i="7"/>
  <c r="M640" i="7" s="1"/>
  <c r="U640" i="7" s="1"/>
  <c r="L650" i="7"/>
  <c r="M650" i="7" s="1"/>
  <c r="U650" i="7" s="1"/>
  <c r="L662" i="7"/>
  <c r="M662" i="7" s="1"/>
  <c r="U662" i="7" s="1"/>
  <c r="L672" i="7"/>
  <c r="M672" i="7" s="1"/>
  <c r="U672" i="7" s="1"/>
  <c r="L682" i="7"/>
  <c r="M682" i="7" s="1"/>
  <c r="U682" i="7" s="1"/>
  <c r="L694" i="7"/>
  <c r="M694" i="7" s="1"/>
  <c r="U694" i="7" s="1"/>
  <c r="L704" i="7"/>
  <c r="M704" i="7" s="1"/>
  <c r="U704" i="7" s="1"/>
  <c r="L553" i="7"/>
  <c r="M553" i="7" s="1"/>
  <c r="U553" i="7" s="1"/>
  <c r="L614" i="7"/>
  <c r="M614" i="7" s="1"/>
  <c r="U614" i="7" s="1"/>
  <c r="L656" i="7"/>
  <c r="M656" i="7" s="1"/>
  <c r="U656" i="7" s="1"/>
  <c r="L698" i="7"/>
  <c r="M698" i="7" s="1"/>
  <c r="U698" i="7" s="1"/>
  <c r="L542" i="7"/>
  <c r="M542" i="7" s="1"/>
  <c r="U542" i="7" s="1"/>
  <c r="L590" i="7"/>
  <c r="M590" i="7" s="1"/>
  <c r="U590" i="7" s="1"/>
  <c r="L637" i="7"/>
  <c r="M637" i="7" s="1"/>
  <c r="U637" i="7" s="1"/>
  <c r="L679" i="7"/>
  <c r="M679" i="7" s="1"/>
  <c r="U679" i="7" s="1"/>
  <c r="L518" i="7"/>
  <c r="M518" i="7" s="1"/>
  <c r="U518" i="7" s="1"/>
  <c r="L534" i="7"/>
  <c r="M534" i="7" s="1"/>
  <c r="U534" i="7" s="1"/>
  <c r="L550" i="7"/>
  <c r="M550" i="7" s="1"/>
  <c r="U550" i="7" s="1"/>
  <c r="L566" i="7"/>
  <c r="M566" i="7" s="1"/>
  <c r="U566" i="7" s="1"/>
  <c r="L582" i="7"/>
  <c r="M582" i="7" s="1"/>
  <c r="U582" i="7" s="1"/>
  <c r="L597" i="7"/>
  <c r="M597" i="7" s="1"/>
  <c r="U597" i="7" s="1"/>
  <c r="L608" i="7"/>
  <c r="M608" i="7" s="1"/>
  <c r="U608" i="7" s="1"/>
  <c r="L621" i="7"/>
  <c r="M621" i="7" s="1"/>
  <c r="U621" i="7" s="1"/>
  <c r="L631" i="7"/>
  <c r="M631" i="7" s="1"/>
  <c r="U631" i="7" s="1"/>
  <c r="L641" i="7"/>
  <c r="M641" i="7" s="1"/>
  <c r="U641" i="7" s="1"/>
  <c r="L653" i="7"/>
  <c r="M653" i="7" s="1"/>
  <c r="U653" i="7" s="1"/>
  <c r="L663" i="7"/>
  <c r="M663" i="7" s="1"/>
  <c r="U663" i="7" s="1"/>
  <c r="L673" i="7"/>
  <c r="M673" i="7" s="1"/>
  <c r="U673" i="7" s="1"/>
  <c r="L685" i="7"/>
  <c r="M685" i="7" s="1"/>
  <c r="U685" i="7" s="1"/>
  <c r="L695" i="7"/>
  <c r="M695" i="7" s="1"/>
  <c r="U695" i="7" s="1"/>
  <c r="L705" i="7"/>
  <c r="M705" i="7" s="1"/>
  <c r="U705" i="7" s="1"/>
  <c r="L537" i="7"/>
  <c r="M537" i="7" s="1"/>
  <c r="U537" i="7" s="1"/>
  <c r="L624" i="7"/>
  <c r="M624" i="7" s="1"/>
  <c r="U624" i="7" s="1"/>
  <c r="L666" i="7"/>
  <c r="M666" i="7" s="1"/>
  <c r="U666" i="7" s="1"/>
  <c r="L558" i="7"/>
  <c r="M558" i="7" s="1"/>
  <c r="U558" i="7" s="1"/>
  <c r="L601" i="7"/>
  <c r="M601" i="7" s="1"/>
  <c r="U601" i="7" s="1"/>
  <c r="L647" i="7"/>
  <c r="M647" i="7" s="1"/>
  <c r="U647" i="7" s="1"/>
  <c r="L669" i="7"/>
  <c r="M669" i="7" s="1"/>
  <c r="U669" i="7" s="1"/>
  <c r="L519" i="7"/>
  <c r="M519" i="7" s="1"/>
  <c r="U519" i="7" s="1"/>
  <c r="L535" i="7"/>
  <c r="M535" i="7" s="1"/>
  <c r="U535" i="7" s="1"/>
  <c r="L551" i="7"/>
  <c r="M551" i="7" s="1"/>
  <c r="U551" i="7" s="1"/>
  <c r="L567" i="7"/>
  <c r="M567" i="7" s="1"/>
  <c r="U567" i="7" s="1"/>
  <c r="L583" i="7"/>
  <c r="M583" i="7" s="1"/>
  <c r="U583" i="7" s="1"/>
  <c r="L598" i="7"/>
  <c r="M598" i="7" s="1"/>
  <c r="U598" i="7" s="1"/>
  <c r="L609" i="7"/>
  <c r="M609" i="7" s="1"/>
  <c r="U609" i="7" s="1"/>
  <c r="L622" i="7"/>
  <c r="M622" i="7" s="1"/>
  <c r="U622" i="7" s="1"/>
  <c r="L632" i="7"/>
  <c r="M632" i="7" s="1"/>
  <c r="U632" i="7" s="1"/>
  <c r="L642" i="7"/>
  <c r="M642" i="7" s="1"/>
  <c r="U642" i="7" s="1"/>
  <c r="L654" i="7"/>
  <c r="M654" i="7" s="1"/>
  <c r="U654" i="7" s="1"/>
  <c r="L664" i="7"/>
  <c r="M664" i="7" s="1"/>
  <c r="U664" i="7" s="1"/>
  <c r="L674" i="7"/>
  <c r="M674" i="7" s="1"/>
  <c r="U674" i="7" s="1"/>
  <c r="L686" i="7"/>
  <c r="M686" i="7" s="1"/>
  <c r="U686" i="7" s="1"/>
  <c r="L696" i="7"/>
  <c r="M696" i="7" s="1"/>
  <c r="U696" i="7" s="1"/>
  <c r="L706" i="7"/>
  <c r="M706" i="7" s="1"/>
  <c r="U706" i="7" s="1"/>
  <c r="L521" i="7"/>
  <c r="M521" i="7" s="1"/>
  <c r="U521" i="7" s="1"/>
  <c r="L600" i="7"/>
  <c r="M600" i="7" s="1"/>
  <c r="U600" i="7" s="1"/>
  <c r="L646" i="7"/>
  <c r="M646" i="7" s="1"/>
  <c r="U646" i="7" s="1"/>
  <c r="L678" i="7"/>
  <c r="M678" i="7" s="1"/>
  <c r="U678" i="7" s="1"/>
  <c r="L526" i="7"/>
  <c r="M526" i="7" s="1"/>
  <c r="U526" i="7" s="1"/>
  <c r="L574" i="7"/>
  <c r="M574" i="7" s="1"/>
  <c r="U574" i="7" s="1"/>
  <c r="L625" i="7"/>
  <c r="M625" i="7" s="1"/>
  <c r="U625" i="7" s="1"/>
  <c r="L657" i="7"/>
  <c r="M657" i="7" s="1"/>
  <c r="U657" i="7" s="1"/>
  <c r="L701" i="7"/>
  <c r="M701" i="7" s="1"/>
  <c r="U701" i="7" s="1"/>
  <c r="L520" i="7"/>
  <c r="M520" i="7" s="1"/>
  <c r="U520" i="7" s="1"/>
  <c r="L536" i="7"/>
  <c r="M536" i="7" s="1"/>
  <c r="U536" i="7" s="1"/>
  <c r="L552" i="7"/>
  <c r="M552" i="7" s="1"/>
  <c r="U552" i="7" s="1"/>
  <c r="L568" i="7"/>
  <c r="M568" i="7" s="1"/>
  <c r="U568" i="7" s="1"/>
  <c r="L584" i="7"/>
  <c r="M584" i="7" s="1"/>
  <c r="U584" i="7" s="1"/>
  <c r="L599" i="7"/>
  <c r="M599" i="7" s="1"/>
  <c r="U599" i="7" s="1"/>
  <c r="L613" i="7"/>
  <c r="M613" i="7" s="1"/>
  <c r="U613" i="7" s="1"/>
  <c r="L623" i="7"/>
  <c r="M623" i="7" s="1"/>
  <c r="U623" i="7" s="1"/>
  <c r="L633" i="7"/>
  <c r="M633" i="7" s="1"/>
  <c r="U633" i="7" s="1"/>
  <c r="L645" i="7"/>
  <c r="M645" i="7" s="1"/>
  <c r="U645" i="7" s="1"/>
  <c r="L655" i="7"/>
  <c r="M655" i="7" s="1"/>
  <c r="U655" i="7" s="1"/>
  <c r="L665" i="7"/>
  <c r="M665" i="7" s="1"/>
  <c r="U665" i="7" s="1"/>
  <c r="L677" i="7"/>
  <c r="M677" i="7" s="1"/>
  <c r="U677" i="7" s="1"/>
  <c r="L687" i="7"/>
  <c r="M687" i="7" s="1"/>
  <c r="U687" i="7" s="1"/>
  <c r="L697" i="7"/>
  <c r="M697" i="7" s="1"/>
  <c r="U697" i="7" s="1"/>
  <c r="L709" i="7"/>
  <c r="M709" i="7" s="1"/>
  <c r="U709" i="7" s="1"/>
  <c r="L569" i="7"/>
  <c r="M569" i="7" s="1"/>
  <c r="U569" i="7" s="1"/>
  <c r="L634" i="7"/>
  <c r="M634" i="7" s="1"/>
  <c r="U634" i="7" s="1"/>
  <c r="L688" i="7"/>
  <c r="M688" i="7" s="1"/>
  <c r="U688" i="7" s="1"/>
  <c r="L615" i="7"/>
  <c r="M615" i="7" s="1"/>
  <c r="U615" i="7" s="1"/>
  <c r="L689" i="7"/>
  <c r="M689" i="7" s="1"/>
  <c r="U689" i="7" s="1"/>
  <c r="L585" i="7"/>
  <c r="M585" i="7" s="1"/>
  <c r="U585" i="7" s="1"/>
  <c r="L527" i="7"/>
  <c r="M527" i="7" s="1"/>
  <c r="U527" i="7" s="1"/>
  <c r="L543" i="7"/>
  <c r="M543" i="7" s="1"/>
  <c r="U543" i="7" s="1"/>
  <c r="L559" i="7"/>
  <c r="M559" i="7" s="1"/>
  <c r="U559" i="7" s="1"/>
  <c r="L575" i="7"/>
  <c r="M575" i="7" s="1"/>
  <c r="U575" i="7" s="1"/>
  <c r="L591" i="7"/>
  <c r="M591" i="7" s="1"/>
  <c r="U591" i="7" s="1"/>
  <c r="L605" i="7"/>
  <c r="M605" i="7" s="1"/>
  <c r="U605" i="7" s="1"/>
  <c r="L616" i="7"/>
  <c r="M616" i="7" s="1"/>
  <c r="U616" i="7" s="1"/>
  <c r="L626" i="7"/>
  <c r="M626" i="7" s="1"/>
  <c r="U626" i="7" s="1"/>
  <c r="L638" i="7"/>
  <c r="M638" i="7" s="1"/>
  <c r="U638" i="7" s="1"/>
  <c r="L648" i="7"/>
  <c r="M648" i="7" s="1"/>
  <c r="U648" i="7" s="1"/>
  <c r="L658" i="7"/>
  <c r="M658" i="7" s="1"/>
  <c r="U658" i="7" s="1"/>
  <c r="L670" i="7"/>
  <c r="M670" i="7" s="1"/>
  <c r="U670" i="7" s="1"/>
  <c r="L680" i="7"/>
  <c r="M680" i="7" s="1"/>
  <c r="U680" i="7" s="1"/>
  <c r="L690" i="7"/>
  <c r="M690" i="7" s="1"/>
  <c r="U690" i="7" s="1"/>
  <c r="L702" i="7"/>
  <c r="M702" i="7" s="1"/>
  <c r="U702" i="7" s="1"/>
  <c r="L528" i="7"/>
  <c r="M528" i="7" s="1"/>
  <c r="U528" i="7" s="1"/>
  <c r="L544" i="7"/>
  <c r="M544" i="7" s="1"/>
  <c r="U544" i="7" s="1"/>
  <c r="L560" i="7"/>
  <c r="M560" i="7" s="1"/>
  <c r="U560" i="7" s="1"/>
  <c r="L576" i="7"/>
  <c r="M576" i="7" s="1"/>
  <c r="U576" i="7" s="1"/>
  <c r="L592" i="7"/>
  <c r="M592" i="7" s="1"/>
  <c r="U592" i="7" s="1"/>
  <c r="L606" i="7"/>
  <c r="M606" i="7" s="1"/>
  <c r="U606" i="7" s="1"/>
  <c r="L617" i="7"/>
  <c r="M617" i="7" s="1"/>
  <c r="U617" i="7" s="1"/>
  <c r="L629" i="7"/>
  <c r="M629" i="7" s="1"/>
  <c r="U629" i="7" s="1"/>
  <c r="L639" i="7"/>
  <c r="M639" i="7" s="1"/>
  <c r="U639" i="7" s="1"/>
  <c r="L649" i="7"/>
  <c r="M649" i="7" s="1"/>
  <c r="U649" i="7" s="1"/>
  <c r="L661" i="7"/>
  <c r="M661" i="7" s="1"/>
  <c r="U661" i="7" s="1"/>
  <c r="L671" i="7"/>
  <c r="M671" i="7" s="1"/>
  <c r="U671" i="7" s="1"/>
  <c r="L681" i="7"/>
  <c r="M681" i="7" s="1"/>
  <c r="U681" i="7" s="1"/>
  <c r="L693" i="7"/>
  <c r="M693" i="7" s="1"/>
  <c r="U693" i="7" s="1"/>
  <c r="L703" i="7"/>
  <c r="M703" i="7" s="1"/>
  <c r="U703" i="7" s="1"/>
  <c r="L5" i="7"/>
  <c r="M5" i="7" s="1"/>
  <c r="U5" i="7" s="1"/>
  <c r="L9" i="7"/>
  <c r="M9" i="7" s="1"/>
  <c r="U9" i="7" s="1"/>
  <c r="L13" i="7"/>
  <c r="M13" i="7" s="1"/>
  <c r="U13" i="7" s="1"/>
  <c r="L17" i="7"/>
  <c r="M17" i="7" s="1"/>
  <c r="U17" i="7" s="1"/>
  <c r="L21" i="7"/>
  <c r="M21" i="7" s="1"/>
  <c r="U21" i="7" s="1"/>
  <c r="L6" i="7"/>
  <c r="M6" i="7" s="1"/>
  <c r="U6" i="7" s="1"/>
  <c r="L10" i="7"/>
  <c r="M10" i="7" s="1"/>
  <c r="U10" i="7" s="1"/>
  <c r="L14" i="7"/>
  <c r="M14" i="7" s="1"/>
  <c r="U14" i="7" s="1"/>
  <c r="L18" i="7"/>
  <c r="M18" i="7" s="1"/>
  <c r="U18" i="7" s="1"/>
  <c r="L22" i="7"/>
  <c r="M22" i="7" s="1"/>
  <c r="U22" i="7" s="1"/>
  <c r="L26" i="7"/>
  <c r="M26" i="7" s="1"/>
  <c r="U26" i="7" s="1"/>
  <c r="L30" i="7"/>
  <c r="M30" i="7" s="1"/>
  <c r="U30" i="7" s="1"/>
  <c r="L34" i="7"/>
  <c r="M34" i="7" s="1"/>
  <c r="U34" i="7" s="1"/>
  <c r="L38" i="7"/>
  <c r="M38" i="7" s="1"/>
  <c r="U38" i="7" s="1"/>
  <c r="L42" i="7"/>
  <c r="M42" i="7" s="1"/>
  <c r="U42" i="7" s="1"/>
  <c r="L46" i="7"/>
  <c r="M46" i="7" s="1"/>
  <c r="U46" i="7" s="1"/>
  <c r="L50" i="7"/>
  <c r="M50" i="7" s="1"/>
  <c r="U50" i="7" s="1"/>
  <c r="L54" i="7"/>
  <c r="M54" i="7" s="1"/>
  <c r="U54" i="7" s="1"/>
  <c r="L58" i="7"/>
  <c r="M58" i="7" s="1"/>
  <c r="U58" i="7" s="1"/>
  <c r="L62" i="7"/>
  <c r="M62" i="7" s="1"/>
  <c r="U62" i="7" s="1"/>
  <c r="L66" i="7"/>
  <c r="M66" i="7" s="1"/>
  <c r="U66" i="7" s="1"/>
  <c r="L70" i="7"/>
  <c r="M70" i="7" s="1"/>
  <c r="U70" i="7" s="1"/>
  <c r="L74" i="7"/>
  <c r="M74" i="7" s="1"/>
  <c r="U74" i="7" s="1"/>
  <c r="L7" i="7"/>
  <c r="M7" i="7" s="1"/>
  <c r="U7" i="7" s="1"/>
  <c r="L11" i="7"/>
  <c r="M11" i="7" s="1"/>
  <c r="U11" i="7" s="1"/>
  <c r="L15" i="7"/>
  <c r="M15" i="7" s="1"/>
  <c r="U15" i="7" s="1"/>
  <c r="L19" i="7"/>
  <c r="M19" i="7" s="1"/>
  <c r="U19" i="7" s="1"/>
  <c r="L23" i="7"/>
  <c r="M23" i="7" s="1"/>
  <c r="U23" i="7" s="1"/>
  <c r="L27" i="7"/>
  <c r="M27" i="7" s="1"/>
  <c r="U27" i="7" s="1"/>
  <c r="L31" i="7"/>
  <c r="M31" i="7" s="1"/>
  <c r="U31" i="7" s="1"/>
  <c r="L35" i="7"/>
  <c r="M35" i="7" s="1"/>
  <c r="U35" i="7" s="1"/>
  <c r="L39" i="7"/>
  <c r="M39" i="7" s="1"/>
  <c r="U39" i="7" s="1"/>
  <c r="L43" i="7"/>
  <c r="M43" i="7" s="1"/>
  <c r="U43" i="7" s="1"/>
  <c r="L47" i="7"/>
  <c r="M47" i="7" s="1"/>
  <c r="U47" i="7" s="1"/>
  <c r="L51" i="7"/>
  <c r="M51" i="7" s="1"/>
  <c r="U51" i="7" s="1"/>
  <c r="L55" i="7"/>
  <c r="M55" i="7" s="1"/>
  <c r="U55" i="7" s="1"/>
  <c r="L59" i="7"/>
  <c r="M59" i="7" s="1"/>
  <c r="U59" i="7" s="1"/>
  <c r="L63" i="7"/>
  <c r="M63" i="7" s="1"/>
  <c r="U63" i="7" s="1"/>
  <c r="L67" i="7"/>
  <c r="M67" i="7" s="1"/>
  <c r="U67" i="7" s="1"/>
  <c r="L71" i="7"/>
  <c r="M71" i="7" s="1"/>
  <c r="U71" i="7" s="1"/>
  <c r="L75" i="7"/>
  <c r="M75" i="7" s="1"/>
  <c r="U75" i="7" s="1"/>
  <c r="L79" i="7"/>
  <c r="M79" i="7" s="1"/>
  <c r="U79" i="7" s="1"/>
  <c r="L12" i="7"/>
  <c r="M12" i="7" s="1"/>
  <c r="U12" i="7" s="1"/>
  <c r="L25" i="7"/>
  <c r="M25" i="7" s="1"/>
  <c r="U25" i="7" s="1"/>
  <c r="L33" i="7"/>
  <c r="M33" i="7" s="1"/>
  <c r="U33" i="7" s="1"/>
  <c r="L41" i="7"/>
  <c r="M41" i="7" s="1"/>
  <c r="U41" i="7" s="1"/>
  <c r="L49" i="7"/>
  <c r="M49" i="7" s="1"/>
  <c r="U49" i="7" s="1"/>
  <c r="L57" i="7"/>
  <c r="M57" i="7" s="1"/>
  <c r="U57" i="7" s="1"/>
  <c r="L65" i="7"/>
  <c r="M65" i="7" s="1"/>
  <c r="U65" i="7" s="1"/>
  <c r="L73" i="7"/>
  <c r="M73" i="7" s="1"/>
  <c r="U73" i="7" s="1"/>
  <c r="L80" i="7"/>
  <c r="M80" i="7" s="1"/>
  <c r="U80" i="7" s="1"/>
  <c r="L84" i="7"/>
  <c r="M84" i="7" s="1"/>
  <c r="U84" i="7" s="1"/>
  <c r="L88" i="7"/>
  <c r="M88" i="7" s="1"/>
  <c r="U88" i="7" s="1"/>
  <c r="L92" i="7"/>
  <c r="M92" i="7" s="1"/>
  <c r="U92" i="7" s="1"/>
  <c r="L96" i="7"/>
  <c r="M96" i="7" s="1"/>
  <c r="U96" i="7" s="1"/>
  <c r="L100" i="7"/>
  <c r="M100" i="7" s="1"/>
  <c r="U100" i="7" s="1"/>
  <c r="L104" i="7"/>
  <c r="M104" i="7" s="1"/>
  <c r="U104" i="7" s="1"/>
  <c r="L108" i="7"/>
  <c r="M108" i="7" s="1"/>
  <c r="U108" i="7" s="1"/>
  <c r="L112" i="7"/>
  <c r="M112" i="7" s="1"/>
  <c r="U112" i="7" s="1"/>
  <c r="L116" i="7"/>
  <c r="M116" i="7" s="1"/>
  <c r="U116" i="7" s="1"/>
  <c r="L120" i="7"/>
  <c r="M120" i="7" s="1"/>
  <c r="U120" i="7" s="1"/>
  <c r="L124" i="7"/>
  <c r="M124" i="7" s="1"/>
  <c r="U124" i="7" s="1"/>
  <c r="L128" i="7"/>
  <c r="M128" i="7" s="1"/>
  <c r="U128" i="7" s="1"/>
  <c r="L132" i="7"/>
  <c r="M132" i="7" s="1"/>
  <c r="U132" i="7" s="1"/>
  <c r="L136" i="7"/>
  <c r="M136" i="7" s="1"/>
  <c r="U136" i="7" s="1"/>
  <c r="L140" i="7"/>
  <c r="M140" i="7" s="1"/>
  <c r="U140" i="7" s="1"/>
  <c r="L144" i="7"/>
  <c r="M144" i="7" s="1"/>
  <c r="U144" i="7" s="1"/>
  <c r="L148" i="7"/>
  <c r="M148" i="7" s="1"/>
  <c r="U148" i="7" s="1"/>
  <c r="L152" i="7"/>
  <c r="M152" i="7" s="1"/>
  <c r="U152" i="7" s="1"/>
  <c r="L156" i="7"/>
  <c r="M156" i="7" s="1"/>
  <c r="U156" i="7" s="1"/>
  <c r="L160" i="7"/>
  <c r="M160" i="7" s="1"/>
  <c r="U160" i="7" s="1"/>
  <c r="L164" i="7"/>
  <c r="M164" i="7" s="1"/>
  <c r="U164" i="7" s="1"/>
  <c r="L168" i="7"/>
  <c r="M168" i="7" s="1"/>
  <c r="U168" i="7" s="1"/>
  <c r="L172" i="7"/>
  <c r="M172" i="7" s="1"/>
  <c r="U172" i="7" s="1"/>
  <c r="L176" i="7"/>
  <c r="M176" i="7" s="1"/>
  <c r="U176" i="7" s="1"/>
  <c r="L180" i="7"/>
  <c r="M180" i="7" s="1"/>
  <c r="U180" i="7" s="1"/>
  <c r="L184" i="7"/>
  <c r="M184" i="7" s="1"/>
  <c r="U184" i="7" s="1"/>
  <c r="L188" i="7"/>
  <c r="M188" i="7" s="1"/>
  <c r="U188" i="7" s="1"/>
  <c r="L192" i="7"/>
  <c r="M192" i="7" s="1"/>
  <c r="U192" i="7" s="1"/>
  <c r="L196" i="7"/>
  <c r="M196" i="7" s="1"/>
  <c r="U196" i="7" s="1"/>
  <c r="L200" i="7"/>
  <c r="M200" i="7" s="1"/>
  <c r="U200" i="7" s="1"/>
  <c r="L204" i="7"/>
  <c r="M204" i="7" s="1"/>
  <c r="U204" i="7" s="1"/>
  <c r="L208" i="7"/>
  <c r="M208" i="7" s="1"/>
  <c r="U208" i="7" s="1"/>
  <c r="L212" i="7"/>
  <c r="M212" i="7" s="1"/>
  <c r="U212" i="7" s="1"/>
  <c r="L216" i="7"/>
  <c r="M216" i="7" s="1"/>
  <c r="U216" i="7" s="1"/>
  <c r="L220" i="7"/>
  <c r="M220" i="7" s="1"/>
  <c r="U220" i="7" s="1"/>
  <c r="L224" i="7"/>
  <c r="M224" i="7" s="1"/>
  <c r="U224" i="7" s="1"/>
  <c r="L228" i="7"/>
  <c r="M228" i="7" s="1"/>
  <c r="U228" i="7" s="1"/>
  <c r="L232" i="7"/>
  <c r="M232" i="7" s="1"/>
  <c r="U232" i="7" s="1"/>
  <c r="L236" i="7"/>
  <c r="M236" i="7" s="1"/>
  <c r="U236" i="7" s="1"/>
  <c r="L240" i="7"/>
  <c r="M240" i="7" s="1"/>
  <c r="U240" i="7" s="1"/>
  <c r="L244" i="7"/>
  <c r="M244" i="7" s="1"/>
  <c r="U244" i="7" s="1"/>
  <c r="L248" i="7"/>
  <c r="M248" i="7" s="1"/>
  <c r="U248" i="7" s="1"/>
  <c r="L252" i="7"/>
  <c r="M252" i="7" s="1"/>
  <c r="U252" i="7" s="1"/>
  <c r="L256" i="7"/>
  <c r="M256" i="7" s="1"/>
  <c r="U256" i="7" s="1"/>
  <c r="L260" i="7"/>
  <c r="M260" i="7" s="1"/>
  <c r="U260" i="7" s="1"/>
  <c r="L264" i="7"/>
  <c r="M264" i="7" s="1"/>
  <c r="U264" i="7" s="1"/>
  <c r="L268" i="7"/>
  <c r="M268" i="7" s="1"/>
  <c r="U268" i="7" s="1"/>
  <c r="L272" i="7"/>
  <c r="M272" i="7" s="1"/>
  <c r="U272" i="7" s="1"/>
  <c r="L276" i="7"/>
  <c r="M276" i="7" s="1"/>
  <c r="U276" i="7" s="1"/>
  <c r="L280" i="7"/>
  <c r="M280" i="7" s="1"/>
  <c r="U280" i="7" s="1"/>
  <c r="L284" i="7"/>
  <c r="M284" i="7" s="1"/>
  <c r="U284" i="7" s="1"/>
  <c r="L288" i="7"/>
  <c r="M288" i="7" s="1"/>
  <c r="U288" i="7" s="1"/>
  <c r="L292" i="7"/>
  <c r="M292" i="7" s="1"/>
  <c r="U292" i="7" s="1"/>
  <c r="L296" i="7"/>
  <c r="M296" i="7" s="1"/>
  <c r="U296" i="7" s="1"/>
  <c r="L300" i="7"/>
  <c r="M300" i="7" s="1"/>
  <c r="U300" i="7" s="1"/>
  <c r="L304" i="7"/>
  <c r="M304" i="7" s="1"/>
  <c r="U304" i="7" s="1"/>
  <c r="L308" i="7"/>
  <c r="M308" i="7" s="1"/>
  <c r="U308" i="7" s="1"/>
  <c r="L312" i="7"/>
  <c r="M312" i="7" s="1"/>
  <c r="U312" i="7" s="1"/>
  <c r="L316" i="7"/>
  <c r="M316" i="7" s="1"/>
  <c r="U316" i="7" s="1"/>
  <c r="L320" i="7"/>
  <c r="M320" i="7" s="1"/>
  <c r="U320" i="7" s="1"/>
  <c r="L324" i="7"/>
  <c r="M324" i="7" s="1"/>
  <c r="U324" i="7" s="1"/>
  <c r="L328" i="7"/>
  <c r="M328" i="7" s="1"/>
  <c r="U328" i="7" s="1"/>
  <c r="L332" i="7"/>
  <c r="M332" i="7" s="1"/>
  <c r="U332" i="7" s="1"/>
  <c r="L336" i="7"/>
  <c r="M336" i="7" s="1"/>
  <c r="U336" i="7" s="1"/>
  <c r="L340" i="7"/>
  <c r="M340" i="7" s="1"/>
  <c r="U340" i="7" s="1"/>
  <c r="L344" i="7"/>
  <c r="M344" i="7" s="1"/>
  <c r="U344" i="7" s="1"/>
  <c r="L348" i="7"/>
  <c r="M348" i="7" s="1"/>
  <c r="U348" i="7" s="1"/>
  <c r="L352" i="7"/>
  <c r="M352" i="7" s="1"/>
  <c r="U352" i="7" s="1"/>
  <c r="L356" i="7"/>
  <c r="M356" i="7" s="1"/>
  <c r="U356" i="7" s="1"/>
  <c r="L360" i="7"/>
  <c r="M360" i="7" s="1"/>
  <c r="U360" i="7" s="1"/>
  <c r="L364" i="7"/>
  <c r="M364" i="7" s="1"/>
  <c r="U364" i="7" s="1"/>
  <c r="L368" i="7"/>
  <c r="M368" i="7" s="1"/>
  <c r="U368" i="7" s="1"/>
  <c r="L372" i="7"/>
  <c r="M372" i="7" s="1"/>
  <c r="U372" i="7" s="1"/>
  <c r="L376" i="7"/>
  <c r="M376" i="7" s="1"/>
  <c r="U376" i="7" s="1"/>
  <c r="L380" i="7"/>
  <c r="M380" i="7" s="1"/>
  <c r="U380" i="7" s="1"/>
  <c r="L384" i="7"/>
  <c r="M384" i="7" s="1"/>
  <c r="U384" i="7" s="1"/>
  <c r="L388" i="7"/>
  <c r="M388" i="7" s="1"/>
  <c r="U388" i="7" s="1"/>
  <c r="L392" i="7"/>
  <c r="M392" i="7" s="1"/>
  <c r="U392" i="7" s="1"/>
  <c r="L396" i="7"/>
  <c r="M396" i="7" s="1"/>
  <c r="U396" i="7" s="1"/>
  <c r="L400" i="7"/>
  <c r="M400" i="7" s="1"/>
  <c r="U400" i="7" s="1"/>
  <c r="L404" i="7"/>
  <c r="M404" i="7" s="1"/>
  <c r="U404" i="7" s="1"/>
  <c r="L408" i="7"/>
  <c r="M408" i="7" s="1"/>
  <c r="U408" i="7" s="1"/>
  <c r="L412" i="7"/>
  <c r="M412" i="7" s="1"/>
  <c r="U412" i="7" s="1"/>
  <c r="L416" i="7"/>
  <c r="M416" i="7" s="1"/>
  <c r="U416" i="7" s="1"/>
  <c r="L420" i="7"/>
  <c r="M420" i="7" s="1"/>
  <c r="U420" i="7" s="1"/>
  <c r="L424" i="7"/>
  <c r="M424" i="7" s="1"/>
  <c r="U424" i="7" s="1"/>
  <c r="L428" i="7"/>
  <c r="M428" i="7" s="1"/>
  <c r="U428" i="7" s="1"/>
  <c r="L432" i="7"/>
  <c r="M432" i="7" s="1"/>
  <c r="U432" i="7" s="1"/>
  <c r="L436" i="7"/>
  <c r="M436" i="7" s="1"/>
  <c r="U436" i="7" s="1"/>
  <c r="L440" i="7"/>
  <c r="M440" i="7" s="1"/>
  <c r="U440" i="7" s="1"/>
  <c r="L444" i="7"/>
  <c r="M444" i="7" s="1"/>
  <c r="U444" i="7" s="1"/>
  <c r="L448" i="7"/>
  <c r="M448" i="7" s="1"/>
  <c r="U448" i="7" s="1"/>
  <c r="L452" i="7"/>
  <c r="M452" i="7" s="1"/>
  <c r="U452" i="7" s="1"/>
  <c r="L456" i="7"/>
  <c r="M456" i="7" s="1"/>
  <c r="U456" i="7" s="1"/>
  <c r="L460" i="7"/>
  <c r="M460" i="7" s="1"/>
  <c r="U460" i="7" s="1"/>
  <c r="L464" i="7"/>
  <c r="M464" i="7" s="1"/>
  <c r="U464" i="7" s="1"/>
  <c r="L468" i="7"/>
  <c r="M468" i="7" s="1"/>
  <c r="U468" i="7" s="1"/>
  <c r="L472" i="7"/>
  <c r="M472" i="7" s="1"/>
  <c r="U472" i="7" s="1"/>
  <c r="L476" i="7"/>
  <c r="M476" i="7" s="1"/>
  <c r="U476" i="7" s="1"/>
  <c r="L480" i="7"/>
  <c r="M480" i="7" s="1"/>
  <c r="U480" i="7" s="1"/>
  <c r="L484" i="7"/>
  <c r="M484" i="7" s="1"/>
  <c r="U484" i="7" s="1"/>
  <c r="L488" i="7"/>
  <c r="M488" i="7" s="1"/>
  <c r="U488" i="7" s="1"/>
  <c r="L492" i="7"/>
  <c r="M492" i="7" s="1"/>
  <c r="U492" i="7" s="1"/>
  <c r="L496" i="7"/>
  <c r="M496" i="7" s="1"/>
  <c r="U496" i="7" s="1"/>
  <c r="L500" i="7"/>
  <c r="M500" i="7" s="1"/>
  <c r="U500" i="7" s="1"/>
  <c r="L504" i="7"/>
  <c r="M504" i="7" s="1"/>
  <c r="U504" i="7" s="1"/>
  <c r="L508" i="7"/>
  <c r="M508" i="7" s="1"/>
  <c r="U508" i="7" s="1"/>
  <c r="L512" i="7"/>
  <c r="M512" i="7" s="1"/>
  <c r="U512" i="7" s="1"/>
  <c r="L516" i="7"/>
  <c r="M516" i="7" s="1"/>
  <c r="U516" i="7" s="1"/>
  <c r="L361" i="7"/>
  <c r="M361" i="7" s="1"/>
  <c r="U361" i="7" s="1"/>
  <c r="L381" i="7"/>
  <c r="M381" i="7" s="1"/>
  <c r="U381" i="7" s="1"/>
  <c r="L389" i="7"/>
  <c r="M389" i="7" s="1"/>
  <c r="U389" i="7" s="1"/>
  <c r="L397" i="7"/>
  <c r="M397" i="7" s="1"/>
  <c r="U397" i="7" s="1"/>
  <c r="L405" i="7"/>
  <c r="M405" i="7" s="1"/>
  <c r="U405" i="7" s="1"/>
  <c r="L16" i="7"/>
  <c r="M16" i="7" s="1"/>
  <c r="U16" i="7" s="1"/>
  <c r="L28" i="7"/>
  <c r="M28" i="7" s="1"/>
  <c r="U28" i="7" s="1"/>
  <c r="L36" i="7"/>
  <c r="M36" i="7" s="1"/>
  <c r="U36" i="7" s="1"/>
  <c r="L44" i="7"/>
  <c r="M44" i="7" s="1"/>
  <c r="U44" i="7" s="1"/>
  <c r="L52" i="7"/>
  <c r="M52" i="7" s="1"/>
  <c r="U52" i="7" s="1"/>
  <c r="L60" i="7"/>
  <c r="M60" i="7" s="1"/>
  <c r="U60" i="7" s="1"/>
  <c r="L68" i="7"/>
  <c r="M68" i="7" s="1"/>
  <c r="U68" i="7" s="1"/>
  <c r="L76" i="7"/>
  <c r="M76" i="7" s="1"/>
  <c r="U76" i="7" s="1"/>
  <c r="L81" i="7"/>
  <c r="M81" i="7" s="1"/>
  <c r="U81" i="7" s="1"/>
  <c r="L85" i="7"/>
  <c r="M85" i="7" s="1"/>
  <c r="U85" i="7" s="1"/>
  <c r="L89" i="7"/>
  <c r="M89" i="7" s="1"/>
  <c r="U89" i="7" s="1"/>
  <c r="L93" i="7"/>
  <c r="M93" i="7" s="1"/>
  <c r="U93" i="7" s="1"/>
  <c r="L97" i="7"/>
  <c r="M97" i="7" s="1"/>
  <c r="U97" i="7" s="1"/>
  <c r="L101" i="7"/>
  <c r="M101" i="7" s="1"/>
  <c r="U101" i="7" s="1"/>
  <c r="L105" i="7"/>
  <c r="M105" i="7" s="1"/>
  <c r="U105" i="7" s="1"/>
  <c r="L109" i="7"/>
  <c r="M109" i="7" s="1"/>
  <c r="U109" i="7" s="1"/>
  <c r="L113" i="7"/>
  <c r="M113" i="7" s="1"/>
  <c r="U113" i="7" s="1"/>
  <c r="L117" i="7"/>
  <c r="M117" i="7" s="1"/>
  <c r="U117" i="7" s="1"/>
  <c r="L121" i="7"/>
  <c r="M121" i="7" s="1"/>
  <c r="U121" i="7" s="1"/>
  <c r="L125" i="7"/>
  <c r="M125" i="7" s="1"/>
  <c r="U125" i="7" s="1"/>
  <c r="L129" i="7"/>
  <c r="M129" i="7" s="1"/>
  <c r="U129" i="7" s="1"/>
  <c r="L133" i="7"/>
  <c r="M133" i="7" s="1"/>
  <c r="U133" i="7" s="1"/>
  <c r="L137" i="7"/>
  <c r="M137" i="7" s="1"/>
  <c r="U137" i="7" s="1"/>
  <c r="L141" i="7"/>
  <c r="M141" i="7" s="1"/>
  <c r="U141" i="7" s="1"/>
  <c r="L145" i="7"/>
  <c r="M145" i="7" s="1"/>
  <c r="U145" i="7" s="1"/>
  <c r="L149" i="7"/>
  <c r="M149" i="7" s="1"/>
  <c r="U149" i="7" s="1"/>
  <c r="L153" i="7"/>
  <c r="M153" i="7" s="1"/>
  <c r="U153" i="7" s="1"/>
  <c r="L157" i="7"/>
  <c r="M157" i="7" s="1"/>
  <c r="U157" i="7" s="1"/>
  <c r="L161" i="7"/>
  <c r="M161" i="7" s="1"/>
  <c r="U161" i="7" s="1"/>
  <c r="L165" i="7"/>
  <c r="M165" i="7" s="1"/>
  <c r="U165" i="7" s="1"/>
  <c r="L169" i="7"/>
  <c r="M169" i="7" s="1"/>
  <c r="U169" i="7" s="1"/>
  <c r="L173" i="7"/>
  <c r="M173" i="7" s="1"/>
  <c r="U173" i="7" s="1"/>
  <c r="L177" i="7"/>
  <c r="M177" i="7" s="1"/>
  <c r="U177" i="7" s="1"/>
  <c r="L181" i="7"/>
  <c r="M181" i="7" s="1"/>
  <c r="U181" i="7" s="1"/>
  <c r="L185" i="7"/>
  <c r="M185" i="7" s="1"/>
  <c r="U185" i="7" s="1"/>
  <c r="L189" i="7"/>
  <c r="M189" i="7" s="1"/>
  <c r="U189" i="7" s="1"/>
  <c r="L193" i="7"/>
  <c r="M193" i="7" s="1"/>
  <c r="U193" i="7" s="1"/>
  <c r="L197" i="7"/>
  <c r="M197" i="7" s="1"/>
  <c r="U197" i="7" s="1"/>
  <c r="L201" i="7"/>
  <c r="M201" i="7" s="1"/>
  <c r="U201" i="7" s="1"/>
  <c r="L205" i="7"/>
  <c r="M205" i="7" s="1"/>
  <c r="U205" i="7" s="1"/>
  <c r="L209" i="7"/>
  <c r="M209" i="7" s="1"/>
  <c r="U209" i="7" s="1"/>
  <c r="L213" i="7"/>
  <c r="M213" i="7" s="1"/>
  <c r="U213" i="7" s="1"/>
  <c r="L217" i="7"/>
  <c r="M217" i="7" s="1"/>
  <c r="U217" i="7" s="1"/>
  <c r="L221" i="7"/>
  <c r="M221" i="7" s="1"/>
  <c r="U221" i="7" s="1"/>
  <c r="L225" i="7"/>
  <c r="M225" i="7" s="1"/>
  <c r="U225" i="7" s="1"/>
  <c r="L229" i="7"/>
  <c r="M229" i="7" s="1"/>
  <c r="U229" i="7" s="1"/>
  <c r="L233" i="7"/>
  <c r="M233" i="7" s="1"/>
  <c r="U233" i="7" s="1"/>
  <c r="L237" i="7"/>
  <c r="M237" i="7" s="1"/>
  <c r="U237" i="7" s="1"/>
  <c r="L241" i="7"/>
  <c r="M241" i="7" s="1"/>
  <c r="U241" i="7" s="1"/>
  <c r="L245" i="7"/>
  <c r="M245" i="7" s="1"/>
  <c r="U245" i="7" s="1"/>
  <c r="L249" i="7"/>
  <c r="M249" i="7" s="1"/>
  <c r="U249" i="7" s="1"/>
  <c r="L253" i="7"/>
  <c r="M253" i="7" s="1"/>
  <c r="U253" i="7" s="1"/>
  <c r="L257" i="7"/>
  <c r="M257" i="7" s="1"/>
  <c r="U257" i="7" s="1"/>
  <c r="L261" i="7"/>
  <c r="M261" i="7" s="1"/>
  <c r="U261" i="7" s="1"/>
  <c r="L265" i="7"/>
  <c r="M265" i="7" s="1"/>
  <c r="U265" i="7" s="1"/>
  <c r="L269" i="7"/>
  <c r="M269" i="7" s="1"/>
  <c r="U269" i="7" s="1"/>
  <c r="L273" i="7"/>
  <c r="M273" i="7" s="1"/>
  <c r="U273" i="7" s="1"/>
  <c r="L277" i="7"/>
  <c r="M277" i="7" s="1"/>
  <c r="U277" i="7" s="1"/>
  <c r="L281" i="7"/>
  <c r="M281" i="7" s="1"/>
  <c r="U281" i="7" s="1"/>
  <c r="L285" i="7"/>
  <c r="M285" i="7" s="1"/>
  <c r="U285" i="7" s="1"/>
  <c r="L289" i="7"/>
  <c r="M289" i="7" s="1"/>
  <c r="U289" i="7" s="1"/>
  <c r="L293" i="7"/>
  <c r="M293" i="7" s="1"/>
  <c r="U293" i="7" s="1"/>
  <c r="L297" i="7"/>
  <c r="M297" i="7" s="1"/>
  <c r="U297" i="7" s="1"/>
  <c r="L301" i="7"/>
  <c r="M301" i="7" s="1"/>
  <c r="U301" i="7" s="1"/>
  <c r="L305" i="7"/>
  <c r="M305" i="7" s="1"/>
  <c r="U305" i="7" s="1"/>
  <c r="L309" i="7"/>
  <c r="M309" i="7" s="1"/>
  <c r="U309" i="7" s="1"/>
  <c r="L313" i="7"/>
  <c r="M313" i="7" s="1"/>
  <c r="U313" i="7" s="1"/>
  <c r="L317" i="7"/>
  <c r="M317" i="7" s="1"/>
  <c r="U317" i="7" s="1"/>
  <c r="L321" i="7"/>
  <c r="M321" i="7" s="1"/>
  <c r="U321" i="7" s="1"/>
  <c r="L325" i="7"/>
  <c r="M325" i="7" s="1"/>
  <c r="U325" i="7" s="1"/>
  <c r="L329" i="7"/>
  <c r="M329" i="7" s="1"/>
  <c r="U329" i="7" s="1"/>
  <c r="L333" i="7"/>
  <c r="M333" i="7" s="1"/>
  <c r="U333" i="7" s="1"/>
  <c r="L337" i="7"/>
  <c r="M337" i="7" s="1"/>
  <c r="U337" i="7" s="1"/>
  <c r="L341" i="7"/>
  <c r="M341" i="7" s="1"/>
  <c r="U341" i="7" s="1"/>
  <c r="L345" i="7"/>
  <c r="M345" i="7" s="1"/>
  <c r="U345" i="7" s="1"/>
  <c r="L349" i="7"/>
  <c r="M349" i="7" s="1"/>
  <c r="U349" i="7" s="1"/>
  <c r="L353" i="7"/>
  <c r="M353" i="7" s="1"/>
  <c r="U353" i="7" s="1"/>
  <c r="L357" i="7"/>
  <c r="M357" i="7" s="1"/>
  <c r="U357" i="7" s="1"/>
  <c r="L365" i="7"/>
  <c r="M365" i="7" s="1"/>
  <c r="U365" i="7" s="1"/>
  <c r="L369" i="7"/>
  <c r="M369" i="7" s="1"/>
  <c r="U369" i="7" s="1"/>
  <c r="L373" i="7"/>
  <c r="M373" i="7" s="1"/>
  <c r="U373" i="7" s="1"/>
  <c r="L377" i="7"/>
  <c r="M377" i="7" s="1"/>
  <c r="U377" i="7" s="1"/>
  <c r="L385" i="7"/>
  <c r="M385" i="7" s="1"/>
  <c r="U385" i="7" s="1"/>
  <c r="L393" i="7"/>
  <c r="M393" i="7" s="1"/>
  <c r="U393" i="7" s="1"/>
  <c r="L401" i="7"/>
  <c r="M401" i="7" s="1"/>
  <c r="U401" i="7" s="1"/>
  <c r="L4" i="7"/>
  <c r="M4" i="7" s="1"/>
  <c r="U4" i="7" s="1"/>
  <c r="L20" i="7"/>
  <c r="M20" i="7" s="1"/>
  <c r="U20" i="7" s="1"/>
  <c r="L29" i="7"/>
  <c r="M29" i="7" s="1"/>
  <c r="U29" i="7" s="1"/>
  <c r="L37" i="7"/>
  <c r="M37" i="7" s="1"/>
  <c r="U37" i="7" s="1"/>
  <c r="L45" i="7"/>
  <c r="M45" i="7" s="1"/>
  <c r="U45" i="7" s="1"/>
  <c r="L53" i="7"/>
  <c r="M53" i="7" s="1"/>
  <c r="U53" i="7" s="1"/>
  <c r="L61" i="7"/>
  <c r="M61" i="7" s="1"/>
  <c r="U61" i="7" s="1"/>
  <c r="L69" i="7"/>
  <c r="M69" i="7" s="1"/>
  <c r="U69" i="7" s="1"/>
  <c r="L77" i="7"/>
  <c r="M77" i="7" s="1"/>
  <c r="U77" i="7" s="1"/>
  <c r="L82" i="7"/>
  <c r="M82" i="7" s="1"/>
  <c r="U82" i="7" s="1"/>
  <c r="L86" i="7"/>
  <c r="M86" i="7" s="1"/>
  <c r="U86" i="7" s="1"/>
  <c r="L90" i="7"/>
  <c r="M90" i="7" s="1"/>
  <c r="U90" i="7" s="1"/>
  <c r="L94" i="7"/>
  <c r="M94" i="7" s="1"/>
  <c r="U94" i="7" s="1"/>
  <c r="L98" i="7"/>
  <c r="M98" i="7" s="1"/>
  <c r="U98" i="7" s="1"/>
  <c r="L102" i="7"/>
  <c r="M102" i="7" s="1"/>
  <c r="U102" i="7" s="1"/>
  <c r="L106" i="7"/>
  <c r="M106" i="7" s="1"/>
  <c r="U106" i="7" s="1"/>
  <c r="L110" i="7"/>
  <c r="M110" i="7" s="1"/>
  <c r="U110" i="7" s="1"/>
  <c r="L114" i="7"/>
  <c r="M114" i="7" s="1"/>
  <c r="U114" i="7" s="1"/>
  <c r="L118" i="7"/>
  <c r="M118" i="7" s="1"/>
  <c r="U118" i="7" s="1"/>
  <c r="L122" i="7"/>
  <c r="M122" i="7" s="1"/>
  <c r="U122" i="7" s="1"/>
  <c r="L126" i="7"/>
  <c r="M126" i="7" s="1"/>
  <c r="U126" i="7" s="1"/>
  <c r="L130" i="7"/>
  <c r="M130" i="7" s="1"/>
  <c r="U130" i="7" s="1"/>
  <c r="L134" i="7"/>
  <c r="M134" i="7" s="1"/>
  <c r="U134" i="7" s="1"/>
  <c r="L138" i="7"/>
  <c r="M138" i="7" s="1"/>
  <c r="U138" i="7" s="1"/>
  <c r="L142" i="7"/>
  <c r="M142" i="7" s="1"/>
  <c r="U142" i="7" s="1"/>
  <c r="L146" i="7"/>
  <c r="M146" i="7" s="1"/>
  <c r="U146" i="7" s="1"/>
  <c r="L150" i="7"/>
  <c r="M150" i="7" s="1"/>
  <c r="U150" i="7" s="1"/>
  <c r="L154" i="7"/>
  <c r="M154" i="7" s="1"/>
  <c r="U154" i="7" s="1"/>
  <c r="L158" i="7"/>
  <c r="M158" i="7" s="1"/>
  <c r="U158" i="7" s="1"/>
  <c r="L162" i="7"/>
  <c r="M162" i="7" s="1"/>
  <c r="U162" i="7" s="1"/>
  <c r="L166" i="7"/>
  <c r="M166" i="7" s="1"/>
  <c r="U166" i="7" s="1"/>
  <c r="L170" i="7"/>
  <c r="M170" i="7" s="1"/>
  <c r="U170" i="7" s="1"/>
  <c r="L174" i="7"/>
  <c r="M174" i="7" s="1"/>
  <c r="U174" i="7" s="1"/>
  <c r="L178" i="7"/>
  <c r="M178" i="7" s="1"/>
  <c r="U178" i="7" s="1"/>
  <c r="L182" i="7"/>
  <c r="M182" i="7" s="1"/>
  <c r="U182" i="7" s="1"/>
  <c r="L186" i="7"/>
  <c r="M186" i="7" s="1"/>
  <c r="U186" i="7" s="1"/>
  <c r="L190" i="7"/>
  <c r="M190" i="7" s="1"/>
  <c r="U190" i="7" s="1"/>
  <c r="L194" i="7"/>
  <c r="M194" i="7" s="1"/>
  <c r="U194" i="7" s="1"/>
  <c r="L198" i="7"/>
  <c r="M198" i="7" s="1"/>
  <c r="U198" i="7" s="1"/>
  <c r="L202" i="7"/>
  <c r="M202" i="7" s="1"/>
  <c r="U202" i="7" s="1"/>
  <c r="L206" i="7"/>
  <c r="M206" i="7" s="1"/>
  <c r="U206" i="7" s="1"/>
  <c r="L210" i="7"/>
  <c r="M210" i="7" s="1"/>
  <c r="U210" i="7" s="1"/>
  <c r="L214" i="7"/>
  <c r="M214" i="7" s="1"/>
  <c r="U214" i="7" s="1"/>
  <c r="L218" i="7"/>
  <c r="M218" i="7" s="1"/>
  <c r="U218" i="7" s="1"/>
  <c r="L222" i="7"/>
  <c r="M222" i="7" s="1"/>
  <c r="U222" i="7" s="1"/>
  <c r="L226" i="7"/>
  <c r="M226" i="7" s="1"/>
  <c r="U226" i="7" s="1"/>
  <c r="L230" i="7"/>
  <c r="M230" i="7" s="1"/>
  <c r="U230" i="7" s="1"/>
  <c r="L234" i="7"/>
  <c r="M234" i="7" s="1"/>
  <c r="U234" i="7" s="1"/>
  <c r="L238" i="7"/>
  <c r="M238" i="7" s="1"/>
  <c r="U238" i="7" s="1"/>
  <c r="L242" i="7"/>
  <c r="M242" i="7" s="1"/>
  <c r="U242" i="7" s="1"/>
  <c r="L246" i="7"/>
  <c r="M246" i="7" s="1"/>
  <c r="U246" i="7" s="1"/>
  <c r="L250" i="7"/>
  <c r="M250" i="7" s="1"/>
  <c r="U250" i="7" s="1"/>
  <c r="L254" i="7"/>
  <c r="M254" i="7" s="1"/>
  <c r="U254" i="7" s="1"/>
  <c r="L258" i="7"/>
  <c r="M258" i="7" s="1"/>
  <c r="U258" i="7" s="1"/>
  <c r="L262" i="7"/>
  <c r="M262" i="7" s="1"/>
  <c r="U262" i="7" s="1"/>
  <c r="L266" i="7"/>
  <c r="M266" i="7" s="1"/>
  <c r="U266" i="7" s="1"/>
  <c r="L270" i="7"/>
  <c r="M270" i="7" s="1"/>
  <c r="U270" i="7" s="1"/>
  <c r="L274" i="7"/>
  <c r="M274" i="7" s="1"/>
  <c r="U274" i="7" s="1"/>
  <c r="L278" i="7"/>
  <c r="M278" i="7" s="1"/>
  <c r="U278" i="7" s="1"/>
  <c r="L282" i="7"/>
  <c r="M282" i="7" s="1"/>
  <c r="U282" i="7" s="1"/>
  <c r="L286" i="7"/>
  <c r="M286" i="7" s="1"/>
  <c r="U286" i="7" s="1"/>
  <c r="L290" i="7"/>
  <c r="M290" i="7" s="1"/>
  <c r="U290" i="7" s="1"/>
  <c r="L294" i="7"/>
  <c r="M294" i="7" s="1"/>
  <c r="U294" i="7" s="1"/>
  <c r="L298" i="7"/>
  <c r="M298" i="7" s="1"/>
  <c r="U298" i="7" s="1"/>
  <c r="L302" i="7"/>
  <c r="M302" i="7" s="1"/>
  <c r="U302" i="7" s="1"/>
  <c r="L306" i="7"/>
  <c r="M306" i="7" s="1"/>
  <c r="U306" i="7" s="1"/>
  <c r="L310" i="7"/>
  <c r="M310" i="7" s="1"/>
  <c r="U310" i="7" s="1"/>
  <c r="L314" i="7"/>
  <c r="M314" i="7" s="1"/>
  <c r="U314" i="7" s="1"/>
  <c r="L318" i="7"/>
  <c r="M318" i="7" s="1"/>
  <c r="U318" i="7" s="1"/>
  <c r="L322" i="7"/>
  <c r="M322" i="7" s="1"/>
  <c r="U322" i="7" s="1"/>
  <c r="L326" i="7"/>
  <c r="M326" i="7" s="1"/>
  <c r="U326" i="7" s="1"/>
  <c r="L330" i="7"/>
  <c r="M330" i="7" s="1"/>
  <c r="U330" i="7" s="1"/>
  <c r="L334" i="7"/>
  <c r="M334" i="7" s="1"/>
  <c r="U334" i="7" s="1"/>
  <c r="L338" i="7"/>
  <c r="M338" i="7" s="1"/>
  <c r="U338" i="7" s="1"/>
  <c r="L342" i="7"/>
  <c r="M342" i="7" s="1"/>
  <c r="U342" i="7" s="1"/>
  <c r="L346" i="7"/>
  <c r="M346" i="7" s="1"/>
  <c r="U346" i="7" s="1"/>
  <c r="L350" i="7"/>
  <c r="M350" i="7" s="1"/>
  <c r="U350" i="7" s="1"/>
  <c r="L354" i="7"/>
  <c r="M354" i="7" s="1"/>
  <c r="U354" i="7" s="1"/>
  <c r="L358" i="7"/>
  <c r="M358" i="7" s="1"/>
  <c r="U358" i="7" s="1"/>
  <c r="L362" i="7"/>
  <c r="M362" i="7" s="1"/>
  <c r="U362" i="7" s="1"/>
  <c r="L366" i="7"/>
  <c r="M366" i="7" s="1"/>
  <c r="U366" i="7" s="1"/>
  <c r="L370" i="7"/>
  <c r="M370" i="7" s="1"/>
  <c r="U370" i="7" s="1"/>
  <c r="L374" i="7"/>
  <c r="M374" i="7" s="1"/>
  <c r="U374" i="7" s="1"/>
  <c r="L378" i="7"/>
  <c r="M378" i="7" s="1"/>
  <c r="U378" i="7" s="1"/>
  <c r="L382" i="7"/>
  <c r="M382" i="7" s="1"/>
  <c r="U382" i="7" s="1"/>
  <c r="L386" i="7"/>
  <c r="M386" i="7" s="1"/>
  <c r="U386" i="7" s="1"/>
  <c r="L390" i="7"/>
  <c r="M390" i="7" s="1"/>
  <c r="U390" i="7" s="1"/>
  <c r="L394" i="7"/>
  <c r="M394" i="7" s="1"/>
  <c r="U394" i="7" s="1"/>
  <c r="L398" i="7"/>
  <c r="M398" i="7" s="1"/>
  <c r="U398" i="7" s="1"/>
  <c r="L402" i="7"/>
  <c r="M402" i="7" s="1"/>
  <c r="U402" i="7" s="1"/>
  <c r="L406" i="7"/>
  <c r="M406" i="7" s="1"/>
  <c r="U406" i="7" s="1"/>
  <c r="L410" i="7"/>
  <c r="M410" i="7" s="1"/>
  <c r="U410" i="7" s="1"/>
  <c r="L414" i="7"/>
  <c r="M414" i="7" s="1"/>
  <c r="U414" i="7" s="1"/>
  <c r="L418" i="7"/>
  <c r="M418" i="7" s="1"/>
  <c r="U418" i="7" s="1"/>
  <c r="L422" i="7"/>
  <c r="M422" i="7" s="1"/>
  <c r="U422" i="7" s="1"/>
  <c r="L426" i="7"/>
  <c r="M426" i="7" s="1"/>
  <c r="U426" i="7" s="1"/>
  <c r="L430" i="7"/>
  <c r="M430" i="7" s="1"/>
  <c r="U430" i="7" s="1"/>
  <c r="L434" i="7"/>
  <c r="M434" i="7" s="1"/>
  <c r="U434" i="7" s="1"/>
  <c r="L438" i="7"/>
  <c r="M438" i="7" s="1"/>
  <c r="U438" i="7" s="1"/>
  <c r="L442" i="7"/>
  <c r="M442" i="7" s="1"/>
  <c r="U442" i="7" s="1"/>
  <c r="L446" i="7"/>
  <c r="M446" i="7" s="1"/>
  <c r="U446" i="7" s="1"/>
  <c r="L450" i="7"/>
  <c r="M450" i="7" s="1"/>
  <c r="U450" i="7" s="1"/>
  <c r="L454" i="7"/>
  <c r="M454" i="7" s="1"/>
  <c r="U454" i="7" s="1"/>
  <c r="L458" i="7"/>
  <c r="M458" i="7" s="1"/>
  <c r="U458" i="7" s="1"/>
  <c r="L462" i="7"/>
  <c r="M462" i="7" s="1"/>
  <c r="U462" i="7" s="1"/>
  <c r="L466" i="7"/>
  <c r="M466" i="7" s="1"/>
  <c r="U466" i="7" s="1"/>
  <c r="L470" i="7"/>
  <c r="M470" i="7" s="1"/>
  <c r="U470" i="7" s="1"/>
  <c r="L474" i="7"/>
  <c r="M474" i="7" s="1"/>
  <c r="U474" i="7" s="1"/>
  <c r="L478" i="7"/>
  <c r="M478" i="7" s="1"/>
  <c r="U478" i="7" s="1"/>
  <c r="L482" i="7"/>
  <c r="M482" i="7" s="1"/>
  <c r="U482" i="7" s="1"/>
  <c r="L486" i="7"/>
  <c r="M486" i="7" s="1"/>
  <c r="U486" i="7" s="1"/>
  <c r="L490" i="7"/>
  <c r="M490" i="7" s="1"/>
  <c r="U490" i="7" s="1"/>
  <c r="L494" i="7"/>
  <c r="M494" i="7" s="1"/>
  <c r="U494" i="7" s="1"/>
  <c r="L498" i="7"/>
  <c r="M498" i="7" s="1"/>
  <c r="U498" i="7" s="1"/>
  <c r="L502" i="7"/>
  <c r="M502" i="7" s="1"/>
  <c r="U502" i="7" s="1"/>
  <c r="L506" i="7"/>
  <c r="M506" i="7" s="1"/>
  <c r="U506" i="7" s="1"/>
  <c r="L510" i="7"/>
  <c r="M510" i="7" s="1"/>
  <c r="U510" i="7" s="1"/>
  <c r="L514" i="7"/>
  <c r="M514" i="7" s="1"/>
  <c r="U514" i="7" s="1"/>
  <c r="L8" i="7"/>
  <c r="M8" i="7" s="1"/>
  <c r="U8" i="7" s="1"/>
  <c r="L24" i="7"/>
  <c r="M24" i="7" s="1"/>
  <c r="U24" i="7" s="1"/>
  <c r="L32" i="7"/>
  <c r="M32" i="7" s="1"/>
  <c r="U32" i="7" s="1"/>
  <c r="L40" i="7"/>
  <c r="M40" i="7" s="1"/>
  <c r="U40" i="7" s="1"/>
  <c r="L48" i="7"/>
  <c r="M48" i="7" s="1"/>
  <c r="U48" i="7" s="1"/>
  <c r="L56" i="7"/>
  <c r="M56" i="7" s="1"/>
  <c r="U56" i="7" s="1"/>
  <c r="L64" i="7"/>
  <c r="M64" i="7" s="1"/>
  <c r="U64" i="7" s="1"/>
  <c r="L72" i="7"/>
  <c r="M72" i="7" s="1"/>
  <c r="U72" i="7" s="1"/>
  <c r="L78" i="7"/>
  <c r="M78" i="7" s="1"/>
  <c r="U78" i="7" s="1"/>
  <c r="L83" i="7"/>
  <c r="M83" i="7" s="1"/>
  <c r="U83" i="7" s="1"/>
  <c r="L87" i="7"/>
  <c r="M87" i="7" s="1"/>
  <c r="U87" i="7" s="1"/>
  <c r="L91" i="7"/>
  <c r="M91" i="7" s="1"/>
  <c r="U91" i="7" s="1"/>
  <c r="L95" i="7"/>
  <c r="M95" i="7" s="1"/>
  <c r="U95" i="7" s="1"/>
  <c r="L99" i="7"/>
  <c r="M99" i="7" s="1"/>
  <c r="U99" i="7" s="1"/>
  <c r="L103" i="7"/>
  <c r="M103" i="7" s="1"/>
  <c r="U103" i="7" s="1"/>
  <c r="L107" i="7"/>
  <c r="M107" i="7" s="1"/>
  <c r="U107" i="7" s="1"/>
  <c r="L111" i="7"/>
  <c r="M111" i="7" s="1"/>
  <c r="U111" i="7" s="1"/>
  <c r="L115" i="7"/>
  <c r="M115" i="7" s="1"/>
  <c r="U115" i="7" s="1"/>
  <c r="L119" i="7"/>
  <c r="M119" i="7" s="1"/>
  <c r="U119" i="7" s="1"/>
  <c r="L123" i="7"/>
  <c r="M123" i="7" s="1"/>
  <c r="U123" i="7" s="1"/>
  <c r="L127" i="7"/>
  <c r="M127" i="7" s="1"/>
  <c r="U127" i="7" s="1"/>
  <c r="L131" i="7"/>
  <c r="M131" i="7" s="1"/>
  <c r="U131" i="7" s="1"/>
  <c r="L135" i="7"/>
  <c r="M135" i="7" s="1"/>
  <c r="U135" i="7" s="1"/>
  <c r="L139" i="7"/>
  <c r="M139" i="7" s="1"/>
  <c r="U139" i="7" s="1"/>
  <c r="L143" i="7"/>
  <c r="M143" i="7" s="1"/>
  <c r="U143" i="7" s="1"/>
  <c r="L147" i="7"/>
  <c r="M147" i="7" s="1"/>
  <c r="U147" i="7" s="1"/>
  <c r="L151" i="7"/>
  <c r="M151" i="7" s="1"/>
  <c r="U151" i="7" s="1"/>
  <c r="L155" i="7"/>
  <c r="M155" i="7" s="1"/>
  <c r="U155" i="7" s="1"/>
  <c r="L159" i="7"/>
  <c r="M159" i="7" s="1"/>
  <c r="U159" i="7" s="1"/>
  <c r="L163" i="7"/>
  <c r="M163" i="7" s="1"/>
  <c r="U163" i="7" s="1"/>
  <c r="L167" i="7"/>
  <c r="M167" i="7" s="1"/>
  <c r="U167" i="7" s="1"/>
  <c r="L171" i="7"/>
  <c r="M171" i="7" s="1"/>
  <c r="U171" i="7" s="1"/>
  <c r="L175" i="7"/>
  <c r="M175" i="7" s="1"/>
  <c r="U175" i="7" s="1"/>
  <c r="L179" i="7"/>
  <c r="M179" i="7" s="1"/>
  <c r="U179" i="7" s="1"/>
  <c r="L183" i="7"/>
  <c r="M183" i="7" s="1"/>
  <c r="U183" i="7" s="1"/>
  <c r="L187" i="7"/>
  <c r="M187" i="7" s="1"/>
  <c r="U187" i="7" s="1"/>
  <c r="L191" i="7"/>
  <c r="M191" i="7" s="1"/>
  <c r="U191" i="7" s="1"/>
  <c r="L195" i="7"/>
  <c r="M195" i="7" s="1"/>
  <c r="U195" i="7" s="1"/>
  <c r="L199" i="7"/>
  <c r="M199" i="7" s="1"/>
  <c r="U199" i="7" s="1"/>
  <c r="L203" i="7"/>
  <c r="M203" i="7" s="1"/>
  <c r="U203" i="7" s="1"/>
  <c r="L207" i="7"/>
  <c r="M207" i="7" s="1"/>
  <c r="U207" i="7" s="1"/>
  <c r="L211" i="7"/>
  <c r="M211" i="7" s="1"/>
  <c r="U211" i="7" s="1"/>
  <c r="L215" i="7"/>
  <c r="M215" i="7" s="1"/>
  <c r="U215" i="7" s="1"/>
  <c r="L219" i="7"/>
  <c r="M219" i="7" s="1"/>
  <c r="U219" i="7" s="1"/>
  <c r="L223" i="7"/>
  <c r="M223" i="7" s="1"/>
  <c r="U223" i="7" s="1"/>
  <c r="L227" i="7"/>
  <c r="M227" i="7" s="1"/>
  <c r="U227" i="7" s="1"/>
  <c r="L231" i="7"/>
  <c r="M231" i="7" s="1"/>
  <c r="U231" i="7" s="1"/>
  <c r="L235" i="7"/>
  <c r="M235" i="7" s="1"/>
  <c r="U235" i="7" s="1"/>
  <c r="L239" i="7"/>
  <c r="M239" i="7" s="1"/>
  <c r="U239" i="7" s="1"/>
  <c r="L243" i="7"/>
  <c r="M243" i="7" s="1"/>
  <c r="U243" i="7" s="1"/>
  <c r="L247" i="7"/>
  <c r="M247" i="7" s="1"/>
  <c r="U247" i="7" s="1"/>
  <c r="L251" i="7"/>
  <c r="M251" i="7" s="1"/>
  <c r="U251" i="7" s="1"/>
  <c r="L255" i="7"/>
  <c r="M255" i="7" s="1"/>
  <c r="U255" i="7" s="1"/>
  <c r="L259" i="7"/>
  <c r="M259" i="7" s="1"/>
  <c r="U259" i="7" s="1"/>
  <c r="L263" i="7"/>
  <c r="M263" i="7" s="1"/>
  <c r="U263" i="7" s="1"/>
  <c r="L267" i="7"/>
  <c r="M267" i="7" s="1"/>
  <c r="U267" i="7" s="1"/>
  <c r="L271" i="7"/>
  <c r="M271" i="7" s="1"/>
  <c r="U271" i="7" s="1"/>
  <c r="L275" i="7"/>
  <c r="M275" i="7" s="1"/>
  <c r="U275" i="7" s="1"/>
  <c r="L279" i="7"/>
  <c r="M279" i="7" s="1"/>
  <c r="U279" i="7" s="1"/>
  <c r="L283" i="7"/>
  <c r="M283" i="7" s="1"/>
  <c r="U283" i="7" s="1"/>
  <c r="L287" i="7"/>
  <c r="M287" i="7" s="1"/>
  <c r="U287" i="7" s="1"/>
  <c r="L291" i="7"/>
  <c r="M291" i="7" s="1"/>
  <c r="U291" i="7" s="1"/>
  <c r="L295" i="7"/>
  <c r="M295" i="7" s="1"/>
  <c r="U295" i="7" s="1"/>
  <c r="L299" i="7"/>
  <c r="M299" i="7" s="1"/>
  <c r="U299" i="7" s="1"/>
  <c r="L303" i="7"/>
  <c r="M303" i="7" s="1"/>
  <c r="U303" i="7" s="1"/>
  <c r="L307" i="7"/>
  <c r="M307" i="7" s="1"/>
  <c r="U307" i="7" s="1"/>
  <c r="L311" i="7"/>
  <c r="M311" i="7" s="1"/>
  <c r="U311" i="7" s="1"/>
  <c r="L315" i="7"/>
  <c r="M315" i="7" s="1"/>
  <c r="U315" i="7" s="1"/>
  <c r="L319" i="7"/>
  <c r="M319" i="7" s="1"/>
  <c r="U319" i="7" s="1"/>
  <c r="L323" i="7"/>
  <c r="M323" i="7" s="1"/>
  <c r="U323" i="7" s="1"/>
  <c r="L339" i="7"/>
  <c r="M339" i="7" s="1"/>
  <c r="U339" i="7" s="1"/>
  <c r="L355" i="7"/>
  <c r="M355" i="7" s="1"/>
  <c r="U355" i="7" s="1"/>
  <c r="L371" i="7"/>
  <c r="M371" i="7" s="1"/>
  <c r="U371" i="7" s="1"/>
  <c r="L387" i="7"/>
  <c r="M387" i="7" s="1"/>
  <c r="U387" i="7" s="1"/>
  <c r="L403" i="7"/>
  <c r="M403" i="7" s="1"/>
  <c r="U403" i="7" s="1"/>
  <c r="L413" i="7"/>
  <c r="M413" i="7" s="1"/>
  <c r="U413" i="7" s="1"/>
  <c r="L421" i="7"/>
  <c r="M421" i="7" s="1"/>
  <c r="U421" i="7" s="1"/>
  <c r="L429" i="7"/>
  <c r="M429" i="7" s="1"/>
  <c r="U429" i="7" s="1"/>
  <c r="L437" i="7"/>
  <c r="M437" i="7" s="1"/>
  <c r="U437" i="7" s="1"/>
  <c r="L445" i="7"/>
  <c r="M445" i="7" s="1"/>
  <c r="U445" i="7" s="1"/>
  <c r="L453" i="7"/>
  <c r="M453" i="7" s="1"/>
  <c r="U453" i="7" s="1"/>
  <c r="L461" i="7"/>
  <c r="M461" i="7" s="1"/>
  <c r="U461" i="7" s="1"/>
  <c r="L469" i="7"/>
  <c r="M469" i="7" s="1"/>
  <c r="U469" i="7" s="1"/>
  <c r="L477" i="7"/>
  <c r="M477" i="7" s="1"/>
  <c r="U477" i="7" s="1"/>
  <c r="L485" i="7"/>
  <c r="M485" i="7" s="1"/>
  <c r="U485" i="7" s="1"/>
  <c r="L493" i="7"/>
  <c r="M493" i="7" s="1"/>
  <c r="U493" i="7" s="1"/>
  <c r="L501" i="7"/>
  <c r="M501" i="7" s="1"/>
  <c r="U501" i="7" s="1"/>
  <c r="L509" i="7"/>
  <c r="M509" i="7" s="1"/>
  <c r="U509" i="7" s="1"/>
  <c r="M3" i="7"/>
  <c r="U3" i="7" s="1"/>
  <c r="L335" i="7"/>
  <c r="M335" i="7" s="1"/>
  <c r="U335" i="7" s="1"/>
  <c r="L383" i="7"/>
  <c r="M383" i="7" s="1"/>
  <c r="U383" i="7" s="1"/>
  <c r="L411" i="7"/>
  <c r="M411" i="7" s="1"/>
  <c r="U411" i="7" s="1"/>
  <c r="L435" i="7"/>
  <c r="M435" i="7" s="1"/>
  <c r="U435" i="7" s="1"/>
  <c r="L451" i="7"/>
  <c r="M451" i="7" s="1"/>
  <c r="U451" i="7" s="1"/>
  <c r="L467" i="7"/>
  <c r="M467" i="7" s="1"/>
  <c r="U467" i="7" s="1"/>
  <c r="L483" i="7"/>
  <c r="M483" i="7" s="1"/>
  <c r="U483" i="7" s="1"/>
  <c r="L499" i="7"/>
  <c r="M499" i="7" s="1"/>
  <c r="U499" i="7" s="1"/>
  <c r="L515" i="7"/>
  <c r="M515" i="7" s="1"/>
  <c r="U515" i="7" s="1"/>
  <c r="L327" i="7"/>
  <c r="M327" i="7" s="1"/>
  <c r="U327" i="7" s="1"/>
  <c r="L343" i="7"/>
  <c r="M343" i="7" s="1"/>
  <c r="U343" i="7" s="1"/>
  <c r="L359" i="7"/>
  <c r="M359" i="7" s="1"/>
  <c r="U359" i="7" s="1"/>
  <c r="L375" i="7"/>
  <c r="M375" i="7" s="1"/>
  <c r="U375" i="7" s="1"/>
  <c r="L391" i="7"/>
  <c r="M391" i="7" s="1"/>
  <c r="U391" i="7" s="1"/>
  <c r="L407" i="7"/>
  <c r="M407" i="7" s="1"/>
  <c r="U407" i="7" s="1"/>
  <c r="L415" i="7"/>
  <c r="M415" i="7" s="1"/>
  <c r="U415" i="7" s="1"/>
  <c r="L423" i="7"/>
  <c r="M423" i="7" s="1"/>
  <c r="U423" i="7" s="1"/>
  <c r="L431" i="7"/>
  <c r="M431" i="7" s="1"/>
  <c r="U431" i="7" s="1"/>
  <c r="L439" i="7"/>
  <c r="M439" i="7" s="1"/>
  <c r="U439" i="7" s="1"/>
  <c r="L447" i="7"/>
  <c r="M447" i="7" s="1"/>
  <c r="U447" i="7" s="1"/>
  <c r="L455" i="7"/>
  <c r="M455" i="7" s="1"/>
  <c r="U455" i="7" s="1"/>
  <c r="L463" i="7"/>
  <c r="M463" i="7" s="1"/>
  <c r="U463" i="7" s="1"/>
  <c r="L471" i="7"/>
  <c r="M471" i="7" s="1"/>
  <c r="U471" i="7" s="1"/>
  <c r="L479" i="7"/>
  <c r="M479" i="7" s="1"/>
  <c r="U479" i="7" s="1"/>
  <c r="L487" i="7"/>
  <c r="M487" i="7" s="1"/>
  <c r="U487" i="7" s="1"/>
  <c r="L495" i="7"/>
  <c r="M495" i="7" s="1"/>
  <c r="U495" i="7" s="1"/>
  <c r="L503" i="7"/>
  <c r="M503" i="7" s="1"/>
  <c r="U503" i="7" s="1"/>
  <c r="L511" i="7"/>
  <c r="M511" i="7" s="1"/>
  <c r="U511" i="7" s="1"/>
  <c r="L427" i="7"/>
  <c r="M427" i="7" s="1"/>
  <c r="U427" i="7" s="1"/>
  <c r="L331" i="7"/>
  <c r="M331" i="7" s="1"/>
  <c r="U331" i="7" s="1"/>
  <c r="L347" i="7"/>
  <c r="M347" i="7" s="1"/>
  <c r="U347" i="7" s="1"/>
  <c r="L363" i="7"/>
  <c r="M363" i="7" s="1"/>
  <c r="U363" i="7" s="1"/>
  <c r="L379" i="7"/>
  <c r="M379" i="7" s="1"/>
  <c r="U379" i="7" s="1"/>
  <c r="L395" i="7"/>
  <c r="M395" i="7" s="1"/>
  <c r="U395" i="7" s="1"/>
  <c r="L409" i="7"/>
  <c r="M409" i="7" s="1"/>
  <c r="U409" i="7" s="1"/>
  <c r="L417" i="7"/>
  <c r="M417" i="7" s="1"/>
  <c r="U417" i="7" s="1"/>
  <c r="L425" i="7"/>
  <c r="M425" i="7" s="1"/>
  <c r="U425" i="7" s="1"/>
  <c r="L433" i="7"/>
  <c r="M433" i="7" s="1"/>
  <c r="U433" i="7" s="1"/>
  <c r="L441" i="7"/>
  <c r="M441" i="7" s="1"/>
  <c r="U441" i="7" s="1"/>
  <c r="L449" i="7"/>
  <c r="M449" i="7" s="1"/>
  <c r="U449" i="7" s="1"/>
  <c r="L457" i="7"/>
  <c r="M457" i="7" s="1"/>
  <c r="U457" i="7" s="1"/>
  <c r="L465" i="7"/>
  <c r="M465" i="7" s="1"/>
  <c r="U465" i="7" s="1"/>
  <c r="L473" i="7"/>
  <c r="M473" i="7" s="1"/>
  <c r="U473" i="7" s="1"/>
  <c r="L481" i="7"/>
  <c r="M481" i="7" s="1"/>
  <c r="U481" i="7" s="1"/>
  <c r="L489" i="7"/>
  <c r="M489" i="7" s="1"/>
  <c r="U489" i="7" s="1"/>
  <c r="L497" i="7"/>
  <c r="M497" i="7" s="1"/>
  <c r="U497" i="7" s="1"/>
  <c r="L505" i="7"/>
  <c r="M505" i="7" s="1"/>
  <c r="U505" i="7" s="1"/>
  <c r="L513" i="7"/>
  <c r="M513" i="7" s="1"/>
  <c r="U513" i="7" s="1"/>
  <c r="L351" i="7"/>
  <c r="M351" i="7" s="1"/>
  <c r="U351" i="7" s="1"/>
  <c r="L367" i="7"/>
  <c r="M367" i="7" s="1"/>
  <c r="U367" i="7" s="1"/>
  <c r="L399" i="7"/>
  <c r="M399" i="7" s="1"/>
  <c r="U399" i="7" s="1"/>
  <c r="L419" i="7"/>
  <c r="M419" i="7" s="1"/>
  <c r="U419" i="7" s="1"/>
  <c r="L443" i="7"/>
  <c r="M443" i="7" s="1"/>
  <c r="U443" i="7" s="1"/>
  <c r="L459" i="7"/>
  <c r="M459" i="7" s="1"/>
  <c r="U459" i="7" s="1"/>
  <c r="L475" i="7"/>
  <c r="M475" i="7" s="1"/>
  <c r="U475" i="7" s="1"/>
  <c r="L491" i="7"/>
  <c r="M491" i="7" s="1"/>
  <c r="U491" i="7" s="1"/>
  <c r="L507" i="7"/>
  <c r="M507" i="7" s="1"/>
  <c r="U507" i="7" s="1"/>
  <c r="K43" i="1"/>
  <c r="H16" i="1" l="1"/>
  <c r="C21" i="10"/>
  <c r="C19" i="6"/>
  <c r="H15" i="1"/>
  <c r="L610" i="6" l="1"/>
  <c r="M610" i="6" s="1"/>
  <c r="U610" i="6" s="1"/>
  <c r="L621" i="6"/>
  <c r="M621" i="6" s="1"/>
  <c r="U621" i="6" s="1"/>
  <c r="L632" i="6"/>
  <c r="M632" i="6" s="1"/>
  <c r="U632" i="6" s="1"/>
  <c r="L704" i="6"/>
  <c r="M704" i="6" s="1"/>
  <c r="U704" i="6" s="1"/>
  <c r="L580" i="6"/>
  <c r="M580" i="6" s="1"/>
  <c r="U580" i="6" s="1"/>
  <c r="L655" i="6"/>
  <c r="M655" i="6" s="1"/>
  <c r="U655" i="6" s="1"/>
  <c r="L525" i="6"/>
  <c r="M525" i="6" s="1"/>
  <c r="U525" i="6" s="1"/>
  <c r="L589" i="6"/>
  <c r="M589" i="6" s="1"/>
  <c r="U589" i="6" s="1"/>
  <c r="L666" i="6"/>
  <c r="M666" i="6" s="1"/>
  <c r="U666" i="6" s="1"/>
  <c r="L534" i="6"/>
  <c r="M534" i="6" s="1"/>
  <c r="U534" i="6" s="1"/>
  <c r="L598" i="6"/>
  <c r="M598" i="6" s="1"/>
  <c r="U598" i="6" s="1"/>
  <c r="L675" i="6"/>
  <c r="M675" i="6" s="1"/>
  <c r="U675" i="6" s="1"/>
  <c r="L543" i="6"/>
  <c r="M543" i="6" s="1"/>
  <c r="U543" i="6" s="1"/>
  <c r="L607" i="6"/>
  <c r="M607" i="6" s="1"/>
  <c r="U607" i="6" s="1"/>
  <c r="L684" i="6"/>
  <c r="M684" i="6" s="1"/>
  <c r="U684" i="6" s="1"/>
  <c r="L552" i="6"/>
  <c r="M552" i="6" s="1"/>
  <c r="U552" i="6" s="1"/>
  <c r="L617" i="6"/>
  <c r="M617" i="6" s="1"/>
  <c r="U617" i="6" s="1"/>
  <c r="L693" i="6"/>
  <c r="M693" i="6" s="1"/>
  <c r="U693" i="6" s="1"/>
  <c r="L561" i="6"/>
  <c r="M561" i="6" s="1"/>
  <c r="U561" i="6" s="1"/>
  <c r="L539" i="6"/>
  <c r="M539" i="6" s="1"/>
  <c r="U539" i="6" s="1"/>
  <c r="L652" i="6"/>
  <c r="M652" i="6" s="1"/>
  <c r="U652" i="6" s="1"/>
  <c r="L602" i="6"/>
  <c r="M602" i="6" s="1"/>
  <c r="U602" i="6" s="1"/>
  <c r="L695" i="6"/>
  <c r="M695" i="6" s="1"/>
  <c r="U695" i="6" s="1"/>
  <c r="L523" i="6"/>
  <c r="M523" i="6" s="1"/>
  <c r="U523" i="6" s="1"/>
  <c r="L594" i="6"/>
  <c r="M594" i="6" s="1"/>
  <c r="U594" i="6" s="1"/>
  <c r="L664" i="6"/>
  <c r="M664" i="6" s="1"/>
  <c r="U664" i="6" s="1"/>
  <c r="L625" i="6"/>
  <c r="M625" i="6" s="1"/>
  <c r="U625" i="6" s="1"/>
  <c r="L567" i="6"/>
  <c r="M567" i="6" s="1"/>
  <c r="U567" i="6" s="1"/>
  <c r="L708" i="6"/>
  <c r="M708" i="6" s="1"/>
  <c r="U708" i="6" s="1"/>
  <c r="L649" i="6"/>
  <c r="M649" i="6" s="1"/>
  <c r="U649" i="6" s="1"/>
  <c r="L585" i="6"/>
  <c r="M585" i="6" s="1"/>
  <c r="U585" i="6" s="1"/>
  <c r="L578" i="6"/>
  <c r="M578" i="6" s="1"/>
  <c r="U578" i="6" s="1"/>
  <c r="L586" i="6"/>
  <c r="M586" i="6" s="1"/>
  <c r="U586" i="6" s="1"/>
  <c r="L574" i="6"/>
  <c r="M574" i="6" s="1"/>
  <c r="U574" i="6" s="1"/>
  <c r="L528" i="6"/>
  <c r="M528" i="6" s="1"/>
  <c r="U528" i="6" s="1"/>
  <c r="L601" i="6"/>
  <c r="M601" i="6" s="1"/>
  <c r="U601" i="6" s="1"/>
  <c r="L630" i="6"/>
  <c r="M630" i="6" s="1"/>
  <c r="U630" i="6" s="1"/>
  <c r="L611" i="6"/>
  <c r="M611" i="6" s="1"/>
  <c r="U611" i="6" s="1"/>
  <c r="L705" i="6"/>
  <c r="M705" i="6" s="1"/>
  <c r="U705" i="6" s="1"/>
  <c r="L518" i="6"/>
  <c r="M518" i="6" s="1"/>
  <c r="U518" i="6" s="1"/>
  <c r="L591" i="6"/>
  <c r="M591" i="6" s="1"/>
  <c r="U591" i="6" s="1"/>
  <c r="L600" i="6"/>
  <c r="M600" i="6" s="1"/>
  <c r="U600" i="6" s="1"/>
  <c r="L570" i="6"/>
  <c r="M570" i="6" s="1"/>
  <c r="U570" i="6" s="1"/>
  <c r="L530" i="6"/>
  <c r="M530" i="6" s="1"/>
  <c r="U530" i="6" s="1"/>
  <c r="L622" i="6"/>
  <c r="M622" i="6" s="1"/>
  <c r="U622" i="6" s="1"/>
  <c r="L517" i="6"/>
  <c r="M517" i="6" s="1"/>
  <c r="U517" i="6" s="1"/>
  <c r="L656" i="6"/>
  <c r="M656" i="6" s="1"/>
  <c r="U656" i="6" s="1"/>
  <c r="L590" i="6"/>
  <c r="M590" i="6" s="1"/>
  <c r="U590" i="6" s="1"/>
  <c r="L535" i="6"/>
  <c r="M535" i="6" s="1"/>
  <c r="U535" i="6" s="1"/>
  <c r="L608" i="6"/>
  <c r="M608" i="6" s="1"/>
  <c r="U608" i="6" s="1"/>
  <c r="L553" i="6"/>
  <c r="M553" i="6" s="1"/>
  <c r="U553" i="6" s="1"/>
  <c r="L663" i="6"/>
  <c r="M663" i="6" s="1"/>
  <c r="U663" i="6" s="1"/>
  <c r="L618" i="6"/>
  <c r="M618" i="6" s="1"/>
  <c r="U618" i="6" s="1"/>
  <c r="L629" i="6"/>
  <c r="M629" i="6" s="1"/>
  <c r="U629" i="6" s="1"/>
  <c r="L643" i="6"/>
  <c r="M643" i="6" s="1"/>
  <c r="U643" i="6" s="1"/>
  <c r="L524" i="6"/>
  <c r="M524" i="6" s="1"/>
  <c r="U524" i="6" s="1"/>
  <c r="L588" i="6"/>
  <c r="M588" i="6" s="1"/>
  <c r="U588" i="6" s="1"/>
  <c r="L665" i="6"/>
  <c r="M665" i="6" s="1"/>
  <c r="U665" i="6" s="1"/>
  <c r="L533" i="6"/>
  <c r="M533" i="6" s="1"/>
  <c r="U533" i="6" s="1"/>
  <c r="L597" i="6"/>
  <c r="M597" i="6" s="1"/>
  <c r="U597" i="6" s="1"/>
  <c r="L674" i="6"/>
  <c r="M674" i="6" s="1"/>
  <c r="U674" i="6" s="1"/>
  <c r="L542" i="6"/>
  <c r="M542" i="6" s="1"/>
  <c r="U542" i="6" s="1"/>
  <c r="L606" i="6"/>
  <c r="M606" i="6" s="1"/>
  <c r="U606" i="6" s="1"/>
  <c r="L683" i="6"/>
  <c r="M683" i="6" s="1"/>
  <c r="U683" i="6" s="1"/>
  <c r="L551" i="6"/>
  <c r="M551" i="6" s="1"/>
  <c r="U551" i="6" s="1"/>
  <c r="L616" i="6"/>
  <c r="M616" i="6" s="1"/>
  <c r="U616" i="6" s="1"/>
  <c r="L692" i="6"/>
  <c r="M692" i="6" s="1"/>
  <c r="U692" i="6" s="1"/>
  <c r="L560" i="6"/>
  <c r="M560" i="6" s="1"/>
  <c r="U560" i="6" s="1"/>
  <c r="L628" i="6"/>
  <c r="M628" i="6" s="1"/>
  <c r="U628" i="6" s="1"/>
  <c r="L701" i="6"/>
  <c r="M701" i="6" s="1"/>
  <c r="U701" i="6" s="1"/>
  <c r="L569" i="6"/>
  <c r="M569" i="6" s="1"/>
  <c r="U569" i="6" s="1"/>
  <c r="L571" i="6"/>
  <c r="M571" i="6" s="1"/>
  <c r="U571" i="6" s="1"/>
  <c r="L687" i="6"/>
  <c r="M687" i="6" s="1"/>
  <c r="U687" i="6" s="1"/>
  <c r="L619" i="6"/>
  <c r="M619" i="6" s="1"/>
  <c r="U619" i="6" s="1"/>
  <c r="L522" i="6"/>
  <c r="M522" i="6" s="1"/>
  <c r="U522" i="6" s="1"/>
  <c r="L555" i="6"/>
  <c r="M555" i="6" s="1"/>
  <c r="U555" i="6" s="1"/>
  <c r="L549" i="6"/>
  <c r="M549" i="6" s="1"/>
  <c r="U549" i="6" s="1"/>
  <c r="L706" i="6"/>
  <c r="M706" i="6" s="1"/>
  <c r="U706" i="6" s="1"/>
  <c r="L669" i="6"/>
  <c r="M669" i="6" s="1"/>
  <c r="U669" i="6" s="1"/>
  <c r="L531" i="6"/>
  <c r="M531" i="6" s="1"/>
  <c r="U531" i="6" s="1"/>
  <c r="L688" i="6"/>
  <c r="M688" i="6" s="1"/>
  <c r="U688" i="6" s="1"/>
  <c r="L573" i="6"/>
  <c r="M573" i="6" s="1"/>
  <c r="U573" i="6" s="1"/>
  <c r="L582" i="6"/>
  <c r="M582" i="6" s="1"/>
  <c r="U582" i="6" s="1"/>
  <c r="L668" i="6"/>
  <c r="M668" i="6" s="1"/>
  <c r="U668" i="6" s="1"/>
  <c r="L545" i="6"/>
  <c r="M545" i="6" s="1"/>
  <c r="U545" i="6" s="1"/>
  <c r="L620" i="6"/>
  <c r="M620" i="6" s="1"/>
  <c r="U620" i="6" s="1"/>
  <c r="L572" i="6"/>
  <c r="M572" i="6" s="1"/>
  <c r="U572" i="6" s="1"/>
  <c r="L667" i="6"/>
  <c r="M667" i="6" s="1"/>
  <c r="U667" i="6" s="1"/>
  <c r="L544" i="6"/>
  <c r="M544" i="6" s="1"/>
  <c r="U544" i="6" s="1"/>
  <c r="L609" i="6"/>
  <c r="M609" i="6" s="1"/>
  <c r="U609" i="6" s="1"/>
  <c r="L562" i="6"/>
  <c r="M562" i="6" s="1"/>
  <c r="U562" i="6" s="1"/>
  <c r="L626" i="6"/>
  <c r="M626" i="6" s="1"/>
  <c r="U626" i="6" s="1"/>
  <c r="L637" i="6"/>
  <c r="M637" i="6" s="1"/>
  <c r="U637" i="6" s="1"/>
  <c r="L654" i="6"/>
  <c r="M654" i="6" s="1"/>
  <c r="U654" i="6" s="1"/>
  <c r="L532" i="6"/>
  <c r="M532" i="6" s="1"/>
  <c r="U532" i="6" s="1"/>
  <c r="L596" i="6"/>
  <c r="M596" i="6" s="1"/>
  <c r="U596" i="6" s="1"/>
  <c r="L673" i="6"/>
  <c r="M673" i="6" s="1"/>
  <c r="U673" i="6" s="1"/>
  <c r="L541" i="6"/>
  <c r="M541" i="6" s="1"/>
  <c r="U541" i="6" s="1"/>
  <c r="L605" i="6"/>
  <c r="M605" i="6" s="1"/>
  <c r="U605" i="6" s="1"/>
  <c r="L682" i="6"/>
  <c r="M682" i="6" s="1"/>
  <c r="U682" i="6" s="1"/>
  <c r="L550" i="6"/>
  <c r="M550" i="6" s="1"/>
  <c r="U550" i="6" s="1"/>
  <c r="L615" i="6"/>
  <c r="M615" i="6" s="1"/>
  <c r="U615" i="6" s="1"/>
  <c r="L691" i="6"/>
  <c r="M691" i="6" s="1"/>
  <c r="U691" i="6" s="1"/>
  <c r="L559" i="6"/>
  <c r="M559" i="6" s="1"/>
  <c r="U559" i="6" s="1"/>
  <c r="L627" i="6"/>
  <c r="M627" i="6" s="1"/>
  <c r="U627" i="6" s="1"/>
  <c r="L700" i="6"/>
  <c r="M700" i="6" s="1"/>
  <c r="U700" i="6" s="1"/>
  <c r="L568" i="6"/>
  <c r="M568" i="6" s="1"/>
  <c r="U568" i="6" s="1"/>
  <c r="L639" i="6"/>
  <c r="M639" i="6" s="1"/>
  <c r="U639" i="6" s="1"/>
  <c r="L709" i="6"/>
  <c r="M709" i="6" s="1"/>
  <c r="U709" i="6" s="1"/>
  <c r="L577" i="6"/>
  <c r="M577" i="6" s="1"/>
  <c r="U577" i="6" s="1"/>
  <c r="L603" i="6"/>
  <c r="M603" i="6" s="1"/>
  <c r="U603" i="6" s="1"/>
  <c r="L546" i="6"/>
  <c r="M546" i="6" s="1"/>
  <c r="U546" i="6" s="1"/>
  <c r="L662" i="6"/>
  <c r="M662" i="6" s="1"/>
  <c r="U662" i="6" s="1"/>
  <c r="L554" i="6"/>
  <c r="M554" i="6" s="1"/>
  <c r="U554" i="6" s="1"/>
  <c r="L587" i="6"/>
  <c r="M587" i="6" s="1"/>
  <c r="U587" i="6" s="1"/>
  <c r="L634" i="6"/>
  <c r="M634" i="6" s="1"/>
  <c r="U634" i="6" s="1"/>
  <c r="L645" i="6"/>
  <c r="M645" i="6" s="1"/>
  <c r="U645" i="6" s="1"/>
  <c r="L540" i="6"/>
  <c r="M540" i="6" s="1"/>
  <c r="U540" i="6" s="1"/>
  <c r="L604" i="6"/>
  <c r="M604" i="6" s="1"/>
  <c r="U604" i="6" s="1"/>
  <c r="L681" i="6"/>
  <c r="M681" i="6" s="1"/>
  <c r="U681" i="6" s="1"/>
  <c r="L614" i="6"/>
  <c r="M614" i="6" s="1"/>
  <c r="U614" i="6" s="1"/>
  <c r="L690" i="6"/>
  <c r="M690" i="6" s="1"/>
  <c r="U690" i="6" s="1"/>
  <c r="L558" i="6"/>
  <c r="M558" i="6" s="1"/>
  <c r="U558" i="6" s="1"/>
  <c r="L699" i="6"/>
  <c r="M699" i="6" s="1"/>
  <c r="U699" i="6" s="1"/>
  <c r="L638" i="6"/>
  <c r="M638" i="6" s="1"/>
  <c r="U638" i="6" s="1"/>
  <c r="L576" i="6"/>
  <c r="M576" i="6" s="1"/>
  <c r="U576" i="6" s="1"/>
  <c r="L521" i="6"/>
  <c r="M521" i="6" s="1"/>
  <c r="U521" i="6" s="1"/>
  <c r="L640" i="6"/>
  <c r="M640" i="6" s="1"/>
  <c r="U640" i="6" s="1"/>
  <c r="L694" i="6"/>
  <c r="M694" i="6" s="1"/>
  <c r="U694" i="6" s="1"/>
  <c r="L631" i="6"/>
  <c r="M631" i="6" s="1"/>
  <c r="U631" i="6" s="1"/>
  <c r="L565" i="6"/>
  <c r="M565" i="6" s="1"/>
  <c r="U565" i="6" s="1"/>
  <c r="L592" i="6"/>
  <c r="M592" i="6" s="1"/>
  <c r="U592" i="6" s="1"/>
  <c r="L679" i="6"/>
  <c r="M679" i="6" s="1"/>
  <c r="U679" i="6" s="1"/>
  <c r="L703" i="6"/>
  <c r="M703" i="6" s="1"/>
  <c r="U703" i="6" s="1"/>
  <c r="L658" i="6"/>
  <c r="M658" i="6" s="1"/>
  <c r="U658" i="6" s="1"/>
  <c r="L633" i="6"/>
  <c r="M633" i="6" s="1"/>
  <c r="U633" i="6" s="1"/>
  <c r="L646" i="6"/>
  <c r="M646" i="6" s="1"/>
  <c r="U646" i="6" s="1"/>
  <c r="L527" i="6"/>
  <c r="M527" i="6" s="1"/>
  <c r="U527" i="6" s="1"/>
  <c r="L677" i="6"/>
  <c r="M677" i="6" s="1"/>
  <c r="U677" i="6" s="1"/>
  <c r="L651" i="6"/>
  <c r="M651" i="6" s="1"/>
  <c r="U651" i="6" s="1"/>
  <c r="L670" i="6"/>
  <c r="M670" i="6" s="1"/>
  <c r="U670" i="6" s="1"/>
  <c r="L613" i="6"/>
  <c r="M613" i="6" s="1"/>
  <c r="U613" i="6" s="1"/>
  <c r="L644" i="6"/>
  <c r="M644" i="6" s="1"/>
  <c r="U644" i="6" s="1"/>
  <c r="L581" i="6"/>
  <c r="M581" i="6" s="1"/>
  <c r="U581" i="6" s="1"/>
  <c r="L526" i="6"/>
  <c r="M526" i="6" s="1"/>
  <c r="U526" i="6" s="1"/>
  <c r="L599" i="6"/>
  <c r="M599" i="6" s="1"/>
  <c r="U599" i="6" s="1"/>
  <c r="L685" i="6"/>
  <c r="M685" i="6" s="1"/>
  <c r="U685" i="6" s="1"/>
  <c r="L686" i="6"/>
  <c r="M686" i="6" s="1"/>
  <c r="U686" i="6" s="1"/>
  <c r="L702" i="6"/>
  <c r="M702" i="6" s="1"/>
  <c r="U702" i="6" s="1"/>
  <c r="L642" i="6"/>
  <c r="M642" i="6" s="1"/>
  <c r="U642" i="6" s="1"/>
  <c r="L653" i="6"/>
  <c r="M653" i="6" s="1"/>
  <c r="U653" i="6" s="1"/>
  <c r="L672" i="6"/>
  <c r="M672" i="6" s="1"/>
  <c r="U672" i="6" s="1"/>
  <c r="L548" i="6"/>
  <c r="M548" i="6" s="1"/>
  <c r="U548" i="6" s="1"/>
  <c r="L612" i="6"/>
  <c r="M612" i="6" s="1"/>
  <c r="U612" i="6" s="1"/>
  <c r="L689" i="6"/>
  <c r="M689" i="6" s="1"/>
  <c r="U689" i="6" s="1"/>
  <c r="L557" i="6"/>
  <c r="M557" i="6" s="1"/>
  <c r="U557" i="6" s="1"/>
  <c r="L624" i="6"/>
  <c r="M624" i="6" s="1"/>
  <c r="U624" i="6" s="1"/>
  <c r="L698" i="6"/>
  <c r="M698" i="6" s="1"/>
  <c r="U698" i="6" s="1"/>
  <c r="L566" i="6"/>
  <c r="M566" i="6" s="1"/>
  <c r="U566" i="6" s="1"/>
  <c r="L636" i="6"/>
  <c r="M636" i="6" s="1"/>
  <c r="U636" i="6" s="1"/>
  <c r="L707" i="6"/>
  <c r="M707" i="6" s="1"/>
  <c r="U707" i="6" s="1"/>
  <c r="L575" i="6"/>
  <c r="M575" i="6" s="1"/>
  <c r="U575" i="6" s="1"/>
  <c r="L648" i="6"/>
  <c r="M648" i="6" s="1"/>
  <c r="U648" i="6" s="1"/>
  <c r="L520" i="6"/>
  <c r="M520" i="6" s="1"/>
  <c r="U520" i="6" s="1"/>
  <c r="L584" i="6"/>
  <c r="M584" i="6" s="1"/>
  <c r="U584" i="6" s="1"/>
  <c r="L660" i="6"/>
  <c r="M660" i="6" s="1"/>
  <c r="U660" i="6" s="1"/>
  <c r="L529" i="6"/>
  <c r="M529" i="6" s="1"/>
  <c r="U529" i="6" s="1"/>
  <c r="L593" i="6"/>
  <c r="M593" i="6" s="1"/>
  <c r="U593" i="6" s="1"/>
  <c r="L563" i="6"/>
  <c r="M563" i="6" s="1"/>
  <c r="U563" i="6" s="1"/>
  <c r="L678" i="6"/>
  <c r="M678" i="6" s="1"/>
  <c r="U678" i="6" s="1"/>
  <c r="L547" i="6"/>
  <c r="M547" i="6" s="1"/>
  <c r="U547" i="6" s="1"/>
  <c r="L538" i="6"/>
  <c r="M538" i="6" s="1"/>
  <c r="U538" i="6" s="1"/>
  <c r="L671" i="6"/>
  <c r="M671" i="6" s="1"/>
  <c r="U671" i="6" s="1"/>
  <c r="L650" i="6"/>
  <c r="M650" i="6" s="1"/>
  <c r="U650" i="6" s="1"/>
  <c r="L661" i="6"/>
  <c r="M661" i="6" s="1"/>
  <c r="U661" i="6" s="1"/>
  <c r="L680" i="6"/>
  <c r="M680" i="6" s="1"/>
  <c r="U680" i="6" s="1"/>
  <c r="L556" i="6"/>
  <c r="M556" i="6" s="1"/>
  <c r="U556" i="6" s="1"/>
  <c r="L623" i="6"/>
  <c r="M623" i="6" s="1"/>
  <c r="U623" i="6" s="1"/>
  <c r="L697" i="6"/>
  <c r="M697" i="6" s="1"/>
  <c r="U697" i="6" s="1"/>
  <c r="L635" i="6"/>
  <c r="M635" i="6" s="1"/>
  <c r="U635" i="6" s="1"/>
  <c r="L647" i="6"/>
  <c r="M647" i="6" s="1"/>
  <c r="U647" i="6" s="1"/>
  <c r="L519" i="6"/>
  <c r="M519" i="6" s="1"/>
  <c r="U519" i="6" s="1"/>
  <c r="L583" i="6"/>
  <c r="M583" i="6" s="1"/>
  <c r="U583" i="6" s="1"/>
  <c r="L659" i="6"/>
  <c r="M659" i="6" s="1"/>
  <c r="U659" i="6" s="1"/>
  <c r="L537" i="6"/>
  <c r="M537" i="6" s="1"/>
  <c r="U537" i="6" s="1"/>
  <c r="L579" i="6"/>
  <c r="M579" i="6" s="1"/>
  <c r="U579" i="6" s="1"/>
  <c r="L564" i="6"/>
  <c r="M564" i="6" s="1"/>
  <c r="U564" i="6" s="1"/>
  <c r="L657" i="6"/>
  <c r="M657" i="6" s="1"/>
  <c r="U657" i="6" s="1"/>
  <c r="L536" i="6"/>
  <c r="M536" i="6" s="1"/>
  <c r="U536" i="6" s="1"/>
  <c r="L595" i="6"/>
  <c r="M595" i="6" s="1"/>
  <c r="U595" i="6" s="1"/>
  <c r="L696" i="6"/>
  <c r="M696" i="6" s="1"/>
  <c r="U696" i="6" s="1"/>
  <c r="L676" i="6"/>
  <c r="M676" i="6" s="1"/>
  <c r="U676" i="6" s="1"/>
  <c r="L641" i="6"/>
  <c r="M641" i="6" s="1"/>
  <c r="U641" i="6" s="1"/>
  <c r="H18" i="1"/>
  <c r="L502" i="6"/>
  <c r="M502" i="6" s="1"/>
  <c r="U502" i="6" s="1"/>
  <c r="L506" i="6"/>
  <c r="M506" i="6" s="1"/>
  <c r="U506" i="6" s="1"/>
  <c r="L510" i="6"/>
  <c r="M510" i="6" s="1"/>
  <c r="U510" i="6" s="1"/>
  <c r="L514" i="6"/>
  <c r="M514" i="6" s="1"/>
  <c r="U514" i="6" s="1"/>
  <c r="L3" i="6"/>
  <c r="M3" i="6" s="1"/>
  <c r="U3" i="6" s="1"/>
  <c r="L504" i="6"/>
  <c r="M504" i="6" s="1"/>
  <c r="U504" i="6" s="1"/>
  <c r="L508" i="6"/>
  <c r="M508" i="6" s="1"/>
  <c r="U508" i="6" s="1"/>
  <c r="L507" i="6"/>
  <c r="M507" i="6" s="1"/>
  <c r="U507" i="6" s="1"/>
  <c r="L513" i="6"/>
  <c r="M513" i="6" s="1"/>
  <c r="U513" i="6" s="1"/>
  <c r="L511" i="6"/>
  <c r="M511" i="6" s="1"/>
  <c r="U511" i="6" s="1"/>
  <c r="L505" i="6"/>
  <c r="M505" i="6" s="1"/>
  <c r="U505" i="6" s="1"/>
  <c r="L501" i="6"/>
  <c r="M501" i="6" s="1"/>
  <c r="U501" i="6" s="1"/>
  <c r="L509" i="6"/>
  <c r="M509" i="6" s="1"/>
  <c r="U509" i="6" s="1"/>
  <c r="L515" i="6"/>
  <c r="M515" i="6" s="1"/>
  <c r="U515" i="6" s="1"/>
  <c r="L503" i="6"/>
  <c r="M503" i="6" s="1"/>
  <c r="U503" i="6" s="1"/>
  <c r="L516" i="6"/>
  <c r="M516" i="6" s="1"/>
  <c r="U516" i="6" s="1"/>
  <c r="L512" i="6"/>
  <c r="M512" i="6" s="1"/>
  <c r="U512" i="6" s="1"/>
  <c r="L497" i="6"/>
  <c r="M497" i="6" s="1"/>
  <c r="U497" i="6" s="1"/>
  <c r="L498" i="6"/>
  <c r="M498" i="6" s="1"/>
  <c r="U498" i="6" s="1"/>
  <c r="L500" i="6"/>
  <c r="M500" i="6" s="1"/>
  <c r="U500" i="6" s="1"/>
  <c r="L499" i="6"/>
  <c r="M499" i="6" s="1"/>
  <c r="U499" i="6" s="1"/>
  <c r="L496" i="6"/>
  <c r="M496" i="6" s="1"/>
  <c r="U496" i="6" s="1"/>
  <c r="L4" i="6"/>
  <c r="M4" i="6" s="1"/>
  <c r="U4" i="6" s="1"/>
  <c r="L8" i="6"/>
  <c r="M8" i="6" s="1"/>
  <c r="U8" i="6" s="1"/>
  <c r="L12" i="6"/>
  <c r="M12" i="6" s="1"/>
  <c r="U12" i="6" s="1"/>
  <c r="L16" i="6"/>
  <c r="M16" i="6" s="1"/>
  <c r="U16" i="6" s="1"/>
  <c r="L20" i="6"/>
  <c r="M20" i="6" s="1"/>
  <c r="U20" i="6" s="1"/>
  <c r="L24" i="6"/>
  <c r="M24" i="6" s="1"/>
  <c r="U24" i="6" s="1"/>
  <c r="L28" i="6"/>
  <c r="M28" i="6" s="1"/>
  <c r="U28" i="6" s="1"/>
  <c r="L32" i="6"/>
  <c r="M32" i="6" s="1"/>
  <c r="U32" i="6" s="1"/>
  <c r="L36" i="6"/>
  <c r="M36" i="6" s="1"/>
  <c r="U36" i="6" s="1"/>
  <c r="L40" i="6"/>
  <c r="M40" i="6" s="1"/>
  <c r="U40" i="6" s="1"/>
  <c r="L44" i="6"/>
  <c r="M44" i="6" s="1"/>
  <c r="U44" i="6" s="1"/>
  <c r="L48" i="6"/>
  <c r="M48" i="6" s="1"/>
  <c r="U48" i="6" s="1"/>
  <c r="L52" i="6"/>
  <c r="M52" i="6" s="1"/>
  <c r="U52" i="6" s="1"/>
  <c r="L56" i="6"/>
  <c r="M56" i="6" s="1"/>
  <c r="U56" i="6" s="1"/>
  <c r="L60" i="6"/>
  <c r="M60" i="6" s="1"/>
  <c r="U60" i="6" s="1"/>
  <c r="L64" i="6"/>
  <c r="M64" i="6" s="1"/>
  <c r="U64" i="6" s="1"/>
  <c r="L68" i="6"/>
  <c r="M68" i="6" s="1"/>
  <c r="U68" i="6" s="1"/>
  <c r="L72" i="6"/>
  <c r="M72" i="6" s="1"/>
  <c r="U72" i="6" s="1"/>
  <c r="L76" i="6"/>
  <c r="M76" i="6" s="1"/>
  <c r="U76" i="6" s="1"/>
  <c r="L80" i="6"/>
  <c r="M80" i="6" s="1"/>
  <c r="U80" i="6" s="1"/>
  <c r="L84" i="6"/>
  <c r="M84" i="6" s="1"/>
  <c r="U84" i="6" s="1"/>
  <c r="L88" i="6"/>
  <c r="M88" i="6" s="1"/>
  <c r="U88" i="6" s="1"/>
  <c r="L92" i="6"/>
  <c r="M92" i="6" s="1"/>
  <c r="U92" i="6" s="1"/>
  <c r="L96" i="6"/>
  <c r="M96" i="6" s="1"/>
  <c r="U96" i="6" s="1"/>
  <c r="L100" i="6"/>
  <c r="M100" i="6" s="1"/>
  <c r="U100" i="6" s="1"/>
  <c r="L104" i="6"/>
  <c r="M104" i="6" s="1"/>
  <c r="U104" i="6" s="1"/>
  <c r="L108" i="6"/>
  <c r="M108" i="6" s="1"/>
  <c r="U108" i="6" s="1"/>
  <c r="L112" i="6"/>
  <c r="M112" i="6" s="1"/>
  <c r="U112" i="6" s="1"/>
  <c r="L116" i="6"/>
  <c r="M116" i="6" s="1"/>
  <c r="U116" i="6" s="1"/>
  <c r="L120" i="6"/>
  <c r="M120" i="6" s="1"/>
  <c r="U120" i="6" s="1"/>
  <c r="L124" i="6"/>
  <c r="M124" i="6" s="1"/>
  <c r="U124" i="6" s="1"/>
  <c r="L128" i="6"/>
  <c r="M128" i="6" s="1"/>
  <c r="U128" i="6" s="1"/>
  <c r="L132" i="6"/>
  <c r="M132" i="6" s="1"/>
  <c r="U132" i="6" s="1"/>
  <c r="L136" i="6"/>
  <c r="M136" i="6" s="1"/>
  <c r="U136" i="6" s="1"/>
  <c r="L140" i="6"/>
  <c r="M140" i="6" s="1"/>
  <c r="U140" i="6" s="1"/>
  <c r="L144" i="6"/>
  <c r="M144" i="6" s="1"/>
  <c r="U144" i="6" s="1"/>
  <c r="L148" i="6"/>
  <c r="M148" i="6" s="1"/>
  <c r="U148" i="6" s="1"/>
  <c r="L152" i="6"/>
  <c r="M152" i="6" s="1"/>
  <c r="U152" i="6" s="1"/>
  <c r="L156" i="6"/>
  <c r="M156" i="6" s="1"/>
  <c r="U156" i="6" s="1"/>
  <c r="L160" i="6"/>
  <c r="M160" i="6" s="1"/>
  <c r="U160" i="6" s="1"/>
  <c r="L164" i="6"/>
  <c r="M164" i="6" s="1"/>
  <c r="U164" i="6" s="1"/>
  <c r="L168" i="6"/>
  <c r="M168" i="6" s="1"/>
  <c r="U168" i="6" s="1"/>
  <c r="L172" i="6"/>
  <c r="M172" i="6" s="1"/>
  <c r="U172" i="6" s="1"/>
  <c r="L176" i="6"/>
  <c r="M176" i="6" s="1"/>
  <c r="U176" i="6" s="1"/>
  <c r="L180" i="6"/>
  <c r="M180" i="6" s="1"/>
  <c r="U180" i="6" s="1"/>
  <c r="L184" i="6"/>
  <c r="M184" i="6" s="1"/>
  <c r="U184" i="6" s="1"/>
  <c r="L188" i="6"/>
  <c r="M188" i="6" s="1"/>
  <c r="U188" i="6" s="1"/>
  <c r="L192" i="6"/>
  <c r="M192" i="6" s="1"/>
  <c r="U192" i="6" s="1"/>
  <c r="L196" i="6"/>
  <c r="M196" i="6" s="1"/>
  <c r="U196" i="6" s="1"/>
  <c r="L200" i="6"/>
  <c r="M200" i="6" s="1"/>
  <c r="U200" i="6" s="1"/>
  <c r="L204" i="6"/>
  <c r="M204" i="6" s="1"/>
  <c r="U204" i="6" s="1"/>
  <c r="L208" i="6"/>
  <c r="M208" i="6" s="1"/>
  <c r="U208" i="6" s="1"/>
  <c r="L212" i="6"/>
  <c r="M212" i="6" s="1"/>
  <c r="U212" i="6" s="1"/>
  <c r="L216" i="6"/>
  <c r="M216" i="6" s="1"/>
  <c r="U216" i="6" s="1"/>
  <c r="L220" i="6"/>
  <c r="M220" i="6" s="1"/>
  <c r="U220" i="6" s="1"/>
  <c r="L224" i="6"/>
  <c r="M224" i="6" s="1"/>
  <c r="U224" i="6" s="1"/>
  <c r="L228" i="6"/>
  <c r="M228" i="6" s="1"/>
  <c r="U228" i="6" s="1"/>
  <c r="L232" i="6"/>
  <c r="M232" i="6" s="1"/>
  <c r="U232" i="6" s="1"/>
  <c r="L236" i="6"/>
  <c r="M236" i="6" s="1"/>
  <c r="U236" i="6" s="1"/>
  <c r="L240" i="6"/>
  <c r="M240" i="6" s="1"/>
  <c r="U240" i="6" s="1"/>
  <c r="L244" i="6"/>
  <c r="M244" i="6" s="1"/>
  <c r="U244" i="6" s="1"/>
  <c r="L248" i="6"/>
  <c r="M248" i="6" s="1"/>
  <c r="U248" i="6" s="1"/>
  <c r="L252" i="6"/>
  <c r="M252" i="6" s="1"/>
  <c r="U252" i="6" s="1"/>
  <c r="L256" i="6"/>
  <c r="M256" i="6" s="1"/>
  <c r="U256" i="6" s="1"/>
  <c r="L260" i="6"/>
  <c r="M260" i="6" s="1"/>
  <c r="U260" i="6" s="1"/>
  <c r="L264" i="6"/>
  <c r="M264" i="6" s="1"/>
  <c r="U264" i="6" s="1"/>
  <c r="L268" i="6"/>
  <c r="M268" i="6" s="1"/>
  <c r="U268" i="6" s="1"/>
  <c r="L272" i="6"/>
  <c r="M272" i="6" s="1"/>
  <c r="U272" i="6" s="1"/>
  <c r="L276" i="6"/>
  <c r="M276" i="6" s="1"/>
  <c r="U276" i="6" s="1"/>
  <c r="L280" i="6"/>
  <c r="M280" i="6" s="1"/>
  <c r="U280" i="6" s="1"/>
  <c r="L284" i="6"/>
  <c r="M284" i="6" s="1"/>
  <c r="U284" i="6" s="1"/>
  <c r="L288" i="6"/>
  <c r="M288" i="6" s="1"/>
  <c r="U288" i="6" s="1"/>
  <c r="L292" i="6"/>
  <c r="M292" i="6" s="1"/>
  <c r="U292" i="6" s="1"/>
  <c r="L296" i="6"/>
  <c r="M296" i="6" s="1"/>
  <c r="U296" i="6" s="1"/>
  <c r="L300" i="6"/>
  <c r="M300" i="6" s="1"/>
  <c r="U300" i="6" s="1"/>
  <c r="L304" i="6"/>
  <c r="M304" i="6" s="1"/>
  <c r="U304" i="6" s="1"/>
  <c r="L308" i="6"/>
  <c r="M308" i="6" s="1"/>
  <c r="U308" i="6" s="1"/>
  <c r="L312" i="6"/>
  <c r="M312" i="6" s="1"/>
  <c r="U312" i="6" s="1"/>
  <c r="L316" i="6"/>
  <c r="M316" i="6" s="1"/>
  <c r="U316" i="6" s="1"/>
  <c r="L320" i="6"/>
  <c r="M320" i="6" s="1"/>
  <c r="U320" i="6" s="1"/>
  <c r="L324" i="6"/>
  <c r="M324" i="6" s="1"/>
  <c r="U324" i="6" s="1"/>
  <c r="L328" i="6"/>
  <c r="M328" i="6" s="1"/>
  <c r="U328" i="6" s="1"/>
  <c r="L332" i="6"/>
  <c r="M332" i="6" s="1"/>
  <c r="U332" i="6" s="1"/>
  <c r="L336" i="6"/>
  <c r="M336" i="6" s="1"/>
  <c r="U336" i="6" s="1"/>
  <c r="L340" i="6"/>
  <c r="M340" i="6" s="1"/>
  <c r="U340" i="6" s="1"/>
  <c r="L344" i="6"/>
  <c r="M344" i="6" s="1"/>
  <c r="U344" i="6" s="1"/>
  <c r="L348" i="6"/>
  <c r="M348" i="6" s="1"/>
  <c r="U348" i="6" s="1"/>
  <c r="L352" i="6"/>
  <c r="M352" i="6" s="1"/>
  <c r="U352" i="6" s="1"/>
  <c r="L356" i="6"/>
  <c r="M356" i="6" s="1"/>
  <c r="U356" i="6" s="1"/>
  <c r="L360" i="6"/>
  <c r="M360" i="6" s="1"/>
  <c r="U360" i="6" s="1"/>
  <c r="L364" i="6"/>
  <c r="M364" i="6" s="1"/>
  <c r="U364" i="6" s="1"/>
  <c r="L368" i="6"/>
  <c r="M368" i="6" s="1"/>
  <c r="U368" i="6" s="1"/>
  <c r="L372" i="6"/>
  <c r="M372" i="6" s="1"/>
  <c r="U372" i="6" s="1"/>
  <c r="L376" i="6"/>
  <c r="M376" i="6" s="1"/>
  <c r="U376" i="6" s="1"/>
  <c r="L380" i="6"/>
  <c r="M380" i="6" s="1"/>
  <c r="U380" i="6" s="1"/>
  <c r="L384" i="6"/>
  <c r="M384" i="6" s="1"/>
  <c r="U384" i="6" s="1"/>
  <c r="L388" i="6"/>
  <c r="M388" i="6" s="1"/>
  <c r="U388" i="6" s="1"/>
  <c r="L392" i="6"/>
  <c r="M392" i="6" s="1"/>
  <c r="U392" i="6" s="1"/>
  <c r="L396" i="6"/>
  <c r="M396" i="6" s="1"/>
  <c r="U396" i="6" s="1"/>
  <c r="L400" i="6"/>
  <c r="M400" i="6" s="1"/>
  <c r="U400" i="6" s="1"/>
  <c r="L404" i="6"/>
  <c r="M404" i="6" s="1"/>
  <c r="U404" i="6" s="1"/>
  <c r="L408" i="6"/>
  <c r="M408" i="6" s="1"/>
  <c r="U408" i="6" s="1"/>
  <c r="L412" i="6"/>
  <c r="M412" i="6" s="1"/>
  <c r="U412" i="6" s="1"/>
  <c r="L416" i="6"/>
  <c r="M416" i="6" s="1"/>
  <c r="U416" i="6" s="1"/>
  <c r="L420" i="6"/>
  <c r="M420" i="6" s="1"/>
  <c r="U420" i="6" s="1"/>
  <c r="L424" i="6"/>
  <c r="M424" i="6" s="1"/>
  <c r="U424" i="6" s="1"/>
  <c r="L428" i="6"/>
  <c r="M428" i="6" s="1"/>
  <c r="U428" i="6" s="1"/>
  <c r="L432" i="6"/>
  <c r="M432" i="6" s="1"/>
  <c r="U432" i="6" s="1"/>
  <c r="L436" i="6"/>
  <c r="M436" i="6" s="1"/>
  <c r="U436" i="6" s="1"/>
  <c r="L440" i="6"/>
  <c r="M440" i="6" s="1"/>
  <c r="U440" i="6" s="1"/>
  <c r="L444" i="6"/>
  <c r="M444" i="6" s="1"/>
  <c r="U444" i="6" s="1"/>
  <c r="L448" i="6"/>
  <c r="M448" i="6" s="1"/>
  <c r="U448" i="6" s="1"/>
  <c r="L452" i="6"/>
  <c r="M452" i="6" s="1"/>
  <c r="U452" i="6" s="1"/>
  <c r="L456" i="6"/>
  <c r="M456" i="6" s="1"/>
  <c r="U456" i="6" s="1"/>
  <c r="L460" i="6"/>
  <c r="M460" i="6" s="1"/>
  <c r="U460" i="6" s="1"/>
  <c r="L464" i="6"/>
  <c r="M464" i="6" s="1"/>
  <c r="U464" i="6" s="1"/>
  <c r="L468" i="6"/>
  <c r="M468" i="6" s="1"/>
  <c r="U468" i="6" s="1"/>
  <c r="L472" i="6"/>
  <c r="M472" i="6" s="1"/>
  <c r="U472" i="6" s="1"/>
  <c r="L476" i="6"/>
  <c r="M476" i="6" s="1"/>
  <c r="U476" i="6" s="1"/>
  <c r="L480" i="6"/>
  <c r="M480" i="6" s="1"/>
  <c r="U480" i="6" s="1"/>
  <c r="L484" i="6"/>
  <c r="M484" i="6" s="1"/>
  <c r="U484" i="6" s="1"/>
  <c r="L488" i="6"/>
  <c r="M488" i="6" s="1"/>
  <c r="U488" i="6" s="1"/>
  <c r="L492" i="6"/>
  <c r="M492" i="6" s="1"/>
  <c r="U492" i="6" s="1"/>
  <c r="L5" i="6"/>
  <c r="M5" i="6" s="1"/>
  <c r="U5" i="6" s="1"/>
  <c r="L9" i="6"/>
  <c r="M9" i="6" s="1"/>
  <c r="U9" i="6" s="1"/>
  <c r="L13" i="6"/>
  <c r="M13" i="6" s="1"/>
  <c r="U13" i="6" s="1"/>
  <c r="L17" i="6"/>
  <c r="M17" i="6" s="1"/>
  <c r="U17" i="6" s="1"/>
  <c r="L21" i="6"/>
  <c r="M21" i="6" s="1"/>
  <c r="U21" i="6" s="1"/>
  <c r="L25" i="6"/>
  <c r="M25" i="6" s="1"/>
  <c r="U25" i="6" s="1"/>
  <c r="L29" i="6"/>
  <c r="M29" i="6" s="1"/>
  <c r="U29" i="6" s="1"/>
  <c r="L33" i="6"/>
  <c r="M33" i="6" s="1"/>
  <c r="U33" i="6" s="1"/>
  <c r="L37" i="6"/>
  <c r="M37" i="6" s="1"/>
  <c r="U37" i="6" s="1"/>
  <c r="L41" i="6"/>
  <c r="M41" i="6" s="1"/>
  <c r="U41" i="6" s="1"/>
  <c r="L45" i="6"/>
  <c r="M45" i="6" s="1"/>
  <c r="U45" i="6" s="1"/>
  <c r="L49" i="6"/>
  <c r="M49" i="6" s="1"/>
  <c r="U49" i="6" s="1"/>
  <c r="L53" i="6"/>
  <c r="M53" i="6" s="1"/>
  <c r="U53" i="6" s="1"/>
  <c r="L57" i="6"/>
  <c r="M57" i="6" s="1"/>
  <c r="U57" i="6" s="1"/>
  <c r="L61" i="6"/>
  <c r="M61" i="6" s="1"/>
  <c r="U61" i="6" s="1"/>
  <c r="L65" i="6"/>
  <c r="M65" i="6" s="1"/>
  <c r="U65" i="6" s="1"/>
  <c r="L69" i="6"/>
  <c r="M69" i="6" s="1"/>
  <c r="U69" i="6" s="1"/>
  <c r="L73" i="6"/>
  <c r="M73" i="6" s="1"/>
  <c r="U73" i="6" s="1"/>
  <c r="L77" i="6"/>
  <c r="M77" i="6" s="1"/>
  <c r="U77" i="6" s="1"/>
  <c r="L81" i="6"/>
  <c r="M81" i="6" s="1"/>
  <c r="U81" i="6" s="1"/>
  <c r="L85" i="6"/>
  <c r="M85" i="6" s="1"/>
  <c r="U85" i="6" s="1"/>
  <c r="L89" i="6"/>
  <c r="M89" i="6" s="1"/>
  <c r="U89" i="6" s="1"/>
  <c r="L93" i="6"/>
  <c r="M93" i="6" s="1"/>
  <c r="U93" i="6" s="1"/>
  <c r="L97" i="6"/>
  <c r="M97" i="6" s="1"/>
  <c r="U97" i="6" s="1"/>
  <c r="L101" i="6"/>
  <c r="M101" i="6" s="1"/>
  <c r="U101" i="6" s="1"/>
  <c r="L105" i="6"/>
  <c r="M105" i="6" s="1"/>
  <c r="U105" i="6" s="1"/>
  <c r="L109" i="6"/>
  <c r="M109" i="6" s="1"/>
  <c r="U109" i="6" s="1"/>
  <c r="L113" i="6"/>
  <c r="M113" i="6" s="1"/>
  <c r="U113" i="6" s="1"/>
  <c r="L117" i="6"/>
  <c r="M117" i="6" s="1"/>
  <c r="U117" i="6" s="1"/>
  <c r="L121" i="6"/>
  <c r="M121" i="6" s="1"/>
  <c r="U121" i="6" s="1"/>
  <c r="L125" i="6"/>
  <c r="M125" i="6" s="1"/>
  <c r="U125" i="6" s="1"/>
  <c r="L129" i="6"/>
  <c r="M129" i="6" s="1"/>
  <c r="U129" i="6" s="1"/>
  <c r="L133" i="6"/>
  <c r="M133" i="6" s="1"/>
  <c r="U133" i="6" s="1"/>
  <c r="L137" i="6"/>
  <c r="M137" i="6" s="1"/>
  <c r="U137" i="6" s="1"/>
  <c r="L141" i="6"/>
  <c r="M141" i="6" s="1"/>
  <c r="U141" i="6" s="1"/>
  <c r="L145" i="6"/>
  <c r="M145" i="6" s="1"/>
  <c r="U145" i="6" s="1"/>
  <c r="L149" i="6"/>
  <c r="M149" i="6" s="1"/>
  <c r="U149" i="6" s="1"/>
  <c r="L153" i="6"/>
  <c r="M153" i="6" s="1"/>
  <c r="U153" i="6" s="1"/>
  <c r="L157" i="6"/>
  <c r="M157" i="6" s="1"/>
  <c r="U157" i="6" s="1"/>
  <c r="L161" i="6"/>
  <c r="M161" i="6" s="1"/>
  <c r="U161" i="6" s="1"/>
  <c r="L165" i="6"/>
  <c r="M165" i="6" s="1"/>
  <c r="U165" i="6" s="1"/>
  <c r="L169" i="6"/>
  <c r="M169" i="6" s="1"/>
  <c r="U169" i="6" s="1"/>
  <c r="L173" i="6"/>
  <c r="M173" i="6" s="1"/>
  <c r="U173" i="6" s="1"/>
  <c r="L177" i="6"/>
  <c r="M177" i="6" s="1"/>
  <c r="U177" i="6" s="1"/>
  <c r="L181" i="6"/>
  <c r="M181" i="6" s="1"/>
  <c r="U181" i="6" s="1"/>
  <c r="L185" i="6"/>
  <c r="M185" i="6" s="1"/>
  <c r="U185" i="6" s="1"/>
  <c r="L189" i="6"/>
  <c r="M189" i="6" s="1"/>
  <c r="U189" i="6" s="1"/>
  <c r="L193" i="6"/>
  <c r="M193" i="6" s="1"/>
  <c r="U193" i="6" s="1"/>
  <c r="L197" i="6"/>
  <c r="M197" i="6" s="1"/>
  <c r="U197" i="6" s="1"/>
  <c r="L201" i="6"/>
  <c r="M201" i="6" s="1"/>
  <c r="U201" i="6" s="1"/>
  <c r="L205" i="6"/>
  <c r="M205" i="6" s="1"/>
  <c r="U205" i="6" s="1"/>
  <c r="L209" i="6"/>
  <c r="M209" i="6" s="1"/>
  <c r="U209" i="6" s="1"/>
  <c r="L213" i="6"/>
  <c r="M213" i="6" s="1"/>
  <c r="U213" i="6" s="1"/>
  <c r="L217" i="6"/>
  <c r="M217" i="6" s="1"/>
  <c r="U217" i="6" s="1"/>
  <c r="L221" i="6"/>
  <c r="M221" i="6" s="1"/>
  <c r="U221" i="6" s="1"/>
  <c r="L225" i="6"/>
  <c r="M225" i="6" s="1"/>
  <c r="U225" i="6" s="1"/>
  <c r="L229" i="6"/>
  <c r="M229" i="6" s="1"/>
  <c r="U229" i="6" s="1"/>
  <c r="L233" i="6"/>
  <c r="M233" i="6" s="1"/>
  <c r="U233" i="6" s="1"/>
  <c r="L237" i="6"/>
  <c r="M237" i="6" s="1"/>
  <c r="U237" i="6" s="1"/>
  <c r="L241" i="6"/>
  <c r="M241" i="6" s="1"/>
  <c r="U241" i="6" s="1"/>
  <c r="L245" i="6"/>
  <c r="M245" i="6" s="1"/>
  <c r="U245" i="6" s="1"/>
  <c r="L249" i="6"/>
  <c r="M249" i="6" s="1"/>
  <c r="U249" i="6" s="1"/>
  <c r="L253" i="6"/>
  <c r="M253" i="6" s="1"/>
  <c r="U253" i="6" s="1"/>
  <c r="L257" i="6"/>
  <c r="M257" i="6" s="1"/>
  <c r="U257" i="6" s="1"/>
  <c r="L261" i="6"/>
  <c r="M261" i="6" s="1"/>
  <c r="U261" i="6" s="1"/>
  <c r="L265" i="6"/>
  <c r="M265" i="6" s="1"/>
  <c r="U265" i="6" s="1"/>
  <c r="L269" i="6"/>
  <c r="M269" i="6" s="1"/>
  <c r="U269" i="6" s="1"/>
  <c r="L273" i="6"/>
  <c r="M273" i="6" s="1"/>
  <c r="U273" i="6" s="1"/>
  <c r="L277" i="6"/>
  <c r="M277" i="6" s="1"/>
  <c r="U277" i="6" s="1"/>
  <c r="L281" i="6"/>
  <c r="M281" i="6" s="1"/>
  <c r="U281" i="6" s="1"/>
  <c r="L285" i="6"/>
  <c r="M285" i="6" s="1"/>
  <c r="U285" i="6" s="1"/>
  <c r="L289" i="6"/>
  <c r="M289" i="6" s="1"/>
  <c r="U289" i="6" s="1"/>
  <c r="L293" i="6"/>
  <c r="M293" i="6" s="1"/>
  <c r="U293" i="6" s="1"/>
  <c r="L297" i="6"/>
  <c r="M297" i="6" s="1"/>
  <c r="U297" i="6" s="1"/>
  <c r="L301" i="6"/>
  <c r="M301" i="6" s="1"/>
  <c r="U301" i="6" s="1"/>
  <c r="L305" i="6"/>
  <c r="M305" i="6" s="1"/>
  <c r="U305" i="6" s="1"/>
  <c r="L309" i="6"/>
  <c r="M309" i="6" s="1"/>
  <c r="U309" i="6" s="1"/>
  <c r="L313" i="6"/>
  <c r="M313" i="6" s="1"/>
  <c r="U313" i="6" s="1"/>
  <c r="L317" i="6"/>
  <c r="M317" i="6" s="1"/>
  <c r="U317" i="6" s="1"/>
  <c r="L321" i="6"/>
  <c r="M321" i="6" s="1"/>
  <c r="U321" i="6" s="1"/>
  <c r="L325" i="6"/>
  <c r="M325" i="6" s="1"/>
  <c r="U325" i="6" s="1"/>
  <c r="L329" i="6"/>
  <c r="M329" i="6" s="1"/>
  <c r="U329" i="6" s="1"/>
  <c r="L333" i="6"/>
  <c r="M333" i="6" s="1"/>
  <c r="U333" i="6" s="1"/>
  <c r="L337" i="6"/>
  <c r="M337" i="6" s="1"/>
  <c r="U337" i="6" s="1"/>
  <c r="L341" i="6"/>
  <c r="M341" i="6" s="1"/>
  <c r="U341" i="6" s="1"/>
  <c r="L345" i="6"/>
  <c r="M345" i="6" s="1"/>
  <c r="U345" i="6" s="1"/>
  <c r="L349" i="6"/>
  <c r="M349" i="6" s="1"/>
  <c r="U349" i="6" s="1"/>
  <c r="L353" i="6"/>
  <c r="M353" i="6" s="1"/>
  <c r="U353" i="6" s="1"/>
  <c r="L357" i="6"/>
  <c r="M357" i="6" s="1"/>
  <c r="U357" i="6" s="1"/>
  <c r="L361" i="6"/>
  <c r="L365" i="6"/>
  <c r="M365" i="6" s="1"/>
  <c r="U365" i="6" s="1"/>
  <c r="L369" i="6"/>
  <c r="M369" i="6" s="1"/>
  <c r="U369" i="6" s="1"/>
  <c r="L373" i="6"/>
  <c r="M373" i="6" s="1"/>
  <c r="U373" i="6" s="1"/>
  <c r="L377" i="6"/>
  <c r="M377" i="6" s="1"/>
  <c r="U377" i="6" s="1"/>
  <c r="L381" i="6"/>
  <c r="M381" i="6" s="1"/>
  <c r="U381" i="6" s="1"/>
  <c r="L385" i="6"/>
  <c r="M385" i="6" s="1"/>
  <c r="U385" i="6" s="1"/>
  <c r="L389" i="6"/>
  <c r="M389" i="6" s="1"/>
  <c r="U389" i="6" s="1"/>
  <c r="L393" i="6"/>
  <c r="M393" i="6" s="1"/>
  <c r="U393" i="6" s="1"/>
  <c r="L397" i="6"/>
  <c r="M397" i="6" s="1"/>
  <c r="U397" i="6" s="1"/>
  <c r="L401" i="6"/>
  <c r="M401" i="6" s="1"/>
  <c r="U401" i="6" s="1"/>
  <c r="L405" i="6"/>
  <c r="M405" i="6" s="1"/>
  <c r="U405" i="6" s="1"/>
  <c r="L409" i="6"/>
  <c r="M409" i="6" s="1"/>
  <c r="U409" i="6" s="1"/>
  <c r="L413" i="6"/>
  <c r="M413" i="6" s="1"/>
  <c r="U413" i="6" s="1"/>
  <c r="L417" i="6"/>
  <c r="M417" i="6" s="1"/>
  <c r="U417" i="6" s="1"/>
  <c r="L421" i="6"/>
  <c r="M421" i="6" s="1"/>
  <c r="U421" i="6" s="1"/>
  <c r="L425" i="6"/>
  <c r="M425" i="6" s="1"/>
  <c r="U425" i="6" s="1"/>
  <c r="L429" i="6"/>
  <c r="M429" i="6" s="1"/>
  <c r="U429" i="6" s="1"/>
  <c r="L433" i="6"/>
  <c r="M433" i="6" s="1"/>
  <c r="U433" i="6" s="1"/>
  <c r="L437" i="6"/>
  <c r="M437" i="6" s="1"/>
  <c r="U437" i="6" s="1"/>
  <c r="L441" i="6"/>
  <c r="M441" i="6" s="1"/>
  <c r="U441" i="6" s="1"/>
  <c r="L445" i="6"/>
  <c r="M445" i="6" s="1"/>
  <c r="U445" i="6" s="1"/>
  <c r="L449" i="6"/>
  <c r="M449" i="6" s="1"/>
  <c r="U449" i="6" s="1"/>
  <c r="L453" i="6"/>
  <c r="M453" i="6" s="1"/>
  <c r="U453" i="6" s="1"/>
  <c r="L457" i="6"/>
  <c r="M457" i="6" s="1"/>
  <c r="U457" i="6" s="1"/>
  <c r="L461" i="6"/>
  <c r="M461" i="6" s="1"/>
  <c r="U461" i="6" s="1"/>
  <c r="L465" i="6"/>
  <c r="M465" i="6" s="1"/>
  <c r="U465" i="6" s="1"/>
  <c r="L469" i="6"/>
  <c r="M469" i="6" s="1"/>
  <c r="U469" i="6" s="1"/>
  <c r="L473" i="6"/>
  <c r="M473" i="6" s="1"/>
  <c r="U473" i="6" s="1"/>
  <c r="L477" i="6"/>
  <c r="M477" i="6" s="1"/>
  <c r="U477" i="6" s="1"/>
  <c r="L481" i="6"/>
  <c r="M481" i="6" s="1"/>
  <c r="U481" i="6" s="1"/>
  <c r="L485" i="6"/>
  <c r="M485" i="6" s="1"/>
  <c r="U485" i="6" s="1"/>
  <c r="L489" i="6"/>
  <c r="M489" i="6" s="1"/>
  <c r="U489" i="6" s="1"/>
  <c r="L493" i="6"/>
  <c r="M493" i="6" s="1"/>
  <c r="U493" i="6" s="1"/>
  <c r="L6" i="6"/>
  <c r="M6" i="6" s="1"/>
  <c r="U6" i="6" s="1"/>
  <c r="L10" i="6"/>
  <c r="M10" i="6" s="1"/>
  <c r="U10" i="6" s="1"/>
  <c r="L14" i="6"/>
  <c r="M14" i="6" s="1"/>
  <c r="U14" i="6" s="1"/>
  <c r="L18" i="6"/>
  <c r="M18" i="6" s="1"/>
  <c r="U18" i="6" s="1"/>
  <c r="L22" i="6"/>
  <c r="M22" i="6" s="1"/>
  <c r="U22" i="6" s="1"/>
  <c r="L26" i="6"/>
  <c r="M26" i="6" s="1"/>
  <c r="U26" i="6" s="1"/>
  <c r="L30" i="6"/>
  <c r="M30" i="6" s="1"/>
  <c r="U30" i="6" s="1"/>
  <c r="L34" i="6"/>
  <c r="M34" i="6" s="1"/>
  <c r="U34" i="6" s="1"/>
  <c r="L38" i="6"/>
  <c r="M38" i="6" s="1"/>
  <c r="U38" i="6" s="1"/>
  <c r="L42" i="6"/>
  <c r="M42" i="6" s="1"/>
  <c r="U42" i="6" s="1"/>
  <c r="L46" i="6"/>
  <c r="M46" i="6" s="1"/>
  <c r="U46" i="6" s="1"/>
  <c r="L50" i="6"/>
  <c r="M50" i="6" s="1"/>
  <c r="U50" i="6" s="1"/>
  <c r="L54" i="6"/>
  <c r="M54" i="6" s="1"/>
  <c r="U54" i="6" s="1"/>
  <c r="L58" i="6"/>
  <c r="M58" i="6" s="1"/>
  <c r="U58" i="6" s="1"/>
  <c r="L62" i="6"/>
  <c r="M62" i="6" s="1"/>
  <c r="U62" i="6" s="1"/>
  <c r="L66" i="6"/>
  <c r="M66" i="6" s="1"/>
  <c r="U66" i="6" s="1"/>
  <c r="L70" i="6"/>
  <c r="M70" i="6" s="1"/>
  <c r="U70" i="6" s="1"/>
  <c r="L74" i="6"/>
  <c r="M74" i="6" s="1"/>
  <c r="U74" i="6" s="1"/>
  <c r="L78" i="6"/>
  <c r="M78" i="6" s="1"/>
  <c r="U78" i="6" s="1"/>
  <c r="L82" i="6"/>
  <c r="M82" i="6" s="1"/>
  <c r="U82" i="6" s="1"/>
  <c r="L86" i="6"/>
  <c r="M86" i="6" s="1"/>
  <c r="U86" i="6" s="1"/>
  <c r="L90" i="6"/>
  <c r="M90" i="6" s="1"/>
  <c r="U90" i="6" s="1"/>
  <c r="L94" i="6"/>
  <c r="M94" i="6" s="1"/>
  <c r="U94" i="6" s="1"/>
  <c r="L98" i="6"/>
  <c r="M98" i="6" s="1"/>
  <c r="U98" i="6" s="1"/>
  <c r="L102" i="6"/>
  <c r="M102" i="6" s="1"/>
  <c r="U102" i="6" s="1"/>
  <c r="L106" i="6"/>
  <c r="M106" i="6" s="1"/>
  <c r="U106" i="6" s="1"/>
  <c r="L110" i="6"/>
  <c r="M110" i="6" s="1"/>
  <c r="U110" i="6" s="1"/>
  <c r="L114" i="6"/>
  <c r="M114" i="6" s="1"/>
  <c r="U114" i="6" s="1"/>
  <c r="L118" i="6"/>
  <c r="M118" i="6" s="1"/>
  <c r="U118" i="6" s="1"/>
  <c r="L122" i="6"/>
  <c r="M122" i="6" s="1"/>
  <c r="U122" i="6" s="1"/>
  <c r="L126" i="6"/>
  <c r="M126" i="6" s="1"/>
  <c r="U126" i="6" s="1"/>
  <c r="L130" i="6"/>
  <c r="M130" i="6" s="1"/>
  <c r="U130" i="6" s="1"/>
  <c r="L134" i="6"/>
  <c r="M134" i="6" s="1"/>
  <c r="U134" i="6" s="1"/>
  <c r="L138" i="6"/>
  <c r="M138" i="6" s="1"/>
  <c r="U138" i="6" s="1"/>
  <c r="L142" i="6"/>
  <c r="M142" i="6" s="1"/>
  <c r="U142" i="6" s="1"/>
  <c r="L146" i="6"/>
  <c r="M146" i="6" s="1"/>
  <c r="U146" i="6" s="1"/>
  <c r="L150" i="6"/>
  <c r="M150" i="6" s="1"/>
  <c r="U150" i="6" s="1"/>
  <c r="L154" i="6"/>
  <c r="M154" i="6" s="1"/>
  <c r="U154" i="6" s="1"/>
  <c r="L158" i="6"/>
  <c r="M158" i="6" s="1"/>
  <c r="U158" i="6" s="1"/>
  <c r="L162" i="6"/>
  <c r="M162" i="6" s="1"/>
  <c r="U162" i="6" s="1"/>
  <c r="L166" i="6"/>
  <c r="M166" i="6" s="1"/>
  <c r="U166" i="6" s="1"/>
  <c r="L170" i="6"/>
  <c r="M170" i="6" s="1"/>
  <c r="U170" i="6" s="1"/>
  <c r="L174" i="6"/>
  <c r="M174" i="6" s="1"/>
  <c r="U174" i="6" s="1"/>
  <c r="L178" i="6"/>
  <c r="M178" i="6" s="1"/>
  <c r="U178" i="6" s="1"/>
  <c r="L182" i="6"/>
  <c r="M182" i="6" s="1"/>
  <c r="U182" i="6" s="1"/>
  <c r="L186" i="6"/>
  <c r="M186" i="6" s="1"/>
  <c r="U186" i="6" s="1"/>
  <c r="L190" i="6"/>
  <c r="M190" i="6" s="1"/>
  <c r="U190" i="6" s="1"/>
  <c r="L194" i="6"/>
  <c r="M194" i="6" s="1"/>
  <c r="U194" i="6" s="1"/>
  <c r="L198" i="6"/>
  <c r="M198" i="6" s="1"/>
  <c r="U198" i="6" s="1"/>
  <c r="L202" i="6"/>
  <c r="M202" i="6" s="1"/>
  <c r="U202" i="6" s="1"/>
  <c r="L206" i="6"/>
  <c r="M206" i="6" s="1"/>
  <c r="U206" i="6" s="1"/>
  <c r="L210" i="6"/>
  <c r="M210" i="6" s="1"/>
  <c r="U210" i="6" s="1"/>
  <c r="L214" i="6"/>
  <c r="M214" i="6" s="1"/>
  <c r="U214" i="6" s="1"/>
  <c r="L218" i="6"/>
  <c r="M218" i="6" s="1"/>
  <c r="U218" i="6" s="1"/>
  <c r="L222" i="6"/>
  <c r="M222" i="6" s="1"/>
  <c r="U222" i="6" s="1"/>
  <c r="L226" i="6"/>
  <c r="M226" i="6" s="1"/>
  <c r="U226" i="6" s="1"/>
  <c r="L230" i="6"/>
  <c r="M230" i="6" s="1"/>
  <c r="U230" i="6" s="1"/>
  <c r="L234" i="6"/>
  <c r="M234" i="6" s="1"/>
  <c r="U234" i="6" s="1"/>
  <c r="L238" i="6"/>
  <c r="M238" i="6" s="1"/>
  <c r="U238" i="6" s="1"/>
  <c r="L242" i="6"/>
  <c r="M242" i="6" s="1"/>
  <c r="U242" i="6" s="1"/>
  <c r="L246" i="6"/>
  <c r="M246" i="6" s="1"/>
  <c r="U246" i="6" s="1"/>
  <c r="L250" i="6"/>
  <c r="M250" i="6" s="1"/>
  <c r="U250" i="6" s="1"/>
  <c r="L254" i="6"/>
  <c r="M254" i="6" s="1"/>
  <c r="U254" i="6" s="1"/>
  <c r="L258" i="6"/>
  <c r="M258" i="6" s="1"/>
  <c r="U258" i="6" s="1"/>
  <c r="L262" i="6"/>
  <c r="M262" i="6" s="1"/>
  <c r="U262" i="6" s="1"/>
  <c r="L266" i="6"/>
  <c r="M266" i="6" s="1"/>
  <c r="U266" i="6" s="1"/>
  <c r="L270" i="6"/>
  <c r="M270" i="6" s="1"/>
  <c r="U270" i="6" s="1"/>
  <c r="L274" i="6"/>
  <c r="M274" i="6" s="1"/>
  <c r="U274" i="6" s="1"/>
  <c r="L278" i="6"/>
  <c r="M278" i="6" s="1"/>
  <c r="U278" i="6" s="1"/>
  <c r="L282" i="6"/>
  <c r="M282" i="6" s="1"/>
  <c r="U282" i="6" s="1"/>
  <c r="L286" i="6"/>
  <c r="M286" i="6" s="1"/>
  <c r="U286" i="6" s="1"/>
  <c r="L290" i="6"/>
  <c r="M290" i="6" s="1"/>
  <c r="U290" i="6" s="1"/>
  <c r="L294" i="6"/>
  <c r="M294" i="6" s="1"/>
  <c r="U294" i="6" s="1"/>
  <c r="L298" i="6"/>
  <c r="M298" i="6" s="1"/>
  <c r="U298" i="6" s="1"/>
  <c r="L302" i="6"/>
  <c r="M302" i="6" s="1"/>
  <c r="U302" i="6" s="1"/>
  <c r="L306" i="6"/>
  <c r="M306" i="6" s="1"/>
  <c r="U306" i="6" s="1"/>
  <c r="L310" i="6"/>
  <c r="M310" i="6" s="1"/>
  <c r="U310" i="6" s="1"/>
  <c r="L314" i="6"/>
  <c r="M314" i="6" s="1"/>
  <c r="U314" i="6" s="1"/>
  <c r="L318" i="6"/>
  <c r="M318" i="6" s="1"/>
  <c r="U318" i="6" s="1"/>
  <c r="L322" i="6"/>
  <c r="M322" i="6" s="1"/>
  <c r="U322" i="6" s="1"/>
  <c r="L326" i="6"/>
  <c r="M326" i="6" s="1"/>
  <c r="U326" i="6" s="1"/>
  <c r="L330" i="6"/>
  <c r="M330" i="6" s="1"/>
  <c r="U330" i="6" s="1"/>
  <c r="L334" i="6"/>
  <c r="M334" i="6" s="1"/>
  <c r="U334" i="6" s="1"/>
  <c r="L338" i="6"/>
  <c r="M338" i="6" s="1"/>
  <c r="U338" i="6" s="1"/>
  <c r="L342" i="6"/>
  <c r="M342" i="6" s="1"/>
  <c r="U342" i="6" s="1"/>
  <c r="L346" i="6"/>
  <c r="M346" i="6" s="1"/>
  <c r="U346" i="6" s="1"/>
  <c r="L350" i="6"/>
  <c r="M350" i="6" s="1"/>
  <c r="U350" i="6" s="1"/>
  <c r="L354" i="6"/>
  <c r="M354" i="6" s="1"/>
  <c r="U354" i="6" s="1"/>
  <c r="L358" i="6"/>
  <c r="M358" i="6" s="1"/>
  <c r="U358" i="6" s="1"/>
  <c r="L362" i="6"/>
  <c r="M362" i="6" s="1"/>
  <c r="U362" i="6" s="1"/>
  <c r="L366" i="6"/>
  <c r="M366" i="6" s="1"/>
  <c r="U366" i="6" s="1"/>
  <c r="L370" i="6"/>
  <c r="M370" i="6" s="1"/>
  <c r="U370" i="6" s="1"/>
  <c r="L374" i="6"/>
  <c r="M374" i="6" s="1"/>
  <c r="U374" i="6" s="1"/>
  <c r="L378" i="6"/>
  <c r="M378" i="6" s="1"/>
  <c r="U378" i="6" s="1"/>
  <c r="L382" i="6"/>
  <c r="M382" i="6" s="1"/>
  <c r="U382" i="6" s="1"/>
  <c r="L386" i="6"/>
  <c r="M386" i="6" s="1"/>
  <c r="U386" i="6" s="1"/>
  <c r="L390" i="6"/>
  <c r="M390" i="6" s="1"/>
  <c r="U390" i="6" s="1"/>
  <c r="L394" i="6"/>
  <c r="M394" i="6" s="1"/>
  <c r="U394" i="6" s="1"/>
  <c r="L398" i="6"/>
  <c r="M398" i="6" s="1"/>
  <c r="U398" i="6" s="1"/>
  <c r="L402" i="6"/>
  <c r="M402" i="6" s="1"/>
  <c r="U402" i="6" s="1"/>
  <c r="L406" i="6"/>
  <c r="M406" i="6" s="1"/>
  <c r="U406" i="6" s="1"/>
  <c r="L410" i="6"/>
  <c r="M410" i="6" s="1"/>
  <c r="U410" i="6" s="1"/>
  <c r="L414" i="6"/>
  <c r="M414" i="6" s="1"/>
  <c r="U414" i="6" s="1"/>
  <c r="L418" i="6"/>
  <c r="M418" i="6" s="1"/>
  <c r="U418" i="6" s="1"/>
  <c r="L422" i="6"/>
  <c r="M422" i="6" s="1"/>
  <c r="U422" i="6" s="1"/>
  <c r="L426" i="6"/>
  <c r="M426" i="6" s="1"/>
  <c r="U426" i="6" s="1"/>
  <c r="L430" i="6"/>
  <c r="M430" i="6" s="1"/>
  <c r="U430" i="6" s="1"/>
  <c r="L434" i="6"/>
  <c r="M434" i="6" s="1"/>
  <c r="U434" i="6" s="1"/>
  <c r="L438" i="6"/>
  <c r="M438" i="6" s="1"/>
  <c r="U438" i="6" s="1"/>
  <c r="L442" i="6"/>
  <c r="M442" i="6" s="1"/>
  <c r="U442" i="6" s="1"/>
  <c r="L446" i="6"/>
  <c r="M446" i="6" s="1"/>
  <c r="U446" i="6" s="1"/>
  <c r="L450" i="6"/>
  <c r="M450" i="6" s="1"/>
  <c r="U450" i="6" s="1"/>
  <c r="L454" i="6"/>
  <c r="M454" i="6" s="1"/>
  <c r="U454" i="6" s="1"/>
  <c r="L458" i="6"/>
  <c r="M458" i="6" s="1"/>
  <c r="U458" i="6" s="1"/>
  <c r="L462" i="6"/>
  <c r="M462" i="6" s="1"/>
  <c r="U462" i="6" s="1"/>
  <c r="L466" i="6"/>
  <c r="M466" i="6" s="1"/>
  <c r="U466" i="6" s="1"/>
  <c r="L470" i="6"/>
  <c r="M470" i="6" s="1"/>
  <c r="U470" i="6" s="1"/>
  <c r="L474" i="6"/>
  <c r="M474" i="6" s="1"/>
  <c r="U474" i="6" s="1"/>
  <c r="L478" i="6"/>
  <c r="M478" i="6" s="1"/>
  <c r="U478" i="6" s="1"/>
  <c r="L482" i="6"/>
  <c r="M482" i="6" s="1"/>
  <c r="U482" i="6" s="1"/>
  <c r="L486" i="6"/>
  <c r="M486" i="6" s="1"/>
  <c r="U486" i="6" s="1"/>
  <c r="L490" i="6"/>
  <c r="M490" i="6" s="1"/>
  <c r="U490" i="6" s="1"/>
  <c r="L494" i="6"/>
  <c r="M494" i="6" s="1"/>
  <c r="U494" i="6" s="1"/>
  <c r="L7" i="6"/>
  <c r="M7" i="6" s="1"/>
  <c r="U7" i="6" s="1"/>
  <c r="L11" i="6"/>
  <c r="M11" i="6" s="1"/>
  <c r="U11" i="6" s="1"/>
  <c r="L15" i="6"/>
  <c r="M15" i="6" s="1"/>
  <c r="U15" i="6" s="1"/>
  <c r="L19" i="6"/>
  <c r="M19" i="6" s="1"/>
  <c r="U19" i="6" s="1"/>
  <c r="L23" i="6"/>
  <c r="M23" i="6" s="1"/>
  <c r="U23" i="6" s="1"/>
  <c r="L27" i="6"/>
  <c r="M27" i="6" s="1"/>
  <c r="U27" i="6" s="1"/>
  <c r="L31" i="6"/>
  <c r="M31" i="6" s="1"/>
  <c r="U31" i="6" s="1"/>
  <c r="L35" i="6"/>
  <c r="M35" i="6" s="1"/>
  <c r="U35" i="6" s="1"/>
  <c r="L39" i="6"/>
  <c r="M39" i="6" s="1"/>
  <c r="U39" i="6" s="1"/>
  <c r="L43" i="6"/>
  <c r="M43" i="6" s="1"/>
  <c r="U43" i="6" s="1"/>
  <c r="L47" i="6"/>
  <c r="M47" i="6" s="1"/>
  <c r="U47" i="6" s="1"/>
  <c r="L51" i="6"/>
  <c r="M51" i="6" s="1"/>
  <c r="U51" i="6" s="1"/>
  <c r="L55" i="6"/>
  <c r="M55" i="6" s="1"/>
  <c r="U55" i="6" s="1"/>
  <c r="L59" i="6"/>
  <c r="M59" i="6" s="1"/>
  <c r="U59" i="6" s="1"/>
  <c r="L63" i="6"/>
  <c r="M63" i="6" s="1"/>
  <c r="U63" i="6" s="1"/>
  <c r="L67" i="6"/>
  <c r="M67" i="6" s="1"/>
  <c r="U67" i="6" s="1"/>
  <c r="L71" i="6"/>
  <c r="M71" i="6" s="1"/>
  <c r="U71" i="6" s="1"/>
  <c r="L75" i="6"/>
  <c r="M75" i="6" s="1"/>
  <c r="U75" i="6" s="1"/>
  <c r="L79" i="6"/>
  <c r="M79" i="6" s="1"/>
  <c r="U79" i="6" s="1"/>
  <c r="L83" i="6"/>
  <c r="M83" i="6" s="1"/>
  <c r="U83" i="6" s="1"/>
  <c r="L87" i="6"/>
  <c r="M87" i="6" s="1"/>
  <c r="U87" i="6" s="1"/>
  <c r="L91" i="6"/>
  <c r="M91" i="6" s="1"/>
  <c r="U91" i="6" s="1"/>
  <c r="L95" i="6"/>
  <c r="M95" i="6" s="1"/>
  <c r="U95" i="6" s="1"/>
  <c r="L99" i="6"/>
  <c r="M99" i="6" s="1"/>
  <c r="U99" i="6" s="1"/>
  <c r="L103" i="6"/>
  <c r="M103" i="6" s="1"/>
  <c r="U103" i="6" s="1"/>
  <c r="L107" i="6"/>
  <c r="M107" i="6" s="1"/>
  <c r="U107" i="6" s="1"/>
  <c r="L111" i="6"/>
  <c r="M111" i="6" s="1"/>
  <c r="U111" i="6" s="1"/>
  <c r="L115" i="6"/>
  <c r="M115" i="6" s="1"/>
  <c r="U115" i="6" s="1"/>
  <c r="L119" i="6"/>
  <c r="M119" i="6" s="1"/>
  <c r="U119" i="6" s="1"/>
  <c r="L123" i="6"/>
  <c r="M123" i="6" s="1"/>
  <c r="U123" i="6" s="1"/>
  <c r="L127" i="6"/>
  <c r="M127" i="6" s="1"/>
  <c r="U127" i="6" s="1"/>
  <c r="L131" i="6"/>
  <c r="M131" i="6" s="1"/>
  <c r="U131" i="6" s="1"/>
  <c r="L135" i="6"/>
  <c r="M135" i="6" s="1"/>
  <c r="U135" i="6" s="1"/>
  <c r="L139" i="6"/>
  <c r="M139" i="6" s="1"/>
  <c r="U139" i="6" s="1"/>
  <c r="L143" i="6"/>
  <c r="M143" i="6" s="1"/>
  <c r="U143" i="6" s="1"/>
  <c r="L147" i="6"/>
  <c r="M147" i="6" s="1"/>
  <c r="U147" i="6" s="1"/>
  <c r="L151" i="6"/>
  <c r="M151" i="6" s="1"/>
  <c r="U151" i="6" s="1"/>
  <c r="L155" i="6"/>
  <c r="M155" i="6" s="1"/>
  <c r="U155" i="6" s="1"/>
  <c r="L159" i="6"/>
  <c r="M159" i="6" s="1"/>
  <c r="U159" i="6" s="1"/>
  <c r="L163" i="6"/>
  <c r="M163" i="6" s="1"/>
  <c r="U163" i="6" s="1"/>
  <c r="L167" i="6"/>
  <c r="M167" i="6" s="1"/>
  <c r="U167" i="6" s="1"/>
  <c r="L171" i="6"/>
  <c r="M171" i="6" s="1"/>
  <c r="U171" i="6" s="1"/>
  <c r="L175" i="6"/>
  <c r="M175" i="6" s="1"/>
  <c r="U175" i="6" s="1"/>
  <c r="L179" i="6"/>
  <c r="M179" i="6" s="1"/>
  <c r="U179" i="6" s="1"/>
  <c r="L183" i="6"/>
  <c r="M183" i="6" s="1"/>
  <c r="U183" i="6" s="1"/>
  <c r="L187" i="6"/>
  <c r="M187" i="6" s="1"/>
  <c r="U187" i="6" s="1"/>
  <c r="L191" i="6"/>
  <c r="M191" i="6" s="1"/>
  <c r="U191" i="6" s="1"/>
  <c r="L195" i="6"/>
  <c r="M195" i="6" s="1"/>
  <c r="U195" i="6" s="1"/>
  <c r="L199" i="6"/>
  <c r="M199" i="6" s="1"/>
  <c r="U199" i="6" s="1"/>
  <c r="L203" i="6"/>
  <c r="M203" i="6" s="1"/>
  <c r="U203" i="6" s="1"/>
  <c r="L207" i="6"/>
  <c r="M207" i="6" s="1"/>
  <c r="U207" i="6" s="1"/>
  <c r="L211" i="6"/>
  <c r="M211" i="6" s="1"/>
  <c r="U211" i="6" s="1"/>
  <c r="L215" i="6"/>
  <c r="M215" i="6" s="1"/>
  <c r="U215" i="6" s="1"/>
  <c r="L219" i="6"/>
  <c r="M219" i="6" s="1"/>
  <c r="U219" i="6" s="1"/>
  <c r="L223" i="6"/>
  <c r="M223" i="6" s="1"/>
  <c r="U223" i="6" s="1"/>
  <c r="L227" i="6"/>
  <c r="M227" i="6" s="1"/>
  <c r="U227" i="6" s="1"/>
  <c r="L231" i="6"/>
  <c r="M231" i="6" s="1"/>
  <c r="U231" i="6" s="1"/>
  <c r="L235" i="6"/>
  <c r="M235" i="6" s="1"/>
  <c r="U235" i="6" s="1"/>
  <c r="L239" i="6"/>
  <c r="M239" i="6" s="1"/>
  <c r="U239" i="6" s="1"/>
  <c r="L243" i="6"/>
  <c r="M243" i="6" s="1"/>
  <c r="U243" i="6" s="1"/>
  <c r="L247" i="6"/>
  <c r="M247" i="6" s="1"/>
  <c r="U247" i="6" s="1"/>
  <c r="L251" i="6"/>
  <c r="M251" i="6" s="1"/>
  <c r="U251" i="6" s="1"/>
  <c r="L255" i="6"/>
  <c r="M255" i="6" s="1"/>
  <c r="U255" i="6" s="1"/>
  <c r="L259" i="6"/>
  <c r="M259" i="6" s="1"/>
  <c r="U259" i="6" s="1"/>
  <c r="L263" i="6"/>
  <c r="M263" i="6" s="1"/>
  <c r="U263" i="6" s="1"/>
  <c r="L267" i="6"/>
  <c r="M267" i="6" s="1"/>
  <c r="U267" i="6" s="1"/>
  <c r="L271" i="6"/>
  <c r="M271" i="6" s="1"/>
  <c r="U271" i="6" s="1"/>
  <c r="L275" i="6"/>
  <c r="M275" i="6" s="1"/>
  <c r="U275" i="6" s="1"/>
  <c r="L279" i="6"/>
  <c r="M279" i="6" s="1"/>
  <c r="U279" i="6" s="1"/>
  <c r="L283" i="6"/>
  <c r="M283" i="6" s="1"/>
  <c r="U283" i="6" s="1"/>
  <c r="L287" i="6"/>
  <c r="M287" i="6" s="1"/>
  <c r="U287" i="6" s="1"/>
  <c r="L291" i="6"/>
  <c r="M291" i="6" s="1"/>
  <c r="U291" i="6" s="1"/>
  <c r="L295" i="6"/>
  <c r="M295" i="6" s="1"/>
  <c r="U295" i="6" s="1"/>
  <c r="L299" i="6"/>
  <c r="M299" i="6" s="1"/>
  <c r="U299" i="6" s="1"/>
  <c r="L303" i="6"/>
  <c r="M303" i="6" s="1"/>
  <c r="U303" i="6" s="1"/>
  <c r="L307" i="6"/>
  <c r="M307" i="6" s="1"/>
  <c r="U307" i="6" s="1"/>
  <c r="L311" i="6"/>
  <c r="M311" i="6" s="1"/>
  <c r="U311" i="6" s="1"/>
  <c r="L315" i="6"/>
  <c r="M315" i="6" s="1"/>
  <c r="U315" i="6" s="1"/>
  <c r="L319" i="6"/>
  <c r="M319" i="6" s="1"/>
  <c r="U319" i="6" s="1"/>
  <c r="L323" i="6"/>
  <c r="M323" i="6" s="1"/>
  <c r="U323" i="6" s="1"/>
  <c r="L327" i="6"/>
  <c r="M327" i="6" s="1"/>
  <c r="U327" i="6" s="1"/>
  <c r="L331" i="6"/>
  <c r="M331" i="6" s="1"/>
  <c r="U331" i="6" s="1"/>
  <c r="L335" i="6"/>
  <c r="M335" i="6" s="1"/>
  <c r="U335" i="6" s="1"/>
  <c r="L339" i="6"/>
  <c r="M339" i="6" s="1"/>
  <c r="U339" i="6" s="1"/>
  <c r="L343" i="6"/>
  <c r="M343" i="6" s="1"/>
  <c r="U343" i="6" s="1"/>
  <c r="L347" i="6"/>
  <c r="M347" i="6" s="1"/>
  <c r="U347" i="6" s="1"/>
  <c r="L351" i="6"/>
  <c r="M351" i="6" s="1"/>
  <c r="U351" i="6" s="1"/>
  <c r="L355" i="6"/>
  <c r="M355" i="6" s="1"/>
  <c r="U355" i="6" s="1"/>
  <c r="L359" i="6"/>
  <c r="M359" i="6" s="1"/>
  <c r="U359" i="6" s="1"/>
  <c r="L363" i="6"/>
  <c r="M363" i="6" s="1"/>
  <c r="U363" i="6" s="1"/>
  <c r="L367" i="6"/>
  <c r="M367" i="6" s="1"/>
  <c r="U367" i="6" s="1"/>
  <c r="L371" i="6"/>
  <c r="M371" i="6" s="1"/>
  <c r="U371" i="6" s="1"/>
  <c r="L375" i="6"/>
  <c r="M375" i="6" s="1"/>
  <c r="U375" i="6" s="1"/>
  <c r="L379" i="6"/>
  <c r="M379" i="6" s="1"/>
  <c r="U379" i="6" s="1"/>
  <c r="L383" i="6"/>
  <c r="M383" i="6" s="1"/>
  <c r="U383" i="6" s="1"/>
  <c r="L387" i="6"/>
  <c r="M387" i="6" s="1"/>
  <c r="U387" i="6" s="1"/>
  <c r="L391" i="6"/>
  <c r="M391" i="6" s="1"/>
  <c r="U391" i="6" s="1"/>
  <c r="L395" i="6"/>
  <c r="M395" i="6" s="1"/>
  <c r="U395" i="6" s="1"/>
  <c r="L399" i="6"/>
  <c r="M399" i="6" s="1"/>
  <c r="U399" i="6" s="1"/>
  <c r="L403" i="6"/>
  <c r="M403" i="6" s="1"/>
  <c r="U403" i="6" s="1"/>
  <c r="L407" i="6"/>
  <c r="M407" i="6" s="1"/>
  <c r="U407" i="6" s="1"/>
  <c r="L411" i="6"/>
  <c r="M411" i="6" s="1"/>
  <c r="U411" i="6" s="1"/>
  <c r="L415" i="6"/>
  <c r="M415" i="6" s="1"/>
  <c r="U415" i="6" s="1"/>
  <c r="L419" i="6"/>
  <c r="M419" i="6" s="1"/>
  <c r="U419" i="6" s="1"/>
  <c r="L423" i="6"/>
  <c r="M423" i="6" s="1"/>
  <c r="U423" i="6" s="1"/>
  <c r="L427" i="6"/>
  <c r="M427" i="6" s="1"/>
  <c r="U427" i="6" s="1"/>
  <c r="L431" i="6"/>
  <c r="M431" i="6" s="1"/>
  <c r="U431" i="6" s="1"/>
  <c r="L435" i="6"/>
  <c r="M435" i="6" s="1"/>
  <c r="U435" i="6" s="1"/>
  <c r="L439" i="6"/>
  <c r="M439" i="6" s="1"/>
  <c r="U439" i="6" s="1"/>
  <c r="L443" i="6"/>
  <c r="M443" i="6" s="1"/>
  <c r="U443" i="6" s="1"/>
  <c r="L447" i="6"/>
  <c r="M447" i="6" s="1"/>
  <c r="U447" i="6" s="1"/>
  <c r="L451" i="6"/>
  <c r="M451" i="6" s="1"/>
  <c r="U451" i="6" s="1"/>
  <c r="L455" i="6"/>
  <c r="M455" i="6" s="1"/>
  <c r="U455" i="6" s="1"/>
  <c r="L459" i="6"/>
  <c r="M459" i="6" s="1"/>
  <c r="U459" i="6" s="1"/>
  <c r="L463" i="6"/>
  <c r="M463" i="6" s="1"/>
  <c r="U463" i="6" s="1"/>
  <c r="L467" i="6"/>
  <c r="M467" i="6" s="1"/>
  <c r="U467" i="6" s="1"/>
  <c r="L471" i="6"/>
  <c r="M471" i="6" s="1"/>
  <c r="U471" i="6" s="1"/>
  <c r="L475" i="6"/>
  <c r="M475" i="6" s="1"/>
  <c r="U475" i="6" s="1"/>
  <c r="L479" i="6"/>
  <c r="M479" i="6" s="1"/>
  <c r="U479" i="6" s="1"/>
  <c r="L483" i="6"/>
  <c r="M483" i="6" s="1"/>
  <c r="U483" i="6" s="1"/>
  <c r="L487" i="6"/>
  <c r="M487" i="6" s="1"/>
  <c r="U487" i="6" s="1"/>
  <c r="L491" i="6"/>
  <c r="M491" i="6" s="1"/>
  <c r="U491" i="6" s="1"/>
  <c r="L495" i="6"/>
  <c r="M495" i="6" s="1"/>
  <c r="U495" i="6" s="1"/>
  <c r="C22" i="10"/>
  <c r="C20" i="7"/>
  <c r="C20" i="6"/>
  <c r="C15" i="6" s="1"/>
  <c r="C23" i="10"/>
  <c r="C21" i="7"/>
  <c r="C21" i="6"/>
  <c r="M361" i="6" l="1"/>
  <c r="U361" i="6" s="1"/>
  <c r="C15" i="7"/>
  <c r="C16" i="7" s="1"/>
  <c r="D15" i="7"/>
  <c r="D16" i="7" s="1"/>
  <c r="C15" i="10"/>
  <c r="C16" i="10" s="1"/>
  <c r="D15" i="10"/>
  <c r="D16" i="10" s="1"/>
  <c r="D15" i="6"/>
  <c r="D16" i="6" s="1"/>
  <c r="C16" i="6"/>
</calcChain>
</file>

<file path=xl/sharedStrings.xml><?xml version="1.0" encoding="utf-8"?>
<sst xmlns="http://schemas.openxmlformats.org/spreadsheetml/2006/main" count="15750" uniqueCount="232">
  <si>
    <t>MAIN DIMENSION</t>
  </si>
  <si>
    <t>Lbp</t>
  </si>
  <si>
    <t>B</t>
  </si>
  <si>
    <t>D</t>
  </si>
  <si>
    <t>d</t>
  </si>
  <si>
    <t>Cb</t>
  </si>
  <si>
    <t xml:space="preserve">v </t>
  </si>
  <si>
    <t>[m]</t>
  </si>
  <si>
    <t>[kn]</t>
  </si>
  <si>
    <t>\</t>
  </si>
  <si>
    <t>H1</t>
  </si>
  <si>
    <t>H2</t>
  </si>
  <si>
    <t>D-H1-H2</t>
  </si>
  <si>
    <t>C1</t>
  </si>
  <si>
    <t>H</t>
  </si>
  <si>
    <t>ti [mm]</t>
  </si>
  <si>
    <t>h [mm]</t>
  </si>
  <si>
    <t>b [mm]</t>
  </si>
  <si>
    <t>Real</t>
  </si>
  <si>
    <t>Sy [mm^3]</t>
  </si>
  <si>
    <t>TOT</t>
  </si>
  <si>
    <t>A [mm^2]</t>
  </si>
  <si>
    <t>Cw</t>
  </si>
  <si>
    <t>Wdeck [m^3]</t>
  </si>
  <si>
    <t>Wbottom [m^3]</t>
  </si>
  <si>
    <t>Wrequired [m^3]</t>
  </si>
  <si>
    <t>PLATES</t>
  </si>
  <si>
    <t>Wbottom-Wrequired</t>
  </si>
  <si>
    <t>Computations</t>
  </si>
  <si>
    <t>x</t>
  </si>
  <si>
    <t>y</t>
  </si>
  <si>
    <t>z</t>
  </si>
  <si>
    <t>ygi [mm]</t>
  </si>
  <si>
    <t>yg [mm]</t>
  </si>
  <si>
    <t>xgi [mm]</t>
  </si>
  <si>
    <t>DH</t>
  </si>
  <si>
    <t>xg[mm]</t>
  </si>
  <si>
    <t>n</t>
  </si>
  <si>
    <t>Double bottom</t>
  </si>
  <si>
    <t>t [mm]</t>
  </si>
  <si>
    <t>A [m^2]</t>
  </si>
  <si>
    <t>Elements</t>
  </si>
  <si>
    <t>R1</t>
  </si>
  <si>
    <t>R2</t>
  </si>
  <si>
    <t>R3</t>
  </si>
  <si>
    <t>R4</t>
  </si>
  <si>
    <t>R5</t>
  </si>
  <si>
    <t>Deck</t>
  </si>
  <si>
    <t>Double side</t>
  </si>
  <si>
    <t>Double side plates</t>
  </si>
  <si>
    <t>Resistence steel</t>
  </si>
  <si>
    <t>normal</t>
  </si>
  <si>
    <t>H32</t>
  </si>
  <si>
    <t>H36</t>
  </si>
  <si>
    <r>
      <t>σ</t>
    </r>
    <r>
      <rPr>
        <vertAlign val="subscript"/>
        <sz val="11"/>
        <color theme="1"/>
        <rFont val="Calibri"/>
        <family val="2"/>
        <scheme val="minor"/>
      </rPr>
      <t>yelding</t>
    </r>
    <r>
      <rPr>
        <sz val="11"/>
        <color theme="1"/>
        <rFont val="Calibri"/>
        <family val="2"/>
        <scheme val="minor"/>
      </rPr>
      <t xml:space="preserve"> [Mpa]</t>
    </r>
  </si>
  <si>
    <t>W features</t>
  </si>
  <si>
    <t>F</t>
  </si>
  <si>
    <t>σi [N/m^2]</t>
  </si>
  <si>
    <t>[kN*m]</t>
  </si>
  <si>
    <t>Ms</t>
  </si>
  <si>
    <t>Sagging</t>
  </si>
  <si>
    <t>Hogging</t>
  </si>
  <si>
    <t>Mw</t>
  </si>
  <si>
    <t>Mt</t>
  </si>
  <si>
    <t>Jtot</t>
  </si>
  <si>
    <t>yg</t>
  </si>
  <si>
    <t>[mm^4]</t>
  </si>
  <si>
    <t>[m^3]</t>
  </si>
  <si>
    <r>
      <t>σ</t>
    </r>
    <r>
      <rPr>
        <vertAlign val="subscript"/>
        <sz val="12"/>
        <color theme="1"/>
        <rFont val="Calibri"/>
        <family val="2"/>
      </rPr>
      <t>deck</t>
    </r>
  </si>
  <si>
    <t>[kN/m^2]</t>
  </si>
  <si>
    <t>[Mpa]</t>
  </si>
  <si>
    <t>,</t>
  </si>
  <si>
    <t>ANSYS INPUT - Vertical Bending Moment Forces [N]</t>
  </si>
  <si>
    <t>FZ</t>
  </si>
  <si>
    <t>Jytot</t>
  </si>
  <si>
    <t>Jxp [mm^4]</t>
  </si>
  <si>
    <t>Jxt [mm^4]</t>
  </si>
  <si>
    <t>Jxtot [mm^4]</t>
  </si>
  <si>
    <t>Jyp [mm^4]</t>
  </si>
  <si>
    <t>Jyt [mm^4]</t>
  </si>
  <si>
    <t>Jytot [mm^4]</t>
  </si>
  <si>
    <t>xg</t>
  </si>
  <si>
    <t>Qso</t>
  </si>
  <si>
    <t>Itot</t>
  </si>
  <si>
    <t>Ksq</t>
  </si>
  <si>
    <t>Qs</t>
  </si>
  <si>
    <t>Kwq</t>
  </si>
  <si>
    <t>β</t>
  </si>
  <si>
    <t>Qw</t>
  </si>
  <si>
    <t>Qtot</t>
  </si>
  <si>
    <t>[m^4]</t>
  </si>
  <si>
    <t>[kN]</t>
  </si>
  <si>
    <t>Msh</t>
  </si>
  <si>
    <t>F [N]</t>
  </si>
  <si>
    <t>Atot</t>
  </si>
  <si>
    <t>[m^2]</t>
  </si>
  <si>
    <t>FY</t>
  </si>
  <si>
    <t>ANSYS INPUT - Horizontal Bending Moment Forces [N]</t>
  </si>
  <si>
    <t>ANSYS INPUT - Vertical Shear Forces [N]</t>
  </si>
  <si>
    <t>Qh</t>
  </si>
  <si>
    <t>Jxtot</t>
  </si>
  <si>
    <t>Ahorizontal</t>
  </si>
  <si>
    <t>Avertical</t>
  </si>
  <si>
    <t>Kt1</t>
  </si>
  <si>
    <t>Kt2</t>
  </si>
  <si>
    <t>Cswp</t>
  </si>
  <si>
    <t>Mwt</t>
  </si>
  <si>
    <t>kNm</t>
  </si>
  <si>
    <t>F2</t>
  </si>
  <si>
    <t>kN</t>
  </si>
  <si>
    <t>F1</t>
  </si>
  <si>
    <t>FX</t>
  </si>
  <si>
    <t>PPATH</t>
  </si>
  <si>
    <t>PATH</t>
  </si>
  <si>
    <t>Bottom</t>
  </si>
  <si>
    <t>Inner bottom</t>
  </si>
  <si>
    <t>Left side</t>
  </si>
  <si>
    <t>Nodes for bottom, inner bottom, left side and deck</t>
  </si>
  <si>
    <r>
      <t>σ</t>
    </r>
    <r>
      <rPr>
        <vertAlign val="subscript"/>
        <sz val="11"/>
        <color theme="1"/>
        <rFont val="Calibri"/>
        <family val="2"/>
        <scheme val="minor"/>
      </rPr>
      <t>ammisible</t>
    </r>
    <r>
      <rPr>
        <sz val="11"/>
        <color theme="1"/>
        <rFont val="Calibri"/>
        <family val="2"/>
        <scheme val="minor"/>
      </rPr>
      <t xml:space="preserve"> [Mpa]</t>
    </r>
  </si>
  <si>
    <t>Sx [mm^3]</t>
  </si>
  <si>
    <r>
      <t>δ</t>
    </r>
    <r>
      <rPr>
        <vertAlign val="subscript"/>
        <sz val="11"/>
        <color theme="1"/>
        <rFont val="Calibri"/>
        <family val="2"/>
        <scheme val="minor"/>
      </rPr>
      <t>d</t>
    </r>
  </si>
  <si>
    <r>
      <t>δ</t>
    </r>
    <r>
      <rPr>
        <vertAlign val="subscript"/>
        <sz val="11"/>
        <color theme="1"/>
        <rFont val="Calibri"/>
        <family val="2"/>
        <scheme val="minor"/>
      </rPr>
      <t>1h</t>
    </r>
  </si>
  <si>
    <r>
      <t>δ</t>
    </r>
    <r>
      <rPr>
        <vertAlign val="subscript"/>
        <sz val="11"/>
        <color theme="1"/>
        <rFont val="Calibri"/>
        <family val="2"/>
        <scheme val="minor"/>
      </rPr>
      <t>1v</t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</si>
  <si>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</si>
  <si>
    <r>
      <t>t</t>
    </r>
    <r>
      <rPr>
        <vertAlign val="subscript"/>
        <sz val="11"/>
        <color theme="1"/>
        <rFont val="Calibri"/>
        <family val="2"/>
        <scheme val="minor"/>
      </rPr>
      <t>5up</t>
    </r>
  </si>
  <si>
    <r>
      <t>t</t>
    </r>
    <r>
      <rPr>
        <vertAlign val="subscript"/>
        <sz val="11"/>
        <color theme="1"/>
        <rFont val="Calibri"/>
        <family val="2"/>
        <scheme val="minor"/>
      </rPr>
      <t>2up</t>
    </r>
  </si>
  <si>
    <r>
      <t>t</t>
    </r>
    <r>
      <rPr>
        <vertAlign val="subscript"/>
        <sz val="11"/>
        <color theme="1"/>
        <rFont val="Calibri"/>
        <family val="2"/>
        <scheme val="minor"/>
      </rPr>
      <t>3md</t>
    </r>
  </si>
  <si>
    <r>
      <t>t</t>
    </r>
    <r>
      <rPr>
        <vertAlign val="subscript"/>
        <sz val="11"/>
        <color theme="1"/>
        <rFont val="Calibri"/>
        <family val="2"/>
        <scheme val="minor"/>
      </rPr>
      <t>5md</t>
    </r>
  </si>
  <si>
    <r>
      <t>t</t>
    </r>
    <r>
      <rPr>
        <vertAlign val="subscript"/>
        <sz val="11"/>
        <color theme="1"/>
        <rFont val="Calibri"/>
        <family val="2"/>
        <scheme val="minor"/>
      </rPr>
      <t>2md</t>
    </r>
  </si>
  <si>
    <r>
      <t>t</t>
    </r>
    <r>
      <rPr>
        <vertAlign val="subscript"/>
        <sz val="11"/>
        <color theme="1"/>
        <rFont val="Calibri"/>
        <family val="2"/>
        <scheme val="minor"/>
      </rPr>
      <t>3dw</t>
    </r>
  </si>
  <si>
    <r>
      <t>t</t>
    </r>
    <r>
      <rPr>
        <vertAlign val="subscript"/>
        <sz val="11"/>
        <color theme="1"/>
        <rFont val="Calibri"/>
        <family val="2"/>
        <scheme val="minor"/>
      </rPr>
      <t>5dw</t>
    </r>
  </si>
  <si>
    <r>
      <t>t</t>
    </r>
    <r>
      <rPr>
        <vertAlign val="subscript"/>
        <sz val="11"/>
        <color theme="1"/>
        <rFont val="Calibri"/>
        <family val="2"/>
        <scheme val="minor"/>
      </rPr>
      <t>2dw</t>
    </r>
  </si>
  <si>
    <r>
      <t>δ</t>
    </r>
    <r>
      <rPr>
        <vertAlign val="subscript"/>
        <sz val="11"/>
        <color theme="1"/>
        <rFont val="Calibri"/>
        <family val="2"/>
        <scheme val="minor"/>
      </rPr>
      <t>2</t>
    </r>
  </si>
  <si>
    <r>
      <t>δ</t>
    </r>
    <r>
      <rPr>
        <vertAlign val="subscript"/>
        <sz val="11"/>
        <color theme="1"/>
        <rFont val="Calibri"/>
        <family val="2"/>
        <scheme val="minor"/>
      </rPr>
      <t>4</t>
    </r>
  </si>
  <si>
    <r>
      <t>δ</t>
    </r>
    <r>
      <rPr>
        <vertAlign val="subscript"/>
        <sz val="11"/>
        <color theme="1"/>
        <rFont val="Calibri"/>
        <family val="2"/>
        <scheme val="minor"/>
      </rPr>
      <t>b</t>
    </r>
  </si>
  <si>
    <r>
      <t>δ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+3</t>
    </r>
  </si>
  <si>
    <t>MAIN DIMENSIONS</t>
  </si>
  <si>
    <t>COMPARTMENT GEOMETRY</t>
  </si>
  <si>
    <r>
      <t>δ</t>
    </r>
    <r>
      <rPr>
        <vertAlign val="subscript"/>
        <sz val="11"/>
        <color theme="1"/>
        <rFont val="Calibri"/>
        <family val="2"/>
        <scheme val="minor"/>
      </rPr>
      <t>5 6.1</t>
    </r>
  </si>
  <si>
    <r>
      <t>δ</t>
    </r>
    <r>
      <rPr>
        <vertAlign val="subscript"/>
        <sz val="11"/>
        <color theme="1"/>
        <rFont val="Calibri"/>
        <family val="2"/>
        <scheme val="minor"/>
      </rPr>
      <t>5 6.2</t>
    </r>
  </si>
  <si>
    <r>
      <t>δ</t>
    </r>
    <r>
      <rPr>
        <vertAlign val="subscript"/>
        <sz val="11"/>
        <color theme="1"/>
        <rFont val="Calibri"/>
        <family val="2"/>
        <scheme val="minor"/>
      </rPr>
      <t>5 6.3</t>
    </r>
  </si>
  <si>
    <r>
      <t>δ</t>
    </r>
    <r>
      <rPr>
        <vertAlign val="subscript"/>
        <sz val="11"/>
        <color theme="1"/>
        <rFont val="Calibri"/>
        <family val="2"/>
        <scheme val="minor"/>
      </rPr>
      <t>5 6.4</t>
    </r>
  </si>
  <si>
    <r>
      <t>δ</t>
    </r>
    <r>
      <rPr>
        <vertAlign val="subscript"/>
        <sz val="11"/>
        <color theme="1"/>
        <rFont val="Calibri"/>
        <family val="2"/>
        <scheme val="minor"/>
      </rPr>
      <t>5 6.5</t>
    </r>
  </si>
  <si>
    <t>NODE</t>
  </si>
  <si>
    <t>X</t>
  </si>
  <si>
    <t>Y</t>
  </si>
  <si>
    <t>Z</t>
  </si>
  <si>
    <t>0.00000000000</t>
  </si>
  <si>
    <t>-0.947058823529</t>
  </si>
  <si>
    <t>-0.473529411765</t>
  </si>
  <si>
    <t>0.866666666667</t>
  </si>
  <si>
    <t>0.433333333333</t>
  </si>
  <si>
    <t>0.856666666667</t>
  </si>
  <si>
    <t>0.428333333333</t>
  </si>
  <si>
    <t>-0.800000000000</t>
  </si>
  <si>
    <t>-0.400000000000</t>
  </si>
  <si>
    <t>0.947058823529</t>
  </si>
  <si>
    <t>0.473529411765</t>
  </si>
  <si>
    <t>0.400000000000</t>
  </si>
  <si>
    <t>0.800000000000</t>
  </si>
  <si>
    <t>R6</t>
  </si>
  <si>
    <t xml:space="preserve">   NODE        X                   Y                   Z</t>
  </si>
  <si>
    <t>node</t>
  </si>
  <si>
    <t>Girders double bottom</t>
  </si>
  <si>
    <t>0.0185</t>
  </si>
  <si>
    <t xml:space="preserve">Girders double bottom </t>
  </si>
  <si>
    <t>ATOT</t>
  </si>
  <si>
    <t>Girders db</t>
  </si>
  <si>
    <t xml:space="preserve">Double side </t>
  </si>
  <si>
    <t>Bottom shell</t>
  </si>
  <si>
    <t>Double side SX</t>
  </si>
  <si>
    <t>Double side DX</t>
  </si>
  <si>
    <t xml:space="preserve">    36764    18.0442131111         20.1875529348        -15.0000000000     </t>
  </si>
  <si>
    <t xml:space="preserve">    36765    22.4079342058         23.4505762185        -15.0000000000     </t>
  </si>
  <si>
    <t xml:space="preserve">    36766    21.6513972478         23.4079033810        -15.0000000000     </t>
  </si>
  <si>
    <t xml:space="preserve">    36767    20.0203825677         23.2828401885        -15.0000000000     </t>
  </si>
  <si>
    <t xml:space="preserve">    36768    19.1583560537         23.1820157061        -15.0000000000     </t>
  </si>
  <si>
    <t xml:space="preserve">    36769    18.1855521367         23.1431978490        -15.0000000000     </t>
  </si>
  <si>
    <t xml:space="preserve">    36770    17.1010134458         23.4109264386        -15.0000000000     </t>
  </si>
  <si>
    <t xml:space="preserve">    36771    16.9581328197         21.8971685116        -15.0000000000     </t>
  </si>
  <si>
    <t xml:space="preserve">    36772    20.8639899540         23.3996984719        -15.0000000000     </t>
  </si>
  <si>
    <t xml:space="preserve">    36773    21.6913467131         22.8528394754        -15.0000000000     </t>
  </si>
  <si>
    <t xml:space="preserve">    36774    17.6820381635         22.5823081518        -15.0000000000     </t>
  </si>
  <si>
    <t xml:space="preserve">    36775    20.9225912069         22.6948624058        -15.0000000000     </t>
  </si>
  <si>
    <t xml:space="preserve">    36776    19.4939982445         22.2298406822        -15.0000000000     </t>
  </si>
  <si>
    <t xml:space="preserve">    36777    18.6911375135         22.1007219430        -15.0000000000     </t>
  </si>
  <si>
    <t>0.423784900481</t>
  </si>
  <si>
    <t>0.427634612409</t>
  </si>
  <si>
    <t>0.423587042011</t>
  </si>
  <si>
    <t>0.850097868011</t>
  </si>
  <si>
    <t>0.858723130261</t>
  </si>
  <si>
    <t>0.425389796928</t>
  </si>
  <si>
    <t>0.851419512890</t>
  </si>
  <si>
    <t>0.849174697409</t>
  </si>
  <si>
    <t>0.885383819381</t>
  </si>
  <si>
    <t>0.421764534677</t>
  </si>
  <si>
    <t>0.845351576688</t>
  </si>
  <si>
    <t>0.881336248982</t>
  </si>
  <si>
    <t>0.850779593855</t>
  </si>
  <si>
    <t>0.843529069355</t>
  </si>
  <si>
    <t>0.847174084021</t>
  </si>
  <si>
    <t>0.915498413943</t>
  </si>
  <si>
    <t>0.855269224818</t>
  </si>
  <si>
    <t>0.847569800963</t>
  </si>
  <si>
    <t>0.428160626951</t>
  </si>
  <si>
    <t>0.427579729892</t>
  </si>
  <si>
    <t>0.421336153095</t>
  </si>
  <si>
    <t>0.850484852550</t>
  </si>
  <si>
    <t>0.858702204194</t>
  </si>
  <si>
    <t>0.425368870861</t>
  </si>
  <si>
    <t>0.853529497811</t>
  </si>
  <si>
    <t>0.843487672312</t>
  </si>
  <si>
    <t>0.422151519217</t>
  </si>
  <si>
    <t>0.848915882987</t>
  </si>
  <si>
    <t>0.887560014909</t>
  </si>
  <si>
    <t>0.459980285017</t>
  </si>
  <si>
    <t>0.888140911968</t>
  </si>
  <si>
    <t>0.850737741721</t>
  </si>
  <si>
    <t>0.844303038434</t>
  </si>
  <si>
    <t>0.842672306191</t>
  </si>
  <si>
    <t>0.855159459784</t>
  </si>
  <si>
    <t>0.856321253902</t>
  </si>
  <si>
    <t>0.919960570034</t>
  </si>
  <si>
    <t xml:space="preserve">    36777    18,6911375135         22,1007219430        -15,0000000000     </t>
  </si>
  <si>
    <t>nodes</t>
  </si>
  <si>
    <t>!Bottom</t>
  </si>
  <si>
    <t>!Double bottom</t>
  </si>
  <si>
    <t>!Left side and double</t>
  </si>
  <si>
    <t>!Deck</t>
  </si>
  <si>
    <t>Starboard side</t>
  </si>
  <si>
    <t>!Right side and double</t>
  </si>
  <si>
    <t>Left side and double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</si>
</sst>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2" xfId="0" applyBorder="1"/>
    <xf numFmtId="0" fontId="0" fillId="0" borderId="11" xfId="0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" fontId="0" fillId="0" borderId="9" xfId="0" applyNumberFormat="1" applyBorder="1"/>
    <xf numFmtId="11" fontId="0" fillId="0" borderId="9" xfId="0" applyNumberFormat="1" applyBorder="1"/>
    <xf numFmtId="0" fontId="0" fillId="0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2" fontId="0" fillId="0" borderId="9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/>
    <xf numFmtId="0" fontId="3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1" fontId="0" fillId="5" borderId="9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'NODES FILTER'!$C:$C</c:f>
              <c:strCache>
                <c:ptCount val="110"/>
                <c:pt idx="0">
                  <c:v>x</c:v>
                </c:pt>
                <c:pt idx="1">
                  <c:v>-23,1</c:v>
                </c:pt>
                <c:pt idx="2">
                  <c:v>-22,6</c:v>
                </c:pt>
                <c:pt idx="3">
                  <c:v>-22,1</c:v>
                </c:pt>
                <c:pt idx="4">
                  <c:v>-21,6</c:v>
                </c:pt>
                <c:pt idx="5">
                  <c:v>-21,1</c:v>
                </c:pt>
                <c:pt idx="6">
                  <c:v>-20,6</c:v>
                </c:pt>
                <c:pt idx="7">
                  <c:v>-20,1</c:v>
                </c:pt>
                <c:pt idx="8">
                  <c:v>-19,6</c:v>
                </c:pt>
                <c:pt idx="9">
                  <c:v>-19,1</c:v>
                </c:pt>
                <c:pt idx="10">
                  <c:v>-18,6</c:v>
                </c:pt>
                <c:pt idx="11">
                  <c:v>-18,1</c:v>
                </c:pt>
                <c:pt idx="12">
                  <c:v>-17,6</c:v>
                </c:pt>
                <c:pt idx="13">
                  <c:v>-17,1</c:v>
                </c:pt>
                <c:pt idx="14">
                  <c:v>-16,6</c:v>
                </c:pt>
                <c:pt idx="15">
                  <c:v>-16,1</c:v>
                </c:pt>
                <c:pt idx="16">
                  <c:v>-15,7</c:v>
                </c:pt>
                <c:pt idx="17">
                  <c:v>-15,3</c:v>
                </c:pt>
                <c:pt idx="18">
                  <c:v>-14,9</c:v>
                </c:pt>
                <c:pt idx="19">
                  <c:v>-14,5</c:v>
                </c:pt>
                <c:pt idx="20">
                  <c:v>-14,1</c:v>
                </c:pt>
                <c:pt idx="21">
                  <c:v>-13,7</c:v>
                </c:pt>
                <c:pt idx="22">
                  <c:v>-13,3</c:v>
                </c:pt>
                <c:pt idx="23">
                  <c:v>-12,9</c:v>
                </c:pt>
                <c:pt idx="24">
                  <c:v>-12,5</c:v>
                </c:pt>
                <c:pt idx="25">
                  <c:v>-12,1</c:v>
                </c:pt>
                <c:pt idx="26">
                  <c:v>-11,7</c:v>
                </c:pt>
                <c:pt idx="27">
                  <c:v>-11,3</c:v>
                </c:pt>
                <c:pt idx="28">
                  <c:v>-10,9</c:v>
                </c:pt>
                <c:pt idx="29">
                  <c:v>-10,5</c:v>
                </c:pt>
                <c:pt idx="30">
                  <c:v>-10,1</c:v>
                </c:pt>
                <c:pt idx="31">
                  <c:v>-9,7</c:v>
                </c:pt>
                <c:pt idx="32">
                  <c:v>-9,2875</c:v>
                </c:pt>
                <c:pt idx="33">
                  <c:v>-8,875</c:v>
                </c:pt>
                <c:pt idx="34">
                  <c:v>-8,4625</c:v>
                </c:pt>
                <c:pt idx="35">
                  <c:v>-8,05</c:v>
                </c:pt>
                <c:pt idx="36">
                  <c:v>-7,6375</c:v>
                </c:pt>
                <c:pt idx="37">
                  <c:v>-7,225</c:v>
                </c:pt>
                <c:pt idx="38">
                  <c:v>-6,8125</c:v>
                </c:pt>
                <c:pt idx="39">
                  <c:v>-6,4</c:v>
                </c:pt>
                <c:pt idx="40">
                  <c:v>-6</c:v>
                </c:pt>
                <c:pt idx="41">
                  <c:v>-5,6</c:v>
                </c:pt>
                <c:pt idx="42">
                  <c:v>-5,2</c:v>
                </c:pt>
                <c:pt idx="43">
                  <c:v>-4,8</c:v>
                </c:pt>
                <c:pt idx="44">
                  <c:v>-4,4</c:v>
                </c:pt>
                <c:pt idx="45">
                  <c:v>-4</c:v>
                </c:pt>
                <c:pt idx="46">
                  <c:v>-3,6</c:v>
                </c:pt>
                <c:pt idx="47">
                  <c:v>-3,2</c:v>
                </c:pt>
                <c:pt idx="48">
                  <c:v>-2,8</c:v>
                </c:pt>
                <c:pt idx="49">
                  <c:v>-2,4</c:v>
                </c:pt>
                <c:pt idx="50">
                  <c:v>-2</c:v>
                </c:pt>
                <c:pt idx="51">
                  <c:v>-1,6</c:v>
                </c:pt>
                <c:pt idx="52">
                  <c:v>-1,2</c:v>
                </c:pt>
                <c:pt idx="53">
                  <c:v>-0,8</c:v>
                </c:pt>
                <c:pt idx="54">
                  <c:v>-0,4</c:v>
                </c:pt>
                <c:pt idx="55">
                  <c:v>0</c:v>
                </c:pt>
                <c:pt idx="56">
                  <c:v>0,4</c:v>
                </c:pt>
                <c:pt idx="57">
                  <c:v>0,8</c:v>
                </c:pt>
                <c:pt idx="58">
                  <c:v>1,2</c:v>
                </c:pt>
                <c:pt idx="59">
                  <c:v>1,6</c:v>
                </c:pt>
                <c:pt idx="60">
                  <c:v>2</c:v>
                </c:pt>
                <c:pt idx="61">
                  <c:v>2,4</c:v>
                </c:pt>
                <c:pt idx="62">
                  <c:v>2,8</c:v>
                </c:pt>
                <c:pt idx="63">
                  <c:v>3,2</c:v>
                </c:pt>
                <c:pt idx="64">
                  <c:v>3,6</c:v>
                </c:pt>
                <c:pt idx="65">
                  <c:v>4</c:v>
                </c:pt>
                <c:pt idx="66">
                  <c:v>4,4</c:v>
                </c:pt>
                <c:pt idx="67">
                  <c:v>4,8</c:v>
                </c:pt>
                <c:pt idx="68">
                  <c:v>5,2</c:v>
                </c:pt>
                <c:pt idx="69">
                  <c:v>5,6</c:v>
                </c:pt>
                <c:pt idx="70">
                  <c:v>6</c:v>
                </c:pt>
                <c:pt idx="71">
                  <c:v>6,4</c:v>
                </c:pt>
                <c:pt idx="72">
                  <c:v>6,8125</c:v>
                </c:pt>
                <c:pt idx="73">
                  <c:v>7,225</c:v>
                </c:pt>
                <c:pt idx="74">
                  <c:v>7,6375</c:v>
                </c:pt>
                <c:pt idx="75">
                  <c:v>8,05</c:v>
                </c:pt>
                <c:pt idx="76">
                  <c:v>8,4625</c:v>
                </c:pt>
                <c:pt idx="77">
                  <c:v>8,875</c:v>
                </c:pt>
                <c:pt idx="78">
                  <c:v>9,2875</c:v>
                </c:pt>
                <c:pt idx="79">
                  <c:v>9,7</c:v>
                </c:pt>
                <c:pt idx="80">
                  <c:v>10,1</c:v>
                </c:pt>
                <c:pt idx="81">
                  <c:v>10,5</c:v>
                </c:pt>
                <c:pt idx="82">
                  <c:v>10,9</c:v>
                </c:pt>
                <c:pt idx="83">
                  <c:v>11,3</c:v>
                </c:pt>
                <c:pt idx="84">
                  <c:v>11,7</c:v>
                </c:pt>
                <c:pt idx="85">
                  <c:v>12,1</c:v>
                </c:pt>
                <c:pt idx="86">
                  <c:v>12,5</c:v>
                </c:pt>
                <c:pt idx="87">
                  <c:v>12,9</c:v>
                </c:pt>
                <c:pt idx="88">
                  <c:v>13,3</c:v>
                </c:pt>
                <c:pt idx="89">
                  <c:v>13,7</c:v>
                </c:pt>
                <c:pt idx="90">
                  <c:v>14,1</c:v>
                </c:pt>
                <c:pt idx="91">
                  <c:v>14,5</c:v>
                </c:pt>
                <c:pt idx="92">
                  <c:v>14,9</c:v>
                </c:pt>
                <c:pt idx="93">
                  <c:v>15,3</c:v>
                </c:pt>
                <c:pt idx="94">
                  <c:v>15,7</c:v>
                </c:pt>
                <c:pt idx="95">
                  <c:v>16,1</c:v>
                </c:pt>
                <c:pt idx="96">
                  <c:v>16,6</c:v>
                </c:pt>
                <c:pt idx="97">
                  <c:v>17,1</c:v>
                </c:pt>
                <c:pt idx="98">
                  <c:v>17,6</c:v>
                </c:pt>
                <c:pt idx="99">
                  <c:v>18,1</c:v>
                </c:pt>
                <c:pt idx="100">
                  <c:v>18,6</c:v>
                </c:pt>
                <c:pt idx="101">
                  <c:v>19,1</c:v>
                </c:pt>
                <c:pt idx="102">
                  <c:v>19,6</c:v>
                </c:pt>
                <c:pt idx="103">
                  <c:v>20,1</c:v>
                </c:pt>
                <c:pt idx="104">
                  <c:v>20,6</c:v>
                </c:pt>
                <c:pt idx="105">
                  <c:v>21,1</c:v>
                </c:pt>
                <c:pt idx="106">
                  <c:v>21,6</c:v>
                </c:pt>
                <c:pt idx="107">
                  <c:v>22,1</c:v>
                </c:pt>
                <c:pt idx="108">
                  <c:v>22,6</c:v>
                </c:pt>
                <c:pt idx="109">
                  <c:v>23,1</c:v>
                </c:pt>
              </c:strCache>
            </c:strRef>
          </c:xVal>
          <c:yVal>
            <c:numRef>
              <c:f>'NODES FILTER'!$D:$D</c:f>
              <c:numCache>
                <c:formatCode>General</c:formatCode>
                <c:ptCount val="10440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F-4B7B-A90B-849B3D98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52751"/>
        <c:axId val="1603235279"/>
      </c:scatterChart>
      <c:valAx>
        <c:axId val="160325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235279"/>
        <c:crosses val="autoZero"/>
        <c:crossBetween val="midCat"/>
      </c:valAx>
      <c:valAx>
        <c:axId val="160323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25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8290310284089963E-2"/>
          <c:y val="0.10997135600183065"/>
          <c:w val="0.90734670218483426"/>
          <c:h val="0.7410065053227104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VBM!$H$3:$H$709</c:f>
              <c:numCache>
                <c:formatCode>General</c:formatCode>
                <c:ptCount val="707"/>
                <c:pt idx="0">
                  <c:v>-23.1</c:v>
                </c:pt>
                <c:pt idx="1">
                  <c:v>-22.6</c:v>
                </c:pt>
                <c:pt idx="2">
                  <c:v>-22.1</c:v>
                </c:pt>
                <c:pt idx="3">
                  <c:v>-21.6</c:v>
                </c:pt>
                <c:pt idx="4">
                  <c:v>-21.1</c:v>
                </c:pt>
                <c:pt idx="5">
                  <c:v>-20.6</c:v>
                </c:pt>
                <c:pt idx="6">
                  <c:v>-20.100000000000001</c:v>
                </c:pt>
                <c:pt idx="7">
                  <c:v>-19.600000000000001</c:v>
                </c:pt>
                <c:pt idx="8">
                  <c:v>-19.100000000000001</c:v>
                </c:pt>
                <c:pt idx="9">
                  <c:v>-18.600000000000001</c:v>
                </c:pt>
                <c:pt idx="10">
                  <c:v>-18.100000000000001</c:v>
                </c:pt>
                <c:pt idx="11">
                  <c:v>-17.600000000000001</c:v>
                </c:pt>
                <c:pt idx="12">
                  <c:v>-17.100000000000001</c:v>
                </c:pt>
                <c:pt idx="13">
                  <c:v>-16.600000000000001</c:v>
                </c:pt>
                <c:pt idx="14">
                  <c:v>-16.100000000000001</c:v>
                </c:pt>
                <c:pt idx="15">
                  <c:v>-15.7</c:v>
                </c:pt>
                <c:pt idx="16">
                  <c:v>-15.3</c:v>
                </c:pt>
                <c:pt idx="17">
                  <c:v>-14.9</c:v>
                </c:pt>
                <c:pt idx="18">
                  <c:v>-14.5</c:v>
                </c:pt>
                <c:pt idx="19">
                  <c:v>-14.1</c:v>
                </c:pt>
                <c:pt idx="20">
                  <c:v>-13.7</c:v>
                </c:pt>
                <c:pt idx="21">
                  <c:v>-13.3</c:v>
                </c:pt>
                <c:pt idx="22">
                  <c:v>-12.9</c:v>
                </c:pt>
                <c:pt idx="23">
                  <c:v>-12.5</c:v>
                </c:pt>
                <c:pt idx="24">
                  <c:v>-12.1</c:v>
                </c:pt>
                <c:pt idx="25">
                  <c:v>-11.7</c:v>
                </c:pt>
                <c:pt idx="26">
                  <c:v>-11.3</c:v>
                </c:pt>
                <c:pt idx="27">
                  <c:v>-10.9</c:v>
                </c:pt>
                <c:pt idx="28">
                  <c:v>-10.5</c:v>
                </c:pt>
                <c:pt idx="29">
                  <c:v>-10.1</c:v>
                </c:pt>
                <c:pt idx="30">
                  <c:v>-9.6999999999999993</c:v>
                </c:pt>
                <c:pt idx="31">
                  <c:v>-9.2874999999999996</c:v>
                </c:pt>
                <c:pt idx="32">
                  <c:v>-8.875</c:v>
                </c:pt>
                <c:pt idx="33">
                  <c:v>-8.4625000000000004</c:v>
                </c:pt>
                <c:pt idx="34">
                  <c:v>-8.0500000000000007</c:v>
                </c:pt>
                <c:pt idx="35">
                  <c:v>-7.6375000000000002</c:v>
                </c:pt>
                <c:pt idx="36">
                  <c:v>-7.2249999999999996</c:v>
                </c:pt>
                <c:pt idx="37">
                  <c:v>-6.8125</c:v>
                </c:pt>
                <c:pt idx="38">
                  <c:v>-6.4</c:v>
                </c:pt>
                <c:pt idx="39">
                  <c:v>-6</c:v>
                </c:pt>
                <c:pt idx="40">
                  <c:v>-5.6</c:v>
                </c:pt>
                <c:pt idx="41">
                  <c:v>-5.2</c:v>
                </c:pt>
                <c:pt idx="42">
                  <c:v>-4.8</c:v>
                </c:pt>
                <c:pt idx="43">
                  <c:v>-4.4000000000000004</c:v>
                </c:pt>
                <c:pt idx="44">
                  <c:v>-4</c:v>
                </c:pt>
                <c:pt idx="45">
                  <c:v>-3.6</c:v>
                </c:pt>
                <c:pt idx="46">
                  <c:v>-3.2</c:v>
                </c:pt>
                <c:pt idx="47">
                  <c:v>-2.8</c:v>
                </c:pt>
                <c:pt idx="48">
                  <c:v>-2.4</c:v>
                </c:pt>
                <c:pt idx="49">
                  <c:v>-2</c:v>
                </c:pt>
                <c:pt idx="50">
                  <c:v>-1.6</c:v>
                </c:pt>
                <c:pt idx="51">
                  <c:v>-1.2</c:v>
                </c:pt>
                <c:pt idx="52">
                  <c:v>-0.8</c:v>
                </c:pt>
                <c:pt idx="53">
                  <c:v>-0.4</c:v>
                </c:pt>
                <c:pt idx="54">
                  <c:v>0</c:v>
                </c:pt>
                <c:pt idx="55">
                  <c:v>0.4</c:v>
                </c:pt>
                <c:pt idx="56">
                  <c:v>0.8</c:v>
                </c:pt>
                <c:pt idx="57">
                  <c:v>1.2</c:v>
                </c:pt>
                <c:pt idx="58">
                  <c:v>1.6</c:v>
                </c:pt>
                <c:pt idx="59">
                  <c:v>2</c:v>
                </c:pt>
                <c:pt idx="60">
                  <c:v>2.4</c:v>
                </c:pt>
                <c:pt idx="61">
                  <c:v>2.8</c:v>
                </c:pt>
                <c:pt idx="62">
                  <c:v>3.2</c:v>
                </c:pt>
                <c:pt idx="63">
                  <c:v>3.6</c:v>
                </c:pt>
                <c:pt idx="64">
                  <c:v>4</c:v>
                </c:pt>
                <c:pt idx="65">
                  <c:v>4.4000000000000004</c:v>
                </c:pt>
                <c:pt idx="66">
                  <c:v>4.8</c:v>
                </c:pt>
                <c:pt idx="67">
                  <c:v>5.2</c:v>
                </c:pt>
                <c:pt idx="68">
                  <c:v>5.6</c:v>
                </c:pt>
                <c:pt idx="69">
                  <c:v>6</c:v>
                </c:pt>
                <c:pt idx="70">
                  <c:v>6.4</c:v>
                </c:pt>
                <c:pt idx="71">
                  <c:v>6.8125</c:v>
                </c:pt>
                <c:pt idx="72">
                  <c:v>7.2249999999999996</c:v>
                </c:pt>
                <c:pt idx="73">
                  <c:v>7.6375000000000002</c:v>
                </c:pt>
                <c:pt idx="74">
                  <c:v>8.0500000000000007</c:v>
                </c:pt>
                <c:pt idx="75">
                  <c:v>8.4625000000000004</c:v>
                </c:pt>
                <c:pt idx="76">
                  <c:v>8.875</c:v>
                </c:pt>
                <c:pt idx="77">
                  <c:v>9.2874999999999996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10.5</c:v>
                </c:pt>
                <c:pt idx="81">
                  <c:v>10.9</c:v>
                </c:pt>
                <c:pt idx="82">
                  <c:v>11.3</c:v>
                </c:pt>
                <c:pt idx="83">
                  <c:v>11.7</c:v>
                </c:pt>
                <c:pt idx="84">
                  <c:v>12.1</c:v>
                </c:pt>
                <c:pt idx="85">
                  <c:v>12.5</c:v>
                </c:pt>
                <c:pt idx="86">
                  <c:v>12.9</c:v>
                </c:pt>
                <c:pt idx="87">
                  <c:v>13.3</c:v>
                </c:pt>
                <c:pt idx="88">
                  <c:v>13.7</c:v>
                </c:pt>
                <c:pt idx="89">
                  <c:v>14.1</c:v>
                </c:pt>
                <c:pt idx="90">
                  <c:v>14.5</c:v>
                </c:pt>
                <c:pt idx="91">
                  <c:v>14.9</c:v>
                </c:pt>
                <c:pt idx="92">
                  <c:v>15.3</c:v>
                </c:pt>
                <c:pt idx="93">
                  <c:v>15.7</c:v>
                </c:pt>
                <c:pt idx="94">
                  <c:v>16.100000000000001</c:v>
                </c:pt>
                <c:pt idx="95">
                  <c:v>16.600000000000001</c:v>
                </c:pt>
                <c:pt idx="96">
                  <c:v>17.100000000000001</c:v>
                </c:pt>
                <c:pt idx="97">
                  <c:v>17.600000000000001</c:v>
                </c:pt>
                <c:pt idx="98">
                  <c:v>18.100000000000001</c:v>
                </c:pt>
                <c:pt idx="99">
                  <c:v>18.600000000000001</c:v>
                </c:pt>
                <c:pt idx="100">
                  <c:v>19.100000000000001</c:v>
                </c:pt>
                <c:pt idx="101">
                  <c:v>19.600000000000001</c:v>
                </c:pt>
                <c:pt idx="102">
                  <c:v>20.100000000000001</c:v>
                </c:pt>
                <c:pt idx="103">
                  <c:v>20.6</c:v>
                </c:pt>
                <c:pt idx="104">
                  <c:v>21.1</c:v>
                </c:pt>
                <c:pt idx="105">
                  <c:v>21.6</c:v>
                </c:pt>
                <c:pt idx="106">
                  <c:v>22.1</c:v>
                </c:pt>
                <c:pt idx="107">
                  <c:v>22.6</c:v>
                </c:pt>
                <c:pt idx="108">
                  <c:v>23.1</c:v>
                </c:pt>
                <c:pt idx="109">
                  <c:v>-23.1</c:v>
                </c:pt>
                <c:pt idx="110">
                  <c:v>-22.662500000000001</c:v>
                </c:pt>
                <c:pt idx="111">
                  <c:v>-22.225000000000001</c:v>
                </c:pt>
                <c:pt idx="112">
                  <c:v>-21.787500000000001</c:v>
                </c:pt>
                <c:pt idx="113">
                  <c:v>-21.35</c:v>
                </c:pt>
                <c:pt idx="114">
                  <c:v>-20.912500000000001</c:v>
                </c:pt>
                <c:pt idx="115">
                  <c:v>-20.475000000000001</c:v>
                </c:pt>
                <c:pt idx="116">
                  <c:v>-20.037500000000001</c:v>
                </c:pt>
                <c:pt idx="117">
                  <c:v>-19.600000000000001</c:v>
                </c:pt>
                <c:pt idx="118">
                  <c:v>-19.162500000000001</c:v>
                </c:pt>
                <c:pt idx="119">
                  <c:v>-18.725000000000001</c:v>
                </c:pt>
                <c:pt idx="120">
                  <c:v>-18.287500000000001</c:v>
                </c:pt>
                <c:pt idx="121">
                  <c:v>-17.850000000000001</c:v>
                </c:pt>
                <c:pt idx="122">
                  <c:v>-17.412500000000001</c:v>
                </c:pt>
                <c:pt idx="123">
                  <c:v>-16.975000000000001</c:v>
                </c:pt>
                <c:pt idx="124">
                  <c:v>-16.537500000000001</c:v>
                </c:pt>
                <c:pt idx="125">
                  <c:v>-16.100000000000001</c:v>
                </c:pt>
                <c:pt idx="126">
                  <c:v>-15.7</c:v>
                </c:pt>
                <c:pt idx="127">
                  <c:v>-15.3</c:v>
                </c:pt>
                <c:pt idx="128">
                  <c:v>-14.9</c:v>
                </c:pt>
                <c:pt idx="129">
                  <c:v>-14.5</c:v>
                </c:pt>
                <c:pt idx="130">
                  <c:v>-14.1</c:v>
                </c:pt>
                <c:pt idx="131">
                  <c:v>-13.7</c:v>
                </c:pt>
                <c:pt idx="132">
                  <c:v>-13.3</c:v>
                </c:pt>
                <c:pt idx="133">
                  <c:v>-12.9</c:v>
                </c:pt>
                <c:pt idx="134">
                  <c:v>-12.5</c:v>
                </c:pt>
                <c:pt idx="135">
                  <c:v>-12.1</c:v>
                </c:pt>
                <c:pt idx="136">
                  <c:v>-11.7</c:v>
                </c:pt>
                <c:pt idx="137">
                  <c:v>-11.3</c:v>
                </c:pt>
                <c:pt idx="138">
                  <c:v>-10.9</c:v>
                </c:pt>
                <c:pt idx="139">
                  <c:v>-10.5</c:v>
                </c:pt>
                <c:pt idx="140">
                  <c:v>-10.1</c:v>
                </c:pt>
                <c:pt idx="141">
                  <c:v>-9.6999999999999993</c:v>
                </c:pt>
                <c:pt idx="142">
                  <c:v>-9.2874999999999996</c:v>
                </c:pt>
                <c:pt idx="143">
                  <c:v>-8.875</c:v>
                </c:pt>
                <c:pt idx="144">
                  <c:v>-8.4625000000000004</c:v>
                </c:pt>
                <c:pt idx="145">
                  <c:v>-8.0500000000000007</c:v>
                </c:pt>
                <c:pt idx="146">
                  <c:v>-7.6375000000000002</c:v>
                </c:pt>
                <c:pt idx="147">
                  <c:v>-7.2249999999999996</c:v>
                </c:pt>
                <c:pt idx="148">
                  <c:v>-6.8125</c:v>
                </c:pt>
                <c:pt idx="149">
                  <c:v>-6.4</c:v>
                </c:pt>
                <c:pt idx="150">
                  <c:v>-6</c:v>
                </c:pt>
                <c:pt idx="151">
                  <c:v>-5.6</c:v>
                </c:pt>
                <c:pt idx="152">
                  <c:v>-5.2</c:v>
                </c:pt>
                <c:pt idx="153">
                  <c:v>-4.8</c:v>
                </c:pt>
                <c:pt idx="154">
                  <c:v>-4.4000000000000004</c:v>
                </c:pt>
                <c:pt idx="155">
                  <c:v>-4</c:v>
                </c:pt>
                <c:pt idx="156">
                  <c:v>-3.6</c:v>
                </c:pt>
                <c:pt idx="157">
                  <c:v>-3.2</c:v>
                </c:pt>
                <c:pt idx="158">
                  <c:v>-2.8</c:v>
                </c:pt>
                <c:pt idx="159">
                  <c:v>-2.4</c:v>
                </c:pt>
                <c:pt idx="160">
                  <c:v>-2</c:v>
                </c:pt>
                <c:pt idx="161">
                  <c:v>-1.6</c:v>
                </c:pt>
                <c:pt idx="162">
                  <c:v>-1.2</c:v>
                </c:pt>
                <c:pt idx="163">
                  <c:v>-0.8</c:v>
                </c:pt>
                <c:pt idx="164">
                  <c:v>-0.4</c:v>
                </c:pt>
                <c:pt idx="165">
                  <c:v>0</c:v>
                </c:pt>
                <c:pt idx="166">
                  <c:v>0.4</c:v>
                </c:pt>
                <c:pt idx="167">
                  <c:v>0.8</c:v>
                </c:pt>
                <c:pt idx="168">
                  <c:v>1.2</c:v>
                </c:pt>
                <c:pt idx="169">
                  <c:v>1.6</c:v>
                </c:pt>
                <c:pt idx="170">
                  <c:v>2</c:v>
                </c:pt>
                <c:pt idx="171">
                  <c:v>2.4</c:v>
                </c:pt>
                <c:pt idx="172">
                  <c:v>2.8</c:v>
                </c:pt>
                <c:pt idx="173">
                  <c:v>3.2</c:v>
                </c:pt>
                <c:pt idx="174">
                  <c:v>3.6</c:v>
                </c:pt>
                <c:pt idx="175">
                  <c:v>4</c:v>
                </c:pt>
                <c:pt idx="176">
                  <c:v>4.4000000000000004</c:v>
                </c:pt>
                <c:pt idx="177">
                  <c:v>4.8</c:v>
                </c:pt>
                <c:pt idx="178">
                  <c:v>5.2</c:v>
                </c:pt>
                <c:pt idx="179">
                  <c:v>5.6</c:v>
                </c:pt>
                <c:pt idx="180">
                  <c:v>6</c:v>
                </c:pt>
                <c:pt idx="181">
                  <c:v>6.4</c:v>
                </c:pt>
                <c:pt idx="182">
                  <c:v>6.8125</c:v>
                </c:pt>
                <c:pt idx="183">
                  <c:v>7.2249999999999996</c:v>
                </c:pt>
                <c:pt idx="184">
                  <c:v>7.6375000000000002</c:v>
                </c:pt>
                <c:pt idx="185">
                  <c:v>8.0500000000000007</c:v>
                </c:pt>
                <c:pt idx="186">
                  <c:v>8.4625000000000004</c:v>
                </c:pt>
                <c:pt idx="187">
                  <c:v>8.875</c:v>
                </c:pt>
                <c:pt idx="188">
                  <c:v>9.2874999999999996</c:v>
                </c:pt>
                <c:pt idx="189">
                  <c:v>9.6999999999999993</c:v>
                </c:pt>
                <c:pt idx="190">
                  <c:v>10.1</c:v>
                </c:pt>
                <c:pt idx="191">
                  <c:v>10.5</c:v>
                </c:pt>
                <c:pt idx="192">
                  <c:v>10.9</c:v>
                </c:pt>
                <c:pt idx="193">
                  <c:v>11.3</c:v>
                </c:pt>
                <c:pt idx="194">
                  <c:v>11.7</c:v>
                </c:pt>
                <c:pt idx="195">
                  <c:v>12.1</c:v>
                </c:pt>
                <c:pt idx="196">
                  <c:v>12.5</c:v>
                </c:pt>
                <c:pt idx="197">
                  <c:v>12.9</c:v>
                </c:pt>
                <c:pt idx="198">
                  <c:v>13.3</c:v>
                </c:pt>
                <c:pt idx="199">
                  <c:v>13.7</c:v>
                </c:pt>
                <c:pt idx="200">
                  <c:v>14.1</c:v>
                </c:pt>
                <c:pt idx="201">
                  <c:v>14.5</c:v>
                </c:pt>
                <c:pt idx="202">
                  <c:v>14.9</c:v>
                </c:pt>
                <c:pt idx="203">
                  <c:v>15.3</c:v>
                </c:pt>
                <c:pt idx="204">
                  <c:v>15.7</c:v>
                </c:pt>
                <c:pt idx="205">
                  <c:v>16.100000000000001</c:v>
                </c:pt>
                <c:pt idx="206">
                  <c:v>16.537500000000001</c:v>
                </c:pt>
                <c:pt idx="207">
                  <c:v>16.975000000000001</c:v>
                </c:pt>
                <c:pt idx="208">
                  <c:v>17.412500000000001</c:v>
                </c:pt>
                <c:pt idx="209">
                  <c:v>17.850000000000001</c:v>
                </c:pt>
                <c:pt idx="210">
                  <c:v>18.287500000000001</c:v>
                </c:pt>
                <c:pt idx="211">
                  <c:v>18.725000000000001</c:v>
                </c:pt>
                <c:pt idx="212">
                  <c:v>19.162500000000001</c:v>
                </c:pt>
                <c:pt idx="213">
                  <c:v>19.600000000000001</c:v>
                </c:pt>
                <c:pt idx="214">
                  <c:v>20.037500000000001</c:v>
                </c:pt>
                <c:pt idx="215">
                  <c:v>20.475000000000001</c:v>
                </c:pt>
                <c:pt idx="216">
                  <c:v>20.912500000000001</c:v>
                </c:pt>
                <c:pt idx="217">
                  <c:v>21.35</c:v>
                </c:pt>
                <c:pt idx="218">
                  <c:v>21.787500000000001</c:v>
                </c:pt>
                <c:pt idx="219">
                  <c:v>22.225000000000001</c:v>
                </c:pt>
                <c:pt idx="220">
                  <c:v>22.662500000000001</c:v>
                </c:pt>
                <c:pt idx="221">
                  <c:v>23.1</c:v>
                </c:pt>
                <c:pt idx="222">
                  <c:v>-3.2</c:v>
                </c:pt>
                <c:pt idx="223">
                  <c:v>-3.2</c:v>
                </c:pt>
                <c:pt idx="224">
                  <c:v>-3.2</c:v>
                </c:pt>
                <c:pt idx="225">
                  <c:v>-3.2</c:v>
                </c:pt>
                <c:pt idx="226">
                  <c:v>-3.2</c:v>
                </c:pt>
                <c:pt idx="227">
                  <c:v>-3.2</c:v>
                </c:pt>
                <c:pt idx="228">
                  <c:v>-3.2</c:v>
                </c:pt>
                <c:pt idx="229">
                  <c:v>-6.4</c:v>
                </c:pt>
                <c:pt idx="230">
                  <c:v>-6.4</c:v>
                </c:pt>
                <c:pt idx="231">
                  <c:v>-6.4</c:v>
                </c:pt>
                <c:pt idx="232">
                  <c:v>-6.4</c:v>
                </c:pt>
                <c:pt idx="233">
                  <c:v>-6.4</c:v>
                </c:pt>
                <c:pt idx="234">
                  <c:v>-6.4</c:v>
                </c:pt>
                <c:pt idx="235">
                  <c:v>-6.4</c:v>
                </c:pt>
                <c:pt idx="236">
                  <c:v>-9.6999999999999993</c:v>
                </c:pt>
                <c:pt idx="237">
                  <c:v>-9.6999999999999993</c:v>
                </c:pt>
                <c:pt idx="238">
                  <c:v>-9.6999999999999993</c:v>
                </c:pt>
                <c:pt idx="239">
                  <c:v>-9.6999999999999993</c:v>
                </c:pt>
                <c:pt idx="240">
                  <c:v>-9.6999999999999993</c:v>
                </c:pt>
                <c:pt idx="241">
                  <c:v>-9.6999999999999993</c:v>
                </c:pt>
                <c:pt idx="242">
                  <c:v>-9.6999999999999993</c:v>
                </c:pt>
                <c:pt idx="243">
                  <c:v>-12.9</c:v>
                </c:pt>
                <c:pt idx="244">
                  <c:v>-12.9</c:v>
                </c:pt>
                <c:pt idx="245">
                  <c:v>-12.9</c:v>
                </c:pt>
                <c:pt idx="246">
                  <c:v>-12.9</c:v>
                </c:pt>
                <c:pt idx="247">
                  <c:v>-12.9</c:v>
                </c:pt>
                <c:pt idx="248">
                  <c:v>-12.9</c:v>
                </c:pt>
                <c:pt idx="249">
                  <c:v>-12.9</c:v>
                </c:pt>
                <c:pt idx="250">
                  <c:v>-16.100000000000001</c:v>
                </c:pt>
                <c:pt idx="251">
                  <c:v>-16.100000000000001</c:v>
                </c:pt>
                <c:pt idx="252">
                  <c:v>-16.100000000000001</c:v>
                </c:pt>
                <c:pt idx="253">
                  <c:v>-16.100000000000001</c:v>
                </c:pt>
                <c:pt idx="254">
                  <c:v>-16.100000000000001</c:v>
                </c:pt>
                <c:pt idx="255">
                  <c:v>-16.100000000000001</c:v>
                </c:pt>
                <c:pt idx="256">
                  <c:v>-16.100000000000001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6.4</c:v>
                </c:pt>
                <c:pt idx="265">
                  <c:v>6.4</c:v>
                </c:pt>
                <c:pt idx="266">
                  <c:v>6.4</c:v>
                </c:pt>
                <c:pt idx="267">
                  <c:v>6.4</c:v>
                </c:pt>
                <c:pt idx="268">
                  <c:v>6.4</c:v>
                </c:pt>
                <c:pt idx="269">
                  <c:v>6.4</c:v>
                </c:pt>
                <c:pt idx="270">
                  <c:v>6.4</c:v>
                </c:pt>
                <c:pt idx="271">
                  <c:v>9.6999999999999993</c:v>
                </c:pt>
                <c:pt idx="272">
                  <c:v>9.6999999999999993</c:v>
                </c:pt>
                <c:pt idx="273">
                  <c:v>9.6999999999999993</c:v>
                </c:pt>
                <c:pt idx="274">
                  <c:v>9.6999999999999993</c:v>
                </c:pt>
                <c:pt idx="275">
                  <c:v>9.6999999999999993</c:v>
                </c:pt>
                <c:pt idx="276">
                  <c:v>9.6999999999999993</c:v>
                </c:pt>
                <c:pt idx="277">
                  <c:v>9.6999999999999993</c:v>
                </c:pt>
                <c:pt idx="278">
                  <c:v>12.9</c:v>
                </c:pt>
                <c:pt idx="279">
                  <c:v>12.9</c:v>
                </c:pt>
                <c:pt idx="280">
                  <c:v>12.9</c:v>
                </c:pt>
                <c:pt idx="281">
                  <c:v>12.9</c:v>
                </c:pt>
                <c:pt idx="282">
                  <c:v>12.9</c:v>
                </c:pt>
                <c:pt idx="283">
                  <c:v>12.9</c:v>
                </c:pt>
                <c:pt idx="284">
                  <c:v>12.9</c:v>
                </c:pt>
                <c:pt idx="285">
                  <c:v>16.100000000000001</c:v>
                </c:pt>
                <c:pt idx="286">
                  <c:v>16.100000000000001</c:v>
                </c:pt>
                <c:pt idx="287">
                  <c:v>16.100000000000001</c:v>
                </c:pt>
                <c:pt idx="288">
                  <c:v>16.100000000000001</c:v>
                </c:pt>
                <c:pt idx="289">
                  <c:v>16.100000000000001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-23.1</c:v>
                </c:pt>
                <c:pt idx="293">
                  <c:v>-22.662500000000001</c:v>
                </c:pt>
                <c:pt idx="294">
                  <c:v>-22.225000000000001</c:v>
                </c:pt>
                <c:pt idx="295">
                  <c:v>-21.787500000000001</c:v>
                </c:pt>
                <c:pt idx="296">
                  <c:v>-21.35</c:v>
                </c:pt>
                <c:pt idx="297">
                  <c:v>-20.912500000000001</c:v>
                </c:pt>
                <c:pt idx="298">
                  <c:v>-20.475000000000001</c:v>
                </c:pt>
                <c:pt idx="299">
                  <c:v>-20.037500000000001</c:v>
                </c:pt>
                <c:pt idx="300">
                  <c:v>-19.600000000000001</c:v>
                </c:pt>
                <c:pt idx="301">
                  <c:v>-19.162500000000001</c:v>
                </c:pt>
                <c:pt idx="302">
                  <c:v>-18.725000000000001</c:v>
                </c:pt>
                <c:pt idx="303">
                  <c:v>-18.287500000000001</c:v>
                </c:pt>
                <c:pt idx="304">
                  <c:v>-17.850000000000001</c:v>
                </c:pt>
                <c:pt idx="305">
                  <c:v>-17.412500000000001</c:v>
                </c:pt>
                <c:pt idx="306">
                  <c:v>-16.975000000000001</c:v>
                </c:pt>
                <c:pt idx="307">
                  <c:v>-16.537500000000001</c:v>
                </c:pt>
                <c:pt idx="308">
                  <c:v>-16.100000000000001</c:v>
                </c:pt>
                <c:pt idx="309">
                  <c:v>16.100000000000001</c:v>
                </c:pt>
                <c:pt idx="310">
                  <c:v>16.537500000000001</c:v>
                </c:pt>
                <c:pt idx="311">
                  <c:v>16.975000000000001</c:v>
                </c:pt>
                <c:pt idx="312">
                  <c:v>17.412500000000001</c:v>
                </c:pt>
                <c:pt idx="313">
                  <c:v>17.850000000000001</c:v>
                </c:pt>
                <c:pt idx="314">
                  <c:v>18.287500000000001</c:v>
                </c:pt>
                <c:pt idx="315">
                  <c:v>18.725000000000001</c:v>
                </c:pt>
                <c:pt idx="316">
                  <c:v>19.162500000000001</c:v>
                </c:pt>
                <c:pt idx="317">
                  <c:v>19.600000000000001</c:v>
                </c:pt>
                <c:pt idx="318">
                  <c:v>20.037500000000001</c:v>
                </c:pt>
                <c:pt idx="319">
                  <c:v>20.475000000000001</c:v>
                </c:pt>
                <c:pt idx="320">
                  <c:v>20.912500000000001</c:v>
                </c:pt>
                <c:pt idx="321">
                  <c:v>21.35</c:v>
                </c:pt>
                <c:pt idx="322">
                  <c:v>21.787500000000001</c:v>
                </c:pt>
                <c:pt idx="323">
                  <c:v>22.225000000000001</c:v>
                </c:pt>
                <c:pt idx="324">
                  <c:v>22.662500000000001</c:v>
                </c:pt>
                <c:pt idx="325">
                  <c:v>23.1</c:v>
                </c:pt>
                <c:pt idx="326">
                  <c:v>-23.1</c:v>
                </c:pt>
                <c:pt idx="327">
                  <c:v>-22.6</c:v>
                </c:pt>
                <c:pt idx="328">
                  <c:v>-22.1</c:v>
                </c:pt>
                <c:pt idx="329">
                  <c:v>-21.6</c:v>
                </c:pt>
                <c:pt idx="330">
                  <c:v>-21.1</c:v>
                </c:pt>
                <c:pt idx="331">
                  <c:v>-20.6</c:v>
                </c:pt>
                <c:pt idx="332">
                  <c:v>-20.100000000000001</c:v>
                </c:pt>
                <c:pt idx="333">
                  <c:v>-19.600000000000001</c:v>
                </c:pt>
                <c:pt idx="334">
                  <c:v>-19.100000000000001</c:v>
                </c:pt>
                <c:pt idx="335">
                  <c:v>-18.600000000000001</c:v>
                </c:pt>
                <c:pt idx="336">
                  <c:v>-18.100000000000001</c:v>
                </c:pt>
                <c:pt idx="337">
                  <c:v>-17.600000000000001</c:v>
                </c:pt>
                <c:pt idx="338">
                  <c:v>-17.100000000000001</c:v>
                </c:pt>
                <c:pt idx="339">
                  <c:v>-16.600000000000001</c:v>
                </c:pt>
                <c:pt idx="340">
                  <c:v>-16.100000000000001</c:v>
                </c:pt>
                <c:pt idx="341">
                  <c:v>16.100000000000001</c:v>
                </c:pt>
                <c:pt idx="342">
                  <c:v>16.600000000000001</c:v>
                </c:pt>
                <c:pt idx="343">
                  <c:v>17.100000000000001</c:v>
                </c:pt>
                <c:pt idx="344">
                  <c:v>17.600000000000001</c:v>
                </c:pt>
                <c:pt idx="345">
                  <c:v>18.100000000000001</c:v>
                </c:pt>
                <c:pt idx="346">
                  <c:v>18.600000000000001</c:v>
                </c:pt>
                <c:pt idx="347">
                  <c:v>19.100000000000001</c:v>
                </c:pt>
                <c:pt idx="348">
                  <c:v>19.600000000000001</c:v>
                </c:pt>
                <c:pt idx="349">
                  <c:v>20.100000000000001</c:v>
                </c:pt>
                <c:pt idx="350">
                  <c:v>20.6</c:v>
                </c:pt>
                <c:pt idx="351">
                  <c:v>21.1</c:v>
                </c:pt>
                <c:pt idx="352">
                  <c:v>21.6</c:v>
                </c:pt>
                <c:pt idx="353">
                  <c:v>22.1</c:v>
                </c:pt>
                <c:pt idx="354">
                  <c:v>22.6</c:v>
                </c:pt>
                <c:pt idx="355">
                  <c:v>23.1</c:v>
                </c:pt>
                <c:pt idx="356">
                  <c:v>-23.1</c:v>
                </c:pt>
                <c:pt idx="357">
                  <c:v>-16.100000000000001</c:v>
                </c:pt>
                <c:pt idx="358">
                  <c:v>-16.600000000000001</c:v>
                </c:pt>
                <c:pt idx="359">
                  <c:v>-17.100000000000001</c:v>
                </c:pt>
                <c:pt idx="360">
                  <c:v>-17.600000000000001</c:v>
                </c:pt>
                <c:pt idx="361">
                  <c:v>-18.100000000000001</c:v>
                </c:pt>
                <c:pt idx="362">
                  <c:v>-18.600000000000001</c:v>
                </c:pt>
                <c:pt idx="363">
                  <c:v>-19.100000000000001</c:v>
                </c:pt>
                <c:pt idx="364">
                  <c:v>-19.600000000000001</c:v>
                </c:pt>
                <c:pt idx="365">
                  <c:v>-20.100000000000001</c:v>
                </c:pt>
                <c:pt idx="366">
                  <c:v>-20.6</c:v>
                </c:pt>
                <c:pt idx="367">
                  <c:v>-21.1</c:v>
                </c:pt>
                <c:pt idx="368">
                  <c:v>-21.6</c:v>
                </c:pt>
                <c:pt idx="369">
                  <c:v>-22.1</c:v>
                </c:pt>
                <c:pt idx="370">
                  <c:v>-22.6</c:v>
                </c:pt>
                <c:pt idx="371">
                  <c:v>23.1</c:v>
                </c:pt>
                <c:pt idx="372">
                  <c:v>16.100000000000001</c:v>
                </c:pt>
                <c:pt idx="373">
                  <c:v>16.600000000000001</c:v>
                </c:pt>
                <c:pt idx="374">
                  <c:v>17.100000000000001</c:v>
                </c:pt>
                <c:pt idx="375">
                  <c:v>17.600000000000001</c:v>
                </c:pt>
                <c:pt idx="376">
                  <c:v>18.100000000000001</c:v>
                </c:pt>
                <c:pt idx="377">
                  <c:v>18.600000000000001</c:v>
                </c:pt>
                <c:pt idx="378">
                  <c:v>19.100000000000001</c:v>
                </c:pt>
                <c:pt idx="379">
                  <c:v>19.600000000000001</c:v>
                </c:pt>
                <c:pt idx="380">
                  <c:v>20.100000000000001</c:v>
                </c:pt>
                <c:pt idx="381">
                  <c:v>20.6</c:v>
                </c:pt>
                <c:pt idx="382">
                  <c:v>21.1</c:v>
                </c:pt>
                <c:pt idx="383">
                  <c:v>21.6</c:v>
                </c:pt>
                <c:pt idx="384">
                  <c:v>22.1</c:v>
                </c:pt>
                <c:pt idx="385">
                  <c:v>22.6</c:v>
                </c:pt>
                <c:pt idx="386">
                  <c:v>-23.1</c:v>
                </c:pt>
                <c:pt idx="387">
                  <c:v>-23.1</c:v>
                </c:pt>
                <c:pt idx="388">
                  <c:v>-23.1</c:v>
                </c:pt>
                <c:pt idx="389">
                  <c:v>-23.1</c:v>
                </c:pt>
                <c:pt idx="390">
                  <c:v>-23.1</c:v>
                </c:pt>
                <c:pt idx="391">
                  <c:v>-23.1</c:v>
                </c:pt>
                <c:pt idx="392">
                  <c:v>-23.1</c:v>
                </c:pt>
                <c:pt idx="393">
                  <c:v>-23.1</c:v>
                </c:pt>
                <c:pt idx="394">
                  <c:v>-23.1</c:v>
                </c:pt>
                <c:pt idx="395">
                  <c:v>-23.1</c:v>
                </c:pt>
                <c:pt idx="396">
                  <c:v>-23.1</c:v>
                </c:pt>
                <c:pt idx="397">
                  <c:v>-23.1</c:v>
                </c:pt>
                <c:pt idx="398">
                  <c:v>-23.1</c:v>
                </c:pt>
                <c:pt idx="399">
                  <c:v>-23.1</c:v>
                </c:pt>
                <c:pt idx="400">
                  <c:v>-23.1</c:v>
                </c:pt>
                <c:pt idx="401">
                  <c:v>-23.1</c:v>
                </c:pt>
                <c:pt idx="402">
                  <c:v>-23.1</c:v>
                </c:pt>
                <c:pt idx="403">
                  <c:v>-23.1</c:v>
                </c:pt>
                <c:pt idx="404">
                  <c:v>-23.1</c:v>
                </c:pt>
                <c:pt idx="405">
                  <c:v>-23.1</c:v>
                </c:pt>
                <c:pt idx="406">
                  <c:v>-23.1</c:v>
                </c:pt>
                <c:pt idx="407">
                  <c:v>-23.1</c:v>
                </c:pt>
                <c:pt idx="408">
                  <c:v>-23.1</c:v>
                </c:pt>
                <c:pt idx="409">
                  <c:v>-23.1</c:v>
                </c:pt>
                <c:pt idx="410">
                  <c:v>-23.1</c:v>
                </c:pt>
                <c:pt idx="411">
                  <c:v>-23.1</c:v>
                </c:pt>
                <c:pt idx="412">
                  <c:v>-23.1</c:v>
                </c:pt>
                <c:pt idx="413">
                  <c:v>-23.1</c:v>
                </c:pt>
                <c:pt idx="414">
                  <c:v>-23.1</c:v>
                </c:pt>
                <c:pt idx="415">
                  <c:v>-23.1</c:v>
                </c:pt>
                <c:pt idx="416">
                  <c:v>-23.1</c:v>
                </c:pt>
                <c:pt idx="417">
                  <c:v>-23.1</c:v>
                </c:pt>
                <c:pt idx="418">
                  <c:v>-23.1</c:v>
                </c:pt>
                <c:pt idx="419">
                  <c:v>-23.1</c:v>
                </c:pt>
                <c:pt idx="420">
                  <c:v>-23.1</c:v>
                </c:pt>
                <c:pt idx="421">
                  <c:v>-23.1</c:v>
                </c:pt>
                <c:pt idx="422">
                  <c:v>-23.1</c:v>
                </c:pt>
                <c:pt idx="423">
                  <c:v>-23.1</c:v>
                </c:pt>
                <c:pt idx="424">
                  <c:v>-23.1</c:v>
                </c:pt>
                <c:pt idx="425">
                  <c:v>-23.1</c:v>
                </c:pt>
                <c:pt idx="426">
                  <c:v>-23.1</c:v>
                </c:pt>
                <c:pt idx="427">
                  <c:v>-23.1</c:v>
                </c:pt>
                <c:pt idx="428">
                  <c:v>-23.1</c:v>
                </c:pt>
                <c:pt idx="429">
                  <c:v>-23.1</c:v>
                </c:pt>
                <c:pt idx="430">
                  <c:v>-23.1</c:v>
                </c:pt>
                <c:pt idx="431">
                  <c:v>-23.1</c:v>
                </c:pt>
                <c:pt idx="432">
                  <c:v>-23.1</c:v>
                </c:pt>
                <c:pt idx="433">
                  <c:v>-23.1</c:v>
                </c:pt>
                <c:pt idx="434">
                  <c:v>-23.1</c:v>
                </c:pt>
                <c:pt idx="435">
                  <c:v>-23.1</c:v>
                </c:pt>
                <c:pt idx="436">
                  <c:v>-23.1</c:v>
                </c:pt>
                <c:pt idx="437">
                  <c:v>-23.1</c:v>
                </c:pt>
                <c:pt idx="438">
                  <c:v>-23.1</c:v>
                </c:pt>
                <c:pt idx="439">
                  <c:v>-23.1</c:v>
                </c:pt>
                <c:pt idx="440">
                  <c:v>-23.1</c:v>
                </c:pt>
                <c:pt idx="441">
                  <c:v>-16.100000000000001</c:v>
                </c:pt>
                <c:pt idx="442">
                  <c:v>-16.100000000000001</c:v>
                </c:pt>
                <c:pt idx="443">
                  <c:v>-16.100000000000001</c:v>
                </c:pt>
                <c:pt idx="444">
                  <c:v>-16.100000000000001</c:v>
                </c:pt>
                <c:pt idx="445">
                  <c:v>-16.100000000000001</c:v>
                </c:pt>
                <c:pt idx="446">
                  <c:v>-16.100000000000001</c:v>
                </c:pt>
                <c:pt idx="447">
                  <c:v>-16.100000000000001</c:v>
                </c:pt>
                <c:pt idx="448">
                  <c:v>-16.100000000000001</c:v>
                </c:pt>
                <c:pt idx="449">
                  <c:v>-16.100000000000001</c:v>
                </c:pt>
                <c:pt idx="450">
                  <c:v>-16.100000000000001</c:v>
                </c:pt>
                <c:pt idx="451">
                  <c:v>-16.100000000000001</c:v>
                </c:pt>
                <c:pt idx="452">
                  <c:v>-16.100000000000001</c:v>
                </c:pt>
                <c:pt idx="453">
                  <c:v>-16.100000000000001</c:v>
                </c:pt>
                <c:pt idx="454">
                  <c:v>-16.100000000000001</c:v>
                </c:pt>
                <c:pt idx="455">
                  <c:v>-16.100000000000001</c:v>
                </c:pt>
                <c:pt idx="456">
                  <c:v>-16.100000000000001</c:v>
                </c:pt>
                <c:pt idx="457">
                  <c:v>-16.100000000000001</c:v>
                </c:pt>
                <c:pt idx="458">
                  <c:v>-16.100000000000001</c:v>
                </c:pt>
                <c:pt idx="459">
                  <c:v>-16.100000000000001</c:v>
                </c:pt>
                <c:pt idx="460">
                  <c:v>-16.100000000000001</c:v>
                </c:pt>
                <c:pt idx="461">
                  <c:v>-16.100000000000001</c:v>
                </c:pt>
                <c:pt idx="462">
                  <c:v>-16.100000000000001</c:v>
                </c:pt>
                <c:pt idx="463">
                  <c:v>-16.100000000000001</c:v>
                </c:pt>
                <c:pt idx="464">
                  <c:v>-16.100000000000001</c:v>
                </c:pt>
                <c:pt idx="465">
                  <c:v>-16.100000000000001</c:v>
                </c:pt>
                <c:pt idx="466">
                  <c:v>-16.100000000000001</c:v>
                </c:pt>
                <c:pt idx="467">
                  <c:v>-16.100000000000001</c:v>
                </c:pt>
                <c:pt idx="468">
                  <c:v>-16.100000000000001</c:v>
                </c:pt>
                <c:pt idx="469">
                  <c:v>-16.100000000000001</c:v>
                </c:pt>
                <c:pt idx="470">
                  <c:v>-16.100000000000001</c:v>
                </c:pt>
                <c:pt idx="471">
                  <c:v>-16.100000000000001</c:v>
                </c:pt>
                <c:pt idx="472">
                  <c:v>-16.100000000000001</c:v>
                </c:pt>
                <c:pt idx="473">
                  <c:v>-16.100000000000001</c:v>
                </c:pt>
                <c:pt idx="474">
                  <c:v>-16.100000000000001</c:v>
                </c:pt>
                <c:pt idx="475">
                  <c:v>-16.100000000000001</c:v>
                </c:pt>
                <c:pt idx="476">
                  <c:v>-16.100000000000001</c:v>
                </c:pt>
                <c:pt idx="477">
                  <c:v>-16.100000000000001</c:v>
                </c:pt>
                <c:pt idx="478">
                  <c:v>-16.100000000000001</c:v>
                </c:pt>
                <c:pt idx="479">
                  <c:v>-16.100000000000001</c:v>
                </c:pt>
                <c:pt idx="480">
                  <c:v>-16.100000000000001</c:v>
                </c:pt>
                <c:pt idx="481">
                  <c:v>-16.100000000000001</c:v>
                </c:pt>
                <c:pt idx="482">
                  <c:v>-16.100000000000001</c:v>
                </c:pt>
                <c:pt idx="483">
                  <c:v>-16.100000000000001</c:v>
                </c:pt>
                <c:pt idx="484">
                  <c:v>-16.100000000000001</c:v>
                </c:pt>
                <c:pt idx="485">
                  <c:v>-16.100000000000001</c:v>
                </c:pt>
                <c:pt idx="486">
                  <c:v>-16.100000000000001</c:v>
                </c:pt>
                <c:pt idx="487">
                  <c:v>-16.100000000000001</c:v>
                </c:pt>
                <c:pt idx="488">
                  <c:v>-16.100000000000001</c:v>
                </c:pt>
                <c:pt idx="489">
                  <c:v>-16.100000000000001</c:v>
                </c:pt>
                <c:pt idx="490">
                  <c:v>-16.100000000000001</c:v>
                </c:pt>
                <c:pt idx="491">
                  <c:v>-16.100000000000001</c:v>
                </c:pt>
                <c:pt idx="492">
                  <c:v>-16.100000000000001</c:v>
                </c:pt>
                <c:pt idx="493">
                  <c:v>-16.100000000000001</c:v>
                </c:pt>
                <c:pt idx="494">
                  <c:v>-16.100000000000001</c:v>
                </c:pt>
                <c:pt idx="495">
                  <c:v>-16.100000000000001</c:v>
                </c:pt>
                <c:pt idx="496">
                  <c:v>16.100000000000001</c:v>
                </c:pt>
                <c:pt idx="497">
                  <c:v>16.100000000000001</c:v>
                </c:pt>
                <c:pt idx="498">
                  <c:v>16.100000000000001</c:v>
                </c:pt>
                <c:pt idx="499">
                  <c:v>16.100000000000001</c:v>
                </c:pt>
                <c:pt idx="500">
                  <c:v>16.100000000000001</c:v>
                </c:pt>
                <c:pt idx="501">
                  <c:v>16.100000000000001</c:v>
                </c:pt>
                <c:pt idx="502">
                  <c:v>16.100000000000001</c:v>
                </c:pt>
                <c:pt idx="503">
                  <c:v>16.100000000000001</c:v>
                </c:pt>
                <c:pt idx="504">
                  <c:v>16.100000000000001</c:v>
                </c:pt>
                <c:pt idx="505">
                  <c:v>16.100000000000001</c:v>
                </c:pt>
                <c:pt idx="506">
                  <c:v>16.100000000000001</c:v>
                </c:pt>
                <c:pt idx="507">
                  <c:v>16.100000000000001</c:v>
                </c:pt>
                <c:pt idx="508">
                  <c:v>16.100000000000001</c:v>
                </c:pt>
                <c:pt idx="509">
                  <c:v>16.100000000000001</c:v>
                </c:pt>
                <c:pt idx="510">
                  <c:v>16.100000000000001</c:v>
                </c:pt>
                <c:pt idx="511">
                  <c:v>16.100000000000001</c:v>
                </c:pt>
                <c:pt idx="512">
                  <c:v>16.100000000000001</c:v>
                </c:pt>
                <c:pt idx="513">
                  <c:v>16.100000000000001</c:v>
                </c:pt>
                <c:pt idx="514">
                  <c:v>16.100000000000001</c:v>
                </c:pt>
                <c:pt idx="515">
                  <c:v>16.100000000000001</c:v>
                </c:pt>
                <c:pt idx="516">
                  <c:v>16.100000000000001</c:v>
                </c:pt>
                <c:pt idx="517">
                  <c:v>16.100000000000001</c:v>
                </c:pt>
                <c:pt idx="518">
                  <c:v>16.100000000000001</c:v>
                </c:pt>
                <c:pt idx="519">
                  <c:v>16.100000000000001</c:v>
                </c:pt>
                <c:pt idx="520">
                  <c:v>16.100000000000001</c:v>
                </c:pt>
                <c:pt idx="521">
                  <c:v>16.100000000000001</c:v>
                </c:pt>
                <c:pt idx="522">
                  <c:v>16.100000000000001</c:v>
                </c:pt>
                <c:pt idx="523">
                  <c:v>16.100000000000001</c:v>
                </c:pt>
                <c:pt idx="524">
                  <c:v>16.100000000000001</c:v>
                </c:pt>
                <c:pt idx="525">
                  <c:v>16.100000000000001</c:v>
                </c:pt>
                <c:pt idx="526">
                  <c:v>16.100000000000001</c:v>
                </c:pt>
                <c:pt idx="527">
                  <c:v>16.100000000000001</c:v>
                </c:pt>
                <c:pt idx="528">
                  <c:v>16.100000000000001</c:v>
                </c:pt>
                <c:pt idx="529">
                  <c:v>16.100000000000001</c:v>
                </c:pt>
                <c:pt idx="530">
                  <c:v>16.100000000000001</c:v>
                </c:pt>
                <c:pt idx="531">
                  <c:v>16.100000000000001</c:v>
                </c:pt>
                <c:pt idx="532">
                  <c:v>16.100000000000001</c:v>
                </c:pt>
                <c:pt idx="533">
                  <c:v>16.100000000000001</c:v>
                </c:pt>
                <c:pt idx="534">
                  <c:v>16.100000000000001</c:v>
                </c:pt>
                <c:pt idx="535">
                  <c:v>16.100000000000001</c:v>
                </c:pt>
                <c:pt idx="536">
                  <c:v>16.100000000000001</c:v>
                </c:pt>
                <c:pt idx="537">
                  <c:v>16.100000000000001</c:v>
                </c:pt>
                <c:pt idx="538">
                  <c:v>16.100000000000001</c:v>
                </c:pt>
                <c:pt idx="539">
                  <c:v>16.100000000000001</c:v>
                </c:pt>
                <c:pt idx="540">
                  <c:v>16.100000000000001</c:v>
                </c:pt>
                <c:pt idx="541">
                  <c:v>16.100000000000001</c:v>
                </c:pt>
                <c:pt idx="542">
                  <c:v>16.100000000000001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16.100000000000001</c:v>
                </c:pt>
                <c:pt idx="546">
                  <c:v>16.100000000000001</c:v>
                </c:pt>
                <c:pt idx="547">
                  <c:v>16.100000000000001</c:v>
                </c:pt>
                <c:pt idx="548">
                  <c:v>16.100000000000001</c:v>
                </c:pt>
                <c:pt idx="549">
                  <c:v>16.100000000000001</c:v>
                </c:pt>
                <c:pt idx="550">
                  <c:v>16.100000000000001</c:v>
                </c:pt>
                <c:pt idx="551">
                  <c:v>23.1</c:v>
                </c:pt>
                <c:pt idx="552">
                  <c:v>23.1</c:v>
                </c:pt>
                <c:pt idx="553">
                  <c:v>23.1</c:v>
                </c:pt>
                <c:pt idx="554">
                  <c:v>23.1</c:v>
                </c:pt>
                <c:pt idx="555">
                  <c:v>23.1</c:v>
                </c:pt>
                <c:pt idx="556">
                  <c:v>23.1</c:v>
                </c:pt>
                <c:pt idx="557">
                  <c:v>23.1</c:v>
                </c:pt>
                <c:pt idx="558">
                  <c:v>23.1</c:v>
                </c:pt>
                <c:pt idx="559">
                  <c:v>23.1</c:v>
                </c:pt>
                <c:pt idx="560">
                  <c:v>23.1</c:v>
                </c:pt>
                <c:pt idx="561">
                  <c:v>23.1</c:v>
                </c:pt>
                <c:pt idx="562">
                  <c:v>23.1</c:v>
                </c:pt>
                <c:pt idx="563">
                  <c:v>23.1</c:v>
                </c:pt>
                <c:pt idx="564">
                  <c:v>23.1</c:v>
                </c:pt>
                <c:pt idx="565">
                  <c:v>23.1</c:v>
                </c:pt>
                <c:pt idx="566">
                  <c:v>23.1</c:v>
                </c:pt>
                <c:pt idx="567">
                  <c:v>23.1</c:v>
                </c:pt>
                <c:pt idx="568">
                  <c:v>23.1</c:v>
                </c:pt>
                <c:pt idx="569">
                  <c:v>23.1</c:v>
                </c:pt>
                <c:pt idx="570">
                  <c:v>23.1</c:v>
                </c:pt>
                <c:pt idx="571">
                  <c:v>23.1</c:v>
                </c:pt>
                <c:pt idx="572">
                  <c:v>23.1</c:v>
                </c:pt>
                <c:pt idx="573">
                  <c:v>23.1</c:v>
                </c:pt>
                <c:pt idx="574">
                  <c:v>23.1</c:v>
                </c:pt>
                <c:pt idx="575">
                  <c:v>23.1</c:v>
                </c:pt>
                <c:pt idx="576">
                  <c:v>23.1</c:v>
                </c:pt>
                <c:pt idx="577">
                  <c:v>23.1</c:v>
                </c:pt>
                <c:pt idx="578">
                  <c:v>23.1</c:v>
                </c:pt>
                <c:pt idx="579">
                  <c:v>23.1</c:v>
                </c:pt>
                <c:pt idx="580">
                  <c:v>23.1</c:v>
                </c:pt>
                <c:pt idx="581">
                  <c:v>23.1</c:v>
                </c:pt>
                <c:pt idx="582">
                  <c:v>23.1</c:v>
                </c:pt>
                <c:pt idx="583">
                  <c:v>23.1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23.1</c:v>
                </c:pt>
                <c:pt idx="588">
                  <c:v>23.1</c:v>
                </c:pt>
                <c:pt idx="589">
                  <c:v>23.1</c:v>
                </c:pt>
                <c:pt idx="590">
                  <c:v>23.1</c:v>
                </c:pt>
                <c:pt idx="591">
                  <c:v>23.1</c:v>
                </c:pt>
                <c:pt idx="592">
                  <c:v>23.1</c:v>
                </c:pt>
                <c:pt idx="593">
                  <c:v>23.1</c:v>
                </c:pt>
                <c:pt idx="594">
                  <c:v>23.1</c:v>
                </c:pt>
                <c:pt idx="595">
                  <c:v>23.1</c:v>
                </c:pt>
                <c:pt idx="596">
                  <c:v>23.1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  <c:pt idx="600">
                  <c:v>23.1</c:v>
                </c:pt>
                <c:pt idx="601">
                  <c:v>23.1</c:v>
                </c:pt>
                <c:pt idx="602">
                  <c:v>23.1</c:v>
                </c:pt>
                <c:pt idx="603">
                  <c:v>23.1</c:v>
                </c:pt>
                <c:pt idx="604">
                  <c:v>23.1</c:v>
                </c:pt>
                <c:pt idx="605">
                  <c:v>23.1</c:v>
                </c:pt>
                <c:pt idx="606">
                  <c:v>-23.1</c:v>
                </c:pt>
                <c:pt idx="607">
                  <c:v>-22.8</c:v>
                </c:pt>
                <c:pt idx="608">
                  <c:v>-22.5</c:v>
                </c:pt>
                <c:pt idx="609">
                  <c:v>-22.2</c:v>
                </c:pt>
                <c:pt idx="610">
                  <c:v>-21.9</c:v>
                </c:pt>
                <c:pt idx="611">
                  <c:v>-21.416666666699999</c:v>
                </c:pt>
                <c:pt idx="612">
                  <c:v>-20.933333333299998</c:v>
                </c:pt>
                <c:pt idx="613">
                  <c:v>-20.45</c:v>
                </c:pt>
                <c:pt idx="614">
                  <c:v>-19.9666666667</c:v>
                </c:pt>
                <c:pt idx="615">
                  <c:v>-19.483333333299999</c:v>
                </c:pt>
                <c:pt idx="616">
                  <c:v>-19</c:v>
                </c:pt>
                <c:pt idx="617">
                  <c:v>-18.516666666700001</c:v>
                </c:pt>
                <c:pt idx="618">
                  <c:v>-18.0333333333</c:v>
                </c:pt>
                <c:pt idx="619">
                  <c:v>-17.55</c:v>
                </c:pt>
                <c:pt idx="620">
                  <c:v>-17.066666666700002</c:v>
                </c:pt>
                <c:pt idx="621">
                  <c:v>-16.583333333300001</c:v>
                </c:pt>
                <c:pt idx="622">
                  <c:v>-16.100000000000001</c:v>
                </c:pt>
                <c:pt idx="623">
                  <c:v>-15.6264705882</c:v>
                </c:pt>
                <c:pt idx="624">
                  <c:v>-15.152941176500001</c:v>
                </c:pt>
                <c:pt idx="625">
                  <c:v>-14.679411764699999</c:v>
                </c:pt>
                <c:pt idx="626">
                  <c:v>-14.2058823529</c:v>
                </c:pt>
                <c:pt idx="627">
                  <c:v>-13.7323529412</c:v>
                </c:pt>
                <c:pt idx="628">
                  <c:v>-13.258823529400001</c:v>
                </c:pt>
                <c:pt idx="629">
                  <c:v>-12.785294117699999</c:v>
                </c:pt>
                <c:pt idx="630">
                  <c:v>-12.3117647059</c:v>
                </c:pt>
                <c:pt idx="631">
                  <c:v>-11.8382352941</c:v>
                </c:pt>
                <c:pt idx="632">
                  <c:v>-11.364705882399999</c:v>
                </c:pt>
                <c:pt idx="633">
                  <c:v>-10.8911764706</c:v>
                </c:pt>
                <c:pt idx="634">
                  <c:v>-10.4176470588</c:v>
                </c:pt>
                <c:pt idx="635">
                  <c:v>-9.9441176470600006</c:v>
                </c:pt>
                <c:pt idx="636">
                  <c:v>-9.4705882352900002</c:v>
                </c:pt>
                <c:pt idx="637">
                  <c:v>-8.9970588235300006</c:v>
                </c:pt>
                <c:pt idx="638">
                  <c:v>-8.5235294117699993</c:v>
                </c:pt>
                <c:pt idx="639">
                  <c:v>-8.0500000000000007</c:v>
                </c:pt>
                <c:pt idx="640">
                  <c:v>-7.5764705882300003</c:v>
                </c:pt>
                <c:pt idx="641">
                  <c:v>-7.1029411764699999</c:v>
                </c:pt>
                <c:pt idx="642">
                  <c:v>-6.6294117647100004</c:v>
                </c:pt>
                <c:pt idx="643">
                  <c:v>-6.15588235294</c:v>
                </c:pt>
                <c:pt idx="644">
                  <c:v>-5.6823529411799996</c:v>
                </c:pt>
                <c:pt idx="645">
                  <c:v>-5.20882352941</c:v>
                </c:pt>
                <c:pt idx="646">
                  <c:v>-4.7352941176499996</c:v>
                </c:pt>
                <c:pt idx="647">
                  <c:v>-4.2617647058800001</c:v>
                </c:pt>
                <c:pt idx="648">
                  <c:v>-3.7882352941200002</c:v>
                </c:pt>
                <c:pt idx="649">
                  <c:v>-3.3147058823500002</c:v>
                </c:pt>
                <c:pt idx="650">
                  <c:v>-2.8411764705899998</c:v>
                </c:pt>
                <c:pt idx="651">
                  <c:v>-2.3676470588199998</c:v>
                </c:pt>
                <c:pt idx="652">
                  <c:v>-1.8941176470600001</c:v>
                </c:pt>
                <c:pt idx="653">
                  <c:v>-1.4205882352899999</c:v>
                </c:pt>
                <c:pt idx="654">
                  <c:v>-0.94705882352899995</c:v>
                </c:pt>
                <c:pt idx="655">
                  <c:v>-0.47352941176500002</c:v>
                </c:pt>
                <c:pt idx="656">
                  <c:v>0</c:v>
                </c:pt>
                <c:pt idx="657">
                  <c:v>0.47352941176500002</c:v>
                </c:pt>
                <c:pt idx="658">
                  <c:v>0.94705882352899995</c:v>
                </c:pt>
                <c:pt idx="659">
                  <c:v>1.4205882352899999</c:v>
                </c:pt>
                <c:pt idx="660">
                  <c:v>1.8941176470600001</c:v>
                </c:pt>
                <c:pt idx="661">
                  <c:v>2.3676470588199998</c:v>
                </c:pt>
                <c:pt idx="662">
                  <c:v>2.8411764705899998</c:v>
                </c:pt>
                <c:pt idx="663">
                  <c:v>3.3147058823500002</c:v>
                </c:pt>
                <c:pt idx="664">
                  <c:v>3.7882352941200002</c:v>
                </c:pt>
                <c:pt idx="665">
                  <c:v>4.2617647058800001</c:v>
                </c:pt>
                <c:pt idx="666">
                  <c:v>4.7352941176499996</c:v>
                </c:pt>
                <c:pt idx="667">
                  <c:v>5.20882352941</c:v>
                </c:pt>
                <c:pt idx="668">
                  <c:v>5.6823529411799996</c:v>
                </c:pt>
                <c:pt idx="669">
                  <c:v>6.15588235294</c:v>
                </c:pt>
                <c:pt idx="670">
                  <c:v>6.6294117647100004</c:v>
                </c:pt>
                <c:pt idx="671">
                  <c:v>7.1029411764699999</c:v>
                </c:pt>
                <c:pt idx="672">
                  <c:v>7.5764705882300003</c:v>
                </c:pt>
                <c:pt idx="673">
                  <c:v>8.0500000000000007</c:v>
                </c:pt>
                <c:pt idx="674">
                  <c:v>8.5235294117699993</c:v>
                </c:pt>
                <c:pt idx="675">
                  <c:v>8.9970588235300006</c:v>
                </c:pt>
                <c:pt idx="676">
                  <c:v>9.4705882352900002</c:v>
                </c:pt>
                <c:pt idx="677">
                  <c:v>9.9441176470600006</c:v>
                </c:pt>
                <c:pt idx="678">
                  <c:v>10.4176470588</c:v>
                </c:pt>
                <c:pt idx="679">
                  <c:v>10.8911764706</c:v>
                </c:pt>
                <c:pt idx="680">
                  <c:v>11.364705882399999</c:v>
                </c:pt>
                <c:pt idx="681">
                  <c:v>11.8382352941</c:v>
                </c:pt>
                <c:pt idx="682">
                  <c:v>12.3117647059</c:v>
                </c:pt>
                <c:pt idx="683">
                  <c:v>12.785294117699999</c:v>
                </c:pt>
                <c:pt idx="684">
                  <c:v>13.258823529400001</c:v>
                </c:pt>
                <c:pt idx="685">
                  <c:v>13.7323529412</c:v>
                </c:pt>
                <c:pt idx="686">
                  <c:v>14.2058823529</c:v>
                </c:pt>
                <c:pt idx="687">
                  <c:v>14.679411764699999</c:v>
                </c:pt>
                <c:pt idx="688">
                  <c:v>15.152941176500001</c:v>
                </c:pt>
                <c:pt idx="689">
                  <c:v>15.6264705882</c:v>
                </c:pt>
                <c:pt idx="690">
                  <c:v>16.100000000000001</c:v>
                </c:pt>
                <c:pt idx="691">
                  <c:v>16.583333333300001</c:v>
                </c:pt>
                <c:pt idx="692">
                  <c:v>17.066666666700002</c:v>
                </c:pt>
                <c:pt idx="693">
                  <c:v>17.55</c:v>
                </c:pt>
                <c:pt idx="694">
                  <c:v>18.0333333333</c:v>
                </c:pt>
                <c:pt idx="695">
                  <c:v>18.516666666700001</c:v>
                </c:pt>
                <c:pt idx="696">
                  <c:v>19</c:v>
                </c:pt>
                <c:pt idx="697">
                  <c:v>19.483333333299999</c:v>
                </c:pt>
                <c:pt idx="698">
                  <c:v>19.9666666667</c:v>
                </c:pt>
                <c:pt idx="699">
                  <c:v>20.45</c:v>
                </c:pt>
                <c:pt idx="700">
                  <c:v>20.933333333299998</c:v>
                </c:pt>
                <c:pt idx="701">
                  <c:v>21.416666666699999</c:v>
                </c:pt>
                <c:pt idx="702">
                  <c:v>21.9</c:v>
                </c:pt>
                <c:pt idx="703">
                  <c:v>22.2</c:v>
                </c:pt>
                <c:pt idx="704">
                  <c:v>22.5</c:v>
                </c:pt>
                <c:pt idx="705">
                  <c:v>22.8</c:v>
                </c:pt>
                <c:pt idx="706">
                  <c:v>23.1</c:v>
                </c:pt>
              </c:numCache>
            </c:numRef>
          </c:xVal>
          <c:yVal>
            <c:numRef>
              <c:f>VBM!$I$3:$I$709</c:f>
              <c:numCache>
                <c:formatCode>General</c:formatCode>
                <c:ptCount val="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">
                  <c:v>2.57</c:v>
                </c:pt>
                <c:pt idx="110" formatCode="0.0">
                  <c:v>2.5718749999999999</c:v>
                </c:pt>
                <c:pt idx="111" formatCode="0.0">
                  <c:v>2.57375</c:v>
                </c:pt>
                <c:pt idx="112" formatCode="0.0">
                  <c:v>2.5756250000000001</c:v>
                </c:pt>
                <c:pt idx="113" formatCode="0.0">
                  <c:v>2.5775000000000001</c:v>
                </c:pt>
                <c:pt idx="114" formatCode="0.0">
                  <c:v>2.5793750000000002</c:v>
                </c:pt>
                <c:pt idx="115" formatCode="0.0">
                  <c:v>2.5812499999999998</c:v>
                </c:pt>
                <c:pt idx="116" formatCode="0.0">
                  <c:v>2.5831249999999999</c:v>
                </c:pt>
                <c:pt idx="117" formatCode="0.0">
                  <c:v>2.585</c:v>
                </c:pt>
                <c:pt idx="118" formatCode="0.0">
                  <c:v>2.586875</c:v>
                </c:pt>
                <c:pt idx="119" formatCode="0.0">
                  <c:v>2.5887500000000001</c:v>
                </c:pt>
                <c:pt idx="120" formatCode="0.0">
                  <c:v>2.5906250000000002</c:v>
                </c:pt>
                <c:pt idx="121" formatCode="0.0">
                  <c:v>2.5924999999999998</c:v>
                </c:pt>
                <c:pt idx="122" formatCode="0.0">
                  <c:v>2.5943749999999999</c:v>
                </c:pt>
                <c:pt idx="123" formatCode="0.0">
                  <c:v>2.5962499999999999</c:v>
                </c:pt>
                <c:pt idx="124" formatCode="0.0">
                  <c:v>2.598125</c:v>
                </c:pt>
                <c:pt idx="125" formatCode="0.0">
                  <c:v>2.6</c:v>
                </c:pt>
                <c:pt idx="126" formatCode="0.0">
                  <c:v>2.6</c:v>
                </c:pt>
                <c:pt idx="127" formatCode="0.0">
                  <c:v>2.6</c:v>
                </c:pt>
                <c:pt idx="128" formatCode="0.0">
                  <c:v>2.6</c:v>
                </c:pt>
                <c:pt idx="129" formatCode="0.0">
                  <c:v>2.6</c:v>
                </c:pt>
                <c:pt idx="130" formatCode="0.0">
                  <c:v>2.6</c:v>
                </c:pt>
                <c:pt idx="131" formatCode="0.0">
                  <c:v>2.6</c:v>
                </c:pt>
                <c:pt idx="132" formatCode="0.0">
                  <c:v>2.6</c:v>
                </c:pt>
                <c:pt idx="133" formatCode="0.0">
                  <c:v>2.6</c:v>
                </c:pt>
                <c:pt idx="134" formatCode="0.0">
                  <c:v>2.6</c:v>
                </c:pt>
                <c:pt idx="135" formatCode="0.0">
                  <c:v>2.6</c:v>
                </c:pt>
                <c:pt idx="136" formatCode="0.0">
                  <c:v>2.6</c:v>
                </c:pt>
                <c:pt idx="137" formatCode="0.0">
                  <c:v>2.6</c:v>
                </c:pt>
                <c:pt idx="138" formatCode="0.0">
                  <c:v>2.6</c:v>
                </c:pt>
                <c:pt idx="139" formatCode="0.0">
                  <c:v>2.6</c:v>
                </c:pt>
                <c:pt idx="140" formatCode="0.0">
                  <c:v>2.6</c:v>
                </c:pt>
                <c:pt idx="141" formatCode="0.0">
                  <c:v>2.6</c:v>
                </c:pt>
                <c:pt idx="142" formatCode="0.0">
                  <c:v>2.6</c:v>
                </c:pt>
                <c:pt idx="143" formatCode="0.0">
                  <c:v>2.6</c:v>
                </c:pt>
                <c:pt idx="144" formatCode="0.0">
                  <c:v>2.6</c:v>
                </c:pt>
                <c:pt idx="145" formatCode="0.0">
                  <c:v>2.6</c:v>
                </c:pt>
                <c:pt idx="146" formatCode="0.0">
                  <c:v>2.6</c:v>
                </c:pt>
                <c:pt idx="147" formatCode="0.0">
                  <c:v>2.6</c:v>
                </c:pt>
                <c:pt idx="148" formatCode="0.0">
                  <c:v>2.6</c:v>
                </c:pt>
                <c:pt idx="149" formatCode="0.0">
                  <c:v>2.6</c:v>
                </c:pt>
                <c:pt idx="150" formatCode="0.0">
                  <c:v>2.6</c:v>
                </c:pt>
                <c:pt idx="151" formatCode="0.0">
                  <c:v>2.6</c:v>
                </c:pt>
                <c:pt idx="152" formatCode="0.0">
                  <c:v>2.6</c:v>
                </c:pt>
                <c:pt idx="153" formatCode="0.0">
                  <c:v>2.6</c:v>
                </c:pt>
                <c:pt idx="154" formatCode="0.0">
                  <c:v>2.6</c:v>
                </c:pt>
                <c:pt idx="155" formatCode="0.0">
                  <c:v>2.6</c:v>
                </c:pt>
                <c:pt idx="156" formatCode="0.0">
                  <c:v>2.6</c:v>
                </c:pt>
                <c:pt idx="157" formatCode="0.0">
                  <c:v>2.6</c:v>
                </c:pt>
                <c:pt idx="158" formatCode="0.0">
                  <c:v>2.6</c:v>
                </c:pt>
                <c:pt idx="159" formatCode="0.0">
                  <c:v>2.6</c:v>
                </c:pt>
                <c:pt idx="160" formatCode="0.0">
                  <c:v>2.6</c:v>
                </c:pt>
                <c:pt idx="161" formatCode="0.0">
                  <c:v>2.6</c:v>
                </c:pt>
                <c:pt idx="162" formatCode="0.0">
                  <c:v>2.6</c:v>
                </c:pt>
                <c:pt idx="163" formatCode="0.0">
                  <c:v>2.6</c:v>
                </c:pt>
                <c:pt idx="164" formatCode="0.0">
                  <c:v>2.6</c:v>
                </c:pt>
                <c:pt idx="165" formatCode="0.0">
                  <c:v>2.6</c:v>
                </c:pt>
                <c:pt idx="166" formatCode="0.0">
                  <c:v>2.6</c:v>
                </c:pt>
                <c:pt idx="167" formatCode="0.0">
                  <c:v>2.6</c:v>
                </c:pt>
                <c:pt idx="168" formatCode="0.0">
                  <c:v>2.6</c:v>
                </c:pt>
                <c:pt idx="169" formatCode="0.0">
                  <c:v>2.6</c:v>
                </c:pt>
                <c:pt idx="170" formatCode="0.0">
                  <c:v>2.6</c:v>
                </c:pt>
                <c:pt idx="171" formatCode="0.0">
                  <c:v>2.6</c:v>
                </c:pt>
                <c:pt idx="172" formatCode="0.0">
                  <c:v>2.6</c:v>
                </c:pt>
                <c:pt idx="173" formatCode="0.0">
                  <c:v>2.6</c:v>
                </c:pt>
                <c:pt idx="174" formatCode="0.0">
                  <c:v>2.6</c:v>
                </c:pt>
                <c:pt idx="175" formatCode="0.0">
                  <c:v>2.6</c:v>
                </c:pt>
                <c:pt idx="176" formatCode="0.0">
                  <c:v>2.6</c:v>
                </c:pt>
                <c:pt idx="177" formatCode="0.0">
                  <c:v>2.6</c:v>
                </c:pt>
                <c:pt idx="178" formatCode="0.0">
                  <c:v>2.6</c:v>
                </c:pt>
                <c:pt idx="179" formatCode="0.0">
                  <c:v>2.6</c:v>
                </c:pt>
                <c:pt idx="180" formatCode="0.0">
                  <c:v>2.6</c:v>
                </c:pt>
                <c:pt idx="181" formatCode="0.0">
                  <c:v>2.6</c:v>
                </c:pt>
                <c:pt idx="182" formatCode="0.0">
                  <c:v>2.6</c:v>
                </c:pt>
                <c:pt idx="183" formatCode="0.0">
                  <c:v>2.6</c:v>
                </c:pt>
                <c:pt idx="184" formatCode="0.0">
                  <c:v>2.6</c:v>
                </c:pt>
                <c:pt idx="185" formatCode="0.0">
                  <c:v>2.6</c:v>
                </c:pt>
                <c:pt idx="186" formatCode="0.0">
                  <c:v>2.6</c:v>
                </c:pt>
                <c:pt idx="187" formatCode="0.0">
                  <c:v>2.6</c:v>
                </c:pt>
                <c:pt idx="188" formatCode="0.0">
                  <c:v>2.6</c:v>
                </c:pt>
                <c:pt idx="189" formatCode="0.0">
                  <c:v>2.6</c:v>
                </c:pt>
                <c:pt idx="190" formatCode="0.0">
                  <c:v>2.6</c:v>
                </c:pt>
                <c:pt idx="191" formatCode="0.0">
                  <c:v>2.6</c:v>
                </c:pt>
                <c:pt idx="192" formatCode="0.0">
                  <c:v>2.6</c:v>
                </c:pt>
                <c:pt idx="193" formatCode="0.0">
                  <c:v>2.6</c:v>
                </c:pt>
                <c:pt idx="194" formatCode="0.0">
                  <c:v>2.6</c:v>
                </c:pt>
                <c:pt idx="195" formatCode="0.0">
                  <c:v>2.6</c:v>
                </c:pt>
                <c:pt idx="196" formatCode="0.0">
                  <c:v>2.6</c:v>
                </c:pt>
                <c:pt idx="197" formatCode="0.0">
                  <c:v>2.6</c:v>
                </c:pt>
                <c:pt idx="198" formatCode="0.0">
                  <c:v>2.6</c:v>
                </c:pt>
                <c:pt idx="199" formatCode="0.0">
                  <c:v>2.6</c:v>
                </c:pt>
                <c:pt idx="200" formatCode="0.0">
                  <c:v>2.6</c:v>
                </c:pt>
                <c:pt idx="201" formatCode="0.0">
                  <c:v>2.6</c:v>
                </c:pt>
                <c:pt idx="202" formatCode="0.0">
                  <c:v>2.6</c:v>
                </c:pt>
                <c:pt idx="203" formatCode="0.0">
                  <c:v>2.6</c:v>
                </c:pt>
                <c:pt idx="204" formatCode="0.0">
                  <c:v>2.6</c:v>
                </c:pt>
                <c:pt idx="205" formatCode="0.0">
                  <c:v>2.6</c:v>
                </c:pt>
                <c:pt idx="206" formatCode="0.0">
                  <c:v>2.598125</c:v>
                </c:pt>
                <c:pt idx="207" formatCode="0.0">
                  <c:v>2.5962499999999999</c:v>
                </c:pt>
                <c:pt idx="208" formatCode="0.0">
                  <c:v>2.5943749999999999</c:v>
                </c:pt>
                <c:pt idx="209" formatCode="0.0">
                  <c:v>2.5924999999999998</c:v>
                </c:pt>
                <c:pt idx="210" formatCode="0.0">
                  <c:v>2.5906250000000002</c:v>
                </c:pt>
                <c:pt idx="211" formatCode="0.0">
                  <c:v>2.5887500000000001</c:v>
                </c:pt>
                <c:pt idx="212" formatCode="0.0">
                  <c:v>2.586875</c:v>
                </c:pt>
                <c:pt idx="213" formatCode="0.0">
                  <c:v>2.585</c:v>
                </c:pt>
                <c:pt idx="214" formatCode="0.0">
                  <c:v>2.5831249999999999</c:v>
                </c:pt>
                <c:pt idx="215" formatCode="0.0">
                  <c:v>2.5812499999999998</c:v>
                </c:pt>
                <c:pt idx="216" formatCode="0.0">
                  <c:v>2.5793750000000002</c:v>
                </c:pt>
                <c:pt idx="217" formatCode="0.0">
                  <c:v>2.5775000000000001</c:v>
                </c:pt>
                <c:pt idx="218" formatCode="0.0">
                  <c:v>2.5756250000000001</c:v>
                </c:pt>
                <c:pt idx="219" formatCode="0.0">
                  <c:v>2.57375</c:v>
                </c:pt>
                <c:pt idx="220" formatCode="0.0">
                  <c:v>2.5718749999999999</c:v>
                </c:pt>
                <c:pt idx="221" formatCode="0.0">
                  <c:v>2.57</c:v>
                </c:pt>
                <c:pt idx="222">
                  <c:v>0</c:v>
                </c:pt>
                <c:pt idx="223">
                  <c:v>0.433333333333</c:v>
                </c:pt>
                <c:pt idx="224">
                  <c:v>0.86666666666699999</c:v>
                </c:pt>
                <c:pt idx="225">
                  <c:v>1.3</c:v>
                </c:pt>
                <c:pt idx="226">
                  <c:v>1.7333333333300001</c:v>
                </c:pt>
                <c:pt idx="227">
                  <c:v>2.1666666666699999</c:v>
                </c:pt>
                <c:pt idx="228">
                  <c:v>2.6</c:v>
                </c:pt>
                <c:pt idx="229">
                  <c:v>0</c:v>
                </c:pt>
                <c:pt idx="230">
                  <c:v>0.433333333333</c:v>
                </c:pt>
                <c:pt idx="231">
                  <c:v>0.86666666666699999</c:v>
                </c:pt>
                <c:pt idx="232">
                  <c:v>1.3</c:v>
                </c:pt>
                <c:pt idx="233">
                  <c:v>1.7333333333300001</c:v>
                </c:pt>
                <c:pt idx="234">
                  <c:v>2.1666666666699999</c:v>
                </c:pt>
                <c:pt idx="235">
                  <c:v>2.6</c:v>
                </c:pt>
                <c:pt idx="236">
                  <c:v>0</c:v>
                </c:pt>
                <c:pt idx="237">
                  <c:v>0.433333333333</c:v>
                </c:pt>
                <c:pt idx="238">
                  <c:v>0.86666666666699999</c:v>
                </c:pt>
                <c:pt idx="239">
                  <c:v>1.3</c:v>
                </c:pt>
                <c:pt idx="240">
                  <c:v>1.7333333333300001</c:v>
                </c:pt>
                <c:pt idx="241">
                  <c:v>2.1666666666699999</c:v>
                </c:pt>
                <c:pt idx="242">
                  <c:v>2.6</c:v>
                </c:pt>
                <c:pt idx="243">
                  <c:v>0</c:v>
                </c:pt>
                <c:pt idx="244">
                  <c:v>0.433333333333</c:v>
                </c:pt>
                <c:pt idx="245">
                  <c:v>0.86666666666699999</c:v>
                </c:pt>
                <c:pt idx="246">
                  <c:v>1.3</c:v>
                </c:pt>
                <c:pt idx="247">
                  <c:v>1.7333333333300001</c:v>
                </c:pt>
                <c:pt idx="248">
                  <c:v>2.1666666666699999</c:v>
                </c:pt>
                <c:pt idx="249">
                  <c:v>2.6</c:v>
                </c:pt>
                <c:pt idx="250">
                  <c:v>0</c:v>
                </c:pt>
                <c:pt idx="251">
                  <c:v>0.433333333333</c:v>
                </c:pt>
                <c:pt idx="252">
                  <c:v>0.86666666666699999</c:v>
                </c:pt>
                <c:pt idx="253">
                  <c:v>1.3</c:v>
                </c:pt>
                <c:pt idx="254">
                  <c:v>1.7333333333300001</c:v>
                </c:pt>
                <c:pt idx="255">
                  <c:v>2.1666666666699999</c:v>
                </c:pt>
                <c:pt idx="256">
                  <c:v>2.6</c:v>
                </c:pt>
                <c:pt idx="257">
                  <c:v>0</c:v>
                </c:pt>
                <c:pt idx="258">
                  <c:v>0.433333333333</c:v>
                </c:pt>
                <c:pt idx="259">
                  <c:v>0.86666666666699999</c:v>
                </c:pt>
                <c:pt idx="260">
                  <c:v>1.3</c:v>
                </c:pt>
                <c:pt idx="261">
                  <c:v>1.7333333333300001</c:v>
                </c:pt>
                <c:pt idx="262">
                  <c:v>2.1666666666699999</c:v>
                </c:pt>
                <c:pt idx="263">
                  <c:v>2.6</c:v>
                </c:pt>
                <c:pt idx="264">
                  <c:v>0</c:v>
                </c:pt>
                <c:pt idx="265">
                  <c:v>0.433333333333</c:v>
                </c:pt>
                <c:pt idx="266">
                  <c:v>0.86666666666699999</c:v>
                </c:pt>
                <c:pt idx="267">
                  <c:v>1.3</c:v>
                </c:pt>
                <c:pt idx="268">
                  <c:v>1.7333333333300001</c:v>
                </c:pt>
                <c:pt idx="269">
                  <c:v>2.1666666666699999</c:v>
                </c:pt>
                <c:pt idx="270">
                  <c:v>2.6</c:v>
                </c:pt>
                <c:pt idx="271">
                  <c:v>0</c:v>
                </c:pt>
                <c:pt idx="272">
                  <c:v>0.433333333333</c:v>
                </c:pt>
                <c:pt idx="273">
                  <c:v>0.86666666666699999</c:v>
                </c:pt>
                <c:pt idx="274">
                  <c:v>1.3</c:v>
                </c:pt>
                <c:pt idx="275">
                  <c:v>1.7333333333300001</c:v>
                </c:pt>
                <c:pt idx="276">
                  <c:v>2.1666666666699999</c:v>
                </c:pt>
                <c:pt idx="277">
                  <c:v>2.6</c:v>
                </c:pt>
                <c:pt idx="278">
                  <c:v>0</c:v>
                </c:pt>
                <c:pt idx="279">
                  <c:v>0.433333333333</c:v>
                </c:pt>
                <c:pt idx="280">
                  <c:v>0.86666666666699999</c:v>
                </c:pt>
                <c:pt idx="281">
                  <c:v>1.3</c:v>
                </c:pt>
                <c:pt idx="282">
                  <c:v>1.7333333333300001</c:v>
                </c:pt>
                <c:pt idx="283">
                  <c:v>2.1666666666699999</c:v>
                </c:pt>
                <c:pt idx="284">
                  <c:v>2.6</c:v>
                </c:pt>
                <c:pt idx="285">
                  <c:v>0</c:v>
                </c:pt>
                <c:pt idx="286">
                  <c:v>0.433333333333</c:v>
                </c:pt>
                <c:pt idx="287">
                  <c:v>0.86666666666699999</c:v>
                </c:pt>
                <c:pt idx="288">
                  <c:v>1.3</c:v>
                </c:pt>
                <c:pt idx="289">
                  <c:v>1.7333333333300001</c:v>
                </c:pt>
                <c:pt idx="290">
                  <c:v>2.1666666666699999</c:v>
                </c:pt>
                <c:pt idx="291">
                  <c:v>2.6</c:v>
                </c:pt>
                <c:pt idx="292" formatCode="0.0">
                  <c:v>2.57</c:v>
                </c:pt>
                <c:pt idx="293" formatCode="0.0">
                  <c:v>2.5718749999999999</c:v>
                </c:pt>
                <c:pt idx="294" formatCode="0.0">
                  <c:v>2.57375</c:v>
                </c:pt>
                <c:pt idx="295" formatCode="0.0">
                  <c:v>2.5756250000000001</c:v>
                </c:pt>
                <c:pt idx="296" formatCode="0.0">
                  <c:v>2.5775000000000001</c:v>
                </c:pt>
                <c:pt idx="297" formatCode="0.0">
                  <c:v>2.5793750000000002</c:v>
                </c:pt>
                <c:pt idx="298" formatCode="0.0">
                  <c:v>2.5812499999999998</c:v>
                </c:pt>
                <c:pt idx="299" formatCode="0.0">
                  <c:v>2.5831249999999999</c:v>
                </c:pt>
                <c:pt idx="300" formatCode="0.0">
                  <c:v>2.585</c:v>
                </c:pt>
                <c:pt idx="301" formatCode="0.0">
                  <c:v>2.586875</c:v>
                </c:pt>
                <c:pt idx="302" formatCode="0.0">
                  <c:v>2.5887500000000001</c:v>
                </c:pt>
                <c:pt idx="303" formatCode="0.0">
                  <c:v>2.5906250000000002</c:v>
                </c:pt>
                <c:pt idx="304" formatCode="0.0">
                  <c:v>2.5924999999999998</c:v>
                </c:pt>
                <c:pt idx="305" formatCode="0.0">
                  <c:v>2.5943749999999999</c:v>
                </c:pt>
                <c:pt idx="306" formatCode="0.0">
                  <c:v>2.5962499999999999</c:v>
                </c:pt>
                <c:pt idx="307" formatCode="0.0">
                  <c:v>2.598125</c:v>
                </c:pt>
                <c:pt idx="308" formatCode="0.0">
                  <c:v>2.6</c:v>
                </c:pt>
                <c:pt idx="309" formatCode="0.0">
                  <c:v>2.6</c:v>
                </c:pt>
                <c:pt idx="310" formatCode="0.0">
                  <c:v>2.598125</c:v>
                </c:pt>
                <c:pt idx="311" formatCode="0.0">
                  <c:v>2.5962499999999999</c:v>
                </c:pt>
                <c:pt idx="312" formatCode="0.0">
                  <c:v>2.5943749999999999</c:v>
                </c:pt>
                <c:pt idx="313" formatCode="0.0">
                  <c:v>2.5924999999999998</c:v>
                </c:pt>
                <c:pt idx="314" formatCode="0.0">
                  <c:v>2.5906250000000002</c:v>
                </c:pt>
                <c:pt idx="315" formatCode="0.0">
                  <c:v>2.5887500000000001</c:v>
                </c:pt>
                <c:pt idx="316" formatCode="0.0">
                  <c:v>2.586875</c:v>
                </c:pt>
                <c:pt idx="317" formatCode="0.0">
                  <c:v>2.585</c:v>
                </c:pt>
                <c:pt idx="318" formatCode="0.0">
                  <c:v>2.5831249999999999</c:v>
                </c:pt>
                <c:pt idx="319" formatCode="0.0">
                  <c:v>2.5812499999999998</c:v>
                </c:pt>
                <c:pt idx="320" formatCode="0.0">
                  <c:v>2.5793750000000002</c:v>
                </c:pt>
                <c:pt idx="321" formatCode="0.0">
                  <c:v>2.5775000000000001</c:v>
                </c:pt>
                <c:pt idx="322" formatCode="0.0">
                  <c:v>2.5756250000000001</c:v>
                </c:pt>
                <c:pt idx="323" formatCode="0.0">
                  <c:v>2.57375</c:v>
                </c:pt>
                <c:pt idx="324" formatCode="0.0">
                  <c:v>2.5718749999999999</c:v>
                </c:pt>
                <c:pt idx="325" formatCode="0.0">
                  <c:v>2.57</c:v>
                </c:pt>
                <c:pt idx="326">
                  <c:v>12.05</c:v>
                </c:pt>
                <c:pt idx="327">
                  <c:v>12.05</c:v>
                </c:pt>
                <c:pt idx="328">
                  <c:v>12.05</c:v>
                </c:pt>
                <c:pt idx="329">
                  <c:v>12.05</c:v>
                </c:pt>
                <c:pt idx="330">
                  <c:v>12.05</c:v>
                </c:pt>
                <c:pt idx="331">
                  <c:v>12.05</c:v>
                </c:pt>
                <c:pt idx="332">
                  <c:v>12.05</c:v>
                </c:pt>
                <c:pt idx="333">
                  <c:v>12.05</c:v>
                </c:pt>
                <c:pt idx="334">
                  <c:v>12.05</c:v>
                </c:pt>
                <c:pt idx="335">
                  <c:v>12.05</c:v>
                </c:pt>
                <c:pt idx="336">
                  <c:v>12.05</c:v>
                </c:pt>
                <c:pt idx="337">
                  <c:v>12.05</c:v>
                </c:pt>
                <c:pt idx="338">
                  <c:v>12.05</c:v>
                </c:pt>
                <c:pt idx="339">
                  <c:v>12.05</c:v>
                </c:pt>
                <c:pt idx="340">
                  <c:v>12.05</c:v>
                </c:pt>
                <c:pt idx="341">
                  <c:v>12.05</c:v>
                </c:pt>
                <c:pt idx="342">
                  <c:v>12.05</c:v>
                </c:pt>
                <c:pt idx="343">
                  <c:v>12.05</c:v>
                </c:pt>
                <c:pt idx="344">
                  <c:v>12.05</c:v>
                </c:pt>
                <c:pt idx="345">
                  <c:v>12.05</c:v>
                </c:pt>
                <c:pt idx="346">
                  <c:v>12.05</c:v>
                </c:pt>
                <c:pt idx="347">
                  <c:v>12.05</c:v>
                </c:pt>
                <c:pt idx="348">
                  <c:v>12.05</c:v>
                </c:pt>
                <c:pt idx="349">
                  <c:v>12.05</c:v>
                </c:pt>
                <c:pt idx="350">
                  <c:v>12.05</c:v>
                </c:pt>
                <c:pt idx="351">
                  <c:v>12.05</c:v>
                </c:pt>
                <c:pt idx="352">
                  <c:v>12.05</c:v>
                </c:pt>
                <c:pt idx="353">
                  <c:v>12.05</c:v>
                </c:pt>
                <c:pt idx="354">
                  <c:v>12.05</c:v>
                </c:pt>
                <c:pt idx="355">
                  <c:v>12.05</c:v>
                </c:pt>
                <c:pt idx="356">
                  <c:v>19.28</c:v>
                </c:pt>
                <c:pt idx="357">
                  <c:v>19.28</c:v>
                </c:pt>
                <c:pt idx="358">
                  <c:v>19.28</c:v>
                </c:pt>
                <c:pt idx="359">
                  <c:v>19.28</c:v>
                </c:pt>
                <c:pt idx="360">
                  <c:v>19.28</c:v>
                </c:pt>
                <c:pt idx="361">
                  <c:v>19.28</c:v>
                </c:pt>
                <c:pt idx="362">
                  <c:v>19.28</c:v>
                </c:pt>
                <c:pt idx="363">
                  <c:v>19.28</c:v>
                </c:pt>
                <c:pt idx="364">
                  <c:v>19.28</c:v>
                </c:pt>
                <c:pt idx="365">
                  <c:v>19.28</c:v>
                </c:pt>
                <c:pt idx="366">
                  <c:v>19.28</c:v>
                </c:pt>
                <c:pt idx="367">
                  <c:v>19.28</c:v>
                </c:pt>
                <c:pt idx="368">
                  <c:v>19.28</c:v>
                </c:pt>
                <c:pt idx="369">
                  <c:v>19.28</c:v>
                </c:pt>
                <c:pt idx="370">
                  <c:v>19.28</c:v>
                </c:pt>
                <c:pt idx="371">
                  <c:v>19.28</c:v>
                </c:pt>
                <c:pt idx="372">
                  <c:v>19.28</c:v>
                </c:pt>
                <c:pt idx="373">
                  <c:v>19.28</c:v>
                </c:pt>
                <c:pt idx="374">
                  <c:v>19.28</c:v>
                </c:pt>
                <c:pt idx="375">
                  <c:v>19.28</c:v>
                </c:pt>
                <c:pt idx="376">
                  <c:v>19.28</c:v>
                </c:pt>
                <c:pt idx="377">
                  <c:v>19.28</c:v>
                </c:pt>
                <c:pt idx="378">
                  <c:v>19.28</c:v>
                </c:pt>
                <c:pt idx="379">
                  <c:v>19.28</c:v>
                </c:pt>
                <c:pt idx="380">
                  <c:v>19.28</c:v>
                </c:pt>
                <c:pt idx="381">
                  <c:v>19.28</c:v>
                </c:pt>
                <c:pt idx="382">
                  <c:v>19.28</c:v>
                </c:pt>
                <c:pt idx="383">
                  <c:v>19.28</c:v>
                </c:pt>
                <c:pt idx="384">
                  <c:v>19.28</c:v>
                </c:pt>
                <c:pt idx="385">
                  <c:v>19.28</c:v>
                </c:pt>
                <c:pt idx="386">
                  <c:v>0</c:v>
                </c:pt>
                <c:pt idx="387">
                  <c:v>2.57</c:v>
                </c:pt>
                <c:pt idx="388">
                  <c:v>0.428333333333</c:v>
                </c:pt>
                <c:pt idx="389">
                  <c:v>0.85666666666699998</c:v>
                </c:pt>
                <c:pt idx="390">
                  <c:v>1.2849999999999999</c:v>
                </c:pt>
                <c:pt idx="391">
                  <c:v>1.71333333333</c:v>
                </c:pt>
                <c:pt idx="392">
                  <c:v>2.1416666666699999</c:v>
                </c:pt>
                <c:pt idx="393">
                  <c:v>3.044</c:v>
                </c:pt>
                <c:pt idx="394">
                  <c:v>3.5179999999999998</c:v>
                </c:pt>
                <c:pt idx="395">
                  <c:v>3.992</c:v>
                </c:pt>
                <c:pt idx="396">
                  <c:v>4.4660000000000002</c:v>
                </c:pt>
                <c:pt idx="397">
                  <c:v>4.9400000000000004</c:v>
                </c:pt>
                <c:pt idx="398">
                  <c:v>5.4139999999999997</c:v>
                </c:pt>
                <c:pt idx="399">
                  <c:v>5.8879999999999999</c:v>
                </c:pt>
                <c:pt idx="400">
                  <c:v>6.3620000000000001</c:v>
                </c:pt>
                <c:pt idx="401">
                  <c:v>6.8360000000000003</c:v>
                </c:pt>
                <c:pt idx="402">
                  <c:v>7.31</c:v>
                </c:pt>
                <c:pt idx="403">
                  <c:v>7.7839999999999998</c:v>
                </c:pt>
                <c:pt idx="404">
                  <c:v>8.2579999999999991</c:v>
                </c:pt>
                <c:pt idx="405">
                  <c:v>8.7319999999999993</c:v>
                </c:pt>
                <c:pt idx="406">
                  <c:v>9.2059999999999995</c:v>
                </c:pt>
                <c:pt idx="407">
                  <c:v>9.68</c:v>
                </c:pt>
                <c:pt idx="408">
                  <c:v>10.154</c:v>
                </c:pt>
                <c:pt idx="409">
                  <c:v>10.628</c:v>
                </c:pt>
                <c:pt idx="410">
                  <c:v>11.102</c:v>
                </c:pt>
                <c:pt idx="411">
                  <c:v>11.576000000000001</c:v>
                </c:pt>
                <c:pt idx="412">
                  <c:v>12.05</c:v>
                </c:pt>
                <c:pt idx="413">
                  <c:v>12.501875</c:v>
                </c:pt>
                <c:pt idx="414">
                  <c:v>12.953749999999999</c:v>
                </c:pt>
                <c:pt idx="415">
                  <c:v>13.405625000000001</c:v>
                </c:pt>
                <c:pt idx="416">
                  <c:v>13.8575</c:v>
                </c:pt>
                <c:pt idx="417">
                  <c:v>14.309374999999999</c:v>
                </c:pt>
                <c:pt idx="418">
                  <c:v>14.76125</c:v>
                </c:pt>
                <c:pt idx="419">
                  <c:v>15.213125</c:v>
                </c:pt>
                <c:pt idx="420">
                  <c:v>15.664999999999999</c:v>
                </c:pt>
                <c:pt idx="421">
                  <c:v>16.116875</c:v>
                </c:pt>
                <c:pt idx="422">
                  <c:v>16.568750000000001</c:v>
                </c:pt>
                <c:pt idx="423">
                  <c:v>17.020624999999999</c:v>
                </c:pt>
                <c:pt idx="424">
                  <c:v>17.4725</c:v>
                </c:pt>
                <c:pt idx="425">
                  <c:v>17.924375000000001</c:v>
                </c:pt>
                <c:pt idx="426">
                  <c:v>18.376249999999999</c:v>
                </c:pt>
                <c:pt idx="427">
                  <c:v>18.828125</c:v>
                </c:pt>
                <c:pt idx="428">
                  <c:v>19.28</c:v>
                </c:pt>
                <c:pt idx="429">
                  <c:v>19.732500000000002</c:v>
                </c:pt>
                <c:pt idx="430">
                  <c:v>20.184999999999999</c:v>
                </c:pt>
                <c:pt idx="431">
                  <c:v>20.637499999999999</c:v>
                </c:pt>
                <c:pt idx="432">
                  <c:v>21.09</c:v>
                </c:pt>
                <c:pt idx="433">
                  <c:v>21.5425</c:v>
                </c:pt>
                <c:pt idx="434">
                  <c:v>21.995000000000001</c:v>
                </c:pt>
                <c:pt idx="435">
                  <c:v>22.447500000000002</c:v>
                </c:pt>
                <c:pt idx="436">
                  <c:v>22.9</c:v>
                </c:pt>
                <c:pt idx="437">
                  <c:v>23.2</c:v>
                </c:pt>
                <c:pt idx="438">
                  <c:v>23.5</c:v>
                </c:pt>
                <c:pt idx="439">
                  <c:v>23.8</c:v>
                </c:pt>
                <c:pt idx="440">
                  <c:v>24.1</c:v>
                </c:pt>
                <c:pt idx="441">
                  <c:v>0</c:v>
                </c:pt>
                <c:pt idx="442">
                  <c:v>0.433333333333</c:v>
                </c:pt>
                <c:pt idx="443">
                  <c:v>0.86666666666699999</c:v>
                </c:pt>
                <c:pt idx="444">
                  <c:v>1.3</c:v>
                </c:pt>
                <c:pt idx="445">
                  <c:v>1.7333333333300001</c:v>
                </c:pt>
                <c:pt idx="446">
                  <c:v>2.1666666666699999</c:v>
                </c:pt>
                <c:pt idx="447">
                  <c:v>2.6</c:v>
                </c:pt>
                <c:pt idx="448">
                  <c:v>3.0724999999999998</c:v>
                </c:pt>
                <c:pt idx="449">
                  <c:v>3.5449999999999999</c:v>
                </c:pt>
                <c:pt idx="450">
                  <c:v>4.0175000000000001</c:v>
                </c:pt>
                <c:pt idx="451">
                  <c:v>4.49</c:v>
                </c:pt>
                <c:pt idx="452">
                  <c:v>4.9625000000000004</c:v>
                </c:pt>
                <c:pt idx="453">
                  <c:v>5.4349999999999996</c:v>
                </c:pt>
                <c:pt idx="454">
                  <c:v>5.9074999999999998</c:v>
                </c:pt>
                <c:pt idx="455">
                  <c:v>6.38</c:v>
                </c:pt>
                <c:pt idx="456">
                  <c:v>6.8525</c:v>
                </c:pt>
                <c:pt idx="457">
                  <c:v>7.3250000000000002</c:v>
                </c:pt>
                <c:pt idx="458">
                  <c:v>7.7975000000000003</c:v>
                </c:pt>
                <c:pt idx="459">
                  <c:v>8.27</c:v>
                </c:pt>
                <c:pt idx="460">
                  <c:v>8.7424999999999997</c:v>
                </c:pt>
                <c:pt idx="461">
                  <c:v>9.2149999999999999</c:v>
                </c:pt>
                <c:pt idx="462">
                  <c:v>9.6875</c:v>
                </c:pt>
                <c:pt idx="463">
                  <c:v>10.16</c:v>
                </c:pt>
                <c:pt idx="464">
                  <c:v>10.6325</c:v>
                </c:pt>
                <c:pt idx="465">
                  <c:v>11.105</c:v>
                </c:pt>
                <c:pt idx="466">
                  <c:v>11.577500000000001</c:v>
                </c:pt>
                <c:pt idx="467">
                  <c:v>12.05</c:v>
                </c:pt>
                <c:pt idx="468">
                  <c:v>12.501875</c:v>
                </c:pt>
                <c:pt idx="469">
                  <c:v>12.953749999999999</c:v>
                </c:pt>
                <c:pt idx="470">
                  <c:v>13.405625000000001</c:v>
                </c:pt>
                <c:pt idx="471">
                  <c:v>13.8575</c:v>
                </c:pt>
                <c:pt idx="472">
                  <c:v>14.309374999999999</c:v>
                </c:pt>
                <c:pt idx="473">
                  <c:v>14.76125</c:v>
                </c:pt>
                <c:pt idx="474">
                  <c:v>15.213125</c:v>
                </c:pt>
                <c:pt idx="475">
                  <c:v>15.664999999999999</c:v>
                </c:pt>
                <c:pt idx="476">
                  <c:v>16.116875</c:v>
                </c:pt>
                <c:pt idx="477">
                  <c:v>16.568750000000001</c:v>
                </c:pt>
                <c:pt idx="478">
                  <c:v>17.020624999999999</c:v>
                </c:pt>
                <c:pt idx="479">
                  <c:v>17.4725</c:v>
                </c:pt>
                <c:pt idx="480">
                  <c:v>17.924375000000001</c:v>
                </c:pt>
                <c:pt idx="481">
                  <c:v>18.376249999999999</c:v>
                </c:pt>
                <c:pt idx="482">
                  <c:v>18.828125</c:v>
                </c:pt>
                <c:pt idx="483">
                  <c:v>19.28</c:v>
                </c:pt>
                <c:pt idx="484">
                  <c:v>19.732500000000002</c:v>
                </c:pt>
                <c:pt idx="485">
                  <c:v>20.184999999999999</c:v>
                </c:pt>
                <c:pt idx="486">
                  <c:v>20.637499999999999</c:v>
                </c:pt>
                <c:pt idx="487">
                  <c:v>21.09</c:v>
                </c:pt>
                <c:pt idx="488">
                  <c:v>21.5425</c:v>
                </c:pt>
                <c:pt idx="489">
                  <c:v>21.995000000000001</c:v>
                </c:pt>
                <c:pt idx="490">
                  <c:v>22.447500000000002</c:v>
                </c:pt>
                <c:pt idx="491">
                  <c:v>22.9</c:v>
                </c:pt>
                <c:pt idx="492">
                  <c:v>23.2</c:v>
                </c:pt>
                <c:pt idx="493">
                  <c:v>23.5</c:v>
                </c:pt>
                <c:pt idx="494">
                  <c:v>23.8</c:v>
                </c:pt>
                <c:pt idx="495">
                  <c:v>24.1</c:v>
                </c:pt>
                <c:pt idx="496">
                  <c:v>0</c:v>
                </c:pt>
                <c:pt idx="497">
                  <c:v>0.433333333333</c:v>
                </c:pt>
                <c:pt idx="498">
                  <c:v>0.86666666666699999</c:v>
                </c:pt>
                <c:pt idx="499">
                  <c:v>1.3</c:v>
                </c:pt>
                <c:pt idx="500">
                  <c:v>1.7333333333300001</c:v>
                </c:pt>
                <c:pt idx="501">
                  <c:v>2.1666666666699999</c:v>
                </c:pt>
                <c:pt idx="502">
                  <c:v>2.6</c:v>
                </c:pt>
                <c:pt idx="503">
                  <c:v>3.0724999999999998</c:v>
                </c:pt>
                <c:pt idx="504">
                  <c:v>3.5449999999999999</c:v>
                </c:pt>
                <c:pt idx="505">
                  <c:v>4.0175000000000001</c:v>
                </c:pt>
                <c:pt idx="506">
                  <c:v>4.49</c:v>
                </c:pt>
                <c:pt idx="507">
                  <c:v>4.9625000000000004</c:v>
                </c:pt>
                <c:pt idx="508">
                  <c:v>5.4349999999999996</c:v>
                </c:pt>
                <c:pt idx="509">
                  <c:v>5.9074999999999998</c:v>
                </c:pt>
                <c:pt idx="510">
                  <c:v>6.38</c:v>
                </c:pt>
                <c:pt idx="511">
                  <c:v>6.8525</c:v>
                </c:pt>
                <c:pt idx="512">
                  <c:v>7.3250000000000002</c:v>
                </c:pt>
                <c:pt idx="513">
                  <c:v>7.7975000000000003</c:v>
                </c:pt>
                <c:pt idx="514">
                  <c:v>8.27</c:v>
                </c:pt>
                <c:pt idx="515">
                  <c:v>8.7424999999999997</c:v>
                </c:pt>
                <c:pt idx="516">
                  <c:v>9.2149999999999999</c:v>
                </c:pt>
                <c:pt idx="517">
                  <c:v>9.6875</c:v>
                </c:pt>
                <c:pt idx="518">
                  <c:v>10.16</c:v>
                </c:pt>
                <c:pt idx="519">
                  <c:v>10.6325</c:v>
                </c:pt>
                <c:pt idx="520">
                  <c:v>11.105</c:v>
                </c:pt>
                <c:pt idx="521">
                  <c:v>11.577500000000001</c:v>
                </c:pt>
                <c:pt idx="522">
                  <c:v>12.05</c:v>
                </c:pt>
                <c:pt idx="523">
                  <c:v>12.501875</c:v>
                </c:pt>
                <c:pt idx="524">
                  <c:v>12.953749999999999</c:v>
                </c:pt>
                <c:pt idx="525">
                  <c:v>13.405625000000001</c:v>
                </c:pt>
                <c:pt idx="526">
                  <c:v>13.8575</c:v>
                </c:pt>
                <c:pt idx="527">
                  <c:v>14.309374999999999</c:v>
                </c:pt>
                <c:pt idx="528">
                  <c:v>14.76125</c:v>
                </c:pt>
                <c:pt idx="529">
                  <c:v>15.213125</c:v>
                </c:pt>
                <c:pt idx="530">
                  <c:v>15.664999999999999</c:v>
                </c:pt>
                <c:pt idx="531">
                  <c:v>16.116875</c:v>
                </c:pt>
                <c:pt idx="532">
                  <c:v>16.568750000000001</c:v>
                </c:pt>
                <c:pt idx="533">
                  <c:v>17.020624999999999</c:v>
                </c:pt>
                <c:pt idx="534">
                  <c:v>17.4725</c:v>
                </c:pt>
                <c:pt idx="535">
                  <c:v>17.924375000000001</c:v>
                </c:pt>
                <c:pt idx="536">
                  <c:v>18.376249999999999</c:v>
                </c:pt>
                <c:pt idx="537">
                  <c:v>18.828125</c:v>
                </c:pt>
                <c:pt idx="538">
                  <c:v>19.28</c:v>
                </c:pt>
                <c:pt idx="539">
                  <c:v>19.732500000000002</c:v>
                </c:pt>
                <c:pt idx="540">
                  <c:v>20.184999999999999</c:v>
                </c:pt>
                <c:pt idx="541">
                  <c:v>20.637499999999999</c:v>
                </c:pt>
                <c:pt idx="542">
                  <c:v>21.09</c:v>
                </c:pt>
                <c:pt idx="543">
                  <c:v>21.5425</c:v>
                </c:pt>
                <c:pt idx="544">
                  <c:v>21.995000000000001</c:v>
                </c:pt>
                <c:pt idx="545">
                  <c:v>22.447500000000002</c:v>
                </c:pt>
                <c:pt idx="546">
                  <c:v>22.9</c:v>
                </c:pt>
                <c:pt idx="547">
                  <c:v>23.2</c:v>
                </c:pt>
                <c:pt idx="548">
                  <c:v>23.5</c:v>
                </c:pt>
                <c:pt idx="549">
                  <c:v>23.8</c:v>
                </c:pt>
                <c:pt idx="550">
                  <c:v>24.1</c:v>
                </c:pt>
                <c:pt idx="551">
                  <c:v>0</c:v>
                </c:pt>
                <c:pt idx="552">
                  <c:v>0.428333333333</c:v>
                </c:pt>
                <c:pt idx="553">
                  <c:v>0.85666666666699998</c:v>
                </c:pt>
                <c:pt idx="554">
                  <c:v>1.2849999999999999</c:v>
                </c:pt>
                <c:pt idx="555">
                  <c:v>1.71333333333</c:v>
                </c:pt>
                <c:pt idx="556">
                  <c:v>2.1416666666699999</c:v>
                </c:pt>
                <c:pt idx="557">
                  <c:v>2.57</c:v>
                </c:pt>
                <c:pt idx="558">
                  <c:v>3.044</c:v>
                </c:pt>
                <c:pt idx="559">
                  <c:v>3.5179999999999998</c:v>
                </c:pt>
                <c:pt idx="560">
                  <c:v>3.992</c:v>
                </c:pt>
                <c:pt idx="561">
                  <c:v>4.4660000000000002</c:v>
                </c:pt>
                <c:pt idx="562">
                  <c:v>4.9400000000000004</c:v>
                </c:pt>
                <c:pt idx="563">
                  <c:v>5.4139999999999997</c:v>
                </c:pt>
                <c:pt idx="564">
                  <c:v>5.8879999999999999</c:v>
                </c:pt>
                <c:pt idx="565">
                  <c:v>6.3620000000000001</c:v>
                </c:pt>
                <c:pt idx="566">
                  <c:v>6.8360000000000003</c:v>
                </c:pt>
                <c:pt idx="567">
                  <c:v>7.31</c:v>
                </c:pt>
                <c:pt idx="568">
                  <c:v>7.7839999999999998</c:v>
                </c:pt>
                <c:pt idx="569">
                  <c:v>8.2579999999999991</c:v>
                </c:pt>
                <c:pt idx="570">
                  <c:v>8.7319999999999993</c:v>
                </c:pt>
                <c:pt idx="571">
                  <c:v>9.2059999999999995</c:v>
                </c:pt>
                <c:pt idx="572">
                  <c:v>9.68</c:v>
                </c:pt>
                <c:pt idx="573">
                  <c:v>10.154</c:v>
                </c:pt>
                <c:pt idx="574">
                  <c:v>10.628</c:v>
                </c:pt>
                <c:pt idx="575">
                  <c:v>11.102</c:v>
                </c:pt>
                <c:pt idx="576">
                  <c:v>11.576000000000001</c:v>
                </c:pt>
                <c:pt idx="577">
                  <c:v>12.05</c:v>
                </c:pt>
                <c:pt idx="578">
                  <c:v>12.501875</c:v>
                </c:pt>
                <c:pt idx="579">
                  <c:v>12.953749999999999</c:v>
                </c:pt>
                <c:pt idx="580">
                  <c:v>13.405625000000001</c:v>
                </c:pt>
                <c:pt idx="581">
                  <c:v>13.8575</c:v>
                </c:pt>
                <c:pt idx="582">
                  <c:v>14.309374999999999</c:v>
                </c:pt>
                <c:pt idx="583">
                  <c:v>14.76125</c:v>
                </c:pt>
                <c:pt idx="584">
                  <c:v>15.213125</c:v>
                </c:pt>
                <c:pt idx="585">
                  <c:v>15.664999999999999</c:v>
                </c:pt>
                <c:pt idx="586">
                  <c:v>16.116875</c:v>
                </c:pt>
                <c:pt idx="587">
                  <c:v>16.568750000000001</c:v>
                </c:pt>
                <c:pt idx="588">
                  <c:v>17.020624999999999</c:v>
                </c:pt>
                <c:pt idx="589">
                  <c:v>17.4725</c:v>
                </c:pt>
                <c:pt idx="590">
                  <c:v>17.924375000000001</c:v>
                </c:pt>
                <c:pt idx="591">
                  <c:v>18.376249999999999</c:v>
                </c:pt>
                <c:pt idx="592">
                  <c:v>18.828125</c:v>
                </c:pt>
                <c:pt idx="593">
                  <c:v>19.28</c:v>
                </c:pt>
                <c:pt idx="594">
                  <c:v>19.732500000000002</c:v>
                </c:pt>
                <c:pt idx="595">
                  <c:v>20.184999999999999</c:v>
                </c:pt>
                <c:pt idx="596">
                  <c:v>20.637499999999999</c:v>
                </c:pt>
                <c:pt idx="597">
                  <c:v>21.09</c:v>
                </c:pt>
                <c:pt idx="598">
                  <c:v>21.5425</c:v>
                </c:pt>
                <c:pt idx="599">
                  <c:v>21.995000000000001</c:v>
                </c:pt>
                <c:pt idx="600">
                  <c:v>22.447500000000002</c:v>
                </c:pt>
                <c:pt idx="601">
                  <c:v>22.9</c:v>
                </c:pt>
                <c:pt idx="602">
                  <c:v>23.2</c:v>
                </c:pt>
                <c:pt idx="603">
                  <c:v>23.5</c:v>
                </c:pt>
                <c:pt idx="604">
                  <c:v>23.8</c:v>
                </c:pt>
                <c:pt idx="605">
                  <c:v>24.1</c:v>
                </c:pt>
                <c:pt idx="606">
                  <c:v>24.1</c:v>
                </c:pt>
                <c:pt idx="607">
                  <c:v>24.1</c:v>
                </c:pt>
                <c:pt idx="608">
                  <c:v>24.1</c:v>
                </c:pt>
                <c:pt idx="609">
                  <c:v>24.1</c:v>
                </c:pt>
                <c:pt idx="610">
                  <c:v>24.1</c:v>
                </c:pt>
                <c:pt idx="611">
                  <c:v>24.1</c:v>
                </c:pt>
                <c:pt idx="612">
                  <c:v>24.1</c:v>
                </c:pt>
                <c:pt idx="613">
                  <c:v>24.1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24.1</c:v>
                </c:pt>
                <c:pt idx="621">
                  <c:v>24.1</c:v>
                </c:pt>
                <c:pt idx="622">
                  <c:v>24.1</c:v>
                </c:pt>
                <c:pt idx="623">
                  <c:v>24.1</c:v>
                </c:pt>
                <c:pt idx="624">
                  <c:v>24.1</c:v>
                </c:pt>
                <c:pt idx="625">
                  <c:v>24.1</c:v>
                </c:pt>
                <c:pt idx="626">
                  <c:v>24.1</c:v>
                </c:pt>
                <c:pt idx="627">
                  <c:v>24.1</c:v>
                </c:pt>
                <c:pt idx="628">
                  <c:v>24.1</c:v>
                </c:pt>
                <c:pt idx="629">
                  <c:v>24.1</c:v>
                </c:pt>
                <c:pt idx="630">
                  <c:v>24.1</c:v>
                </c:pt>
                <c:pt idx="631">
                  <c:v>24.1</c:v>
                </c:pt>
                <c:pt idx="632">
                  <c:v>24.1</c:v>
                </c:pt>
                <c:pt idx="633">
                  <c:v>24.1</c:v>
                </c:pt>
                <c:pt idx="634">
                  <c:v>24.1</c:v>
                </c:pt>
                <c:pt idx="635">
                  <c:v>24.1</c:v>
                </c:pt>
                <c:pt idx="636">
                  <c:v>24.1</c:v>
                </c:pt>
                <c:pt idx="637">
                  <c:v>24.1</c:v>
                </c:pt>
                <c:pt idx="638">
                  <c:v>24.1</c:v>
                </c:pt>
                <c:pt idx="639">
                  <c:v>24.1</c:v>
                </c:pt>
                <c:pt idx="640">
                  <c:v>24.1</c:v>
                </c:pt>
                <c:pt idx="641">
                  <c:v>24.1</c:v>
                </c:pt>
                <c:pt idx="642">
                  <c:v>24.1</c:v>
                </c:pt>
                <c:pt idx="643">
                  <c:v>24.1</c:v>
                </c:pt>
                <c:pt idx="644">
                  <c:v>24.1</c:v>
                </c:pt>
                <c:pt idx="645">
                  <c:v>24.1</c:v>
                </c:pt>
                <c:pt idx="646">
                  <c:v>24.1</c:v>
                </c:pt>
                <c:pt idx="647">
                  <c:v>24.1</c:v>
                </c:pt>
                <c:pt idx="648">
                  <c:v>24.1</c:v>
                </c:pt>
                <c:pt idx="649">
                  <c:v>24.1</c:v>
                </c:pt>
                <c:pt idx="650">
                  <c:v>24.1</c:v>
                </c:pt>
                <c:pt idx="651">
                  <c:v>24.1</c:v>
                </c:pt>
                <c:pt idx="652">
                  <c:v>24.1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24.1</c:v>
                </c:pt>
                <c:pt idx="658">
                  <c:v>24.1</c:v>
                </c:pt>
                <c:pt idx="659">
                  <c:v>24.1</c:v>
                </c:pt>
                <c:pt idx="660">
                  <c:v>24.1</c:v>
                </c:pt>
                <c:pt idx="661">
                  <c:v>24.1</c:v>
                </c:pt>
                <c:pt idx="662">
                  <c:v>24.1</c:v>
                </c:pt>
                <c:pt idx="663">
                  <c:v>24.1</c:v>
                </c:pt>
                <c:pt idx="664">
                  <c:v>24.1</c:v>
                </c:pt>
                <c:pt idx="665">
                  <c:v>24.1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24.1</c:v>
                </c:pt>
                <c:pt idx="670">
                  <c:v>24.1</c:v>
                </c:pt>
                <c:pt idx="671">
                  <c:v>24.1</c:v>
                </c:pt>
                <c:pt idx="672">
                  <c:v>24.1</c:v>
                </c:pt>
                <c:pt idx="673">
                  <c:v>24.1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24.1</c:v>
                </c:pt>
                <c:pt idx="678">
                  <c:v>24.1</c:v>
                </c:pt>
                <c:pt idx="679">
                  <c:v>24.1</c:v>
                </c:pt>
                <c:pt idx="680">
                  <c:v>24.1</c:v>
                </c:pt>
                <c:pt idx="681">
                  <c:v>24.1</c:v>
                </c:pt>
                <c:pt idx="682">
                  <c:v>24.1</c:v>
                </c:pt>
                <c:pt idx="683">
                  <c:v>24.1</c:v>
                </c:pt>
                <c:pt idx="684">
                  <c:v>24.1</c:v>
                </c:pt>
                <c:pt idx="685">
                  <c:v>24.1</c:v>
                </c:pt>
                <c:pt idx="686">
                  <c:v>24.1</c:v>
                </c:pt>
                <c:pt idx="687">
                  <c:v>24.1</c:v>
                </c:pt>
                <c:pt idx="688">
                  <c:v>24.1</c:v>
                </c:pt>
                <c:pt idx="689">
                  <c:v>24.1</c:v>
                </c:pt>
                <c:pt idx="690">
                  <c:v>24.1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24.1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23-418C-935D-69387CE0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05600"/>
        <c:axId val="216406432"/>
      </c:scatterChart>
      <c:valAx>
        <c:axId val="2164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406432"/>
        <c:crosses val="autoZero"/>
        <c:crossBetween val="midCat"/>
      </c:valAx>
      <c:valAx>
        <c:axId val="2164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640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71522309711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4285953694366678E-2"/>
          <c:y val="0.15155030581848916"/>
          <c:w val="0.91502975167205181"/>
          <c:h val="0.7809568055867685"/>
        </c:manualLayout>
      </c:layout>
      <c:scatterChart>
        <c:scatterStyle val="lineMarker"/>
        <c:varyColors val="0"/>
        <c:ser>
          <c:idx val="0"/>
          <c:order val="0"/>
          <c:tx>
            <c:v>Section for HBM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HBM!$H$3:$H$709</c:f>
              <c:numCache>
                <c:formatCode>General</c:formatCode>
                <c:ptCount val="707"/>
                <c:pt idx="0">
                  <c:v>-23.1</c:v>
                </c:pt>
                <c:pt idx="1">
                  <c:v>-22.6</c:v>
                </c:pt>
                <c:pt idx="2">
                  <c:v>-22.1</c:v>
                </c:pt>
                <c:pt idx="3">
                  <c:v>-21.6</c:v>
                </c:pt>
                <c:pt idx="4">
                  <c:v>-21.1</c:v>
                </c:pt>
                <c:pt idx="5">
                  <c:v>-20.6</c:v>
                </c:pt>
                <c:pt idx="6">
                  <c:v>-20.100000000000001</c:v>
                </c:pt>
                <c:pt idx="7">
                  <c:v>-19.600000000000001</c:v>
                </c:pt>
                <c:pt idx="8">
                  <c:v>-19.100000000000001</c:v>
                </c:pt>
                <c:pt idx="9">
                  <c:v>-18.600000000000001</c:v>
                </c:pt>
                <c:pt idx="10">
                  <c:v>-18.100000000000001</c:v>
                </c:pt>
                <c:pt idx="11">
                  <c:v>-17.600000000000001</c:v>
                </c:pt>
                <c:pt idx="12">
                  <c:v>-17.100000000000001</c:v>
                </c:pt>
                <c:pt idx="13">
                  <c:v>-16.600000000000001</c:v>
                </c:pt>
                <c:pt idx="14">
                  <c:v>-16.100000000000001</c:v>
                </c:pt>
                <c:pt idx="15">
                  <c:v>-15.7</c:v>
                </c:pt>
                <c:pt idx="16">
                  <c:v>-15.3</c:v>
                </c:pt>
                <c:pt idx="17">
                  <c:v>-14.9</c:v>
                </c:pt>
                <c:pt idx="18">
                  <c:v>-14.5</c:v>
                </c:pt>
                <c:pt idx="19">
                  <c:v>-14.1</c:v>
                </c:pt>
                <c:pt idx="20">
                  <c:v>-13.7</c:v>
                </c:pt>
                <c:pt idx="21">
                  <c:v>-13.3</c:v>
                </c:pt>
                <c:pt idx="22">
                  <c:v>-12.9</c:v>
                </c:pt>
                <c:pt idx="23">
                  <c:v>-12.5</c:v>
                </c:pt>
                <c:pt idx="24">
                  <c:v>-12.1</c:v>
                </c:pt>
                <c:pt idx="25">
                  <c:v>-11.7</c:v>
                </c:pt>
                <c:pt idx="26">
                  <c:v>-11.3</c:v>
                </c:pt>
                <c:pt idx="27">
                  <c:v>-10.9</c:v>
                </c:pt>
                <c:pt idx="28">
                  <c:v>-10.5</c:v>
                </c:pt>
                <c:pt idx="29">
                  <c:v>-10.1</c:v>
                </c:pt>
                <c:pt idx="30">
                  <c:v>-9.6999999999999993</c:v>
                </c:pt>
                <c:pt idx="31">
                  <c:v>-9.2874999999999996</c:v>
                </c:pt>
                <c:pt idx="32">
                  <c:v>-8.875</c:v>
                </c:pt>
                <c:pt idx="33">
                  <c:v>-8.4625000000000004</c:v>
                </c:pt>
                <c:pt idx="34">
                  <c:v>-8.0500000000000007</c:v>
                </c:pt>
                <c:pt idx="35">
                  <c:v>-7.6375000000000002</c:v>
                </c:pt>
                <c:pt idx="36">
                  <c:v>-7.2249999999999996</c:v>
                </c:pt>
                <c:pt idx="37">
                  <c:v>-6.8125</c:v>
                </c:pt>
                <c:pt idx="38">
                  <c:v>-6.4</c:v>
                </c:pt>
                <c:pt idx="39">
                  <c:v>-6</c:v>
                </c:pt>
                <c:pt idx="40">
                  <c:v>-5.6</c:v>
                </c:pt>
                <c:pt idx="41">
                  <c:v>-5.2</c:v>
                </c:pt>
                <c:pt idx="42">
                  <c:v>-4.8</c:v>
                </c:pt>
                <c:pt idx="43">
                  <c:v>-4.4000000000000004</c:v>
                </c:pt>
                <c:pt idx="44">
                  <c:v>-4</c:v>
                </c:pt>
                <c:pt idx="45">
                  <c:v>-3.6</c:v>
                </c:pt>
                <c:pt idx="46">
                  <c:v>-3.2</c:v>
                </c:pt>
                <c:pt idx="47">
                  <c:v>-2.8</c:v>
                </c:pt>
                <c:pt idx="48">
                  <c:v>-2.4</c:v>
                </c:pt>
                <c:pt idx="49">
                  <c:v>-2</c:v>
                </c:pt>
                <c:pt idx="50">
                  <c:v>-1.6</c:v>
                </c:pt>
                <c:pt idx="51">
                  <c:v>-1.2</c:v>
                </c:pt>
                <c:pt idx="52">
                  <c:v>-0.8</c:v>
                </c:pt>
                <c:pt idx="53">
                  <c:v>-0.4</c:v>
                </c:pt>
                <c:pt idx="54">
                  <c:v>0</c:v>
                </c:pt>
                <c:pt idx="55">
                  <c:v>0.4</c:v>
                </c:pt>
                <c:pt idx="56">
                  <c:v>0.8</c:v>
                </c:pt>
                <c:pt idx="57">
                  <c:v>1.2</c:v>
                </c:pt>
                <c:pt idx="58">
                  <c:v>1.6</c:v>
                </c:pt>
                <c:pt idx="59">
                  <c:v>2</c:v>
                </c:pt>
                <c:pt idx="60">
                  <c:v>2.4</c:v>
                </c:pt>
                <c:pt idx="61">
                  <c:v>2.8</c:v>
                </c:pt>
                <c:pt idx="62">
                  <c:v>3.2</c:v>
                </c:pt>
                <c:pt idx="63">
                  <c:v>3.6</c:v>
                </c:pt>
                <c:pt idx="64">
                  <c:v>4</c:v>
                </c:pt>
                <c:pt idx="65">
                  <c:v>4.4000000000000004</c:v>
                </c:pt>
                <c:pt idx="66">
                  <c:v>4.8</c:v>
                </c:pt>
                <c:pt idx="67">
                  <c:v>5.2</c:v>
                </c:pt>
                <c:pt idx="68">
                  <c:v>5.6</c:v>
                </c:pt>
                <c:pt idx="69">
                  <c:v>6</c:v>
                </c:pt>
                <c:pt idx="70">
                  <c:v>6.4</c:v>
                </c:pt>
                <c:pt idx="71">
                  <c:v>6.8125</c:v>
                </c:pt>
                <c:pt idx="72">
                  <c:v>7.2249999999999996</c:v>
                </c:pt>
                <c:pt idx="73">
                  <c:v>7.6375000000000002</c:v>
                </c:pt>
                <c:pt idx="74">
                  <c:v>8.0500000000000007</c:v>
                </c:pt>
                <c:pt idx="75">
                  <c:v>8.4625000000000004</c:v>
                </c:pt>
                <c:pt idx="76">
                  <c:v>8.875</c:v>
                </c:pt>
                <c:pt idx="77">
                  <c:v>9.2874999999999996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10.5</c:v>
                </c:pt>
                <c:pt idx="81">
                  <c:v>10.9</c:v>
                </c:pt>
                <c:pt idx="82">
                  <c:v>11.3</c:v>
                </c:pt>
                <c:pt idx="83">
                  <c:v>11.7</c:v>
                </c:pt>
                <c:pt idx="84">
                  <c:v>12.1</c:v>
                </c:pt>
                <c:pt idx="85">
                  <c:v>12.5</c:v>
                </c:pt>
                <c:pt idx="86">
                  <c:v>12.9</c:v>
                </c:pt>
                <c:pt idx="87">
                  <c:v>13.3</c:v>
                </c:pt>
                <c:pt idx="88">
                  <c:v>13.7</c:v>
                </c:pt>
                <c:pt idx="89">
                  <c:v>14.1</c:v>
                </c:pt>
                <c:pt idx="90">
                  <c:v>14.5</c:v>
                </c:pt>
                <c:pt idx="91">
                  <c:v>14.9</c:v>
                </c:pt>
                <c:pt idx="92">
                  <c:v>15.3</c:v>
                </c:pt>
                <c:pt idx="93">
                  <c:v>15.7</c:v>
                </c:pt>
                <c:pt idx="94">
                  <c:v>16.100000000000001</c:v>
                </c:pt>
                <c:pt idx="95">
                  <c:v>16.600000000000001</c:v>
                </c:pt>
                <c:pt idx="96">
                  <c:v>17.100000000000001</c:v>
                </c:pt>
                <c:pt idx="97">
                  <c:v>17.600000000000001</c:v>
                </c:pt>
                <c:pt idx="98">
                  <c:v>18.100000000000001</c:v>
                </c:pt>
                <c:pt idx="99">
                  <c:v>18.600000000000001</c:v>
                </c:pt>
                <c:pt idx="100">
                  <c:v>19.100000000000001</c:v>
                </c:pt>
                <c:pt idx="101">
                  <c:v>19.600000000000001</c:v>
                </c:pt>
                <c:pt idx="102">
                  <c:v>20.100000000000001</c:v>
                </c:pt>
                <c:pt idx="103">
                  <c:v>20.6</c:v>
                </c:pt>
                <c:pt idx="104">
                  <c:v>21.1</c:v>
                </c:pt>
                <c:pt idx="105">
                  <c:v>21.6</c:v>
                </c:pt>
                <c:pt idx="106">
                  <c:v>22.1</c:v>
                </c:pt>
                <c:pt idx="107">
                  <c:v>22.6</c:v>
                </c:pt>
                <c:pt idx="108">
                  <c:v>23.1</c:v>
                </c:pt>
                <c:pt idx="109">
                  <c:v>-23.1</c:v>
                </c:pt>
                <c:pt idx="110">
                  <c:v>-22.662500000000001</c:v>
                </c:pt>
                <c:pt idx="111">
                  <c:v>-22.225000000000001</c:v>
                </c:pt>
                <c:pt idx="112">
                  <c:v>-21.787500000000001</c:v>
                </c:pt>
                <c:pt idx="113">
                  <c:v>-21.35</c:v>
                </c:pt>
                <c:pt idx="114">
                  <c:v>-20.912500000000001</c:v>
                </c:pt>
                <c:pt idx="115">
                  <c:v>-20.475000000000001</c:v>
                </c:pt>
                <c:pt idx="116">
                  <c:v>-20.037500000000001</c:v>
                </c:pt>
                <c:pt idx="117">
                  <c:v>-19.600000000000001</c:v>
                </c:pt>
                <c:pt idx="118">
                  <c:v>-19.162500000000001</c:v>
                </c:pt>
                <c:pt idx="119">
                  <c:v>-18.725000000000001</c:v>
                </c:pt>
                <c:pt idx="120">
                  <c:v>-18.287500000000001</c:v>
                </c:pt>
                <c:pt idx="121">
                  <c:v>-17.850000000000001</c:v>
                </c:pt>
                <c:pt idx="122">
                  <c:v>-17.412500000000001</c:v>
                </c:pt>
                <c:pt idx="123">
                  <c:v>-16.975000000000001</c:v>
                </c:pt>
                <c:pt idx="124">
                  <c:v>-16.537500000000001</c:v>
                </c:pt>
                <c:pt idx="125">
                  <c:v>-16.100000000000001</c:v>
                </c:pt>
                <c:pt idx="126">
                  <c:v>-15.7</c:v>
                </c:pt>
                <c:pt idx="127">
                  <c:v>-15.3</c:v>
                </c:pt>
                <c:pt idx="128">
                  <c:v>-14.9</c:v>
                </c:pt>
                <c:pt idx="129">
                  <c:v>-14.5</c:v>
                </c:pt>
                <c:pt idx="130">
                  <c:v>-14.1</c:v>
                </c:pt>
                <c:pt idx="131">
                  <c:v>-13.7</c:v>
                </c:pt>
                <c:pt idx="132">
                  <c:v>-13.3</c:v>
                </c:pt>
                <c:pt idx="133">
                  <c:v>-12.9</c:v>
                </c:pt>
                <c:pt idx="134">
                  <c:v>-12.5</c:v>
                </c:pt>
                <c:pt idx="135">
                  <c:v>-12.1</c:v>
                </c:pt>
                <c:pt idx="136">
                  <c:v>-11.7</c:v>
                </c:pt>
                <c:pt idx="137">
                  <c:v>-11.3</c:v>
                </c:pt>
                <c:pt idx="138">
                  <c:v>-10.9</c:v>
                </c:pt>
                <c:pt idx="139">
                  <c:v>-10.5</c:v>
                </c:pt>
                <c:pt idx="140">
                  <c:v>-10.1</c:v>
                </c:pt>
                <c:pt idx="141">
                  <c:v>-9.6999999999999993</c:v>
                </c:pt>
                <c:pt idx="142">
                  <c:v>-9.2874999999999996</c:v>
                </c:pt>
                <c:pt idx="143">
                  <c:v>-8.875</c:v>
                </c:pt>
                <c:pt idx="144">
                  <c:v>-8.4625000000000004</c:v>
                </c:pt>
                <c:pt idx="145">
                  <c:v>-8.0500000000000007</c:v>
                </c:pt>
                <c:pt idx="146">
                  <c:v>-7.6375000000000002</c:v>
                </c:pt>
                <c:pt idx="147">
                  <c:v>-7.2249999999999996</c:v>
                </c:pt>
                <c:pt idx="148">
                  <c:v>-6.8125</c:v>
                </c:pt>
                <c:pt idx="149">
                  <c:v>-6.4</c:v>
                </c:pt>
                <c:pt idx="150">
                  <c:v>-6</c:v>
                </c:pt>
                <c:pt idx="151">
                  <c:v>-5.6</c:v>
                </c:pt>
                <c:pt idx="152">
                  <c:v>-5.2</c:v>
                </c:pt>
                <c:pt idx="153">
                  <c:v>-4.8</c:v>
                </c:pt>
                <c:pt idx="154">
                  <c:v>-4.4000000000000004</c:v>
                </c:pt>
                <c:pt idx="155">
                  <c:v>-4</c:v>
                </c:pt>
                <c:pt idx="156">
                  <c:v>-3.6</c:v>
                </c:pt>
                <c:pt idx="157">
                  <c:v>-3.2</c:v>
                </c:pt>
                <c:pt idx="158">
                  <c:v>-2.8</c:v>
                </c:pt>
                <c:pt idx="159">
                  <c:v>-2.4</c:v>
                </c:pt>
                <c:pt idx="160">
                  <c:v>-2</c:v>
                </c:pt>
                <c:pt idx="161">
                  <c:v>-1.6</c:v>
                </c:pt>
                <c:pt idx="162">
                  <c:v>-1.2</c:v>
                </c:pt>
                <c:pt idx="163">
                  <c:v>-0.8</c:v>
                </c:pt>
                <c:pt idx="164">
                  <c:v>-0.4</c:v>
                </c:pt>
                <c:pt idx="165">
                  <c:v>0</c:v>
                </c:pt>
                <c:pt idx="166">
                  <c:v>0.4</c:v>
                </c:pt>
                <c:pt idx="167">
                  <c:v>0.8</c:v>
                </c:pt>
                <c:pt idx="168">
                  <c:v>1.2</c:v>
                </c:pt>
                <c:pt idx="169">
                  <c:v>1.6</c:v>
                </c:pt>
                <c:pt idx="170">
                  <c:v>2</c:v>
                </c:pt>
                <c:pt idx="171">
                  <c:v>2.4</c:v>
                </c:pt>
                <c:pt idx="172">
                  <c:v>2.8</c:v>
                </c:pt>
                <c:pt idx="173">
                  <c:v>3.2</c:v>
                </c:pt>
                <c:pt idx="174">
                  <c:v>3.6</c:v>
                </c:pt>
                <c:pt idx="175">
                  <c:v>4</c:v>
                </c:pt>
                <c:pt idx="176">
                  <c:v>4.4000000000000004</c:v>
                </c:pt>
                <c:pt idx="177">
                  <c:v>4.8</c:v>
                </c:pt>
                <c:pt idx="178">
                  <c:v>5.2</c:v>
                </c:pt>
                <c:pt idx="179">
                  <c:v>5.6</c:v>
                </c:pt>
                <c:pt idx="180">
                  <c:v>6</c:v>
                </c:pt>
                <c:pt idx="181">
                  <c:v>6.4</c:v>
                </c:pt>
                <c:pt idx="182">
                  <c:v>6.8125</c:v>
                </c:pt>
                <c:pt idx="183">
                  <c:v>7.2249999999999996</c:v>
                </c:pt>
                <c:pt idx="184">
                  <c:v>7.6375000000000002</c:v>
                </c:pt>
                <c:pt idx="185">
                  <c:v>8.0500000000000007</c:v>
                </c:pt>
                <c:pt idx="186">
                  <c:v>8.4625000000000004</c:v>
                </c:pt>
                <c:pt idx="187">
                  <c:v>8.875</c:v>
                </c:pt>
                <c:pt idx="188">
                  <c:v>9.2874999999999996</c:v>
                </c:pt>
                <c:pt idx="189">
                  <c:v>9.6999999999999993</c:v>
                </c:pt>
                <c:pt idx="190">
                  <c:v>10.1</c:v>
                </c:pt>
                <c:pt idx="191">
                  <c:v>10.5</c:v>
                </c:pt>
                <c:pt idx="192">
                  <c:v>10.9</c:v>
                </c:pt>
                <c:pt idx="193">
                  <c:v>11.3</c:v>
                </c:pt>
                <c:pt idx="194">
                  <c:v>11.7</c:v>
                </c:pt>
                <c:pt idx="195">
                  <c:v>12.1</c:v>
                </c:pt>
                <c:pt idx="196">
                  <c:v>12.5</c:v>
                </c:pt>
                <c:pt idx="197">
                  <c:v>12.9</c:v>
                </c:pt>
                <c:pt idx="198">
                  <c:v>13.3</c:v>
                </c:pt>
                <c:pt idx="199">
                  <c:v>13.7</c:v>
                </c:pt>
                <c:pt idx="200">
                  <c:v>14.1</c:v>
                </c:pt>
                <c:pt idx="201">
                  <c:v>14.5</c:v>
                </c:pt>
                <c:pt idx="202">
                  <c:v>14.9</c:v>
                </c:pt>
                <c:pt idx="203">
                  <c:v>15.3</c:v>
                </c:pt>
                <c:pt idx="204">
                  <c:v>15.7</c:v>
                </c:pt>
                <c:pt idx="205">
                  <c:v>16.100000000000001</c:v>
                </c:pt>
                <c:pt idx="206">
                  <c:v>16.537500000000001</c:v>
                </c:pt>
                <c:pt idx="207">
                  <c:v>16.975000000000001</c:v>
                </c:pt>
                <c:pt idx="208">
                  <c:v>17.412500000000001</c:v>
                </c:pt>
                <c:pt idx="209">
                  <c:v>17.850000000000001</c:v>
                </c:pt>
                <c:pt idx="210">
                  <c:v>18.287500000000001</c:v>
                </c:pt>
                <c:pt idx="211">
                  <c:v>18.725000000000001</c:v>
                </c:pt>
                <c:pt idx="212">
                  <c:v>19.162500000000001</c:v>
                </c:pt>
                <c:pt idx="213">
                  <c:v>19.600000000000001</c:v>
                </c:pt>
                <c:pt idx="214">
                  <c:v>20.037500000000001</c:v>
                </c:pt>
                <c:pt idx="215">
                  <c:v>20.475000000000001</c:v>
                </c:pt>
                <c:pt idx="216">
                  <c:v>20.912500000000001</c:v>
                </c:pt>
                <c:pt idx="217">
                  <c:v>21.35</c:v>
                </c:pt>
                <c:pt idx="218">
                  <c:v>21.787500000000001</c:v>
                </c:pt>
                <c:pt idx="219">
                  <c:v>22.225000000000001</c:v>
                </c:pt>
                <c:pt idx="220">
                  <c:v>22.662500000000001</c:v>
                </c:pt>
                <c:pt idx="221">
                  <c:v>23.1</c:v>
                </c:pt>
                <c:pt idx="222">
                  <c:v>-3.2</c:v>
                </c:pt>
                <c:pt idx="223">
                  <c:v>-3.2</c:v>
                </c:pt>
                <c:pt idx="224">
                  <c:v>-3.2</c:v>
                </c:pt>
                <c:pt idx="225">
                  <c:v>-3.2</c:v>
                </c:pt>
                <c:pt idx="226">
                  <c:v>-3.2</c:v>
                </c:pt>
                <c:pt idx="227">
                  <c:v>-3.2</c:v>
                </c:pt>
                <c:pt idx="228">
                  <c:v>-3.2</c:v>
                </c:pt>
                <c:pt idx="229">
                  <c:v>-6.4</c:v>
                </c:pt>
                <c:pt idx="230">
                  <c:v>-6.4</c:v>
                </c:pt>
                <c:pt idx="231">
                  <c:v>-6.4</c:v>
                </c:pt>
                <c:pt idx="232">
                  <c:v>-6.4</c:v>
                </c:pt>
                <c:pt idx="233">
                  <c:v>-6.4</c:v>
                </c:pt>
                <c:pt idx="234">
                  <c:v>-6.4</c:v>
                </c:pt>
                <c:pt idx="235">
                  <c:v>-6.4</c:v>
                </c:pt>
                <c:pt idx="236">
                  <c:v>-9.6999999999999993</c:v>
                </c:pt>
                <c:pt idx="237">
                  <c:v>-9.6999999999999993</c:v>
                </c:pt>
                <c:pt idx="238">
                  <c:v>-9.6999999999999993</c:v>
                </c:pt>
                <c:pt idx="239">
                  <c:v>-9.6999999999999993</c:v>
                </c:pt>
                <c:pt idx="240">
                  <c:v>-9.6999999999999993</c:v>
                </c:pt>
                <c:pt idx="241">
                  <c:v>-9.6999999999999993</c:v>
                </c:pt>
                <c:pt idx="242">
                  <c:v>-9.6999999999999993</c:v>
                </c:pt>
                <c:pt idx="243">
                  <c:v>-12.9</c:v>
                </c:pt>
                <c:pt idx="244">
                  <c:v>-12.9</c:v>
                </c:pt>
                <c:pt idx="245">
                  <c:v>-12.9</c:v>
                </c:pt>
                <c:pt idx="246">
                  <c:v>-12.9</c:v>
                </c:pt>
                <c:pt idx="247">
                  <c:v>-12.9</c:v>
                </c:pt>
                <c:pt idx="248">
                  <c:v>-12.9</c:v>
                </c:pt>
                <c:pt idx="249">
                  <c:v>-12.9</c:v>
                </c:pt>
                <c:pt idx="250">
                  <c:v>-16.100000000000001</c:v>
                </c:pt>
                <c:pt idx="251">
                  <c:v>-16.100000000000001</c:v>
                </c:pt>
                <c:pt idx="252">
                  <c:v>-16.100000000000001</c:v>
                </c:pt>
                <c:pt idx="253">
                  <c:v>-16.100000000000001</c:v>
                </c:pt>
                <c:pt idx="254">
                  <c:v>-16.100000000000001</c:v>
                </c:pt>
                <c:pt idx="255">
                  <c:v>-16.100000000000001</c:v>
                </c:pt>
                <c:pt idx="256">
                  <c:v>-16.100000000000001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6.4</c:v>
                </c:pt>
                <c:pt idx="265">
                  <c:v>6.4</c:v>
                </c:pt>
                <c:pt idx="266">
                  <c:v>6.4</c:v>
                </c:pt>
                <c:pt idx="267">
                  <c:v>6.4</c:v>
                </c:pt>
                <c:pt idx="268">
                  <c:v>6.4</c:v>
                </c:pt>
                <c:pt idx="269">
                  <c:v>6.4</c:v>
                </c:pt>
                <c:pt idx="270">
                  <c:v>6.4</c:v>
                </c:pt>
                <c:pt idx="271">
                  <c:v>9.6999999999999993</c:v>
                </c:pt>
                <c:pt idx="272">
                  <c:v>9.6999999999999993</c:v>
                </c:pt>
                <c:pt idx="273">
                  <c:v>9.6999999999999993</c:v>
                </c:pt>
                <c:pt idx="274">
                  <c:v>9.6999999999999993</c:v>
                </c:pt>
                <c:pt idx="275">
                  <c:v>9.6999999999999993</c:v>
                </c:pt>
                <c:pt idx="276">
                  <c:v>9.6999999999999993</c:v>
                </c:pt>
                <c:pt idx="277">
                  <c:v>9.6999999999999993</c:v>
                </c:pt>
                <c:pt idx="278">
                  <c:v>12.9</c:v>
                </c:pt>
                <c:pt idx="279">
                  <c:v>12.9</c:v>
                </c:pt>
                <c:pt idx="280">
                  <c:v>12.9</c:v>
                </c:pt>
                <c:pt idx="281">
                  <c:v>12.9</c:v>
                </c:pt>
                <c:pt idx="282">
                  <c:v>12.9</c:v>
                </c:pt>
                <c:pt idx="283">
                  <c:v>12.9</c:v>
                </c:pt>
                <c:pt idx="284">
                  <c:v>12.9</c:v>
                </c:pt>
                <c:pt idx="285">
                  <c:v>16.100000000000001</c:v>
                </c:pt>
                <c:pt idx="286">
                  <c:v>16.100000000000001</c:v>
                </c:pt>
                <c:pt idx="287">
                  <c:v>16.100000000000001</c:v>
                </c:pt>
                <c:pt idx="288">
                  <c:v>16.100000000000001</c:v>
                </c:pt>
                <c:pt idx="289">
                  <c:v>16.100000000000001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-23.1</c:v>
                </c:pt>
                <c:pt idx="293">
                  <c:v>-22.662500000000001</c:v>
                </c:pt>
                <c:pt idx="294">
                  <c:v>-22.225000000000001</c:v>
                </c:pt>
                <c:pt idx="295">
                  <c:v>-21.787500000000001</c:v>
                </c:pt>
                <c:pt idx="296">
                  <c:v>-21.35</c:v>
                </c:pt>
                <c:pt idx="297">
                  <c:v>-20.912500000000001</c:v>
                </c:pt>
                <c:pt idx="298">
                  <c:v>-20.475000000000001</c:v>
                </c:pt>
                <c:pt idx="299">
                  <c:v>-20.037500000000001</c:v>
                </c:pt>
                <c:pt idx="300">
                  <c:v>-19.600000000000001</c:v>
                </c:pt>
                <c:pt idx="301">
                  <c:v>-19.162500000000001</c:v>
                </c:pt>
                <c:pt idx="302">
                  <c:v>-18.725000000000001</c:v>
                </c:pt>
                <c:pt idx="303">
                  <c:v>-18.287500000000001</c:v>
                </c:pt>
                <c:pt idx="304">
                  <c:v>-17.850000000000001</c:v>
                </c:pt>
                <c:pt idx="305">
                  <c:v>-17.412500000000001</c:v>
                </c:pt>
                <c:pt idx="306">
                  <c:v>-16.975000000000001</c:v>
                </c:pt>
                <c:pt idx="307">
                  <c:v>-16.537500000000001</c:v>
                </c:pt>
                <c:pt idx="308">
                  <c:v>-16.100000000000001</c:v>
                </c:pt>
                <c:pt idx="309">
                  <c:v>16.100000000000001</c:v>
                </c:pt>
                <c:pt idx="310">
                  <c:v>16.537500000000001</c:v>
                </c:pt>
                <c:pt idx="311">
                  <c:v>16.975000000000001</c:v>
                </c:pt>
                <c:pt idx="312">
                  <c:v>17.412500000000001</c:v>
                </c:pt>
                <c:pt idx="313">
                  <c:v>17.850000000000001</c:v>
                </c:pt>
                <c:pt idx="314">
                  <c:v>18.287500000000001</c:v>
                </c:pt>
                <c:pt idx="315">
                  <c:v>18.725000000000001</c:v>
                </c:pt>
                <c:pt idx="316">
                  <c:v>19.162500000000001</c:v>
                </c:pt>
                <c:pt idx="317">
                  <c:v>19.600000000000001</c:v>
                </c:pt>
                <c:pt idx="318">
                  <c:v>20.037500000000001</c:v>
                </c:pt>
                <c:pt idx="319">
                  <c:v>20.475000000000001</c:v>
                </c:pt>
                <c:pt idx="320">
                  <c:v>20.912500000000001</c:v>
                </c:pt>
                <c:pt idx="321">
                  <c:v>21.35</c:v>
                </c:pt>
                <c:pt idx="322">
                  <c:v>21.787500000000001</c:v>
                </c:pt>
                <c:pt idx="323">
                  <c:v>22.225000000000001</c:v>
                </c:pt>
                <c:pt idx="324">
                  <c:v>22.662500000000001</c:v>
                </c:pt>
                <c:pt idx="325">
                  <c:v>23.1</c:v>
                </c:pt>
                <c:pt idx="326">
                  <c:v>-23.1</c:v>
                </c:pt>
                <c:pt idx="327">
                  <c:v>-22.6</c:v>
                </c:pt>
                <c:pt idx="328">
                  <c:v>-22.1</c:v>
                </c:pt>
                <c:pt idx="329">
                  <c:v>-21.6</c:v>
                </c:pt>
                <c:pt idx="330">
                  <c:v>-21.1</c:v>
                </c:pt>
                <c:pt idx="331">
                  <c:v>-20.6</c:v>
                </c:pt>
                <c:pt idx="332">
                  <c:v>-20.100000000000001</c:v>
                </c:pt>
                <c:pt idx="333">
                  <c:v>-19.600000000000001</c:v>
                </c:pt>
                <c:pt idx="334">
                  <c:v>-19.100000000000001</c:v>
                </c:pt>
                <c:pt idx="335">
                  <c:v>-18.600000000000001</c:v>
                </c:pt>
                <c:pt idx="336">
                  <c:v>-18.100000000000001</c:v>
                </c:pt>
                <c:pt idx="337">
                  <c:v>-17.600000000000001</c:v>
                </c:pt>
                <c:pt idx="338">
                  <c:v>-17.100000000000001</c:v>
                </c:pt>
                <c:pt idx="339">
                  <c:v>-16.600000000000001</c:v>
                </c:pt>
                <c:pt idx="340">
                  <c:v>-16.100000000000001</c:v>
                </c:pt>
                <c:pt idx="341">
                  <c:v>16.100000000000001</c:v>
                </c:pt>
                <c:pt idx="342">
                  <c:v>16.600000000000001</c:v>
                </c:pt>
                <c:pt idx="343">
                  <c:v>17.100000000000001</c:v>
                </c:pt>
                <c:pt idx="344">
                  <c:v>17.600000000000001</c:v>
                </c:pt>
                <c:pt idx="345">
                  <c:v>18.100000000000001</c:v>
                </c:pt>
                <c:pt idx="346">
                  <c:v>18.600000000000001</c:v>
                </c:pt>
                <c:pt idx="347">
                  <c:v>19.100000000000001</c:v>
                </c:pt>
                <c:pt idx="348">
                  <c:v>19.600000000000001</c:v>
                </c:pt>
                <c:pt idx="349">
                  <c:v>20.100000000000001</c:v>
                </c:pt>
                <c:pt idx="350">
                  <c:v>20.6</c:v>
                </c:pt>
                <c:pt idx="351">
                  <c:v>21.1</c:v>
                </c:pt>
                <c:pt idx="352">
                  <c:v>21.6</c:v>
                </c:pt>
                <c:pt idx="353">
                  <c:v>22.1</c:v>
                </c:pt>
                <c:pt idx="354">
                  <c:v>22.6</c:v>
                </c:pt>
                <c:pt idx="355">
                  <c:v>23.1</c:v>
                </c:pt>
                <c:pt idx="356">
                  <c:v>-23.1</c:v>
                </c:pt>
                <c:pt idx="357">
                  <c:v>-16.100000000000001</c:v>
                </c:pt>
                <c:pt idx="358">
                  <c:v>-16.600000000000001</c:v>
                </c:pt>
                <c:pt idx="359">
                  <c:v>-17.100000000000001</c:v>
                </c:pt>
                <c:pt idx="360">
                  <c:v>-17.600000000000001</c:v>
                </c:pt>
                <c:pt idx="361">
                  <c:v>-18.100000000000001</c:v>
                </c:pt>
                <c:pt idx="362">
                  <c:v>-18.600000000000001</c:v>
                </c:pt>
                <c:pt idx="363">
                  <c:v>-19.100000000000001</c:v>
                </c:pt>
                <c:pt idx="364">
                  <c:v>-19.600000000000001</c:v>
                </c:pt>
                <c:pt idx="365">
                  <c:v>-20.100000000000001</c:v>
                </c:pt>
                <c:pt idx="366">
                  <c:v>-20.6</c:v>
                </c:pt>
                <c:pt idx="367">
                  <c:v>-21.1</c:v>
                </c:pt>
                <c:pt idx="368">
                  <c:v>-21.6</c:v>
                </c:pt>
                <c:pt idx="369">
                  <c:v>-22.1</c:v>
                </c:pt>
                <c:pt idx="370">
                  <c:v>-22.6</c:v>
                </c:pt>
                <c:pt idx="371">
                  <c:v>23.1</c:v>
                </c:pt>
                <c:pt idx="372">
                  <c:v>16.100000000000001</c:v>
                </c:pt>
                <c:pt idx="373">
                  <c:v>16.600000000000001</c:v>
                </c:pt>
                <c:pt idx="374">
                  <c:v>17.100000000000001</c:v>
                </c:pt>
                <c:pt idx="375">
                  <c:v>17.600000000000001</c:v>
                </c:pt>
                <c:pt idx="376">
                  <c:v>18.100000000000001</c:v>
                </c:pt>
                <c:pt idx="377">
                  <c:v>18.600000000000001</c:v>
                </c:pt>
                <c:pt idx="378">
                  <c:v>19.100000000000001</c:v>
                </c:pt>
                <c:pt idx="379">
                  <c:v>19.600000000000001</c:v>
                </c:pt>
                <c:pt idx="380">
                  <c:v>20.100000000000001</c:v>
                </c:pt>
                <c:pt idx="381">
                  <c:v>20.6</c:v>
                </c:pt>
                <c:pt idx="382">
                  <c:v>21.1</c:v>
                </c:pt>
                <c:pt idx="383">
                  <c:v>21.6</c:v>
                </c:pt>
                <c:pt idx="384">
                  <c:v>22.1</c:v>
                </c:pt>
                <c:pt idx="385">
                  <c:v>22.6</c:v>
                </c:pt>
                <c:pt idx="386">
                  <c:v>-23.1</c:v>
                </c:pt>
                <c:pt idx="387">
                  <c:v>-23.1</c:v>
                </c:pt>
                <c:pt idx="388">
                  <c:v>-23.1</c:v>
                </c:pt>
                <c:pt idx="389">
                  <c:v>-23.1</c:v>
                </c:pt>
                <c:pt idx="390">
                  <c:v>-23.1</c:v>
                </c:pt>
                <c:pt idx="391">
                  <c:v>-23.1</c:v>
                </c:pt>
                <c:pt idx="392">
                  <c:v>-23.1</c:v>
                </c:pt>
                <c:pt idx="393">
                  <c:v>-23.1</c:v>
                </c:pt>
                <c:pt idx="394">
                  <c:v>-23.1</c:v>
                </c:pt>
                <c:pt idx="395">
                  <c:v>-23.1</c:v>
                </c:pt>
                <c:pt idx="396">
                  <c:v>-23.1</c:v>
                </c:pt>
                <c:pt idx="397">
                  <c:v>-23.1</c:v>
                </c:pt>
                <c:pt idx="398">
                  <c:v>-23.1</c:v>
                </c:pt>
                <c:pt idx="399">
                  <c:v>-23.1</c:v>
                </c:pt>
                <c:pt idx="400">
                  <c:v>-23.1</c:v>
                </c:pt>
                <c:pt idx="401">
                  <c:v>-23.1</c:v>
                </c:pt>
                <c:pt idx="402">
                  <c:v>-23.1</c:v>
                </c:pt>
                <c:pt idx="403">
                  <c:v>-23.1</c:v>
                </c:pt>
                <c:pt idx="404">
                  <c:v>-23.1</c:v>
                </c:pt>
                <c:pt idx="405">
                  <c:v>-23.1</c:v>
                </c:pt>
                <c:pt idx="406">
                  <c:v>-23.1</c:v>
                </c:pt>
                <c:pt idx="407">
                  <c:v>-23.1</c:v>
                </c:pt>
                <c:pt idx="408">
                  <c:v>-23.1</c:v>
                </c:pt>
                <c:pt idx="409">
                  <c:v>-23.1</c:v>
                </c:pt>
                <c:pt idx="410">
                  <c:v>-23.1</c:v>
                </c:pt>
                <c:pt idx="411">
                  <c:v>-23.1</c:v>
                </c:pt>
                <c:pt idx="412">
                  <c:v>-23.1</c:v>
                </c:pt>
                <c:pt idx="413">
                  <c:v>-23.1</c:v>
                </c:pt>
                <c:pt idx="414">
                  <c:v>-23.1</c:v>
                </c:pt>
                <c:pt idx="415">
                  <c:v>-23.1</c:v>
                </c:pt>
                <c:pt idx="416">
                  <c:v>-23.1</c:v>
                </c:pt>
                <c:pt idx="417">
                  <c:v>-23.1</c:v>
                </c:pt>
                <c:pt idx="418">
                  <c:v>-23.1</c:v>
                </c:pt>
                <c:pt idx="419">
                  <c:v>-23.1</c:v>
                </c:pt>
                <c:pt idx="420">
                  <c:v>-23.1</c:v>
                </c:pt>
                <c:pt idx="421">
                  <c:v>-23.1</c:v>
                </c:pt>
                <c:pt idx="422">
                  <c:v>-23.1</c:v>
                </c:pt>
                <c:pt idx="423">
                  <c:v>-23.1</c:v>
                </c:pt>
                <c:pt idx="424">
                  <c:v>-23.1</c:v>
                </c:pt>
                <c:pt idx="425">
                  <c:v>-23.1</c:v>
                </c:pt>
                <c:pt idx="426">
                  <c:v>-23.1</c:v>
                </c:pt>
                <c:pt idx="427">
                  <c:v>-23.1</c:v>
                </c:pt>
                <c:pt idx="428">
                  <c:v>-23.1</c:v>
                </c:pt>
                <c:pt idx="429">
                  <c:v>-23.1</c:v>
                </c:pt>
                <c:pt idx="430">
                  <c:v>-23.1</c:v>
                </c:pt>
                <c:pt idx="431">
                  <c:v>-23.1</c:v>
                </c:pt>
                <c:pt idx="432">
                  <c:v>-23.1</c:v>
                </c:pt>
                <c:pt idx="433">
                  <c:v>-23.1</c:v>
                </c:pt>
                <c:pt idx="434">
                  <c:v>-23.1</c:v>
                </c:pt>
                <c:pt idx="435">
                  <c:v>-23.1</c:v>
                </c:pt>
                <c:pt idx="436">
                  <c:v>-23.1</c:v>
                </c:pt>
                <c:pt idx="437">
                  <c:v>-23.1</c:v>
                </c:pt>
                <c:pt idx="438">
                  <c:v>-23.1</c:v>
                </c:pt>
                <c:pt idx="439">
                  <c:v>-23.1</c:v>
                </c:pt>
                <c:pt idx="440">
                  <c:v>-23.1</c:v>
                </c:pt>
                <c:pt idx="441">
                  <c:v>-16.100000000000001</c:v>
                </c:pt>
                <c:pt idx="442">
                  <c:v>-16.100000000000001</c:v>
                </c:pt>
                <c:pt idx="443">
                  <c:v>-16.100000000000001</c:v>
                </c:pt>
                <c:pt idx="444">
                  <c:v>-16.100000000000001</c:v>
                </c:pt>
                <c:pt idx="445">
                  <c:v>-16.100000000000001</c:v>
                </c:pt>
                <c:pt idx="446">
                  <c:v>-16.100000000000001</c:v>
                </c:pt>
                <c:pt idx="447">
                  <c:v>-16.100000000000001</c:v>
                </c:pt>
                <c:pt idx="448">
                  <c:v>-16.100000000000001</c:v>
                </c:pt>
                <c:pt idx="449">
                  <c:v>-16.100000000000001</c:v>
                </c:pt>
                <c:pt idx="450">
                  <c:v>-16.100000000000001</c:v>
                </c:pt>
                <c:pt idx="451">
                  <c:v>-16.100000000000001</c:v>
                </c:pt>
                <c:pt idx="452">
                  <c:v>-16.100000000000001</c:v>
                </c:pt>
                <c:pt idx="453">
                  <c:v>-16.100000000000001</c:v>
                </c:pt>
                <c:pt idx="454">
                  <c:v>-16.100000000000001</c:v>
                </c:pt>
                <c:pt idx="455">
                  <c:v>-16.100000000000001</c:v>
                </c:pt>
                <c:pt idx="456">
                  <c:v>-16.100000000000001</c:v>
                </c:pt>
                <c:pt idx="457">
                  <c:v>-16.100000000000001</c:v>
                </c:pt>
                <c:pt idx="458">
                  <c:v>-16.100000000000001</c:v>
                </c:pt>
                <c:pt idx="459">
                  <c:v>-16.100000000000001</c:v>
                </c:pt>
                <c:pt idx="460">
                  <c:v>-16.100000000000001</c:v>
                </c:pt>
                <c:pt idx="461">
                  <c:v>-16.100000000000001</c:v>
                </c:pt>
                <c:pt idx="462">
                  <c:v>-16.100000000000001</c:v>
                </c:pt>
                <c:pt idx="463">
                  <c:v>-16.100000000000001</c:v>
                </c:pt>
                <c:pt idx="464">
                  <c:v>-16.100000000000001</c:v>
                </c:pt>
                <c:pt idx="465">
                  <c:v>-16.100000000000001</c:v>
                </c:pt>
                <c:pt idx="466">
                  <c:v>-16.100000000000001</c:v>
                </c:pt>
                <c:pt idx="467">
                  <c:v>-16.100000000000001</c:v>
                </c:pt>
                <c:pt idx="468">
                  <c:v>-16.100000000000001</c:v>
                </c:pt>
                <c:pt idx="469">
                  <c:v>-16.100000000000001</c:v>
                </c:pt>
                <c:pt idx="470">
                  <c:v>-16.100000000000001</c:v>
                </c:pt>
                <c:pt idx="471">
                  <c:v>-16.100000000000001</c:v>
                </c:pt>
                <c:pt idx="472">
                  <c:v>-16.100000000000001</c:v>
                </c:pt>
                <c:pt idx="473">
                  <c:v>-16.100000000000001</c:v>
                </c:pt>
                <c:pt idx="474">
                  <c:v>-16.100000000000001</c:v>
                </c:pt>
                <c:pt idx="475">
                  <c:v>-16.100000000000001</c:v>
                </c:pt>
                <c:pt idx="476">
                  <c:v>-16.100000000000001</c:v>
                </c:pt>
                <c:pt idx="477">
                  <c:v>-16.100000000000001</c:v>
                </c:pt>
                <c:pt idx="478">
                  <c:v>-16.100000000000001</c:v>
                </c:pt>
                <c:pt idx="479">
                  <c:v>-16.100000000000001</c:v>
                </c:pt>
                <c:pt idx="480">
                  <c:v>-16.100000000000001</c:v>
                </c:pt>
                <c:pt idx="481">
                  <c:v>-16.100000000000001</c:v>
                </c:pt>
                <c:pt idx="482">
                  <c:v>-16.100000000000001</c:v>
                </c:pt>
                <c:pt idx="483">
                  <c:v>-16.100000000000001</c:v>
                </c:pt>
                <c:pt idx="484">
                  <c:v>-16.100000000000001</c:v>
                </c:pt>
                <c:pt idx="485">
                  <c:v>-16.100000000000001</c:v>
                </c:pt>
                <c:pt idx="486">
                  <c:v>-16.100000000000001</c:v>
                </c:pt>
                <c:pt idx="487">
                  <c:v>-16.100000000000001</c:v>
                </c:pt>
                <c:pt idx="488">
                  <c:v>-16.100000000000001</c:v>
                </c:pt>
                <c:pt idx="489">
                  <c:v>-16.100000000000001</c:v>
                </c:pt>
                <c:pt idx="490">
                  <c:v>-16.100000000000001</c:v>
                </c:pt>
                <c:pt idx="491">
                  <c:v>-16.100000000000001</c:v>
                </c:pt>
                <c:pt idx="492">
                  <c:v>-16.100000000000001</c:v>
                </c:pt>
                <c:pt idx="493">
                  <c:v>-16.100000000000001</c:v>
                </c:pt>
                <c:pt idx="494">
                  <c:v>-16.100000000000001</c:v>
                </c:pt>
                <c:pt idx="495">
                  <c:v>-16.100000000000001</c:v>
                </c:pt>
                <c:pt idx="496">
                  <c:v>16.100000000000001</c:v>
                </c:pt>
                <c:pt idx="497">
                  <c:v>16.100000000000001</c:v>
                </c:pt>
                <c:pt idx="498">
                  <c:v>16.100000000000001</c:v>
                </c:pt>
                <c:pt idx="499">
                  <c:v>16.100000000000001</c:v>
                </c:pt>
                <c:pt idx="500">
                  <c:v>16.100000000000001</c:v>
                </c:pt>
                <c:pt idx="501">
                  <c:v>16.100000000000001</c:v>
                </c:pt>
                <c:pt idx="502">
                  <c:v>16.100000000000001</c:v>
                </c:pt>
                <c:pt idx="503">
                  <c:v>16.100000000000001</c:v>
                </c:pt>
                <c:pt idx="504">
                  <c:v>16.100000000000001</c:v>
                </c:pt>
                <c:pt idx="505">
                  <c:v>16.100000000000001</c:v>
                </c:pt>
                <c:pt idx="506">
                  <c:v>16.100000000000001</c:v>
                </c:pt>
                <c:pt idx="507">
                  <c:v>16.100000000000001</c:v>
                </c:pt>
                <c:pt idx="508">
                  <c:v>16.100000000000001</c:v>
                </c:pt>
                <c:pt idx="509">
                  <c:v>16.100000000000001</c:v>
                </c:pt>
                <c:pt idx="510">
                  <c:v>16.100000000000001</c:v>
                </c:pt>
                <c:pt idx="511">
                  <c:v>16.100000000000001</c:v>
                </c:pt>
                <c:pt idx="512">
                  <c:v>16.100000000000001</c:v>
                </c:pt>
                <c:pt idx="513">
                  <c:v>16.100000000000001</c:v>
                </c:pt>
                <c:pt idx="514">
                  <c:v>16.100000000000001</c:v>
                </c:pt>
                <c:pt idx="515">
                  <c:v>16.100000000000001</c:v>
                </c:pt>
                <c:pt idx="516">
                  <c:v>16.100000000000001</c:v>
                </c:pt>
                <c:pt idx="517">
                  <c:v>16.100000000000001</c:v>
                </c:pt>
                <c:pt idx="518">
                  <c:v>16.100000000000001</c:v>
                </c:pt>
                <c:pt idx="519">
                  <c:v>16.100000000000001</c:v>
                </c:pt>
                <c:pt idx="520">
                  <c:v>16.100000000000001</c:v>
                </c:pt>
                <c:pt idx="521">
                  <c:v>16.100000000000001</c:v>
                </c:pt>
                <c:pt idx="522">
                  <c:v>16.100000000000001</c:v>
                </c:pt>
                <c:pt idx="523">
                  <c:v>16.100000000000001</c:v>
                </c:pt>
                <c:pt idx="524">
                  <c:v>16.100000000000001</c:v>
                </c:pt>
                <c:pt idx="525">
                  <c:v>16.100000000000001</c:v>
                </c:pt>
                <c:pt idx="526">
                  <c:v>16.100000000000001</c:v>
                </c:pt>
                <c:pt idx="527">
                  <c:v>16.100000000000001</c:v>
                </c:pt>
                <c:pt idx="528">
                  <c:v>16.100000000000001</c:v>
                </c:pt>
                <c:pt idx="529">
                  <c:v>16.100000000000001</c:v>
                </c:pt>
                <c:pt idx="530">
                  <c:v>16.100000000000001</c:v>
                </c:pt>
                <c:pt idx="531">
                  <c:v>16.100000000000001</c:v>
                </c:pt>
                <c:pt idx="532">
                  <c:v>16.100000000000001</c:v>
                </c:pt>
                <c:pt idx="533">
                  <c:v>16.100000000000001</c:v>
                </c:pt>
                <c:pt idx="534">
                  <c:v>16.100000000000001</c:v>
                </c:pt>
                <c:pt idx="535">
                  <c:v>16.100000000000001</c:v>
                </c:pt>
                <c:pt idx="536">
                  <c:v>16.100000000000001</c:v>
                </c:pt>
                <c:pt idx="537">
                  <c:v>16.100000000000001</c:v>
                </c:pt>
                <c:pt idx="538">
                  <c:v>16.100000000000001</c:v>
                </c:pt>
                <c:pt idx="539">
                  <c:v>16.100000000000001</c:v>
                </c:pt>
                <c:pt idx="540">
                  <c:v>16.100000000000001</c:v>
                </c:pt>
                <c:pt idx="541">
                  <c:v>16.100000000000001</c:v>
                </c:pt>
                <c:pt idx="542">
                  <c:v>16.100000000000001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16.100000000000001</c:v>
                </c:pt>
                <c:pt idx="546">
                  <c:v>16.100000000000001</c:v>
                </c:pt>
                <c:pt idx="547">
                  <c:v>16.100000000000001</c:v>
                </c:pt>
                <c:pt idx="548">
                  <c:v>16.100000000000001</c:v>
                </c:pt>
                <c:pt idx="549">
                  <c:v>16.100000000000001</c:v>
                </c:pt>
                <c:pt idx="550">
                  <c:v>16.100000000000001</c:v>
                </c:pt>
                <c:pt idx="551">
                  <c:v>23.1</c:v>
                </c:pt>
                <c:pt idx="552">
                  <c:v>23.1</c:v>
                </c:pt>
                <c:pt idx="553">
                  <c:v>23.1</c:v>
                </c:pt>
                <c:pt idx="554">
                  <c:v>23.1</c:v>
                </c:pt>
                <c:pt idx="555">
                  <c:v>23.1</c:v>
                </c:pt>
                <c:pt idx="556">
                  <c:v>23.1</c:v>
                </c:pt>
                <c:pt idx="557">
                  <c:v>23.1</c:v>
                </c:pt>
                <c:pt idx="558">
                  <c:v>23.1</c:v>
                </c:pt>
                <c:pt idx="559">
                  <c:v>23.1</c:v>
                </c:pt>
                <c:pt idx="560">
                  <c:v>23.1</c:v>
                </c:pt>
                <c:pt idx="561">
                  <c:v>23.1</c:v>
                </c:pt>
                <c:pt idx="562">
                  <c:v>23.1</c:v>
                </c:pt>
                <c:pt idx="563">
                  <c:v>23.1</c:v>
                </c:pt>
                <c:pt idx="564">
                  <c:v>23.1</c:v>
                </c:pt>
                <c:pt idx="565">
                  <c:v>23.1</c:v>
                </c:pt>
                <c:pt idx="566">
                  <c:v>23.1</c:v>
                </c:pt>
                <c:pt idx="567">
                  <c:v>23.1</c:v>
                </c:pt>
                <c:pt idx="568">
                  <c:v>23.1</c:v>
                </c:pt>
                <c:pt idx="569">
                  <c:v>23.1</c:v>
                </c:pt>
                <c:pt idx="570">
                  <c:v>23.1</c:v>
                </c:pt>
                <c:pt idx="571">
                  <c:v>23.1</c:v>
                </c:pt>
                <c:pt idx="572">
                  <c:v>23.1</c:v>
                </c:pt>
                <c:pt idx="573">
                  <c:v>23.1</c:v>
                </c:pt>
                <c:pt idx="574">
                  <c:v>23.1</c:v>
                </c:pt>
                <c:pt idx="575">
                  <c:v>23.1</c:v>
                </c:pt>
                <c:pt idx="576">
                  <c:v>23.1</c:v>
                </c:pt>
                <c:pt idx="577">
                  <c:v>23.1</c:v>
                </c:pt>
                <c:pt idx="578">
                  <c:v>23.1</c:v>
                </c:pt>
                <c:pt idx="579">
                  <c:v>23.1</c:v>
                </c:pt>
                <c:pt idx="580">
                  <c:v>23.1</c:v>
                </c:pt>
                <c:pt idx="581">
                  <c:v>23.1</c:v>
                </c:pt>
                <c:pt idx="582">
                  <c:v>23.1</c:v>
                </c:pt>
                <c:pt idx="583">
                  <c:v>23.1</c:v>
                </c:pt>
                <c:pt idx="584">
                  <c:v>23.1</c:v>
                </c:pt>
                <c:pt idx="585">
                  <c:v>23.1</c:v>
                </c:pt>
                <c:pt idx="586">
                  <c:v>23.1</c:v>
                </c:pt>
                <c:pt idx="587">
                  <c:v>23.1</c:v>
                </c:pt>
                <c:pt idx="588">
                  <c:v>23.1</c:v>
                </c:pt>
                <c:pt idx="589">
                  <c:v>23.1</c:v>
                </c:pt>
                <c:pt idx="590">
                  <c:v>23.1</c:v>
                </c:pt>
                <c:pt idx="591">
                  <c:v>23.1</c:v>
                </c:pt>
                <c:pt idx="592">
                  <c:v>23.1</c:v>
                </c:pt>
                <c:pt idx="593">
                  <c:v>23.1</c:v>
                </c:pt>
                <c:pt idx="594">
                  <c:v>23.1</c:v>
                </c:pt>
                <c:pt idx="595">
                  <c:v>23.1</c:v>
                </c:pt>
                <c:pt idx="596">
                  <c:v>23.1</c:v>
                </c:pt>
                <c:pt idx="597">
                  <c:v>23.1</c:v>
                </c:pt>
                <c:pt idx="598">
                  <c:v>23.1</c:v>
                </c:pt>
                <c:pt idx="599">
                  <c:v>23.1</c:v>
                </c:pt>
                <c:pt idx="600">
                  <c:v>23.1</c:v>
                </c:pt>
                <c:pt idx="601">
                  <c:v>23.1</c:v>
                </c:pt>
                <c:pt idx="602">
                  <c:v>23.1</c:v>
                </c:pt>
                <c:pt idx="603">
                  <c:v>23.1</c:v>
                </c:pt>
                <c:pt idx="604">
                  <c:v>23.1</c:v>
                </c:pt>
                <c:pt idx="605">
                  <c:v>23.1</c:v>
                </c:pt>
                <c:pt idx="606">
                  <c:v>-23.1</c:v>
                </c:pt>
                <c:pt idx="607">
                  <c:v>-22.8</c:v>
                </c:pt>
                <c:pt idx="608">
                  <c:v>-22.5</c:v>
                </c:pt>
                <c:pt idx="609">
                  <c:v>-22.2</c:v>
                </c:pt>
                <c:pt idx="610">
                  <c:v>-21.9</c:v>
                </c:pt>
                <c:pt idx="611">
                  <c:v>-21.416666666699999</c:v>
                </c:pt>
                <c:pt idx="612">
                  <c:v>-20.933333333299998</c:v>
                </c:pt>
                <c:pt idx="613">
                  <c:v>-20.45</c:v>
                </c:pt>
                <c:pt idx="614">
                  <c:v>-19.9666666667</c:v>
                </c:pt>
                <c:pt idx="615">
                  <c:v>-19.483333333299999</c:v>
                </c:pt>
                <c:pt idx="616">
                  <c:v>-19</c:v>
                </c:pt>
                <c:pt idx="617">
                  <c:v>-18.516666666700001</c:v>
                </c:pt>
                <c:pt idx="618">
                  <c:v>-18.0333333333</c:v>
                </c:pt>
                <c:pt idx="619">
                  <c:v>-17.55</c:v>
                </c:pt>
                <c:pt idx="620">
                  <c:v>-17.066666666700002</c:v>
                </c:pt>
                <c:pt idx="621">
                  <c:v>-16.583333333300001</c:v>
                </c:pt>
                <c:pt idx="622">
                  <c:v>-16.100000000000001</c:v>
                </c:pt>
                <c:pt idx="623">
                  <c:v>-15.6264705882</c:v>
                </c:pt>
                <c:pt idx="624">
                  <c:v>-15.152941176500001</c:v>
                </c:pt>
                <c:pt idx="625">
                  <c:v>-14.679411764699999</c:v>
                </c:pt>
                <c:pt idx="626">
                  <c:v>-14.2058823529</c:v>
                </c:pt>
                <c:pt idx="627">
                  <c:v>-13.7323529412</c:v>
                </c:pt>
                <c:pt idx="628">
                  <c:v>-13.258823529400001</c:v>
                </c:pt>
                <c:pt idx="629">
                  <c:v>-12.785294117699999</c:v>
                </c:pt>
                <c:pt idx="630">
                  <c:v>-12.3117647059</c:v>
                </c:pt>
                <c:pt idx="631">
                  <c:v>-11.8382352941</c:v>
                </c:pt>
                <c:pt idx="632">
                  <c:v>-11.364705882399999</c:v>
                </c:pt>
                <c:pt idx="633">
                  <c:v>-10.8911764706</c:v>
                </c:pt>
                <c:pt idx="634">
                  <c:v>-10.4176470588</c:v>
                </c:pt>
                <c:pt idx="635">
                  <c:v>-9.9441176470600006</c:v>
                </c:pt>
                <c:pt idx="636">
                  <c:v>-9.4705882352900002</c:v>
                </c:pt>
                <c:pt idx="637">
                  <c:v>-8.9970588235300006</c:v>
                </c:pt>
                <c:pt idx="638">
                  <c:v>-8.5235294117699993</c:v>
                </c:pt>
                <c:pt idx="639">
                  <c:v>-8.0500000000000007</c:v>
                </c:pt>
                <c:pt idx="640">
                  <c:v>-7.5764705882300003</c:v>
                </c:pt>
                <c:pt idx="641">
                  <c:v>-7.1029411764699999</c:v>
                </c:pt>
                <c:pt idx="642">
                  <c:v>-6.6294117647100004</c:v>
                </c:pt>
                <c:pt idx="643">
                  <c:v>-6.15588235294</c:v>
                </c:pt>
                <c:pt idx="644">
                  <c:v>-5.6823529411799996</c:v>
                </c:pt>
                <c:pt idx="645">
                  <c:v>-5.20882352941</c:v>
                </c:pt>
                <c:pt idx="646">
                  <c:v>-4.7352941176499996</c:v>
                </c:pt>
                <c:pt idx="647">
                  <c:v>-4.2617647058800001</c:v>
                </c:pt>
                <c:pt idx="648">
                  <c:v>-3.7882352941200002</c:v>
                </c:pt>
                <c:pt idx="649">
                  <c:v>-3.3147058823500002</c:v>
                </c:pt>
                <c:pt idx="650">
                  <c:v>-2.8411764705899998</c:v>
                </c:pt>
                <c:pt idx="651">
                  <c:v>-2.3676470588199998</c:v>
                </c:pt>
                <c:pt idx="652">
                  <c:v>-1.8941176470600001</c:v>
                </c:pt>
                <c:pt idx="653">
                  <c:v>-1.4205882352899999</c:v>
                </c:pt>
                <c:pt idx="654">
                  <c:v>-0.94705882352899995</c:v>
                </c:pt>
                <c:pt idx="655">
                  <c:v>-0.47352941176500002</c:v>
                </c:pt>
                <c:pt idx="656">
                  <c:v>0</c:v>
                </c:pt>
                <c:pt idx="657">
                  <c:v>0.47352941176500002</c:v>
                </c:pt>
                <c:pt idx="658">
                  <c:v>0.94705882352899995</c:v>
                </c:pt>
                <c:pt idx="659">
                  <c:v>1.4205882352899999</c:v>
                </c:pt>
                <c:pt idx="660">
                  <c:v>1.8941176470600001</c:v>
                </c:pt>
                <c:pt idx="661">
                  <c:v>2.3676470588199998</c:v>
                </c:pt>
                <c:pt idx="662">
                  <c:v>2.8411764705899998</c:v>
                </c:pt>
                <c:pt idx="663">
                  <c:v>3.3147058823500002</c:v>
                </c:pt>
                <c:pt idx="664">
                  <c:v>3.7882352941200002</c:v>
                </c:pt>
                <c:pt idx="665">
                  <c:v>4.2617647058800001</c:v>
                </c:pt>
                <c:pt idx="666">
                  <c:v>4.7352941176499996</c:v>
                </c:pt>
                <c:pt idx="667">
                  <c:v>5.20882352941</c:v>
                </c:pt>
                <c:pt idx="668">
                  <c:v>5.6823529411799996</c:v>
                </c:pt>
                <c:pt idx="669">
                  <c:v>6.15588235294</c:v>
                </c:pt>
                <c:pt idx="670">
                  <c:v>6.6294117647100004</c:v>
                </c:pt>
                <c:pt idx="671">
                  <c:v>7.1029411764699999</c:v>
                </c:pt>
                <c:pt idx="672">
                  <c:v>7.5764705882300003</c:v>
                </c:pt>
                <c:pt idx="673">
                  <c:v>8.0500000000000007</c:v>
                </c:pt>
                <c:pt idx="674">
                  <c:v>8.5235294117699993</c:v>
                </c:pt>
                <c:pt idx="675">
                  <c:v>8.9970588235300006</c:v>
                </c:pt>
                <c:pt idx="676">
                  <c:v>9.4705882352900002</c:v>
                </c:pt>
                <c:pt idx="677">
                  <c:v>9.9441176470600006</c:v>
                </c:pt>
                <c:pt idx="678">
                  <c:v>10.4176470588</c:v>
                </c:pt>
                <c:pt idx="679">
                  <c:v>10.8911764706</c:v>
                </c:pt>
                <c:pt idx="680">
                  <c:v>11.364705882399999</c:v>
                </c:pt>
                <c:pt idx="681">
                  <c:v>11.8382352941</c:v>
                </c:pt>
                <c:pt idx="682">
                  <c:v>12.3117647059</c:v>
                </c:pt>
                <c:pt idx="683">
                  <c:v>12.785294117699999</c:v>
                </c:pt>
                <c:pt idx="684">
                  <c:v>13.258823529400001</c:v>
                </c:pt>
                <c:pt idx="685">
                  <c:v>13.7323529412</c:v>
                </c:pt>
                <c:pt idx="686">
                  <c:v>14.2058823529</c:v>
                </c:pt>
                <c:pt idx="687">
                  <c:v>14.679411764699999</c:v>
                </c:pt>
                <c:pt idx="688">
                  <c:v>15.152941176500001</c:v>
                </c:pt>
                <c:pt idx="689">
                  <c:v>15.6264705882</c:v>
                </c:pt>
                <c:pt idx="690">
                  <c:v>16.100000000000001</c:v>
                </c:pt>
                <c:pt idx="691">
                  <c:v>16.583333333300001</c:v>
                </c:pt>
                <c:pt idx="692">
                  <c:v>17.066666666700002</c:v>
                </c:pt>
                <c:pt idx="693">
                  <c:v>17.55</c:v>
                </c:pt>
                <c:pt idx="694">
                  <c:v>18.0333333333</c:v>
                </c:pt>
                <c:pt idx="695">
                  <c:v>18.516666666700001</c:v>
                </c:pt>
                <c:pt idx="696">
                  <c:v>19</c:v>
                </c:pt>
                <c:pt idx="697">
                  <c:v>19.483333333299999</c:v>
                </c:pt>
                <c:pt idx="698">
                  <c:v>19.9666666667</c:v>
                </c:pt>
                <c:pt idx="699">
                  <c:v>20.45</c:v>
                </c:pt>
                <c:pt idx="700">
                  <c:v>20.933333333299998</c:v>
                </c:pt>
                <c:pt idx="701">
                  <c:v>21.416666666699999</c:v>
                </c:pt>
                <c:pt idx="702">
                  <c:v>21.9</c:v>
                </c:pt>
                <c:pt idx="703">
                  <c:v>22.2</c:v>
                </c:pt>
                <c:pt idx="704">
                  <c:v>22.5</c:v>
                </c:pt>
                <c:pt idx="705">
                  <c:v>22.8</c:v>
                </c:pt>
                <c:pt idx="706">
                  <c:v>23.1</c:v>
                </c:pt>
              </c:numCache>
            </c:numRef>
          </c:xVal>
          <c:yVal>
            <c:numRef>
              <c:f>HBM!$I$3:$I$709</c:f>
              <c:numCache>
                <c:formatCode>General</c:formatCode>
                <c:ptCount val="7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">
                  <c:v>2.57</c:v>
                </c:pt>
                <c:pt idx="110" formatCode="0.0">
                  <c:v>2.5718749999999999</c:v>
                </c:pt>
                <c:pt idx="111" formatCode="0.0">
                  <c:v>2.57375</c:v>
                </c:pt>
                <c:pt idx="112" formatCode="0.0">
                  <c:v>2.5756250000000001</c:v>
                </c:pt>
                <c:pt idx="113" formatCode="0.0">
                  <c:v>2.5775000000000001</c:v>
                </c:pt>
                <c:pt idx="114" formatCode="0.0">
                  <c:v>2.5793750000000002</c:v>
                </c:pt>
                <c:pt idx="115" formatCode="0.0">
                  <c:v>2.5812499999999998</c:v>
                </c:pt>
                <c:pt idx="116" formatCode="0.0">
                  <c:v>2.5831249999999999</c:v>
                </c:pt>
                <c:pt idx="117" formatCode="0.0">
                  <c:v>2.585</c:v>
                </c:pt>
                <c:pt idx="118" formatCode="0.0">
                  <c:v>2.586875</c:v>
                </c:pt>
                <c:pt idx="119" formatCode="0.0">
                  <c:v>2.5887500000000001</c:v>
                </c:pt>
                <c:pt idx="120" formatCode="0.0">
                  <c:v>2.5906250000000002</c:v>
                </c:pt>
                <c:pt idx="121" formatCode="0.0">
                  <c:v>2.5924999999999998</c:v>
                </c:pt>
                <c:pt idx="122" formatCode="0.0">
                  <c:v>2.5943749999999999</c:v>
                </c:pt>
                <c:pt idx="123" formatCode="0.0">
                  <c:v>2.5962499999999999</c:v>
                </c:pt>
                <c:pt idx="124" formatCode="0.0">
                  <c:v>2.598125</c:v>
                </c:pt>
                <c:pt idx="125" formatCode="0.0">
                  <c:v>2.6</c:v>
                </c:pt>
                <c:pt idx="126" formatCode="0.0">
                  <c:v>2.6</c:v>
                </c:pt>
                <c:pt idx="127" formatCode="0.0">
                  <c:v>2.6</c:v>
                </c:pt>
                <c:pt idx="128" formatCode="0.0">
                  <c:v>2.6</c:v>
                </c:pt>
                <c:pt idx="129" formatCode="0.0">
                  <c:v>2.6</c:v>
                </c:pt>
                <c:pt idx="130" formatCode="0.0">
                  <c:v>2.6</c:v>
                </c:pt>
                <c:pt idx="131" formatCode="0.0">
                  <c:v>2.6</c:v>
                </c:pt>
                <c:pt idx="132" formatCode="0.0">
                  <c:v>2.6</c:v>
                </c:pt>
                <c:pt idx="133" formatCode="0.0">
                  <c:v>2.6</c:v>
                </c:pt>
                <c:pt idx="134" formatCode="0.0">
                  <c:v>2.6</c:v>
                </c:pt>
                <c:pt idx="135" formatCode="0.0">
                  <c:v>2.6</c:v>
                </c:pt>
                <c:pt idx="136" formatCode="0.0">
                  <c:v>2.6</c:v>
                </c:pt>
                <c:pt idx="137" formatCode="0.0">
                  <c:v>2.6</c:v>
                </c:pt>
                <c:pt idx="138" formatCode="0.0">
                  <c:v>2.6</c:v>
                </c:pt>
                <c:pt idx="139" formatCode="0.0">
                  <c:v>2.6</c:v>
                </c:pt>
                <c:pt idx="140" formatCode="0.0">
                  <c:v>2.6</c:v>
                </c:pt>
                <c:pt idx="141" formatCode="0.0">
                  <c:v>2.6</c:v>
                </c:pt>
                <c:pt idx="142" formatCode="0.0">
                  <c:v>2.6</c:v>
                </c:pt>
                <c:pt idx="143" formatCode="0.0">
                  <c:v>2.6</c:v>
                </c:pt>
                <c:pt idx="144" formatCode="0.0">
                  <c:v>2.6</c:v>
                </c:pt>
                <c:pt idx="145" formatCode="0.0">
                  <c:v>2.6</c:v>
                </c:pt>
                <c:pt idx="146" formatCode="0.0">
                  <c:v>2.6</c:v>
                </c:pt>
                <c:pt idx="147" formatCode="0.0">
                  <c:v>2.6</c:v>
                </c:pt>
                <c:pt idx="148" formatCode="0.0">
                  <c:v>2.6</c:v>
                </c:pt>
                <c:pt idx="149" formatCode="0.0">
                  <c:v>2.6</c:v>
                </c:pt>
                <c:pt idx="150" formatCode="0.0">
                  <c:v>2.6</c:v>
                </c:pt>
                <c:pt idx="151" formatCode="0.0">
                  <c:v>2.6</c:v>
                </c:pt>
                <c:pt idx="152" formatCode="0.0">
                  <c:v>2.6</c:v>
                </c:pt>
                <c:pt idx="153" formatCode="0.0">
                  <c:v>2.6</c:v>
                </c:pt>
                <c:pt idx="154" formatCode="0.0">
                  <c:v>2.6</c:v>
                </c:pt>
                <c:pt idx="155" formatCode="0.0">
                  <c:v>2.6</c:v>
                </c:pt>
                <c:pt idx="156" formatCode="0.0">
                  <c:v>2.6</c:v>
                </c:pt>
                <c:pt idx="157" formatCode="0.0">
                  <c:v>2.6</c:v>
                </c:pt>
                <c:pt idx="158" formatCode="0.0">
                  <c:v>2.6</c:v>
                </c:pt>
                <c:pt idx="159" formatCode="0.0">
                  <c:v>2.6</c:v>
                </c:pt>
                <c:pt idx="160" formatCode="0.0">
                  <c:v>2.6</c:v>
                </c:pt>
                <c:pt idx="161" formatCode="0.0">
                  <c:v>2.6</c:v>
                </c:pt>
                <c:pt idx="162" formatCode="0.0">
                  <c:v>2.6</c:v>
                </c:pt>
                <c:pt idx="163" formatCode="0.0">
                  <c:v>2.6</c:v>
                </c:pt>
                <c:pt idx="164" formatCode="0.0">
                  <c:v>2.6</c:v>
                </c:pt>
                <c:pt idx="165" formatCode="0.0">
                  <c:v>2.6</c:v>
                </c:pt>
                <c:pt idx="166" formatCode="0.0">
                  <c:v>2.6</c:v>
                </c:pt>
                <c:pt idx="167" formatCode="0.0">
                  <c:v>2.6</c:v>
                </c:pt>
                <c:pt idx="168" formatCode="0.0">
                  <c:v>2.6</c:v>
                </c:pt>
                <c:pt idx="169" formatCode="0.0">
                  <c:v>2.6</c:v>
                </c:pt>
                <c:pt idx="170" formatCode="0.0">
                  <c:v>2.6</c:v>
                </c:pt>
                <c:pt idx="171" formatCode="0.0">
                  <c:v>2.6</c:v>
                </c:pt>
                <c:pt idx="172" formatCode="0.0">
                  <c:v>2.6</c:v>
                </c:pt>
                <c:pt idx="173" formatCode="0.0">
                  <c:v>2.6</c:v>
                </c:pt>
                <c:pt idx="174" formatCode="0.0">
                  <c:v>2.6</c:v>
                </c:pt>
                <c:pt idx="175" formatCode="0.0">
                  <c:v>2.6</c:v>
                </c:pt>
                <c:pt idx="176" formatCode="0.0">
                  <c:v>2.6</c:v>
                </c:pt>
                <c:pt idx="177" formatCode="0.0">
                  <c:v>2.6</c:v>
                </c:pt>
                <c:pt idx="178" formatCode="0.0">
                  <c:v>2.6</c:v>
                </c:pt>
                <c:pt idx="179" formatCode="0.0">
                  <c:v>2.6</c:v>
                </c:pt>
                <c:pt idx="180" formatCode="0.0">
                  <c:v>2.6</c:v>
                </c:pt>
                <c:pt idx="181" formatCode="0.0">
                  <c:v>2.6</c:v>
                </c:pt>
                <c:pt idx="182" formatCode="0.0">
                  <c:v>2.6</c:v>
                </c:pt>
                <c:pt idx="183" formatCode="0.0">
                  <c:v>2.6</c:v>
                </c:pt>
                <c:pt idx="184" formatCode="0.0">
                  <c:v>2.6</c:v>
                </c:pt>
                <c:pt idx="185" formatCode="0.0">
                  <c:v>2.6</c:v>
                </c:pt>
                <c:pt idx="186" formatCode="0.0">
                  <c:v>2.6</c:v>
                </c:pt>
                <c:pt idx="187" formatCode="0.0">
                  <c:v>2.6</c:v>
                </c:pt>
                <c:pt idx="188" formatCode="0.0">
                  <c:v>2.6</c:v>
                </c:pt>
                <c:pt idx="189" formatCode="0.0">
                  <c:v>2.6</c:v>
                </c:pt>
                <c:pt idx="190" formatCode="0.0">
                  <c:v>2.6</c:v>
                </c:pt>
                <c:pt idx="191" formatCode="0.0">
                  <c:v>2.6</c:v>
                </c:pt>
                <c:pt idx="192" formatCode="0.0">
                  <c:v>2.6</c:v>
                </c:pt>
                <c:pt idx="193" formatCode="0.0">
                  <c:v>2.6</c:v>
                </c:pt>
                <c:pt idx="194" formatCode="0.0">
                  <c:v>2.6</c:v>
                </c:pt>
                <c:pt idx="195" formatCode="0.0">
                  <c:v>2.6</c:v>
                </c:pt>
                <c:pt idx="196" formatCode="0.0">
                  <c:v>2.6</c:v>
                </c:pt>
                <c:pt idx="197" formatCode="0.0">
                  <c:v>2.6</c:v>
                </c:pt>
                <c:pt idx="198" formatCode="0.0">
                  <c:v>2.6</c:v>
                </c:pt>
                <c:pt idx="199" formatCode="0.0">
                  <c:v>2.6</c:v>
                </c:pt>
                <c:pt idx="200" formatCode="0.0">
                  <c:v>2.6</c:v>
                </c:pt>
                <c:pt idx="201" formatCode="0.0">
                  <c:v>2.6</c:v>
                </c:pt>
                <c:pt idx="202" formatCode="0.0">
                  <c:v>2.6</c:v>
                </c:pt>
                <c:pt idx="203" formatCode="0.0">
                  <c:v>2.6</c:v>
                </c:pt>
                <c:pt idx="204" formatCode="0.0">
                  <c:v>2.6</c:v>
                </c:pt>
                <c:pt idx="205" formatCode="0.0">
                  <c:v>2.6</c:v>
                </c:pt>
                <c:pt idx="206" formatCode="0.0">
                  <c:v>2.598125</c:v>
                </c:pt>
                <c:pt idx="207" formatCode="0.0">
                  <c:v>2.5962499999999999</c:v>
                </c:pt>
                <c:pt idx="208" formatCode="0.0">
                  <c:v>2.5943749999999999</c:v>
                </c:pt>
                <c:pt idx="209" formatCode="0.0">
                  <c:v>2.5924999999999998</c:v>
                </c:pt>
                <c:pt idx="210" formatCode="0.0">
                  <c:v>2.5906250000000002</c:v>
                </c:pt>
                <c:pt idx="211" formatCode="0.0">
                  <c:v>2.5887500000000001</c:v>
                </c:pt>
                <c:pt idx="212" formatCode="0.0">
                  <c:v>2.586875</c:v>
                </c:pt>
                <c:pt idx="213" formatCode="0.0">
                  <c:v>2.585</c:v>
                </c:pt>
                <c:pt idx="214" formatCode="0.0">
                  <c:v>2.5831249999999999</c:v>
                </c:pt>
                <c:pt idx="215" formatCode="0.0">
                  <c:v>2.5812499999999998</c:v>
                </c:pt>
                <c:pt idx="216" formatCode="0.0">
                  <c:v>2.5793750000000002</c:v>
                </c:pt>
                <c:pt idx="217" formatCode="0.0">
                  <c:v>2.5775000000000001</c:v>
                </c:pt>
                <c:pt idx="218" formatCode="0.0">
                  <c:v>2.5756250000000001</c:v>
                </c:pt>
                <c:pt idx="219" formatCode="0.0">
                  <c:v>2.57375</c:v>
                </c:pt>
                <c:pt idx="220" formatCode="0.0">
                  <c:v>2.5718749999999999</c:v>
                </c:pt>
                <c:pt idx="221" formatCode="0.0">
                  <c:v>2.57</c:v>
                </c:pt>
                <c:pt idx="222">
                  <c:v>0</c:v>
                </c:pt>
                <c:pt idx="223">
                  <c:v>0.433333333333</c:v>
                </c:pt>
                <c:pt idx="224">
                  <c:v>0.86666666666699999</c:v>
                </c:pt>
                <c:pt idx="225">
                  <c:v>1.3</c:v>
                </c:pt>
                <c:pt idx="226">
                  <c:v>1.7333333333300001</c:v>
                </c:pt>
                <c:pt idx="227">
                  <c:v>2.1666666666699999</c:v>
                </c:pt>
                <c:pt idx="228">
                  <c:v>2.6</c:v>
                </c:pt>
                <c:pt idx="229">
                  <c:v>0</c:v>
                </c:pt>
                <c:pt idx="230">
                  <c:v>0.433333333333</c:v>
                </c:pt>
                <c:pt idx="231">
                  <c:v>0.86666666666699999</c:v>
                </c:pt>
                <c:pt idx="232">
                  <c:v>1.3</c:v>
                </c:pt>
                <c:pt idx="233">
                  <c:v>1.7333333333300001</c:v>
                </c:pt>
                <c:pt idx="234">
                  <c:v>2.1666666666699999</c:v>
                </c:pt>
                <c:pt idx="235">
                  <c:v>2.6</c:v>
                </c:pt>
                <c:pt idx="236">
                  <c:v>0</c:v>
                </c:pt>
                <c:pt idx="237">
                  <c:v>0.433333333333</c:v>
                </c:pt>
                <c:pt idx="238">
                  <c:v>0.86666666666699999</c:v>
                </c:pt>
                <c:pt idx="239">
                  <c:v>1.3</c:v>
                </c:pt>
                <c:pt idx="240">
                  <c:v>1.7333333333300001</c:v>
                </c:pt>
                <c:pt idx="241">
                  <c:v>2.1666666666699999</c:v>
                </c:pt>
                <c:pt idx="242">
                  <c:v>2.6</c:v>
                </c:pt>
                <c:pt idx="243">
                  <c:v>0</c:v>
                </c:pt>
                <c:pt idx="244">
                  <c:v>0.433333333333</c:v>
                </c:pt>
                <c:pt idx="245">
                  <c:v>0.86666666666699999</c:v>
                </c:pt>
                <c:pt idx="246">
                  <c:v>1.3</c:v>
                </c:pt>
                <c:pt idx="247">
                  <c:v>1.7333333333300001</c:v>
                </c:pt>
                <c:pt idx="248">
                  <c:v>2.1666666666699999</c:v>
                </c:pt>
                <c:pt idx="249">
                  <c:v>2.6</c:v>
                </c:pt>
                <c:pt idx="250">
                  <c:v>0</c:v>
                </c:pt>
                <c:pt idx="251">
                  <c:v>0.433333333333</c:v>
                </c:pt>
                <c:pt idx="252">
                  <c:v>0.86666666666699999</c:v>
                </c:pt>
                <c:pt idx="253">
                  <c:v>1.3</c:v>
                </c:pt>
                <c:pt idx="254">
                  <c:v>1.7333333333300001</c:v>
                </c:pt>
                <c:pt idx="255">
                  <c:v>2.1666666666699999</c:v>
                </c:pt>
                <c:pt idx="256">
                  <c:v>2.6</c:v>
                </c:pt>
                <c:pt idx="257">
                  <c:v>0</c:v>
                </c:pt>
                <c:pt idx="258">
                  <c:v>0.433333333333</c:v>
                </c:pt>
                <c:pt idx="259">
                  <c:v>0.86666666666699999</c:v>
                </c:pt>
                <c:pt idx="260">
                  <c:v>1.3</c:v>
                </c:pt>
                <c:pt idx="261">
                  <c:v>1.7333333333300001</c:v>
                </c:pt>
                <c:pt idx="262">
                  <c:v>2.1666666666699999</c:v>
                </c:pt>
                <c:pt idx="263">
                  <c:v>2.6</c:v>
                </c:pt>
                <c:pt idx="264">
                  <c:v>0</c:v>
                </c:pt>
                <c:pt idx="265">
                  <c:v>0.433333333333</c:v>
                </c:pt>
                <c:pt idx="266">
                  <c:v>0.86666666666699999</c:v>
                </c:pt>
                <c:pt idx="267">
                  <c:v>1.3</c:v>
                </c:pt>
                <c:pt idx="268">
                  <c:v>1.7333333333300001</c:v>
                </c:pt>
                <c:pt idx="269">
                  <c:v>2.1666666666699999</c:v>
                </c:pt>
                <c:pt idx="270">
                  <c:v>2.6</c:v>
                </c:pt>
                <c:pt idx="271">
                  <c:v>0</c:v>
                </c:pt>
                <c:pt idx="272">
                  <c:v>0.433333333333</c:v>
                </c:pt>
                <c:pt idx="273">
                  <c:v>0.86666666666699999</c:v>
                </c:pt>
                <c:pt idx="274">
                  <c:v>1.3</c:v>
                </c:pt>
                <c:pt idx="275">
                  <c:v>1.7333333333300001</c:v>
                </c:pt>
                <c:pt idx="276">
                  <c:v>2.1666666666699999</c:v>
                </c:pt>
                <c:pt idx="277">
                  <c:v>2.6</c:v>
                </c:pt>
                <c:pt idx="278">
                  <c:v>0</c:v>
                </c:pt>
                <c:pt idx="279">
                  <c:v>0.433333333333</c:v>
                </c:pt>
                <c:pt idx="280">
                  <c:v>0.86666666666699999</c:v>
                </c:pt>
                <c:pt idx="281">
                  <c:v>1.3</c:v>
                </c:pt>
                <c:pt idx="282">
                  <c:v>1.7333333333300001</c:v>
                </c:pt>
                <c:pt idx="283">
                  <c:v>2.1666666666699999</c:v>
                </c:pt>
                <c:pt idx="284">
                  <c:v>2.6</c:v>
                </c:pt>
                <c:pt idx="285">
                  <c:v>0</c:v>
                </c:pt>
                <c:pt idx="286">
                  <c:v>0.433333333333</c:v>
                </c:pt>
                <c:pt idx="287">
                  <c:v>0.86666666666699999</c:v>
                </c:pt>
                <c:pt idx="288">
                  <c:v>1.3</c:v>
                </c:pt>
                <c:pt idx="289">
                  <c:v>1.7333333333300001</c:v>
                </c:pt>
                <c:pt idx="290">
                  <c:v>2.1666666666699999</c:v>
                </c:pt>
                <c:pt idx="291">
                  <c:v>2.6</c:v>
                </c:pt>
                <c:pt idx="292" formatCode="0.0">
                  <c:v>2.57</c:v>
                </c:pt>
                <c:pt idx="293" formatCode="0.0">
                  <c:v>2.5718749999999999</c:v>
                </c:pt>
                <c:pt idx="294" formatCode="0.0">
                  <c:v>2.57375</c:v>
                </c:pt>
                <c:pt idx="295" formatCode="0.0">
                  <c:v>2.5756250000000001</c:v>
                </c:pt>
                <c:pt idx="296" formatCode="0.0">
                  <c:v>2.5775000000000001</c:v>
                </c:pt>
                <c:pt idx="297" formatCode="0.0">
                  <c:v>2.5793750000000002</c:v>
                </c:pt>
                <c:pt idx="298" formatCode="0.0">
                  <c:v>2.5812499999999998</c:v>
                </c:pt>
                <c:pt idx="299" formatCode="0.0">
                  <c:v>2.5831249999999999</c:v>
                </c:pt>
                <c:pt idx="300" formatCode="0.0">
                  <c:v>2.585</c:v>
                </c:pt>
                <c:pt idx="301" formatCode="0.0">
                  <c:v>2.586875</c:v>
                </c:pt>
                <c:pt idx="302" formatCode="0.0">
                  <c:v>2.5887500000000001</c:v>
                </c:pt>
                <c:pt idx="303" formatCode="0.0">
                  <c:v>2.5906250000000002</c:v>
                </c:pt>
                <c:pt idx="304" formatCode="0.0">
                  <c:v>2.5924999999999998</c:v>
                </c:pt>
                <c:pt idx="305" formatCode="0.0">
                  <c:v>2.5943749999999999</c:v>
                </c:pt>
                <c:pt idx="306" formatCode="0.0">
                  <c:v>2.5962499999999999</c:v>
                </c:pt>
                <c:pt idx="307" formatCode="0.0">
                  <c:v>2.598125</c:v>
                </c:pt>
                <c:pt idx="308" formatCode="0.0">
                  <c:v>2.6</c:v>
                </c:pt>
                <c:pt idx="309" formatCode="0.0">
                  <c:v>2.6</c:v>
                </c:pt>
                <c:pt idx="310" formatCode="0.0">
                  <c:v>2.598125</c:v>
                </c:pt>
                <c:pt idx="311" formatCode="0.0">
                  <c:v>2.5962499999999999</c:v>
                </c:pt>
                <c:pt idx="312" formatCode="0.0">
                  <c:v>2.5943749999999999</c:v>
                </c:pt>
                <c:pt idx="313" formatCode="0.0">
                  <c:v>2.5924999999999998</c:v>
                </c:pt>
                <c:pt idx="314" formatCode="0.0">
                  <c:v>2.5906250000000002</c:v>
                </c:pt>
                <c:pt idx="315" formatCode="0.0">
                  <c:v>2.5887500000000001</c:v>
                </c:pt>
                <c:pt idx="316" formatCode="0.0">
                  <c:v>2.586875</c:v>
                </c:pt>
                <c:pt idx="317" formatCode="0.0">
                  <c:v>2.585</c:v>
                </c:pt>
                <c:pt idx="318" formatCode="0.0">
                  <c:v>2.5831249999999999</c:v>
                </c:pt>
                <c:pt idx="319" formatCode="0.0">
                  <c:v>2.5812499999999998</c:v>
                </c:pt>
                <c:pt idx="320" formatCode="0.0">
                  <c:v>2.5793750000000002</c:v>
                </c:pt>
                <c:pt idx="321" formatCode="0.0">
                  <c:v>2.5775000000000001</c:v>
                </c:pt>
                <c:pt idx="322" formatCode="0.0">
                  <c:v>2.5756250000000001</c:v>
                </c:pt>
                <c:pt idx="323" formatCode="0.0">
                  <c:v>2.57375</c:v>
                </c:pt>
                <c:pt idx="324" formatCode="0.0">
                  <c:v>2.5718749999999999</c:v>
                </c:pt>
                <c:pt idx="325" formatCode="0.0">
                  <c:v>2.57</c:v>
                </c:pt>
                <c:pt idx="326">
                  <c:v>12.05</c:v>
                </c:pt>
                <c:pt idx="327">
                  <c:v>12.05</c:v>
                </c:pt>
                <c:pt idx="328">
                  <c:v>12.05</c:v>
                </c:pt>
                <c:pt idx="329">
                  <c:v>12.05</c:v>
                </c:pt>
                <c:pt idx="330">
                  <c:v>12.05</c:v>
                </c:pt>
                <c:pt idx="331">
                  <c:v>12.05</c:v>
                </c:pt>
                <c:pt idx="332">
                  <c:v>12.05</c:v>
                </c:pt>
                <c:pt idx="333">
                  <c:v>12.05</c:v>
                </c:pt>
                <c:pt idx="334">
                  <c:v>12.05</c:v>
                </c:pt>
                <c:pt idx="335">
                  <c:v>12.05</c:v>
                </c:pt>
                <c:pt idx="336">
                  <c:v>12.05</c:v>
                </c:pt>
                <c:pt idx="337">
                  <c:v>12.05</c:v>
                </c:pt>
                <c:pt idx="338">
                  <c:v>12.05</c:v>
                </c:pt>
                <c:pt idx="339">
                  <c:v>12.05</c:v>
                </c:pt>
                <c:pt idx="340">
                  <c:v>12.05</c:v>
                </c:pt>
                <c:pt idx="341">
                  <c:v>12.05</c:v>
                </c:pt>
                <c:pt idx="342">
                  <c:v>12.05</c:v>
                </c:pt>
                <c:pt idx="343">
                  <c:v>12.05</c:v>
                </c:pt>
                <c:pt idx="344">
                  <c:v>12.05</c:v>
                </c:pt>
                <c:pt idx="345">
                  <c:v>12.05</c:v>
                </c:pt>
                <c:pt idx="346">
                  <c:v>12.05</c:v>
                </c:pt>
                <c:pt idx="347">
                  <c:v>12.05</c:v>
                </c:pt>
                <c:pt idx="348">
                  <c:v>12.05</c:v>
                </c:pt>
                <c:pt idx="349">
                  <c:v>12.05</c:v>
                </c:pt>
                <c:pt idx="350">
                  <c:v>12.05</c:v>
                </c:pt>
                <c:pt idx="351">
                  <c:v>12.05</c:v>
                </c:pt>
                <c:pt idx="352">
                  <c:v>12.05</c:v>
                </c:pt>
                <c:pt idx="353">
                  <c:v>12.05</c:v>
                </c:pt>
                <c:pt idx="354">
                  <c:v>12.05</c:v>
                </c:pt>
                <c:pt idx="355">
                  <c:v>12.05</c:v>
                </c:pt>
                <c:pt idx="356">
                  <c:v>19.28</c:v>
                </c:pt>
                <c:pt idx="357">
                  <c:v>19.28</c:v>
                </c:pt>
                <c:pt idx="358">
                  <c:v>19.28</c:v>
                </c:pt>
                <c:pt idx="359">
                  <c:v>19.28</c:v>
                </c:pt>
                <c:pt idx="360">
                  <c:v>19.28</c:v>
                </c:pt>
                <c:pt idx="361">
                  <c:v>19.28</c:v>
                </c:pt>
                <c:pt idx="362">
                  <c:v>19.28</c:v>
                </c:pt>
                <c:pt idx="363">
                  <c:v>19.28</c:v>
                </c:pt>
                <c:pt idx="364">
                  <c:v>19.28</c:v>
                </c:pt>
                <c:pt idx="365">
                  <c:v>19.28</c:v>
                </c:pt>
                <c:pt idx="366">
                  <c:v>19.28</c:v>
                </c:pt>
                <c:pt idx="367">
                  <c:v>19.28</c:v>
                </c:pt>
                <c:pt idx="368">
                  <c:v>19.28</c:v>
                </c:pt>
                <c:pt idx="369">
                  <c:v>19.28</c:v>
                </c:pt>
                <c:pt idx="370">
                  <c:v>19.28</c:v>
                </c:pt>
                <c:pt idx="371">
                  <c:v>19.28</c:v>
                </c:pt>
                <c:pt idx="372">
                  <c:v>19.28</c:v>
                </c:pt>
                <c:pt idx="373">
                  <c:v>19.28</c:v>
                </c:pt>
                <c:pt idx="374">
                  <c:v>19.28</c:v>
                </c:pt>
                <c:pt idx="375">
                  <c:v>19.28</c:v>
                </c:pt>
                <c:pt idx="376">
                  <c:v>19.28</c:v>
                </c:pt>
                <c:pt idx="377">
                  <c:v>19.28</c:v>
                </c:pt>
                <c:pt idx="378">
                  <c:v>19.28</c:v>
                </c:pt>
                <c:pt idx="379">
                  <c:v>19.28</c:v>
                </c:pt>
                <c:pt idx="380">
                  <c:v>19.28</c:v>
                </c:pt>
                <c:pt idx="381">
                  <c:v>19.28</c:v>
                </c:pt>
                <c:pt idx="382">
                  <c:v>19.28</c:v>
                </c:pt>
                <c:pt idx="383">
                  <c:v>19.28</c:v>
                </c:pt>
                <c:pt idx="384">
                  <c:v>19.28</c:v>
                </c:pt>
                <c:pt idx="385">
                  <c:v>19.28</c:v>
                </c:pt>
                <c:pt idx="386">
                  <c:v>0</c:v>
                </c:pt>
                <c:pt idx="387">
                  <c:v>2.57</c:v>
                </c:pt>
                <c:pt idx="388">
                  <c:v>0.428333333333</c:v>
                </c:pt>
                <c:pt idx="389">
                  <c:v>0.85666666666699998</c:v>
                </c:pt>
                <c:pt idx="390">
                  <c:v>1.2849999999999999</c:v>
                </c:pt>
                <c:pt idx="391">
                  <c:v>1.71333333333</c:v>
                </c:pt>
                <c:pt idx="392">
                  <c:v>2.1416666666699999</c:v>
                </c:pt>
                <c:pt idx="393">
                  <c:v>3.044</c:v>
                </c:pt>
                <c:pt idx="394">
                  <c:v>3.5179999999999998</c:v>
                </c:pt>
                <c:pt idx="395">
                  <c:v>3.992</c:v>
                </c:pt>
                <c:pt idx="396">
                  <c:v>4.4660000000000002</c:v>
                </c:pt>
                <c:pt idx="397">
                  <c:v>4.9400000000000004</c:v>
                </c:pt>
                <c:pt idx="398">
                  <c:v>5.4139999999999997</c:v>
                </c:pt>
                <c:pt idx="399">
                  <c:v>5.8879999999999999</c:v>
                </c:pt>
                <c:pt idx="400">
                  <c:v>6.3620000000000001</c:v>
                </c:pt>
                <c:pt idx="401">
                  <c:v>6.8360000000000003</c:v>
                </c:pt>
                <c:pt idx="402">
                  <c:v>7.31</c:v>
                </c:pt>
                <c:pt idx="403">
                  <c:v>7.7839999999999998</c:v>
                </c:pt>
                <c:pt idx="404">
                  <c:v>8.2579999999999991</c:v>
                </c:pt>
                <c:pt idx="405">
                  <c:v>8.7319999999999993</c:v>
                </c:pt>
                <c:pt idx="406">
                  <c:v>9.2059999999999995</c:v>
                </c:pt>
                <c:pt idx="407">
                  <c:v>9.68</c:v>
                </c:pt>
                <c:pt idx="408">
                  <c:v>10.154</c:v>
                </c:pt>
                <c:pt idx="409">
                  <c:v>10.628</c:v>
                </c:pt>
                <c:pt idx="410">
                  <c:v>11.102</c:v>
                </c:pt>
                <c:pt idx="411">
                  <c:v>11.576000000000001</c:v>
                </c:pt>
                <c:pt idx="412">
                  <c:v>12.05</c:v>
                </c:pt>
                <c:pt idx="413">
                  <c:v>12.501875</c:v>
                </c:pt>
                <c:pt idx="414">
                  <c:v>12.953749999999999</c:v>
                </c:pt>
                <c:pt idx="415">
                  <c:v>13.405625000000001</c:v>
                </c:pt>
                <c:pt idx="416">
                  <c:v>13.8575</c:v>
                </c:pt>
                <c:pt idx="417">
                  <c:v>14.309374999999999</c:v>
                </c:pt>
                <c:pt idx="418">
                  <c:v>14.76125</c:v>
                </c:pt>
                <c:pt idx="419">
                  <c:v>15.213125</c:v>
                </c:pt>
                <c:pt idx="420">
                  <c:v>15.664999999999999</c:v>
                </c:pt>
                <c:pt idx="421">
                  <c:v>16.116875</c:v>
                </c:pt>
                <c:pt idx="422">
                  <c:v>16.568750000000001</c:v>
                </c:pt>
                <c:pt idx="423">
                  <c:v>17.020624999999999</c:v>
                </c:pt>
                <c:pt idx="424">
                  <c:v>17.4725</c:v>
                </c:pt>
                <c:pt idx="425">
                  <c:v>17.924375000000001</c:v>
                </c:pt>
                <c:pt idx="426">
                  <c:v>18.376249999999999</c:v>
                </c:pt>
                <c:pt idx="427">
                  <c:v>18.828125</c:v>
                </c:pt>
                <c:pt idx="428">
                  <c:v>19.28</c:v>
                </c:pt>
                <c:pt idx="429">
                  <c:v>19.732500000000002</c:v>
                </c:pt>
                <c:pt idx="430">
                  <c:v>20.184999999999999</c:v>
                </c:pt>
                <c:pt idx="431">
                  <c:v>20.637499999999999</c:v>
                </c:pt>
                <c:pt idx="432">
                  <c:v>21.09</c:v>
                </c:pt>
                <c:pt idx="433">
                  <c:v>21.5425</c:v>
                </c:pt>
                <c:pt idx="434">
                  <c:v>21.995000000000001</c:v>
                </c:pt>
                <c:pt idx="435">
                  <c:v>22.447500000000002</c:v>
                </c:pt>
                <c:pt idx="436">
                  <c:v>22.9</c:v>
                </c:pt>
                <c:pt idx="437">
                  <c:v>23.2</c:v>
                </c:pt>
                <c:pt idx="438">
                  <c:v>23.5</c:v>
                </c:pt>
                <c:pt idx="439">
                  <c:v>23.8</c:v>
                </c:pt>
                <c:pt idx="440">
                  <c:v>24.1</c:v>
                </c:pt>
                <c:pt idx="441">
                  <c:v>0</c:v>
                </c:pt>
                <c:pt idx="442">
                  <c:v>0.433333333333</c:v>
                </c:pt>
                <c:pt idx="443">
                  <c:v>0.86666666666699999</c:v>
                </c:pt>
                <c:pt idx="444">
                  <c:v>1.3</c:v>
                </c:pt>
                <c:pt idx="445">
                  <c:v>1.7333333333300001</c:v>
                </c:pt>
                <c:pt idx="446">
                  <c:v>2.1666666666699999</c:v>
                </c:pt>
                <c:pt idx="447">
                  <c:v>2.6</c:v>
                </c:pt>
                <c:pt idx="448">
                  <c:v>3.0724999999999998</c:v>
                </c:pt>
                <c:pt idx="449">
                  <c:v>3.5449999999999999</c:v>
                </c:pt>
                <c:pt idx="450">
                  <c:v>4.0175000000000001</c:v>
                </c:pt>
                <c:pt idx="451">
                  <c:v>4.49</c:v>
                </c:pt>
                <c:pt idx="452">
                  <c:v>4.9625000000000004</c:v>
                </c:pt>
                <c:pt idx="453">
                  <c:v>5.4349999999999996</c:v>
                </c:pt>
                <c:pt idx="454">
                  <c:v>5.9074999999999998</c:v>
                </c:pt>
                <c:pt idx="455">
                  <c:v>6.38</c:v>
                </c:pt>
                <c:pt idx="456">
                  <c:v>6.8525</c:v>
                </c:pt>
                <c:pt idx="457">
                  <c:v>7.3250000000000002</c:v>
                </c:pt>
                <c:pt idx="458">
                  <c:v>7.7975000000000003</c:v>
                </c:pt>
                <c:pt idx="459">
                  <c:v>8.27</c:v>
                </c:pt>
                <c:pt idx="460">
                  <c:v>8.7424999999999997</c:v>
                </c:pt>
                <c:pt idx="461">
                  <c:v>9.2149999999999999</c:v>
                </c:pt>
                <c:pt idx="462">
                  <c:v>9.6875</c:v>
                </c:pt>
                <c:pt idx="463">
                  <c:v>10.16</c:v>
                </c:pt>
                <c:pt idx="464">
                  <c:v>10.6325</c:v>
                </c:pt>
                <c:pt idx="465">
                  <c:v>11.105</c:v>
                </c:pt>
                <c:pt idx="466">
                  <c:v>11.577500000000001</c:v>
                </c:pt>
                <c:pt idx="467">
                  <c:v>12.05</c:v>
                </c:pt>
                <c:pt idx="468">
                  <c:v>12.501875</c:v>
                </c:pt>
                <c:pt idx="469">
                  <c:v>12.953749999999999</c:v>
                </c:pt>
                <c:pt idx="470">
                  <c:v>13.405625000000001</c:v>
                </c:pt>
                <c:pt idx="471">
                  <c:v>13.8575</c:v>
                </c:pt>
                <c:pt idx="472">
                  <c:v>14.309374999999999</c:v>
                </c:pt>
                <c:pt idx="473">
                  <c:v>14.76125</c:v>
                </c:pt>
                <c:pt idx="474">
                  <c:v>15.213125</c:v>
                </c:pt>
                <c:pt idx="475">
                  <c:v>15.664999999999999</c:v>
                </c:pt>
                <c:pt idx="476">
                  <c:v>16.116875</c:v>
                </c:pt>
                <c:pt idx="477">
                  <c:v>16.568750000000001</c:v>
                </c:pt>
                <c:pt idx="478">
                  <c:v>17.020624999999999</c:v>
                </c:pt>
                <c:pt idx="479">
                  <c:v>17.4725</c:v>
                </c:pt>
                <c:pt idx="480">
                  <c:v>17.924375000000001</c:v>
                </c:pt>
                <c:pt idx="481">
                  <c:v>18.376249999999999</c:v>
                </c:pt>
                <c:pt idx="482">
                  <c:v>18.828125</c:v>
                </c:pt>
                <c:pt idx="483">
                  <c:v>19.28</c:v>
                </c:pt>
                <c:pt idx="484">
                  <c:v>19.732500000000002</c:v>
                </c:pt>
                <c:pt idx="485">
                  <c:v>20.184999999999999</c:v>
                </c:pt>
                <c:pt idx="486">
                  <c:v>20.637499999999999</c:v>
                </c:pt>
                <c:pt idx="487">
                  <c:v>21.09</c:v>
                </c:pt>
                <c:pt idx="488">
                  <c:v>21.5425</c:v>
                </c:pt>
                <c:pt idx="489">
                  <c:v>21.995000000000001</c:v>
                </c:pt>
                <c:pt idx="490">
                  <c:v>22.447500000000002</c:v>
                </c:pt>
                <c:pt idx="491">
                  <c:v>22.9</c:v>
                </c:pt>
                <c:pt idx="492">
                  <c:v>23.2</c:v>
                </c:pt>
                <c:pt idx="493">
                  <c:v>23.5</c:v>
                </c:pt>
                <c:pt idx="494">
                  <c:v>23.8</c:v>
                </c:pt>
                <c:pt idx="495">
                  <c:v>24.1</c:v>
                </c:pt>
                <c:pt idx="496">
                  <c:v>0</c:v>
                </c:pt>
                <c:pt idx="497">
                  <c:v>0.433333333333</c:v>
                </c:pt>
                <c:pt idx="498">
                  <c:v>0.86666666666699999</c:v>
                </c:pt>
                <c:pt idx="499">
                  <c:v>1.3</c:v>
                </c:pt>
                <c:pt idx="500">
                  <c:v>1.7333333333300001</c:v>
                </c:pt>
                <c:pt idx="501">
                  <c:v>2.1666666666699999</c:v>
                </c:pt>
                <c:pt idx="502">
                  <c:v>2.6</c:v>
                </c:pt>
                <c:pt idx="503">
                  <c:v>3.0724999999999998</c:v>
                </c:pt>
                <c:pt idx="504">
                  <c:v>3.5449999999999999</c:v>
                </c:pt>
                <c:pt idx="505">
                  <c:v>4.0175000000000001</c:v>
                </c:pt>
                <c:pt idx="506">
                  <c:v>4.49</c:v>
                </c:pt>
                <c:pt idx="507">
                  <c:v>4.9625000000000004</c:v>
                </c:pt>
                <c:pt idx="508">
                  <c:v>5.4349999999999996</c:v>
                </c:pt>
                <c:pt idx="509">
                  <c:v>5.9074999999999998</c:v>
                </c:pt>
                <c:pt idx="510">
                  <c:v>6.38</c:v>
                </c:pt>
                <c:pt idx="511">
                  <c:v>6.8525</c:v>
                </c:pt>
                <c:pt idx="512">
                  <c:v>7.3250000000000002</c:v>
                </c:pt>
                <c:pt idx="513">
                  <c:v>7.7975000000000003</c:v>
                </c:pt>
                <c:pt idx="514">
                  <c:v>8.27</c:v>
                </c:pt>
                <c:pt idx="515">
                  <c:v>8.7424999999999997</c:v>
                </c:pt>
                <c:pt idx="516">
                  <c:v>9.2149999999999999</c:v>
                </c:pt>
                <c:pt idx="517">
                  <c:v>9.6875</c:v>
                </c:pt>
                <c:pt idx="518">
                  <c:v>10.16</c:v>
                </c:pt>
                <c:pt idx="519">
                  <c:v>10.6325</c:v>
                </c:pt>
                <c:pt idx="520">
                  <c:v>11.105</c:v>
                </c:pt>
                <c:pt idx="521">
                  <c:v>11.577500000000001</c:v>
                </c:pt>
                <c:pt idx="522">
                  <c:v>12.05</c:v>
                </c:pt>
                <c:pt idx="523">
                  <c:v>12.501875</c:v>
                </c:pt>
                <c:pt idx="524">
                  <c:v>12.953749999999999</c:v>
                </c:pt>
                <c:pt idx="525">
                  <c:v>13.405625000000001</c:v>
                </c:pt>
                <c:pt idx="526">
                  <c:v>13.8575</c:v>
                </c:pt>
                <c:pt idx="527">
                  <c:v>14.309374999999999</c:v>
                </c:pt>
                <c:pt idx="528">
                  <c:v>14.76125</c:v>
                </c:pt>
                <c:pt idx="529">
                  <c:v>15.213125</c:v>
                </c:pt>
                <c:pt idx="530">
                  <c:v>15.664999999999999</c:v>
                </c:pt>
                <c:pt idx="531">
                  <c:v>16.116875</c:v>
                </c:pt>
                <c:pt idx="532">
                  <c:v>16.568750000000001</c:v>
                </c:pt>
                <c:pt idx="533">
                  <c:v>17.020624999999999</c:v>
                </c:pt>
                <c:pt idx="534">
                  <c:v>17.4725</c:v>
                </c:pt>
                <c:pt idx="535">
                  <c:v>17.924375000000001</c:v>
                </c:pt>
                <c:pt idx="536">
                  <c:v>18.376249999999999</c:v>
                </c:pt>
                <c:pt idx="537">
                  <c:v>18.828125</c:v>
                </c:pt>
                <c:pt idx="538">
                  <c:v>19.28</c:v>
                </c:pt>
                <c:pt idx="539">
                  <c:v>19.732500000000002</c:v>
                </c:pt>
                <c:pt idx="540">
                  <c:v>20.184999999999999</c:v>
                </c:pt>
                <c:pt idx="541">
                  <c:v>20.637499999999999</c:v>
                </c:pt>
                <c:pt idx="542">
                  <c:v>21.09</c:v>
                </c:pt>
                <c:pt idx="543">
                  <c:v>21.5425</c:v>
                </c:pt>
                <c:pt idx="544">
                  <c:v>21.995000000000001</c:v>
                </c:pt>
                <c:pt idx="545">
                  <c:v>22.447500000000002</c:v>
                </c:pt>
                <c:pt idx="546">
                  <c:v>22.9</c:v>
                </c:pt>
                <c:pt idx="547">
                  <c:v>23.2</c:v>
                </c:pt>
                <c:pt idx="548">
                  <c:v>23.5</c:v>
                </c:pt>
                <c:pt idx="549">
                  <c:v>23.8</c:v>
                </c:pt>
                <c:pt idx="550">
                  <c:v>24.1</c:v>
                </c:pt>
                <c:pt idx="551">
                  <c:v>0</c:v>
                </c:pt>
                <c:pt idx="552">
                  <c:v>0.428333333333</c:v>
                </c:pt>
                <c:pt idx="553">
                  <c:v>0.85666666666699998</c:v>
                </c:pt>
                <c:pt idx="554">
                  <c:v>1.2849999999999999</c:v>
                </c:pt>
                <c:pt idx="555">
                  <c:v>1.71333333333</c:v>
                </c:pt>
                <c:pt idx="556">
                  <c:v>2.1416666666699999</c:v>
                </c:pt>
                <c:pt idx="557">
                  <c:v>2.57</c:v>
                </c:pt>
                <c:pt idx="558">
                  <c:v>3.044</c:v>
                </c:pt>
                <c:pt idx="559">
                  <c:v>3.5179999999999998</c:v>
                </c:pt>
                <c:pt idx="560">
                  <c:v>3.992</c:v>
                </c:pt>
                <c:pt idx="561">
                  <c:v>4.4660000000000002</c:v>
                </c:pt>
                <c:pt idx="562">
                  <c:v>4.9400000000000004</c:v>
                </c:pt>
                <c:pt idx="563">
                  <c:v>5.4139999999999997</c:v>
                </c:pt>
                <c:pt idx="564">
                  <c:v>5.8879999999999999</c:v>
                </c:pt>
                <c:pt idx="565">
                  <c:v>6.3620000000000001</c:v>
                </c:pt>
                <c:pt idx="566">
                  <c:v>6.8360000000000003</c:v>
                </c:pt>
                <c:pt idx="567">
                  <c:v>7.31</c:v>
                </c:pt>
                <c:pt idx="568">
                  <c:v>7.7839999999999998</c:v>
                </c:pt>
                <c:pt idx="569">
                  <c:v>8.2579999999999991</c:v>
                </c:pt>
                <c:pt idx="570">
                  <c:v>8.7319999999999993</c:v>
                </c:pt>
                <c:pt idx="571">
                  <c:v>9.2059999999999995</c:v>
                </c:pt>
                <c:pt idx="572">
                  <c:v>9.68</c:v>
                </c:pt>
                <c:pt idx="573">
                  <c:v>10.154</c:v>
                </c:pt>
                <c:pt idx="574">
                  <c:v>10.628</c:v>
                </c:pt>
                <c:pt idx="575">
                  <c:v>11.102</c:v>
                </c:pt>
                <c:pt idx="576">
                  <c:v>11.576000000000001</c:v>
                </c:pt>
                <c:pt idx="577">
                  <c:v>12.05</c:v>
                </c:pt>
                <c:pt idx="578">
                  <c:v>12.501875</c:v>
                </c:pt>
                <c:pt idx="579">
                  <c:v>12.953749999999999</c:v>
                </c:pt>
                <c:pt idx="580">
                  <c:v>13.405625000000001</c:v>
                </c:pt>
                <c:pt idx="581">
                  <c:v>13.8575</c:v>
                </c:pt>
                <c:pt idx="582">
                  <c:v>14.309374999999999</c:v>
                </c:pt>
                <c:pt idx="583">
                  <c:v>14.76125</c:v>
                </c:pt>
                <c:pt idx="584">
                  <c:v>15.213125</c:v>
                </c:pt>
                <c:pt idx="585">
                  <c:v>15.664999999999999</c:v>
                </c:pt>
                <c:pt idx="586">
                  <c:v>16.116875</c:v>
                </c:pt>
                <c:pt idx="587">
                  <c:v>16.568750000000001</c:v>
                </c:pt>
                <c:pt idx="588">
                  <c:v>17.020624999999999</c:v>
                </c:pt>
                <c:pt idx="589">
                  <c:v>17.4725</c:v>
                </c:pt>
                <c:pt idx="590">
                  <c:v>17.924375000000001</c:v>
                </c:pt>
                <c:pt idx="591">
                  <c:v>18.376249999999999</c:v>
                </c:pt>
                <c:pt idx="592">
                  <c:v>18.828125</c:v>
                </c:pt>
                <c:pt idx="593">
                  <c:v>19.28</c:v>
                </c:pt>
                <c:pt idx="594">
                  <c:v>19.732500000000002</c:v>
                </c:pt>
                <c:pt idx="595">
                  <c:v>20.184999999999999</c:v>
                </c:pt>
                <c:pt idx="596">
                  <c:v>20.637499999999999</c:v>
                </c:pt>
                <c:pt idx="597">
                  <c:v>21.09</c:v>
                </c:pt>
                <c:pt idx="598">
                  <c:v>21.5425</c:v>
                </c:pt>
                <c:pt idx="599">
                  <c:v>21.995000000000001</c:v>
                </c:pt>
                <c:pt idx="600">
                  <c:v>22.447500000000002</c:v>
                </c:pt>
                <c:pt idx="601">
                  <c:v>22.9</c:v>
                </c:pt>
                <c:pt idx="602">
                  <c:v>23.2</c:v>
                </c:pt>
                <c:pt idx="603">
                  <c:v>23.5</c:v>
                </c:pt>
                <c:pt idx="604">
                  <c:v>23.8</c:v>
                </c:pt>
                <c:pt idx="605">
                  <c:v>24.1</c:v>
                </c:pt>
                <c:pt idx="606">
                  <c:v>24.1</c:v>
                </c:pt>
                <c:pt idx="607">
                  <c:v>24.1</c:v>
                </c:pt>
                <c:pt idx="608">
                  <c:v>24.1</c:v>
                </c:pt>
                <c:pt idx="609">
                  <c:v>24.1</c:v>
                </c:pt>
                <c:pt idx="610">
                  <c:v>24.1</c:v>
                </c:pt>
                <c:pt idx="611">
                  <c:v>24.1</c:v>
                </c:pt>
                <c:pt idx="612">
                  <c:v>24.1</c:v>
                </c:pt>
                <c:pt idx="613">
                  <c:v>24.1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24.1</c:v>
                </c:pt>
                <c:pt idx="618">
                  <c:v>24.1</c:v>
                </c:pt>
                <c:pt idx="619">
                  <c:v>24.1</c:v>
                </c:pt>
                <c:pt idx="620">
                  <c:v>24.1</c:v>
                </c:pt>
                <c:pt idx="621">
                  <c:v>24.1</c:v>
                </c:pt>
                <c:pt idx="622">
                  <c:v>24.1</c:v>
                </c:pt>
                <c:pt idx="623">
                  <c:v>24.1</c:v>
                </c:pt>
                <c:pt idx="624">
                  <c:v>24.1</c:v>
                </c:pt>
                <c:pt idx="625">
                  <c:v>24.1</c:v>
                </c:pt>
                <c:pt idx="626">
                  <c:v>24.1</c:v>
                </c:pt>
                <c:pt idx="627">
                  <c:v>24.1</c:v>
                </c:pt>
                <c:pt idx="628">
                  <c:v>24.1</c:v>
                </c:pt>
                <c:pt idx="629">
                  <c:v>24.1</c:v>
                </c:pt>
                <c:pt idx="630">
                  <c:v>24.1</c:v>
                </c:pt>
                <c:pt idx="631">
                  <c:v>24.1</c:v>
                </c:pt>
                <c:pt idx="632">
                  <c:v>24.1</c:v>
                </c:pt>
                <c:pt idx="633">
                  <c:v>24.1</c:v>
                </c:pt>
                <c:pt idx="634">
                  <c:v>24.1</c:v>
                </c:pt>
                <c:pt idx="635">
                  <c:v>24.1</c:v>
                </c:pt>
                <c:pt idx="636">
                  <c:v>24.1</c:v>
                </c:pt>
                <c:pt idx="637">
                  <c:v>24.1</c:v>
                </c:pt>
                <c:pt idx="638">
                  <c:v>24.1</c:v>
                </c:pt>
                <c:pt idx="639">
                  <c:v>24.1</c:v>
                </c:pt>
                <c:pt idx="640">
                  <c:v>24.1</c:v>
                </c:pt>
                <c:pt idx="641">
                  <c:v>24.1</c:v>
                </c:pt>
                <c:pt idx="642">
                  <c:v>24.1</c:v>
                </c:pt>
                <c:pt idx="643">
                  <c:v>24.1</c:v>
                </c:pt>
                <c:pt idx="644">
                  <c:v>24.1</c:v>
                </c:pt>
                <c:pt idx="645">
                  <c:v>24.1</c:v>
                </c:pt>
                <c:pt idx="646">
                  <c:v>24.1</c:v>
                </c:pt>
                <c:pt idx="647">
                  <c:v>24.1</c:v>
                </c:pt>
                <c:pt idx="648">
                  <c:v>24.1</c:v>
                </c:pt>
                <c:pt idx="649">
                  <c:v>24.1</c:v>
                </c:pt>
                <c:pt idx="650">
                  <c:v>24.1</c:v>
                </c:pt>
                <c:pt idx="651">
                  <c:v>24.1</c:v>
                </c:pt>
                <c:pt idx="652">
                  <c:v>24.1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24.1</c:v>
                </c:pt>
                <c:pt idx="658">
                  <c:v>24.1</c:v>
                </c:pt>
                <c:pt idx="659">
                  <c:v>24.1</c:v>
                </c:pt>
                <c:pt idx="660">
                  <c:v>24.1</c:v>
                </c:pt>
                <c:pt idx="661">
                  <c:v>24.1</c:v>
                </c:pt>
                <c:pt idx="662">
                  <c:v>24.1</c:v>
                </c:pt>
                <c:pt idx="663">
                  <c:v>24.1</c:v>
                </c:pt>
                <c:pt idx="664">
                  <c:v>24.1</c:v>
                </c:pt>
                <c:pt idx="665">
                  <c:v>24.1</c:v>
                </c:pt>
                <c:pt idx="666">
                  <c:v>24.1</c:v>
                </c:pt>
                <c:pt idx="667">
                  <c:v>24.1</c:v>
                </c:pt>
                <c:pt idx="668">
                  <c:v>24.1</c:v>
                </c:pt>
                <c:pt idx="669">
                  <c:v>24.1</c:v>
                </c:pt>
                <c:pt idx="670">
                  <c:v>24.1</c:v>
                </c:pt>
                <c:pt idx="671">
                  <c:v>24.1</c:v>
                </c:pt>
                <c:pt idx="672">
                  <c:v>24.1</c:v>
                </c:pt>
                <c:pt idx="673">
                  <c:v>24.1</c:v>
                </c:pt>
                <c:pt idx="674">
                  <c:v>24.1</c:v>
                </c:pt>
                <c:pt idx="675">
                  <c:v>24.1</c:v>
                </c:pt>
                <c:pt idx="676">
                  <c:v>24.1</c:v>
                </c:pt>
                <c:pt idx="677">
                  <c:v>24.1</c:v>
                </c:pt>
                <c:pt idx="678">
                  <c:v>24.1</c:v>
                </c:pt>
                <c:pt idx="679">
                  <c:v>24.1</c:v>
                </c:pt>
                <c:pt idx="680">
                  <c:v>24.1</c:v>
                </c:pt>
                <c:pt idx="681">
                  <c:v>24.1</c:v>
                </c:pt>
                <c:pt idx="682">
                  <c:v>24.1</c:v>
                </c:pt>
                <c:pt idx="683">
                  <c:v>24.1</c:v>
                </c:pt>
                <c:pt idx="684">
                  <c:v>24.1</c:v>
                </c:pt>
                <c:pt idx="685">
                  <c:v>24.1</c:v>
                </c:pt>
                <c:pt idx="686">
                  <c:v>24.1</c:v>
                </c:pt>
                <c:pt idx="687">
                  <c:v>24.1</c:v>
                </c:pt>
                <c:pt idx="688">
                  <c:v>24.1</c:v>
                </c:pt>
                <c:pt idx="689">
                  <c:v>24.1</c:v>
                </c:pt>
                <c:pt idx="690">
                  <c:v>24.1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24.1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24.1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3-4CF2-881A-70D54E21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4783"/>
        <c:axId val="221738127"/>
      </c:scatterChart>
      <c:valAx>
        <c:axId val="2217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1738127"/>
        <c:crosses val="autoZero"/>
        <c:crossBetween val="midCat"/>
      </c:valAx>
      <c:valAx>
        <c:axId val="2217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17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50189439872381E-2"/>
          <c:y val="0.16789055973797606"/>
          <c:w val="0.88396062992125979"/>
          <c:h val="0.586725819555927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VSF!$H$3:$H$292</c:f>
              <c:numCache>
                <c:formatCode>General</c:formatCode>
                <c:ptCount val="290"/>
                <c:pt idx="0">
                  <c:v>-3.2</c:v>
                </c:pt>
                <c:pt idx="1">
                  <c:v>-3.2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-3.2</c:v>
                </c:pt>
                <c:pt idx="6">
                  <c:v>-3.2</c:v>
                </c:pt>
                <c:pt idx="7">
                  <c:v>-6.4</c:v>
                </c:pt>
                <c:pt idx="8">
                  <c:v>-6.4</c:v>
                </c:pt>
                <c:pt idx="9">
                  <c:v>-6.4</c:v>
                </c:pt>
                <c:pt idx="10">
                  <c:v>-6.4</c:v>
                </c:pt>
                <c:pt idx="11">
                  <c:v>-6.4</c:v>
                </c:pt>
                <c:pt idx="12">
                  <c:v>-6.4</c:v>
                </c:pt>
                <c:pt idx="13">
                  <c:v>-6.4</c:v>
                </c:pt>
                <c:pt idx="14">
                  <c:v>-9.6999999999999993</c:v>
                </c:pt>
                <c:pt idx="15">
                  <c:v>-9.6999999999999993</c:v>
                </c:pt>
                <c:pt idx="16">
                  <c:v>-9.6999999999999993</c:v>
                </c:pt>
                <c:pt idx="17">
                  <c:v>-9.6999999999999993</c:v>
                </c:pt>
                <c:pt idx="18">
                  <c:v>-9.6999999999999993</c:v>
                </c:pt>
                <c:pt idx="19">
                  <c:v>-9.6999999999999993</c:v>
                </c:pt>
                <c:pt idx="20">
                  <c:v>-9.6999999999999993</c:v>
                </c:pt>
                <c:pt idx="21">
                  <c:v>-12.9</c:v>
                </c:pt>
                <c:pt idx="22">
                  <c:v>-12.9</c:v>
                </c:pt>
                <c:pt idx="23">
                  <c:v>-12.9</c:v>
                </c:pt>
                <c:pt idx="24">
                  <c:v>-12.9</c:v>
                </c:pt>
                <c:pt idx="25">
                  <c:v>-12.9</c:v>
                </c:pt>
                <c:pt idx="26">
                  <c:v>-12.9</c:v>
                </c:pt>
                <c:pt idx="27">
                  <c:v>-12.9</c:v>
                </c:pt>
                <c:pt idx="28">
                  <c:v>-16.100000000000001</c:v>
                </c:pt>
                <c:pt idx="29">
                  <c:v>-16.100000000000001</c:v>
                </c:pt>
                <c:pt idx="30">
                  <c:v>-16.100000000000001</c:v>
                </c:pt>
                <c:pt idx="31">
                  <c:v>-16.100000000000001</c:v>
                </c:pt>
                <c:pt idx="32">
                  <c:v>-16.100000000000001</c:v>
                </c:pt>
                <c:pt idx="33">
                  <c:v>-16.100000000000001</c:v>
                </c:pt>
                <c:pt idx="34">
                  <c:v>-16.100000000000001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6.4</c:v>
                </c:pt>
                <c:pt idx="43">
                  <c:v>6.4</c:v>
                </c:pt>
                <c:pt idx="44">
                  <c:v>6.4</c:v>
                </c:pt>
                <c:pt idx="45">
                  <c:v>6.4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12.9</c:v>
                </c:pt>
                <c:pt idx="57">
                  <c:v>12.9</c:v>
                </c:pt>
                <c:pt idx="58">
                  <c:v>12.9</c:v>
                </c:pt>
                <c:pt idx="59">
                  <c:v>12.9</c:v>
                </c:pt>
                <c:pt idx="60">
                  <c:v>12.9</c:v>
                </c:pt>
                <c:pt idx="61">
                  <c:v>12.9</c:v>
                </c:pt>
                <c:pt idx="62">
                  <c:v>12.9</c:v>
                </c:pt>
                <c:pt idx="63">
                  <c:v>16.100000000000001</c:v>
                </c:pt>
                <c:pt idx="64">
                  <c:v>16.100000000000001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16.100000000000001</c:v>
                </c:pt>
                <c:pt idx="68">
                  <c:v>16.100000000000001</c:v>
                </c:pt>
                <c:pt idx="69">
                  <c:v>16.100000000000001</c:v>
                </c:pt>
                <c:pt idx="70">
                  <c:v>-23.1</c:v>
                </c:pt>
                <c:pt idx="71">
                  <c:v>-23.1</c:v>
                </c:pt>
                <c:pt idx="72">
                  <c:v>-23.1</c:v>
                </c:pt>
                <c:pt idx="73">
                  <c:v>-23.1</c:v>
                </c:pt>
                <c:pt idx="74">
                  <c:v>-23.1</c:v>
                </c:pt>
                <c:pt idx="75">
                  <c:v>-23.1</c:v>
                </c:pt>
                <c:pt idx="76">
                  <c:v>-23.1</c:v>
                </c:pt>
                <c:pt idx="77">
                  <c:v>-23.1</c:v>
                </c:pt>
                <c:pt idx="78">
                  <c:v>-23.1</c:v>
                </c:pt>
                <c:pt idx="79">
                  <c:v>-23.1</c:v>
                </c:pt>
                <c:pt idx="80">
                  <c:v>-23.1</c:v>
                </c:pt>
                <c:pt idx="81">
                  <c:v>-23.1</c:v>
                </c:pt>
                <c:pt idx="82">
                  <c:v>-23.1</c:v>
                </c:pt>
                <c:pt idx="83">
                  <c:v>-23.1</c:v>
                </c:pt>
                <c:pt idx="84">
                  <c:v>-23.1</c:v>
                </c:pt>
                <c:pt idx="85">
                  <c:v>-23.1</c:v>
                </c:pt>
                <c:pt idx="86">
                  <c:v>-23.1</c:v>
                </c:pt>
                <c:pt idx="87">
                  <c:v>-23.1</c:v>
                </c:pt>
                <c:pt idx="88">
                  <c:v>-23.1</c:v>
                </c:pt>
                <c:pt idx="89">
                  <c:v>-23.1</c:v>
                </c:pt>
                <c:pt idx="90">
                  <c:v>-23.1</c:v>
                </c:pt>
                <c:pt idx="91">
                  <c:v>-23.1</c:v>
                </c:pt>
                <c:pt idx="92">
                  <c:v>-23.1</c:v>
                </c:pt>
                <c:pt idx="93">
                  <c:v>-23.1</c:v>
                </c:pt>
                <c:pt idx="94">
                  <c:v>-23.1</c:v>
                </c:pt>
                <c:pt idx="95">
                  <c:v>-23.1</c:v>
                </c:pt>
                <c:pt idx="96">
                  <c:v>-23.1</c:v>
                </c:pt>
                <c:pt idx="97">
                  <c:v>-23.1</c:v>
                </c:pt>
                <c:pt idx="98">
                  <c:v>-23.1</c:v>
                </c:pt>
                <c:pt idx="99">
                  <c:v>-23.1</c:v>
                </c:pt>
                <c:pt idx="100">
                  <c:v>-23.1</c:v>
                </c:pt>
                <c:pt idx="101">
                  <c:v>-23.1</c:v>
                </c:pt>
                <c:pt idx="102">
                  <c:v>-23.1</c:v>
                </c:pt>
                <c:pt idx="103">
                  <c:v>-23.1</c:v>
                </c:pt>
                <c:pt idx="104">
                  <c:v>-23.1</c:v>
                </c:pt>
                <c:pt idx="105">
                  <c:v>-23.1</c:v>
                </c:pt>
                <c:pt idx="106">
                  <c:v>-23.1</c:v>
                </c:pt>
                <c:pt idx="107">
                  <c:v>-23.1</c:v>
                </c:pt>
                <c:pt idx="108">
                  <c:v>-23.1</c:v>
                </c:pt>
                <c:pt idx="109">
                  <c:v>-23.1</c:v>
                </c:pt>
                <c:pt idx="110">
                  <c:v>-23.1</c:v>
                </c:pt>
                <c:pt idx="111">
                  <c:v>-23.1</c:v>
                </c:pt>
                <c:pt idx="112">
                  <c:v>-23.1</c:v>
                </c:pt>
                <c:pt idx="113">
                  <c:v>-23.1</c:v>
                </c:pt>
                <c:pt idx="114">
                  <c:v>-23.1</c:v>
                </c:pt>
                <c:pt idx="115">
                  <c:v>-23.1</c:v>
                </c:pt>
                <c:pt idx="116">
                  <c:v>-23.1</c:v>
                </c:pt>
                <c:pt idx="117">
                  <c:v>-23.1</c:v>
                </c:pt>
                <c:pt idx="118">
                  <c:v>-23.1</c:v>
                </c:pt>
                <c:pt idx="119">
                  <c:v>-23.1</c:v>
                </c:pt>
                <c:pt idx="120">
                  <c:v>-23.1</c:v>
                </c:pt>
                <c:pt idx="121">
                  <c:v>-23.1</c:v>
                </c:pt>
                <c:pt idx="122">
                  <c:v>-23.1</c:v>
                </c:pt>
                <c:pt idx="123">
                  <c:v>-23.1</c:v>
                </c:pt>
                <c:pt idx="124">
                  <c:v>-23.1</c:v>
                </c:pt>
                <c:pt idx="125">
                  <c:v>-16.100000000000001</c:v>
                </c:pt>
                <c:pt idx="126">
                  <c:v>-16.100000000000001</c:v>
                </c:pt>
                <c:pt idx="127">
                  <c:v>-16.100000000000001</c:v>
                </c:pt>
                <c:pt idx="128">
                  <c:v>-16.100000000000001</c:v>
                </c:pt>
                <c:pt idx="129">
                  <c:v>-16.100000000000001</c:v>
                </c:pt>
                <c:pt idx="130">
                  <c:v>-16.100000000000001</c:v>
                </c:pt>
                <c:pt idx="131">
                  <c:v>-16.100000000000001</c:v>
                </c:pt>
                <c:pt idx="132">
                  <c:v>-16.100000000000001</c:v>
                </c:pt>
                <c:pt idx="133">
                  <c:v>-16.100000000000001</c:v>
                </c:pt>
                <c:pt idx="134">
                  <c:v>-16.100000000000001</c:v>
                </c:pt>
                <c:pt idx="135">
                  <c:v>-16.100000000000001</c:v>
                </c:pt>
                <c:pt idx="136">
                  <c:v>-16.100000000000001</c:v>
                </c:pt>
                <c:pt idx="137">
                  <c:v>-16.100000000000001</c:v>
                </c:pt>
                <c:pt idx="138">
                  <c:v>-16.100000000000001</c:v>
                </c:pt>
                <c:pt idx="139">
                  <c:v>-16.100000000000001</c:v>
                </c:pt>
                <c:pt idx="140">
                  <c:v>-16.100000000000001</c:v>
                </c:pt>
                <c:pt idx="141">
                  <c:v>-16.100000000000001</c:v>
                </c:pt>
                <c:pt idx="142">
                  <c:v>-16.100000000000001</c:v>
                </c:pt>
                <c:pt idx="143">
                  <c:v>-16.100000000000001</c:v>
                </c:pt>
                <c:pt idx="144">
                  <c:v>-16.100000000000001</c:v>
                </c:pt>
                <c:pt idx="145">
                  <c:v>-16.100000000000001</c:v>
                </c:pt>
                <c:pt idx="146">
                  <c:v>-16.100000000000001</c:v>
                </c:pt>
                <c:pt idx="147">
                  <c:v>-16.100000000000001</c:v>
                </c:pt>
                <c:pt idx="148">
                  <c:v>-16.100000000000001</c:v>
                </c:pt>
                <c:pt idx="149">
                  <c:v>-16.100000000000001</c:v>
                </c:pt>
                <c:pt idx="150">
                  <c:v>-16.100000000000001</c:v>
                </c:pt>
                <c:pt idx="151">
                  <c:v>-16.100000000000001</c:v>
                </c:pt>
                <c:pt idx="152">
                  <c:v>-16.100000000000001</c:v>
                </c:pt>
                <c:pt idx="153">
                  <c:v>-16.100000000000001</c:v>
                </c:pt>
                <c:pt idx="154">
                  <c:v>-16.100000000000001</c:v>
                </c:pt>
                <c:pt idx="155">
                  <c:v>-16.100000000000001</c:v>
                </c:pt>
                <c:pt idx="156">
                  <c:v>-16.100000000000001</c:v>
                </c:pt>
                <c:pt idx="157">
                  <c:v>-16.100000000000001</c:v>
                </c:pt>
                <c:pt idx="158">
                  <c:v>-16.100000000000001</c:v>
                </c:pt>
                <c:pt idx="159">
                  <c:v>-16.100000000000001</c:v>
                </c:pt>
                <c:pt idx="160">
                  <c:v>-16.100000000000001</c:v>
                </c:pt>
                <c:pt idx="161">
                  <c:v>-16.100000000000001</c:v>
                </c:pt>
                <c:pt idx="162">
                  <c:v>-16.100000000000001</c:v>
                </c:pt>
                <c:pt idx="163">
                  <c:v>-16.100000000000001</c:v>
                </c:pt>
                <c:pt idx="164">
                  <c:v>-16.100000000000001</c:v>
                </c:pt>
                <c:pt idx="165">
                  <c:v>-16.100000000000001</c:v>
                </c:pt>
                <c:pt idx="166">
                  <c:v>-16.100000000000001</c:v>
                </c:pt>
                <c:pt idx="167">
                  <c:v>-16.100000000000001</c:v>
                </c:pt>
                <c:pt idx="168">
                  <c:v>-16.100000000000001</c:v>
                </c:pt>
                <c:pt idx="169">
                  <c:v>-16.100000000000001</c:v>
                </c:pt>
                <c:pt idx="170">
                  <c:v>-16.100000000000001</c:v>
                </c:pt>
                <c:pt idx="171">
                  <c:v>-16.100000000000001</c:v>
                </c:pt>
                <c:pt idx="172">
                  <c:v>-16.100000000000001</c:v>
                </c:pt>
                <c:pt idx="173">
                  <c:v>-16.100000000000001</c:v>
                </c:pt>
                <c:pt idx="174">
                  <c:v>-16.100000000000001</c:v>
                </c:pt>
                <c:pt idx="175">
                  <c:v>-16.100000000000001</c:v>
                </c:pt>
                <c:pt idx="176">
                  <c:v>-16.100000000000001</c:v>
                </c:pt>
                <c:pt idx="177">
                  <c:v>-16.100000000000001</c:v>
                </c:pt>
                <c:pt idx="178">
                  <c:v>-16.100000000000001</c:v>
                </c:pt>
                <c:pt idx="179">
                  <c:v>-16.100000000000001</c:v>
                </c:pt>
                <c:pt idx="180">
                  <c:v>16.100000000000001</c:v>
                </c:pt>
                <c:pt idx="181">
                  <c:v>16.100000000000001</c:v>
                </c:pt>
                <c:pt idx="182">
                  <c:v>16.100000000000001</c:v>
                </c:pt>
                <c:pt idx="183">
                  <c:v>16.100000000000001</c:v>
                </c:pt>
                <c:pt idx="184">
                  <c:v>16.100000000000001</c:v>
                </c:pt>
                <c:pt idx="185">
                  <c:v>16.100000000000001</c:v>
                </c:pt>
                <c:pt idx="186">
                  <c:v>16.100000000000001</c:v>
                </c:pt>
                <c:pt idx="187">
                  <c:v>16.100000000000001</c:v>
                </c:pt>
                <c:pt idx="188">
                  <c:v>16.100000000000001</c:v>
                </c:pt>
                <c:pt idx="189">
                  <c:v>16.100000000000001</c:v>
                </c:pt>
                <c:pt idx="190">
                  <c:v>16.100000000000001</c:v>
                </c:pt>
                <c:pt idx="191">
                  <c:v>16.100000000000001</c:v>
                </c:pt>
                <c:pt idx="192">
                  <c:v>16.100000000000001</c:v>
                </c:pt>
                <c:pt idx="193">
                  <c:v>16.100000000000001</c:v>
                </c:pt>
                <c:pt idx="194">
                  <c:v>16.100000000000001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16.100000000000001</c:v>
                </c:pt>
                <c:pt idx="198">
                  <c:v>16.100000000000001</c:v>
                </c:pt>
                <c:pt idx="199">
                  <c:v>16.100000000000001</c:v>
                </c:pt>
                <c:pt idx="200">
                  <c:v>16.100000000000001</c:v>
                </c:pt>
                <c:pt idx="201">
                  <c:v>16.100000000000001</c:v>
                </c:pt>
                <c:pt idx="202">
                  <c:v>16.100000000000001</c:v>
                </c:pt>
                <c:pt idx="203">
                  <c:v>16.100000000000001</c:v>
                </c:pt>
                <c:pt idx="204">
                  <c:v>16.100000000000001</c:v>
                </c:pt>
                <c:pt idx="205">
                  <c:v>16.100000000000001</c:v>
                </c:pt>
                <c:pt idx="206">
                  <c:v>16.100000000000001</c:v>
                </c:pt>
                <c:pt idx="207">
                  <c:v>16.100000000000001</c:v>
                </c:pt>
                <c:pt idx="208">
                  <c:v>16.100000000000001</c:v>
                </c:pt>
                <c:pt idx="209">
                  <c:v>16.100000000000001</c:v>
                </c:pt>
                <c:pt idx="210">
                  <c:v>16.100000000000001</c:v>
                </c:pt>
                <c:pt idx="211">
                  <c:v>16.100000000000001</c:v>
                </c:pt>
                <c:pt idx="212">
                  <c:v>16.100000000000001</c:v>
                </c:pt>
                <c:pt idx="213">
                  <c:v>16.100000000000001</c:v>
                </c:pt>
                <c:pt idx="214">
                  <c:v>16.100000000000001</c:v>
                </c:pt>
                <c:pt idx="215">
                  <c:v>16.100000000000001</c:v>
                </c:pt>
                <c:pt idx="216">
                  <c:v>16.100000000000001</c:v>
                </c:pt>
                <c:pt idx="217">
                  <c:v>16.100000000000001</c:v>
                </c:pt>
                <c:pt idx="218">
                  <c:v>16.100000000000001</c:v>
                </c:pt>
                <c:pt idx="219">
                  <c:v>16.100000000000001</c:v>
                </c:pt>
                <c:pt idx="220">
                  <c:v>16.100000000000001</c:v>
                </c:pt>
                <c:pt idx="221">
                  <c:v>16.100000000000001</c:v>
                </c:pt>
                <c:pt idx="222">
                  <c:v>16.100000000000001</c:v>
                </c:pt>
                <c:pt idx="223">
                  <c:v>16.100000000000001</c:v>
                </c:pt>
                <c:pt idx="224">
                  <c:v>16.100000000000001</c:v>
                </c:pt>
                <c:pt idx="225">
                  <c:v>16.100000000000001</c:v>
                </c:pt>
                <c:pt idx="226">
                  <c:v>16.100000000000001</c:v>
                </c:pt>
                <c:pt idx="227">
                  <c:v>16.100000000000001</c:v>
                </c:pt>
                <c:pt idx="228">
                  <c:v>16.100000000000001</c:v>
                </c:pt>
                <c:pt idx="229">
                  <c:v>16.100000000000001</c:v>
                </c:pt>
                <c:pt idx="230">
                  <c:v>16.100000000000001</c:v>
                </c:pt>
                <c:pt idx="231">
                  <c:v>16.100000000000001</c:v>
                </c:pt>
                <c:pt idx="232">
                  <c:v>16.100000000000001</c:v>
                </c:pt>
                <c:pt idx="233">
                  <c:v>16.100000000000001</c:v>
                </c:pt>
                <c:pt idx="234">
                  <c:v>16.100000000000001</c:v>
                </c:pt>
                <c:pt idx="235">
                  <c:v>23.1</c:v>
                </c:pt>
                <c:pt idx="236">
                  <c:v>23.1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23.1</c:v>
                </c:pt>
                <c:pt idx="241">
                  <c:v>23.1</c:v>
                </c:pt>
                <c:pt idx="242">
                  <c:v>23.1</c:v>
                </c:pt>
                <c:pt idx="243">
                  <c:v>23.1</c:v>
                </c:pt>
                <c:pt idx="244">
                  <c:v>23.1</c:v>
                </c:pt>
                <c:pt idx="245">
                  <c:v>23.1</c:v>
                </c:pt>
                <c:pt idx="246">
                  <c:v>23.1</c:v>
                </c:pt>
                <c:pt idx="247">
                  <c:v>23.1</c:v>
                </c:pt>
                <c:pt idx="248">
                  <c:v>23.1</c:v>
                </c:pt>
                <c:pt idx="249">
                  <c:v>23.1</c:v>
                </c:pt>
                <c:pt idx="250">
                  <c:v>23.1</c:v>
                </c:pt>
                <c:pt idx="251">
                  <c:v>23.1</c:v>
                </c:pt>
                <c:pt idx="252">
                  <c:v>23.1</c:v>
                </c:pt>
                <c:pt idx="253">
                  <c:v>23.1</c:v>
                </c:pt>
                <c:pt idx="254">
                  <c:v>23.1</c:v>
                </c:pt>
                <c:pt idx="255">
                  <c:v>23.1</c:v>
                </c:pt>
                <c:pt idx="256">
                  <c:v>23.1</c:v>
                </c:pt>
                <c:pt idx="257">
                  <c:v>23.1</c:v>
                </c:pt>
                <c:pt idx="258">
                  <c:v>23.1</c:v>
                </c:pt>
                <c:pt idx="259">
                  <c:v>23.1</c:v>
                </c:pt>
                <c:pt idx="260">
                  <c:v>23.1</c:v>
                </c:pt>
                <c:pt idx="261">
                  <c:v>23.1</c:v>
                </c:pt>
                <c:pt idx="262">
                  <c:v>23.1</c:v>
                </c:pt>
                <c:pt idx="263">
                  <c:v>23.1</c:v>
                </c:pt>
                <c:pt idx="264">
                  <c:v>23.1</c:v>
                </c:pt>
                <c:pt idx="265">
                  <c:v>23.1</c:v>
                </c:pt>
                <c:pt idx="266">
                  <c:v>23.1</c:v>
                </c:pt>
                <c:pt idx="267">
                  <c:v>23.1</c:v>
                </c:pt>
                <c:pt idx="268">
                  <c:v>23.1</c:v>
                </c:pt>
                <c:pt idx="269">
                  <c:v>23.1</c:v>
                </c:pt>
                <c:pt idx="270">
                  <c:v>23.1</c:v>
                </c:pt>
                <c:pt idx="271">
                  <c:v>23.1</c:v>
                </c:pt>
                <c:pt idx="272">
                  <c:v>23.1</c:v>
                </c:pt>
                <c:pt idx="273">
                  <c:v>23.1</c:v>
                </c:pt>
                <c:pt idx="274">
                  <c:v>23.1</c:v>
                </c:pt>
                <c:pt idx="275">
                  <c:v>23.1</c:v>
                </c:pt>
                <c:pt idx="276">
                  <c:v>23.1</c:v>
                </c:pt>
                <c:pt idx="277">
                  <c:v>23.1</c:v>
                </c:pt>
                <c:pt idx="278">
                  <c:v>23.1</c:v>
                </c:pt>
                <c:pt idx="279">
                  <c:v>23.1</c:v>
                </c:pt>
                <c:pt idx="280">
                  <c:v>23.1</c:v>
                </c:pt>
                <c:pt idx="281">
                  <c:v>23.1</c:v>
                </c:pt>
                <c:pt idx="282">
                  <c:v>23.1</c:v>
                </c:pt>
                <c:pt idx="283">
                  <c:v>23.1</c:v>
                </c:pt>
                <c:pt idx="284">
                  <c:v>23.1</c:v>
                </c:pt>
                <c:pt idx="285">
                  <c:v>23.1</c:v>
                </c:pt>
                <c:pt idx="286">
                  <c:v>23.1</c:v>
                </c:pt>
                <c:pt idx="287">
                  <c:v>23.1</c:v>
                </c:pt>
                <c:pt idx="288">
                  <c:v>23.1</c:v>
                </c:pt>
                <c:pt idx="289">
                  <c:v>23.1</c:v>
                </c:pt>
              </c:numCache>
            </c:numRef>
          </c:xVal>
          <c:yVal>
            <c:numRef>
              <c:f>VSF!$I$3:$I$292</c:f>
              <c:numCache>
                <c:formatCode>General</c:formatCode>
                <c:ptCount val="290"/>
                <c:pt idx="0">
                  <c:v>0</c:v>
                </c:pt>
                <c:pt idx="1">
                  <c:v>0.433333333333</c:v>
                </c:pt>
                <c:pt idx="2">
                  <c:v>0.86666666666699999</c:v>
                </c:pt>
                <c:pt idx="3">
                  <c:v>1.3</c:v>
                </c:pt>
                <c:pt idx="4">
                  <c:v>1.7333333333300001</c:v>
                </c:pt>
                <c:pt idx="5">
                  <c:v>2.1666666666699999</c:v>
                </c:pt>
                <c:pt idx="6">
                  <c:v>2.6</c:v>
                </c:pt>
                <c:pt idx="7">
                  <c:v>0</c:v>
                </c:pt>
                <c:pt idx="8">
                  <c:v>0.433333333333</c:v>
                </c:pt>
                <c:pt idx="9">
                  <c:v>0.86666666666699999</c:v>
                </c:pt>
                <c:pt idx="10">
                  <c:v>1.3</c:v>
                </c:pt>
                <c:pt idx="11">
                  <c:v>1.7333333333300001</c:v>
                </c:pt>
                <c:pt idx="12">
                  <c:v>2.1666666666699999</c:v>
                </c:pt>
                <c:pt idx="13">
                  <c:v>2.6</c:v>
                </c:pt>
                <c:pt idx="14">
                  <c:v>0</c:v>
                </c:pt>
                <c:pt idx="15">
                  <c:v>0.433333333333</c:v>
                </c:pt>
                <c:pt idx="16">
                  <c:v>0.86666666666699999</c:v>
                </c:pt>
                <c:pt idx="17">
                  <c:v>1.3</c:v>
                </c:pt>
                <c:pt idx="18">
                  <c:v>1.7333333333300001</c:v>
                </c:pt>
                <c:pt idx="19">
                  <c:v>2.1666666666699999</c:v>
                </c:pt>
                <c:pt idx="20">
                  <c:v>2.6</c:v>
                </c:pt>
                <c:pt idx="21">
                  <c:v>0</c:v>
                </c:pt>
                <c:pt idx="22">
                  <c:v>0.433333333333</c:v>
                </c:pt>
                <c:pt idx="23">
                  <c:v>0.86666666666699999</c:v>
                </c:pt>
                <c:pt idx="24">
                  <c:v>1.3</c:v>
                </c:pt>
                <c:pt idx="25">
                  <c:v>1.7333333333300001</c:v>
                </c:pt>
                <c:pt idx="26">
                  <c:v>2.1666666666699999</c:v>
                </c:pt>
                <c:pt idx="27">
                  <c:v>2.6</c:v>
                </c:pt>
                <c:pt idx="28">
                  <c:v>0</c:v>
                </c:pt>
                <c:pt idx="29">
                  <c:v>0.433333333333</c:v>
                </c:pt>
                <c:pt idx="30">
                  <c:v>0.86666666666699999</c:v>
                </c:pt>
                <c:pt idx="31">
                  <c:v>1.3</c:v>
                </c:pt>
                <c:pt idx="32">
                  <c:v>1.7333333333300001</c:v>
                </c:pt>
                <c:pt idx="33">
                  <c:v>2.1666666666699999</c:v>
                </c:pt>
                <c:pt idx="34">
                  <c:v>2.6</c:v>
                </c:pt>
                <c:pt idx="35">
                  <c:v>0</c:v>
                </c:pt>
                <c:pt idx="36">
                  <c:v>0.433333333333</c:v>
                </c:pt>
                <c:pt idx="37">
                  <c:v>0.86666666666699999</c:v>
                </c:pt>
                <c:pt idx="38">
                  <c:v>1.3</c:v>
                </c:pt>
                <c:pt idx="39">
                  <c:v>1.7333333333300001</c:v>
                </c:pt>
                <c:pt idx="40">
                  <c:v>2.1666666666699999</c:v>
                </c:pt>
                <c:pt idx="41">
                  <c:v>2.6</c:v>
                </c:pt>
                <c:pt idx="42">
                  <c:v>0</c:v>
                </c:pt>
                <c:pt idx="43">
                  <c:v>0.433333333333</c:v>
                </c:pt>
                <c:pt idx="44">
                  <c:v>0.86666666666699999</c:v>
                </c:pt>
                <c:pt idx="45">
                  <c:v>1.3</c:v>
                </c:pt>
                <c:pt idx="46">
                  <c:v>1.7333333333300001</c:v>
                </c:pt>
                <c:pt idx="47">
                  <c:v>2.1666666666699999</c:v>
                </c:pt>
                <c:pt idx="48">
                  <c:v>2.6</c:v>
                </c:pt>
                <c:pt idx="49">
                  <c:v>0</c:v>
                </c:pt>
                <c:pt idx="50">
                  <c:v>0.433333333333</c:v>
                </c:pt>
                <c:pt idx="51">
                  <c:v>0.86666666666699999</c:v>
                </c:pt>
                <c:pt idx="52">
                  <c:v>1.3</c:v>
                </c:pt>
                <c:pt idx="53">
                  <c:v>1.7333333333300001</c:v>
                </c:pt>
                <c:pt idx="54">
                  <c:v>2.1666666666699999</c:v>
                </c:pt>
                <c:pt idx="55">
                  <c:v>2.6</c:v>
                </c:pt>
                <c:pt idx="56">
                  <c:v>0</c:v>
                </c:pt>
                <c:pt idx="57">
                  <c:v>0.433333333333</c:v>
                </c:pt>
                <c:pt idx="58">
                  <c:v>0.86666666666699999</c:v>
                </c:pt>
                <c:pt idx="59">
                  <c:v>1.3</c:v>
                </c:pt>
                <c:pt idx="60">
                  <c:v>1.7333333333300001</c:v>
                </c:pt>
                <c:pt idx="61">
                  <c:v>2.1666666666699999</c:v>
                </c:pt>
                <c:pt idx="62">
                  <c:v>2.6</c:v>
                </c:pt>
                <c:pt idx="63">
                  <c:v>0</c:v>
                </c:pt>
                <c:pt idx="64">
                  <c:v>0.433333333333</c:v>
                </c:pt>
                <c:pt idx="65">
                  <c:v>0.86666666666699999</c:v>
                </c:pt>
                <c:pt idx="66">
                  <c:v>1.3</c:v>
                </c:pt>
                <c:pt idx="67">
                  <c:v>1.7333333333300001</c:v>
                </c:pt>
                <c:pt idx="68">
                  <c:v>2.1666666666699999</c:v>
                </c:pt>
                <c:pt idx="69">
                  <c:v>2.6</c:v>
                </c:pt>
                <c:pt idx="70">
                  <c:v>0</c:v>
                </c:pt>
                <c:pt idx="71">
                  <c:v>2.57</c:v>
                </c:pt>
                <c:pt idx="72">
                  <c:v>0.428333333333</c:v>
                </c:pt>
                <c:pt idx="73">
                  <c:v>0.85666666666699998</c:v>
                </c:pt>
                <c:pt idx="74">
                  <c:v>1.2849999999999999</c:v>
                </c:pt>
                <c:pt idx="75">
                  <c:v>1.71333333333</c:v>
                </c:pt>
                <c:pt idx="76">
                  <c:v>2.1416666666699999</c:v>
                </c:pt>
                <c:pt idx="77">
                  <c:v>3.044</c:v>
                </c:pt>
                <c:pt idx="78">
                  <c:v>3.5179999999999998</c:v>
                </c:pt>
                <c:pt idx="79">
                  <c:v>3.992</c:v>
                </c:pt>
                <c:pt idx="80">
                  <c:v>4.4660000000000002</c:v>
                </c:pt>
                <c:pt idx="81">
                  <c:v>4.9400000000000004</c:v>
                </c:pt>
                <c:pt idx="82">
                  <c:v>5.4139999999999997</c:v>
                </c:pt>
                <c:pt idx="83">
                  <c:v>5.8879999999999999</c:v>
                </c:pt>
                <c:pt idx="84">
                  <c:v>6.3620000000000001</c:v>
                </c:pt>
                <c:pt idx="85">
                  <c:v>6.8360000000000003</c:v>
                </c:pt>
                <c:pt idx="86">
                  <c:v>7.31</c:v>
                </c:pt>
                <c:pt idx="87">
                  <c:v>7.7839999999999998</c:v>
                </c:pt>
                <c:pt idx="88">
                  <c:v>8.2579999999999991</c:v>
                </c:pt>
                <c:pt idx="89">
                  <c:v>8.7319999999999993</c:v>
                </c:pt>
                <c:pt idx="90">
                  <c:v>9.2059999999999995</c:v>
                </c:pt>
                <c:pt idx="91">
                  <c:v>9.68</c:v>
                </c:pt>
                <c:pt idx="92">
                  <c:v>10.154</c:v>
                </c:pt>
                <c:pt idx="93">
                  <c:v>10.628</c:v>
                </c:pt>
                <c:pt idx="94">
                  <c:v>11.102</c:v>
                </c:pt>
                <c:pt idx="95">
                  <c:v>11.576000000000001</c:v>
                </c:pt>
                <c:pt idx="96">
                  <c:v>12.05</c:v>
                </c:pt>
                <c:pt idx="97">
                  <c:v>12.501875</c:v>
                </c:pt>
                <c:pt idx="98">
                  <c:v>12.953749999999999</c:v>
                </c:pt>
                <c:pt idx="99">
                  <c:v>13.405625000000001</c:v>
                </c:pt>
                <c:pt idx="100">
                  <c:v>13.8575</c:v>
                </c:pt>
                <c:pt idx="101">
                  <c:v>14.309374999999999</c:v>
                </c:pt>
                <c:pt idx="102">
                  <c:v>14.76125</c:v>
                </c:pt>
                <c:pt idx="103">
                  <c:v>15.213125</c:v>
                </c:pt>
                <c:pt idx="104">
                  <c:v>15.664999999999999</c:v>
                </c:pt>
                <c:pt idx="105">
                  <c:v>16.116875</c:v>
                </c:pt>
                <c:pt idx="106">
                  <c:v>16.568750000000001</c:v>
                </c:pt>
                <c:pt idx="107">
                  <c:v>17.020624999999999</c:v>
                </c:pt>
                <c:pt idx="108">
                  <c:v>17.4725</c:v>
                </c:pt>
                <c:pt idx="109">
                  <c:v>17.924375000000001</c:v>
                </c:pt>
                <c:pt idx="110">
                  <c:v>18.376249999999999</c:v>
                </c:pt>
                <c:pt idx="111">
                  <c:v>18.828125</c:v>
                </c:pt>
                <c:pt idx="112">
                  <c:v>19.28</c:v>
                </c:pt>
                <c:pt idx="113">
                  <c:v>19.732500000000002</c:v>
                </c:pt>
                <c:pt idx="114">
                  <c:v>20.184999999999999</c:v>
                </c:pt>
                <c:pt idx="115">
                  <c:v>20.637499999999999</c:v>
                </c:pt>
                <c:pt idx="116">
                  <c:v>21.09</c:v>
                </c:pt>
                <c:pt idx="117">
                  <c:v>21.5425</c:v>
                </c:pt>
                <c:pt idx="118">
                  <c:v>21.995000000000001</c:v>
                </c:pt>
                <c:pt idx="119">
                  <c:v>22.447500000000002</c:v>
                </c:pt>
                <c:pt idx="120">
                  <c:v>22.9</c:v>
                </c:pt>
                <c:pt idx="121">
                  <c:v>23.2</c:v>
                </c:pt>
                <c:pt idx="122">
                  <c:v>23.5</c:v>
                </c:pt>
                <c:pt idx="123">
                  <c:v>23.8</c:v>
                </c:pt>
                <c:pt idx="124">
                  <c:v>24.1</c:v>
                </c:pt>
                <c:pt idx="125">
                  <c:v>0</c:v>
                </c:pt>
                <c:pt idx="126">
                  <c:v>0.433333333333</c:v>
                </c:pt>
                <c:pt idx="127">
                  <c:v>0.86666666666699999</c:v>
                </c:pt>
                <c:pt idx="128">
                  <c:v>1.3</c:v>
                </c:pt>
                <c:pt idx="129">
                  <c:v>1.7333333333300001</c:v>
                </c:pt>
                <c:pt idx="130">
                  <c:v>2.1666666666699999</c:v>
                </c:pt>
                <c:pt idx="131">
                  <c:v>2.6</c:v>
                </c:pt>
                <c:pt idx="132">
                  <c:v>3.0724999999999998</c:v>
                </c:pt>
                <c:pt idx="133">
                  <c:v>3.5449999999999999</c:v>
                </c:pt>
                <c:pt idx="134">
                  <c:v>4.0175000000000001</c:v>
                </c:pt>
                <c:pt idx="135">
                  <c:v>4.49</c:v>
                </c:pt>
                <c:pt idx="136">
                  <c:v>4.9625000000000004</c:v>
                </c:pt>
                <c:pt idx="137">
                  <c:v>5.4349999999999996</c:v>
                </c:pt>
                <c:pt idx="138">
                  <c:v>5.9074999999999998</c:v>
                </c:pt>
                <c:pt idx="139">
                  <c:v>6.38</c:v>
                </c:pt>
                <c:pt idx="140">
                  <c:v>6.8525</c:v>
                </c:pt>
                <c:pt idx="141">
                  <c:v>7.3250000000000002</c:v>
                </c:pt>
                <c:pt idx="142">
                  <c:v>7.7975000000000003</c:v>
                </c:pt>
                <c:pt idx="143">
                  <c:v>8.27</c:v>
                </c:pt>
                <c:pt idx="144">
                  <c:v>8.7424999999999997</c:v>
                </c:pt>
                <c:pt idx="145">
                  <c:v>9.2149999999999999</c:v>
                </c:pt>
                <c:pt idx="146">
                  <c:v>9.6875</c:v>
                </c:pt>
                <c:pt idx="147">
                  <c:v>10.16</c:v>
                </c:pt>
                <c:pt idx="148">
                  <c:v>10.6325</c:v>
                </c:pt>
                <c:pt idx="149">
                  <c:v>11.105</c:v>
                </c:pt>
                <c:pt idx="150">
                  <c:v>11.577500000000001</c:v>
                </c:pt>
                <c:pt idx="151">
                  <c:v>12.05</c:v>
                </c:pt>
                <c:pt idx="152">
                  <c:v>12.501875</c:v>
                </c:pt>
                <c:pt idx="153">
                  <c:v>12.953749999999999</c:v>
                </c:pt>
                <c:pt idx="154">
                  <c:v>13.405625000000001</c:v>
                </c:pt>
                <c:pt idx="155">
                  <c:v>13.8575</c:v>
                </c:pt>
                <c:pt idx="156">
                  <c:v>14.309374999999999</c:v>
                </c:pt>
                <c:pt idx="157">
                  <c:v>14.76125</c:v>
                </c:pt>
                <c:pt idx="158">
                  <c:v>15.213125</c:v>
                </c:pt>
                <c:pt idx="159">
                  <c:v>15.664999999999999</c:v>
                </c:pt>
                <c:pt idx="160">
                  <c:v>16.116875</c:v>
                </c:pt>
                <c:pt idx="161">
                  <c:v>16.568750000000001</c:v>
                </c:pt>
                <c:pt idx="162">
                  <c:v>17.020624999999999</c:v>
                </c:pt>
                <c:pt idx="163">
                  <c:v>17.4725</c:v>
                </c:pt>
                <c:pt idx="164">
                  <c:v>17.924375000000001</c:v>
                </c:pt>
                <c:pt idx="165">
                  <c:v>18.376249999999999</c:v>
                </c:pt>
                <c:pt idx="166">
                  <c:v>18.828125</c:v>
                </c:pt>
                <c:pt idx="167">
                  <c:v>19.28</c:v>
                </c:pt>
                <c:pt idx="168">
                  <c:v>19.732500000000002</c:v>
                </c:pt>
                <c:pt idx="169">
                  <c:v>20.184999999999999</c:v>
                </c:pt>
                <c:pt idx="170">
                  <c:v>20.637499999999999</c:v>
                </c:pt>
                <c:pt idx="171">
                  <c:v>21.09</c:v>
                </c:pt>
                <c:pt idx="172">
                  <c:v>21.5425</c:v>
                </c:pt>
                <c:pt idx="173">
                  <c:v>21.995000000000001</c:v>
                </c:pt>
                <c:pt idx="174">
                  <c:v>22.447500000000002</c:v>
                </c:pt>
                <c:pt idx="175">
                  <c:v>22.9</c:v>
                </c:pt>
                <c:pt idx="176">
                  <c:v>23.2</c:v>
                </c:pt>
                <c:pt idx="177">
                  <c:v>23.5</c:v>
                </c:pt>
                <c:pt idx="178">
                  <c:v>23.8</c:v>
                </c:pt>
                <c:pt idx="179">
                  <c:v>24.1</c:v>
                </c:pt>
                <c:pt idx="180">
                  <c:v>0</c:v>
                </c:pt>
                <c:pt idx="181">
                  <c:v>0.433333333333</c:v>
                </c:pt>
                <c:pt idx="182">
                  <c:v>0.86666666666699999</c:v>
                </c:pt>
                <c:pt idx="183">
                  <c:v>1.3</c:v>
                </c:pt>
                <c:pt idx="184">
                  <c:v>1.7333333333300001</c:v>
                </c:pt>
                <c:pt idx="185">
                  <c:v>2.1666666666699999</c:v>
                </c:pt>
                <c:pt idx="186">
                  <c:v>2.6</c:v>
                </c:pt>
                <c:pt idx="187">
                  <c:v>3.0724999999999998</c:v>
                </c:pt>
                <c:pt idx="188">
                  <c:v>3.5449999999999999</c:v>
                </c:pt>
                <c:pt idx="189">
                  <c:v>4.0175000000000001</c:v>
                </c:pt>
                <c:pt idx="190">
                  <c:v>4.49</c:v>
                </c:pt>
                <c:pt idx="191">
                  <c:v>4.9625000000000004</c:v>
                </c:pt>
                <c:pt idx="192">
                  <c:v>5.4349999999999996</c:v>
                </c:pt>
                <c:pt idx="193">
                  <c:v>5.9074999999999998</c:v>
                </c:pt>
                <c:pt idx="194">
                  <c:v>6.38</c:v>
                </c:pt>
                <c:pt idx="195">
                  <c:v>6.8525</c:v>
                </c:pt>
                <c:pt idx="196">
                  <c:v>7.3250000000000002</c:v>
                </c:pt>
                <c:pt idx="197">
                  <c:v>7.7975000000000003</c:v>
                </c:pt>
                <c:pt idx="198">
                  <c:v>8.27</c:v>
                </c:pt>
                <c:pt idx="199">
                  <c:v>8.7424999999999997</c:v>
                </c:pt>
                <c:pt idx="200">
                  <c:v>9.2149999999999999</c:v>
                </c:pt>
                <c:pt idx="201">
                  <c:v>9.6875</c:v>
                </c:pt>
                <c:pt idx="202">
                  <c:v>10.16</c:v>
                </c:pt>
                <c:pt idx="203">
                  <c:v>10.6325</c:v>
                </c:pt>
                <c:pt idx="204">
                  <c:v>11.105</c:v>
                </c:pt>
                <c:pt idx="205">
                  <c:v>11.577500000000001</c:v>
                </c:pt>
                <c:pt idx="206">
                  <c:v>12.05</c:v>
                </c:pt>
                <c:pt idx="207">
                  <c:v>12.501875</c:v>
                </c:pt>
                <c:pt idx="208">
                  <c:v>12.953749999999999</c:v>
                </c:pt>
                <c:pt idx="209">
                  <c:v>13.405625000000001</c:v>
                </c:pt>
                <c:pt idx="210">
                  <c:v>13.8575</c:v>
                </c:pt>
                <c:pt idx="211">
                  <c:v>14.309374999999999</c:v>
                </c:pt>
                <c:pt idx="212">
                  <c:v>14.76125</c:v>
                </c:pt>
                <c:pt idx="213">
                  <c:v>15.213125</c:v>
                </c:pt>
                <c:pt idx="214">
                  <c:v>15.664999999999999</c:v>
                </c:pt>
                <c:pt idx="215">
                  <c:v>16.116875</c:v>
                </c:pt>
                <c:pt idx="216">
                  <c:v>16.568750000000001</c:v>
                </c:pt>
                <c:pt idx="217">
                  <c:v>17.020624999999999</c:v>
                </c:pt>
                <c:pt idx="218">
                  <c:v>17.4725</c:v>
                </c:pt>
                <c:pt idx="219">
                  <c:v>17.924375000000001</c:v>
                </c:pt>
                <c:pt idx="220">
                  <c:v>18.376249999999999</c:v>
                </c:pt>
                <c:pt idx="221">
                  <c:v>18.828125</c:v>
                </c:pt>
                <c:pt idx="222">
                  <c:v>19.28</c:v>
                </c:pt>
                <c:pt idx="223">
                  <c:v>19.732500000000002</c:v>
                </c:pt>
                <c:pt idx="224">
                  <c:v>20.184999999999999</c:v>
                </c:pt>
                <c:pt idx="225">
                  <c:v>20.637499999999999</c:v>
                </c:pt>
                <c:pt idx="226">
                  <c:v>21.09</c:v>
                </c:pt>
                <c:pt idx="227">
                  <c:v>21.5425</c:v>
                </c:pt>
                <c:pt idx="228">
                  <c:v>21.995000000000001</c:v>
                </c:pt>
                <c:pt idx="229">
                  <c:v>22.447500000000002</c:v>
                </c:pt>
                <c:pt idx="230">
                  <c:v>22.9</c:v>
                </c:pt>
                <c:pt idx="231">
                  <c:v>23.2</c:v>
                </c:pt>
                <c:pt idx="232">
                  <c:v>23.5</c:v>
                </c:pt>
                <c:pt idx="233">
                  <c:v>23.8</c:v>
                </c:pt>
                <c:pt idx="234">
                  <c:v>24.1</c:v>
                </c:pt>
                <c:pt idx="235">
                  <c:v>0</c:v>
                </c:pt>
                <c:pt idx="236">
                  <c:v>0.428333333333</c:v>
                </c:pt>
                <c:pt idx="237">
                  <c:v>0.85666666666699998</c:v>
                </c:pt>
                <c:pt idx="238">
                  <c:v>1.2849999999999999</c:v>
                </c:pt>
                <c:pt idx="239">
                  <c:v>1.71333333333</c:v>
                </c:pt>
                <c:pt idx="240">
                  <c:v>2.1416666666699999</c:v>
                </c:pt>
                <c:pt idx="241">
                  <c:v>2.57</c:v>
                </c:pt>
                <c:pt idx="242">
                  <c:v>3.044</c:v>
                </c:pt>
                <c:pt idx="243">
                  <c:v>3.5179999999999998</c:v>
                </c:pt>
                <c:pt idx="244">
                  <c:v>3.992</c:v>
                </c:pt>
                <c:pt idx="245">
                  <c:v>4.4660000000000002</c:v>
                </c:pt>
                <c:pt idx="246">
                  <c:v>4.9400000000000004</c:v>
                </c:pt>
                <c:pt idx="247">
                  <c:v>5.4139999999999997</c:v>
                </c:pt>
                <c:pt idx="248">
                  <c:v>5.8879999999999999</c:v>
                </c:pt>
                <c:pt idx="249">
                  <c:v>6.3620000000000001</c:v>
                </c:pt>
                <c:pt idx="250">
                  <c:v>6.8360000000000003</c:v>
                </c:pt>
                <c:pt idx="251">
                  <c:v>7.31</c:v>
                </c:pt>
                <c:pt idx="252">
                  <c:v>7.7839999999999998</c:v>
                </c:pt>
                <c:pt idx="253">
                  <c:v>8.2579999999999991</c:v>
                </c:pt>
                <c:pt idx="254">
                  <c:v>8.7319999999999993</c:v>
                </c:pt>
                <c:pt idx="255">
                  <c:v>9.2059999999999995</c:v>
                </c:pt>
                <c:pt idx="256">
                  <c:v>9.68</c:v>
                </c:pt>
                <c:pt idx="257">
                  <c:v>10.154</c:v>
                </c:pt>
                <c:pt idx="258">
                  <c:v>10.628</c:v>
                </c:pt>
                <c:pt idx="259">
                  <c:v>11.102</c:v>
                </c:pt>
                <c:pt idx="260">
                  <c:v>11.576000000000001</c:v>
                </c:pt>
                <c:pt idx="261">
                  <c:v>12.05</c:v>
                </c:pt>
                <c:pt idx="262">
                  <c:v>12.501875</c:v>
                </c:pt>
                <c:pt idx="263">
                  <c:v>12.953749999999999</c:v>
                </c:pt>
                <c:pt idx="264">
                  <c:v>13.405625000000001</c:v>
                </c:pt>
                <c:pt idx="265">
                  <c:v>13.8575</c:v>
                </c:pt>
                <c:pt idx="266">
                  <c:v>14.309374999999999</c:v>
                </c:pt>
                <c:pt idx="267">
                  <c:v>14.76125</c:v>
                </c:pt>
                <c:pt idx="268">
                  <c:v>15.213125</c:v>
                </c:pt>
                <c:pt idx="269">
                  <c:v>15.664999999999999</c:v>
                </c:pt>
                <c:pt idx="270">
                  <c:v>16.116875</c:v>
                </c:pt>
                <c:pt idx="271">
                  <c:v>16.568750000000001</c:v>
                </c:pt>
                <c:pt idx="272">
                  <c:v>17.020624999999999</c:v>
                </c:pt>
                <c:pt idx="273">
                  <c:v>17.4725</c:v>
                </c:pt>
                <c:pt idx="274">
                  <c:v>17.924375000000001</c:v>
                </c:pt>
                <c:pt idx="275">
                  <c:v>18.376249999999999</c:v>
                </c:pt>
                <c:pt idx="276">
                  <c:v>18.828125</c:v>
                </c:pt>
                <c:pt idx="277">
                  <c:v>19.28</c:v>
                </c:pt>
                <c:pt idx="278">
                  <c:v>19.732500000000002</c:v>
                </c:pt>
                <c:pt idx="279">
                  <c:v>20.184999999999999</c:v>
                </c:pt>
                <c:pt idx="280">
                  <c:v>20.637499999999999</c:v>
                </c:pt>
                <c:pt idx="281">
                  <c:v>21.09</c:v>
                </c:pt>
                <c:pt idx="282">
                  <c:v>21.5425</c:v>
                </c:pt>
                <c:pt idx="283">
                  <c:v>21.995000000000001</c:v>
                </c:pt>
                <c:pt idx="284">
                  <c:v>22.447500000000002</c:v>
                </c:pt>
                <c:pt idx="285">
                  <c:v>22.9</c:v>
                </c:pt>
                <c:pt idx="286">
                  <c:v>23.2</c:v>
                </c:pt>
                <c:pt idx="287">
                  <c:v>23.5</c:v>
                </c:pt>
                <c:pt idx="288">
                  <c:v>23.8</c:v>
                </c:pt>
                <c:pt idx="289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B-472C-964E-58E631F18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39648"/>
        <c:axId val="318340480"/>
      </c:scatterChart>
      <c:valAx>
        <c:axId val="3183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340480"/>
        <c:crosses val="autoZero"/>
        <c:crossBetween val="midCat"/>
      </c:valAx>
      <c:valAx>
        <c:axId val="3183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33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584978089192596E-2"/>
          <c:y val="0.17171296296296298"/>
          <c:w val="0.880699411472244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Section for HSF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HSF!$H$3:$H$419</c:f>
              <c:numCache>
                <c:formatCode>General</c:formatCode>
                <c:ptCount val="417"/>
                <c:pt idx="0">
                  <c:v>-23.1</c:v>
                </c:pt>
                <c:pt idx="1">
                  <c:v>-22.6</c:v>
                </c:pt>
                <c:pt idx="2">
                  <c:v>-22.1</c:v>
                </c:pt>
                <c:pt idx="3">
                  <c:v>-21.6</c:v>
                </c:pt>
                <c:pt idx="4">
                  <c:v>-21.1</c:v>
                </c:pt>
                <c:pt idx="5">
                  <c:v>-20.6</c:v>
                </c:pt>
                <c:pt idx="6">
                  <c:v>-20.100000000000001</c:v>
                </c:pt>
                <c:pt idx="7">
                  <c:v>-19.600000000000001</c:v>
                </c:pt>
                <c:pt idx="8">
                  <c:v>-19.100000000000001</c:v>
                </c:pt>
                <c:pt idx="9">
                  <c:v>-18.600000000000001</c:v>
                </c:pt>
                <c:pt idx="10">
                  <c:v>-18.100000000000001</c:v>
                </c:pt>
                <c:pt idx="11">
                  <c:v>-17.600000000000001</c:v>
                </c:pt>
                <c:pt idx="12">
                  <c:v>-17.100000000000001</c:v>
                </c:pt>
                <c:pt idx="13">
                  <c:v>-16.600000000000001</c:v>
                </c:pt>
                <c:pt idx="14">
                  <c:v>-16.100000000000001</c:v>
                </c:pt>
                <c:pt idx="15">
                  <c:v>-15.7</c:v>
                </c:pt>
                <c:pt idx="16">
                  <c:v>-15.3</c:v>
                </c:pt>
                <c:pt idx="17">
                  <c:v>-14.9</c:v>
                </c:pt>
                <c:pt idx="18">
                  <c:v>-14.5</c:v>
                </c:pt>
                <c:pt idx="19">
                  <c:v>-14.1</c:v>
                </c:pt>
                <c:pt idx="20">
                  <c:v>-13.7</c:v>
                </c:pt>
                <c:pt idx="21">
                  <c:v>-13.3</c:v>
                </c:pt>
                <c:pt idx="22">
                  <c:v>-12.9</c:v>
                </c:pt>
                <c:pt idx="23">
                  <c:v>-12.5</c:v>
                </c:pt>
                <c:pt idx="24">
                  <c:v>-12.1</c:v>
                </c:pt>
                <c:pt idx="25">
                  <c:v>-11.7</c:v>
                </c:pt>
                <c:pt idx="26">
                  <c:v>-11.3</c:v>
                </c:pt>
                <c:pt idx="27">
                  <c:v>-10.9</c:v>
                </c:pt>
                <c:pt idx="28">
                  <c:v>-10.5</c:v>
                </c:pt>
                <c:pt idx="29">
                  <c:v>-10.1</c:v>
                </c:pt>
                <c:pt idx="30">
                  <c:v>-9.6999999999999993</c:v>
                </c:pt>
                <c:pt idx="31">
                  <c:v>-9.2874999999999996</c:v>
                </c:pt>
                <c:pt idx="32">
                  <c:v>-8.875</c:v>
                </c:pt>
                <c:pt idx="33">
                  <c:v>-8.4625000000000004</c:v>
                </c:pt>
                <c:pt idx="34">
                  <c:v>-8.0500000000000007</c:v>
                </c:pt>
                <c:pt idx="35">
                  <c:v>-7.6375000000000002</c:v>
                </c:pt>
                <c:pt idx="36">
                  <c:v>-7.2249999999999996</c:v>
                </c:pt>
                <c:pt idx="37">
                  <c:v>-6.8125</c:v>
                </c:pt>
                <c:pt idx="38">
                  <c:v>-6.4</c:v>
                </c:pt>
                <c:pt idx="39">
                  <c:v>-6</c:v>
                </c:pt>
                <c:pt idx="40">
                  <c:v>-5.6</c:v>
                </c:pt>
                <c:pt idx="41">
                  <c:v>-5.2</c:v>
                </c:pt>
                <c:pt idx="42">
                  <c:v>-4.8</c:v>
                </c:pt>
                <c:pt idx="43">
                  <c:v>-4.4000000000000004</c:v>
                </c:pt>
                <c:pt idx="44">
                  <c:v>-4</c:v>
                </c:pt>
                <c:pt idx="45">
                  <c:v>-3.6</c:v>
                </c:pt>
                <c:pt idx="46">
                  <c:v>-3.2</c:v>
                </c:pt>
                <c:pt idx="47">
                  <c:v>-2.8</c:v>
                </c:pt>
                <c:pt idx="48">
                  <c:v>-2.4</c:v>
                </c:pt>
                <c:pt idx="49">
                  <c:v>-2</c:v>
                </c:pt>
                <c:pt idx="50">
                  <c:v>-1.6</c:v>
                </c:pt>
                <c:pt idx="51">
                  <c:v>-1.2</c:v>
                </c:pt>
                <c:pt idx="52">
                  <c:v>-0.8</c:v>
                </c:pt>
                <c:pt idx="53">
                  <c:v>-0.4</c:v>
                </c:pt>
                <c:pt idx="54">
                  <c:v>0</c:v>
                </c:pt>
                <c:pt idx="55">
                  <c:v>0.4</c:v>
                </c:pt>
                <c:pt idx="56">
                  <c:v>0.8</c:v>
                </c:pt>
                <c:pt idx="57">
                  <c:v>1.2</c:v>
                </c:pt>
                <c:pt idx="58">
                  <c:v>1.6</c:v>
                </c:pt>
                <c:pt idx="59">
                  <c:v>2</c:v>
                </c:pt>
                <c:pt idx="60">
                  <c:v>2.4</c:v>
                </c:pt>
                <c:pt idx="61">
                  <c:v>2.8</c:v>
                </c:pt>
                <c:pt idx="62">
                  <c:v>3.2</c:v>
                </c:pt>
                <c:pt idx="63">
                  <c:v>3.6</c:v>
                </c:pt>
                <c:pt idx="64">
                  <c:v>4</c:v>
                </c:pt>
                <c:pt idx="65">
                  <c:v>4.4000000000000004</c:v>
                </c:pt>
                <c:pt idx="66">
                  <c:v>4.8</c:v>
                </c:pt>
                <c:pt idx="67">
                  <c:v>5.2</c:v>
                </c:pt>
                <c:pt idx="68">
                  <c:v>5.6</c:v>
                </c:pt>
                <c:pt idx="69">
                  <c:v>6</c:v>
                </c:pt>
                <c:pt idx="70">
                  <c:v>6.4</c:v>
                </c:pt>
                <c:pt idx="71">
                  <c:v>6.8125</c:v>
                </c:pt>
                <c:pt idx="72">
                  <c:v>7.2249999999999996</c:v>
                </c:pt>
                <c:pt idx="73">
                  <c:v>7.6375000000000002</c:v>
                </c:pt>
                <c:pt idx="74">
                  <c:v>8.0500000000000007</c:v>
                </c:pt>
                <c:pt idx="75">
                  <c:v>8.4625000000000004</c:v>
                </c:pt>
                <c:pt idx="76">
                  <c:v>8.875</c:v>
                </c:pt>
                <c:pt idx="77">
                  <c:v>9.2874999999999996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10.5</c:v>
                </c:pt>
                <c:pt idx="81">
                  <c:v>10.9</c:v>
                </c:pt>
                <c:pt idx="82">
                  <c:v>11.3</c:v>
                </c:pt>
                <c:pt idx="83">
                  <c:v>11.7</c:v>
                </c:pt>
                <c:pt idx="84">
                  <c:v>12.1</c:v>
                </c:pt>
                <c:pt idx="85">
                  <c:v>12.5</c:v>
                </c:pt>
                <c:pt idx="86">
                  <c:v>12.9</c:v>
                </c:pt>
                <c:pt idx="87">
                  <c:v>13.3</c:v>
                </c:pt>
                <c:pt idx="88">
                  <c:v>13.7</c:v>
                </c:pt>
                <c:pt idx="89">
                  <c:v>14.1</c:v>
                </c:pt>
                <c:pt idx="90">
                  <c:v>14.5</c:v>
                </c:pt>
                <c:pt idx="91">
                  <c:v>14.9</c:v>
                </c:pt>
                <c:pt idx="92">
                  <c:v>15.3</c:v>
                </c:pt>
                <c:pt idx="93">
                  <c:v>15.7</c:v>
                </c:pt>
                <c:pt idx="94">
                  <c:v>16.100000000000001</c:v>
                </c:pt>
                <c:pt idx="95">
                  <c:v>16.600000000000001</c:v>
                </c:pt>
                <c:pt idx="96">
                  <c:v>17.100000000000001</c:v>
                </c:pt>
                <c:pt idx="97">
                  <c:v>17.600000000000001</c:v>
                </c:pt>
                <c:pt idx="98">
                  <c:v>18.100000000000001</c:v>
                </c:pt>
                <c:pt idx="99">
                  <c:v>18.600000000000001</c:v>
                </c:pt>
                <c:pt idx="100">
                  <c:v>19.100000000000001</c:v>
                </c:pt>
                <c:pt idx="101">
                  <c:v>19.600000000000001</c:v>
                </c:pt>
                <c:pt idx="102">
                  <c:v>20.100000000000001</c:v>
                </c:pt>
                <c:pt idx="103">
                  <c:v>20.6</c:v>
                </c:pt>
                <c:pt idx="104">
                  <c:v>21.1</c:v>
                </c:pt>
                <c:pt idx="105">
                  <c:v>21.6</c:v>
                </c:pt>
                <c:pt idx="106">
                  <c:v>22.1</c:v>
                </c:pt>
                <c:pt idx="107">
                  <c:v>22.6</c:v>
                </c:pt>
                <c:pt idx="108">
                  <c:v>23.1</c:v>
                </c:pt>
                <c:pt idx="109">
                  <c:v>-23.1</c:v>
                </c:pt>
                <c:pt idx="110">
                  <c:v>-22.662500000000001</c:v>
                </c:pt>
                <c:pt idx="111">
                  <c:v>-22.225000000000001</c:v>
                </c:pt>
                <c:pt idx="112">
                  <c:v>-21.787500000000001</c:v>
                </c:pt>
                <c:pt idx="113">
                  <c:v>-21.35</c:v>
                </c:pt>
                <c:pt idx="114">
                  <c:v>-20.912500000000001</c:v>
                </c:pt>
                <c:pt idx="115">
                  <c:v>-20.475000000000001</c:v>
                </c:pt>
                <c:pt idx="116">
                  <c:v>-20.037500000000001</c:v>
                </c:pt>
                <c:pt idx="117">
                  <c:v>-19.600000000000001</c:v>
                </c:pt>
                <c:pt idx="118">
                  <c:v>-19.162500000000001</c:v>
                </c:pt>
                <c:pt idx="119">
                  <c:v>-18.725000000000001</c:v>
                </c:pt>
                <c:pt idx="120">
                  <c:v>-18.287500000000001</c:v>
                </c:pt>
                <c:pt idx="121">
                  <c:v>-17.850000000000001</c:v>
                </c:pt>
                <c:pt idx="122">
                  <c:v>-17.412500000000001</c:v>
                </c:pt>
                <c:pt idx="123">
                  <c:v>-16.975000000000001</c:v>
                </c:pt>
                <c:pt idx="124">
                  <c:v>-16.537500000000001</c:v>
                </c:pt>
                <c:pt idx="125">
                  <c:v>-16.100000000000001</c:v>
                </c:pt>
                <c:pt idx="126">
                  <c:v>-15.7</c:v>
                </c:pt>
                <c:pt idx="127">
                  <c:v>-15.3</c:v>
                </c:pt>
                <c:pt idx="128">
                  <c:v>-14.9</c:v>
                </c:pt>
                <c:pt idx="129">
                  <c:v>-14.5</c:v>
                </c:pt>
                <c:pt idx="130">
                  <c:v>-14.1</c:v>
                </c:pt>
                <c:pt idx="131">
                  <c:v>-13.7</c:v>
                </c:pt>
                <c:pt idx="132">
                  <c:v>-13.3</c:v>
                </c:pt>
                <c:pt idx="133">
                  <c:v>-12.9</c:v>
                </c:pt>
                <c:pt idx="134">
                  <c:v>-12.5</c:v>
                </c:pt>
                <c:pt idx="135">
                  <c:v>-12.1</c:v>
                </c:pt>
                <c:pt idx="136">
                  <c:v>-11.7</c:v>
                </c:pt>
                <c:pt idx="137">
                  <c:v>-11.3</c:v>
                </c:pt>
                <c:pt idx="138">
                  <c:v>-10.9</c:v>
                </c:pt>
                <c:pt idx="139">
                  <c:v>-10.5</c:v>
                </c:pt>
                <c:pt idx="140">
                  <c:v>-10.1</c:v>
                </c:pt>
                <c:pt idx="141">
                  <c:v>-9.6999999999999993</c:v>
                </c:pt>
                <c:pt idx="142">
                  <c:v>-9.2874999999999996</c:v>
                </c:pt>
                <c:pt idx="143">
                  <c:v>-8.875</c:v>
                </c:pt>
                <c:pt idx="144">
                  <c:v>-8.4625000000000004</c:v>
                </c:pt>
                <c:pt idx="145">
                  <c:v>-8.0500000000000007</c:v>
                </c:pt>
                <c:pt idx="146">
                  <c:v>-7.6375000000000002</c:v>
                </c:pt>
                <c:pt idx="147">
                  <c:v>-7.2249999999999996</c:v>
                </c:pt>
                <c:pt idx="148">
                  <c:v>-6.8125</c:v>
                </c:pt>
                <c:pt idx="149">
                  <c:v>-6.4</c:v>
                </c:pt>
                <c:pt idx="150">
                  <c:v>-6</c:v>
                </c:pt>
                <c:pt idx="151">
                  <c:v>-5.6</c:v>
                </c:pt>
                <c:pt idx="152">
                  <c:v>-5.2</c:v>
                </c:pt>
                <c:pt idx="153">
                  <c:v>-4.8</c:v>
                </c:pt>
                <c:pt idx="154">
                  <c:v>-4.4000000000000004</c:v>
                </c:pt>
                <c:pt idx="155">
                  <c:v>-4</c:v>
                </c:pt>
                <c:pt idx="156">
                  <c:v>-3.6</c:v>
                </c:pt>
                <c:pt idx="157">
                  <c:v>-3.2</c:v>
                </c:pt>
                <c:pt idx="158">
                  <c:v>-2.8</c:v>
                </c:pt>
                <c:pt idx="159">
                  <c:v>-2.4</c:v>
                </c:pt>
                <c:pt idx="160">
                  <c:v>-2</c:v>
                </c:pt>
                <c:pt idx="161">
                  <c:v>-1.6</c:v>
                </c:pt>
                <c:pt idx="162">
                  <c:v>-1.2</c:v>
                </c:pt>
                <c:pt idx="163">
                  <c:v>-0.8</c:v>
                </c:pt>
                <c:pt idx="164">
                  <c:v>-0.4</c:v>
                </c:pt>
                <c:pt idx="165">
                  <c:v>0</c:v>
                </c:pt>
                <c:pt idx="166">
                  <c:v>0.4</c:v>
                </c:pt>
                <c:pt idx="167">
                  <c:v>0.8</c:v>
                </c:pt>
                <c:pt idx="168">
                  <c:v>1.2</c:v>
                </c:pt>
                <c:pt idx="169">
                  <c:v>1.6</c:v>
                </c:pt>
                <c:pt idx="170">
                  <c:v>2</c:v>
                </c:pt>
                <c:pt idx="171">
                  <c:v>2.4</c:v>
                </c:pt>
                <c:pt idx="172">
                  <c:v>2.8</c:v>
                </c:pt>
                <c:pt idx="173">
                  <c:v>3.2</c:v>
                </c:pt>
                <c:pt idx="174">
                  <c:v>3.6</c:v>
                </c:pt>
                <c:pt idx="175">
                  <c:v>4</c:v>
                </c:pt>
                <c:pt idx="176">
                  <c:v>4.4000000000000004</c:v>
                </c:pt>
                <c:pt idx="177">
                  <c:v>4.8</c:v>
                </c:pt>
                <c:pt idx="178">
                  <c:v>5.2</c:v>
                </c:pt>
                <c:pt idx="179">
                  <c:v>5.6</c:v>
                </c:pt>
                <c:pt idx="180">
                  <c:v>6</c:v>
                </c:pt>
                <c:pt idx="181">
                  <c:v>6.4</c:v>
                </c:pt>
                <c:pt idx="182">
                  <c:v>6.8125</c:v>
                </c:pt>
                <c:pt idx="183">
                  <c:v>7.2249999999999996</c:v>
                </c:pt>
                <c:pt idx="184">
                  <c:v>7.6375000000000002</c:v>
                </c:pt>
                <c:pt idx="185">
                  <c:v>8.0500000000000007</c:v>
                </c:pt>
                <c:pt idx="186">
                  <c:v>8.4625000000000004</c:v>
                </c:pt>
                <c:pt idx="187">
                  <c:v>8.875</c:v>
                </c:pt>
                <c:pt idx="188">
                  <c:v>9.2874999999999996</c:v>
                </c:pt>
                <c:pt idx="189">
                  <c:v>9.6999999999999993</c:v>
                </c:pt>
                <c:pt idx="190">
                  <c:v>10.1</c:v>
                </c:pt>
                <c:pt idx="191">
                  <c:v>10.5</c:v>
                </c:pt>
                <c:pt idx="192">
                  <c:v>10.9</c:v>
                </c:pt>
                <c:pt idx="193">
                  <c:v>11.3</c:v>
                </c:pt>
                <c:pt idx="194">
                  <c:v>11.7</c:v>
                </c:pt>
                <c:pt idx="195">
                  <c:v>12.1</c:v>
                </c:pt>
                <c:pt idx="196">
                  <c:v>12.5</c:v>
                </c:pt>
                <c:pt idx="197">
                  <c:v>12.9</c:v>
                </c:pt>
                <c:pt idx="198">
                  <c:v>13.3</c:v>
                </c:pt>
                <c:pt idx="199">
                  <c:v>13.7</c:v>
                </c:pt>
                <c:pt idx="200">
                  <c:v>14.1</c:v>
                </c:pt>
                <c:pt idx="201">
                  <c:v>14.5</c:v>
                </c:pt>
                <c:pt idx="202">
                  <c:v>14.9</c:v>
                </c:pt>
                <c:pt idx="203">
                  <c:v>15.3</c:v>
                </c:pt>
                <c:pt idx="204">
                  <c:v>15.7</c:v>
                </c:pt>
                <c:pt idx="205">
                  <c:v>16.100000000000001</c:v>
                </c:pt>
                <c:pt idx="206">
                  <c:v>16.537500000000001</c:v>
                </c:pt>
                <c:pt idx="207">
                  <c:v>16.975000000000001</c:v>
                </c:pt>
                <c:pt idx="208">
                  <c:v>17.412500000000001</c:v>
                </c:pt>
                <c:pt idx="209">
                  <c:v>17.850000000000001</c:v>
                </c:pt>
                <c:pt idx="210">
                  <c:v>18.287500000000001</c:v>
                </c:pt>
                <c:pt idx="211">
                  <c:v>18.725000000000001</c:v>
                </c:pt>
                <c:pt idx="212">
                  <c:v>19.162500000000001</c:v>
                </c:pt>
                <c:pt idx="213">
                  <c:v>19.600000000000001</c:v>
                </c:pt>
                <c:pt idx="214">
                  <c:v>20.037500000000001</c:v>
                </c:pt>
                <c:pt idx="215">
                  <c:v>20.475000000000001</c:v>
                </c:pt>
                <c:pt idx="216">
                  <c:v>20.912500000000001</c:v>
                </c:pt>
                <c:pt idx="217">
                  <c:v>21.35</c:v>
                </c:pt>
                <c:pt idx="218">
                  <c:v>21.787500000000001</c:v>
                </c:pt>
                <c:pt idx="219">
                  <c:v>22.225000000000001</c:v>
                </c:pt>
                <c:pt idx="220">
                  <c:v>22.662500000000001</c:v>
                </c:pt>
                <c:pt idx="221">
                  <c:v>23.1</c:v>
                </c:pt>
                <c:pt idx="222">
                  <c:v>-23.1</c:v>
                </c:pt>
                <c:pt idx="223">
                  <c:v>-22.662500000000001</c:v>
                </c:pt>
                <c:pt idx="224">
                  <c:v>-22.225000000000001</c:v>
                </c:pt>
                <c:pt idx="225">
                  <c:v>-21.787500000000001</c:v>
                </c:pt>
                <c:pt idx="226">
                  <c:v>-21.35</c:v>
                </c:pt>
                <c:pt idx="227">
                  <c:v>-20.912500000000001</c:v>
                </c:pt>
                <c:pt idx="228">
                  <c:v>-20.475000000000001</c:v>
                </c:pt>
                <c:pt idx="229">
                  <c:v>-20.037500000000001</c:v>
                </c:pt>
                <c:pt idx="230">
                  <c:v>-19.600000000000001</c:v>
                </c:pt>
                <c:pt idx="231">
                  <c:v>-19.162500000000001</c:v>
                </c:pt>
                <c:pt idx="232">
                  <c:v>-18.725000000000001</c:v>
                </c:pt>
                <c:pt idx="233">
                  <c:v>-18.287500000000001</c:v>
                </c:pt>
                <c:pt idx="234">
                  <c:v>-17.850000000000001</c:v>
                </c:pt>
                <c:pt idx="235">
                  <c:v>-17.412500000000001</c:v>
                </c:pt>
                <c:pt idx="236">
                  <c:v>-16.975000000000001</c:v>
                </c:pt>
                <c:pt idx="237">
                  <c:v>-16.537500000000001</c:v>
                </c:pt>
                <c:pt idx="238">
                  <c:v>-16.100000000000001</c:v>
                </c:pt>
                <c:pt idx="239">
                  <c:v>16.100000000000001</c:v>
                </c:pt>
                <c:pt idx="240">
                  <c:v>16.537500000000001</c:v>
                </c:pt>
                <c:pt idx="241">
                  <c:v>16.975000000000001</c:v>
                </c:pt>
                <c:pt idx="242">
                  <c:v>17.412500000000001</c:v>
                </c:pt>
                <c:pt idx="243">
                  <c:v>17.850000000000001</c:v>
                </c:pt>
                <c:pt idx="244">
                  <c:v>18.287500000000001</c:v>
                </c:pt>
                <c:pt idx="245">
                  <c:v>18.725000000000001</c:v>
                </c:pt>
                <c:pt idx="246">
                  <c:v>19.162500000000001</c:v>
                </c:pt>
                <c:pt idx="247">
                  <c:v>19.600000000000001</c:v>
                </c:pt>
                <c:pt idx="248">
                  <c:v>20.037500000000001</c:v>
                </c:pt>
                <c:pt idx="249">
                  <c:v>20.475000000000001</c:v>
                </c:pt>
                <c:pt idx="250">
                  <c:v>20.912500000000001</c:v>
                </c:pt>
                <c:pt idx="251">
                  <c:v>21.35</c:v>
                </c:pt>
                <c:pt idx="252">
                  <c:v>21.787500000000001</c:v>
                </c:pt>
                <c:pt idx="253">
                  <c:v>22.225000000000001</c:v>
                </c:pt>
                <c:pt idx="254">
                  <c:v>22.662500000000001</c:v>
                </c:pt>
                <c:pt idx="255">
                  <c:v>23.1</c:v>
                </c:pt>
                <c:pt idx="256">
                  <c:v>-23.1</c:v>
                </c:pt>
                <c:pt idx="257">
                  <c:v>-22.6</c:v>
                </c:pt>
                <c:pt idx="258">
                  <c:v>-22.1</c:v>
                </c:pt>
                <c:pt idx="259">
                  <c:v>-21.6</c:v>
                </c:pt>
                <c:pt idx="260">
                  <c:v>-21.1</c:v>
                </c:pt>
                <c:pt idx="261">
                  <c:v>-20.6</c:v>
                </c:pt>
                <c:pt idx="262">
                  <c:v>-20.100000000000001</c:v>
                </c:pt>
                <c:pt idx="263">
                  <c:v>-19.600000000000001</c:v>
                </c:pt>
                <c:pt idx="264">
                  <c:v>-19.100000000000001</c:v>
                </c:pt>
                <c:pt idx="265">
                  <c:v>-18.600000000000001</c:v>
                </c:pt>
                <c:pt idx="266">
                  <c:v>-18.100000000000001</c:v>
                </c:pt>
                <c:pt idx="267">
                  <c:v>-17.600000000000001</c:v>
                </c:pt>
                <c:pt idx="268">
                  <c:v>-17.100000000000001</c:v>
                </c:pt>
                <c:pt idx="269">
                  <c:v>-16.600000000000001</c:v>
                </c:pt>
                <c:pt idx="270">
                  <c:v>-16.100000000000001</c:v>
                </c:pt>
                <c:pt idx="271">
                  <c:v>16.100000000000001</c:v>
                </c:pt>
                <c:pt idx="272">
                  <c:v>16.600000000000001</c:v>
                </c:pt>
                <c:pt idx="273">
                  <c:v>17.100000000000001</c:v>
                </c:pt>
                <c:pt idx="274">
                  <c:v>17.600000000000001</c:v>
                </c:pt>
                <c:pt idx="275">
                  <c:v>18.100000000000001</c:v>
                </c:pt>
                <c:pt idx="276">
                  <c:v>18.600000000000001</c:v>
                </c:pt>
                <c:pt idx="277">
                  <c:v>19.100000000000001</c:v>
                </c:pt>
                <c:pt idx="278">
                  <c:v>19.600000000000001</c:v>
                </c:pt>
                <c:pt idx="279">
                  <c:v>20.100000000000001</c:v>
                </c:pt>
                <c:pt idx="280">
                  <c:v>20.6</c:v>
                </c:pt>
                <c:pt idx="281">
                  <c:v>21.1</c:v>
                </c:pt>
                <c:pt idx="282">
                  <c:v>21.6</c:v>
                </c:pt>
                <c:pt idx="283">
                  <c:v>22.1</c:v>
                </c:pt>
                <c:pt idx="284">
                  <c:v>22.6</c:v>
                </c:pt>
                <c:pt idx="285">
                  <c:v>23.1</c:v>
                </c:pt>
                <c:pt idx="286">
                  <c:v>-23.1</c:v>
                </c:pt>
                <c:pt idx="287">
                  <c:v>-16.100000000000001</c:v>
                </c:pt>
                <c:pt idx="288">
                  <c:v>-16.600000000000001</c:v>
                </c:pt>
                <c:pt idx="289">
                  <c:v>-17.100000000000001</c:v>
                </c:pt>
                <c:pt idx="290">
                  <c:v>-17.600000000000001</c:v>
                </c:pt>
                <c:pt idx="291">
                  <c:v>-18.100000000000001</c:v>
                </c:pt>
                <c:pt idx="292">
                  <c:v>-18.600000000000001</c:v>
                </c:pt>
                <c:pt idx="293">
                  <c:v>-19.100000000000001</c:v>
                </c:pt>
                <c:pt idx="294">
                  <c:v>-19.600000000000001</c:v>
                </c:pt>
                <c:pt idx="295">
                  <c:v>-20.100000000000001</c:v>
                </c:pt>
                <c:pt idx="296">
                  <c:v>-20.6</c:v>
                </c:pt>
                <c:pt idx="297">
                  <c:v>-21.1</c:v>
                </c:pt>
                <c:pt idx="298">
                  <c:v>-21.6</c:v>
                </c:pt>
                <c:pt idx="299">
                  <c:v>-22.1</c:v>
                </c:pt>
                <c:pt idx="300">
                  <c:v>-22.6</c:v>
                </c:pt>
                <c:pt idx="301">
                  <c:v>23.1</c:v>
                </c:pt>
                <c:pt idx="302">
                  <c:v>16.100000000000001</c:v>
                </c:pt>
                <c:pt idx="303">
                  <c:v>16.600000000000001</c:v>
                </c:pt>
                <c:pt idx="304">
                  <c:v>17.100000000000001</c:v>
                </c:pt>
                <c:pt idx="305">
                  <c:v>17.600000000000001</c:v>
                </c:pt>
                <c:pt idx="306">
                  <c:v>18.100000000000001</c:v>
                </c:pt>
                <c:pt idx="307">
                  <c:v>18.600000000000001</c:v>
                </c:pt>
                <c:pt idx="308">
                  <c:v>19.100000000000001</c:v>
                </c:pt>
                <c:pt idx="309">
                  <c:v>19.600000000000001</c:v>
                </c:pt>
                <c:pt idx="310">
                  <c:v>20.100000000000001</c:v>
                </c:pt>
                <c:pt idx="311">
                  <c:v>20.6</c:v>
                </c:pt>
                <c:pt idx="312">
                  <c:v>21.1</c:v>
                </c:pt>
                <c:pt idx="313">
                  <c:v>21.6</c:v>
                </c:pt>
                <c:pt idx="314">
                  <c:v>22.1</c:v>
                </c:pt>
                <c:pt idx="315">
                  <c:v>22.6</c:v>
                </c:pt>
                <c:pt idx="316">
                  <c:v>-23.1</c:v>
                </c:pt>
                <c:pt idx="317">
                  <c:v>-22.8</c:v>
                </c:pt>
                <c:pt idx="318">
                  <c:v>-22.5</c:v>
                </c:pt>
                <c:pt idx="319">
                  <c:v>-22.2</c:v>
                </c:pt>
                <c:pt idx="320">
                  <c:v>-21.9</c:v>
                </c:pt>
                <c:pt idx="321">
                  <c:v>-21.416666666699999</c:v>
                </c:pt>
                <c:pt idx="322">
                  <c:v>-20.933333333299998</c:v>
                </c:pt>
                <c:pt idx="323">
                  <c:v>-20.45</c:v>
                </c:pt>
                <c:pt idx="324">
                  <c:v>-19.9666666667</c:v>
                </c:pt>
                <c:pt idx="325">
                  <c:v>-19.483333333299999</c:v>
                </c:pt>
                <c:pt idx="326">
                  <c:v>-19</c:v>
                </c:pt>
                <c:pt idx="327">
                  <c:v>-18.516666666700001</c:v>
                </c:pt>
                <c:pt idx="328">
                  <c:v>-18.0333333333</c:v>
                </c:pt>
                <c:pt idx="329">
                  <c:v>-17.55</c:v>
                </c:pt>
                <c:pt idx="330">
                  <c:v>-17.066666666700002</c:v>
                </c:pt>
                <c:pt idx="331">
                  <c:v>-16.583333333300001</c:v>
                </c:pt>
                <c:pt idx="332">
                  <c:v>-16.100000000000001</c:v>
                </c:pt>
                <c:pt idx="333">
                  <c:v>-15.6264705882</c:v>
                </c:pt>
                <c:pt idx="334">
                  <c:v>-15.152941176500001</c:v>
                </c:pt>
                <c:pt idx="335">
                  <c:v>-14.679411764699999</c:v>
                </c:pt>
                <c:pt idx="336">
                  <c:v>-14.2058823529</c:v>
                </c:pt>
                <c:pt idx="337">
                  <c:v>-13.7323529412</c:v>
                </c:pt>
                <c:pt idx="338">
                  <c:v>-13.258823529400001</c:v>
                </c:pt>
                <c:pt idx="339">
                  <c:v>-12.785294117699999</c:v>
                </c:pt>
                <c:pt idx="340">
                  <c:v>-12.3117647059</c:v>
                </c:pt>
                <c:pt idx="341">
                  <c:v>-11.8382352941</c:v>
                </c:pt>
                <c:pt idx="342">
                  <c:v>-11.364705882399999</c:v>
                </c:pt>
                <c:pt idx="343">
                  <c:v>-10.8911764706</c:v>
                </c:pt>
                <c:pt idx="344">
                  <c:v>-10.4176470588</c:v>
                </c:pt>
                <c:pt idx="345">
                  <c:v>-9.9441176470600006</c:v>
                </c:pt>
                <c:pt idx="346">
                  <c:v>-9.4705882352900002</c:v>
                </c:pt>
                <c:pt idx="347">
                  <c:v>-8.9970588235300006</c:v>
                </c:pt>
                <c:pt idx="348">
                  <c:v>-8.5235294117699993</c:v>
                </c:pt>
                <c:pt idx="349">
                  <c:v>-8.0500000000000007</c:v>
                </c:pt>
                <c:pt idx="350">
                  <c:v>-7.5764705882300003</c:v>
                </c:pt>
                <c:pt idx="351">
                  <c:v>-7.1029411764699999</c:v>
                </c:pt>
                <c:pt idx="352">
                  <c:v>-6.6294117647100004</c:v>
                </c:pt>
                <c:pt idx="353">
                  <c:v>-6.15588235294</c:v>
                </c:pt>
                <c:pt idx="354">
                  <c:v>-5.6823529411799996</c:v>
                </c:pt>
                <c:pt idx="355">
                  <c:v>-5.20882352941</c:v>
                </c:pt>
                <c:pt idx="356">
                  <c:v>-4.7352941176499996</c:v>
                </c:pt>
                <c:pt idx="357">
                  <c:v>-4.2617647058800001</c:v>
                </c:pt>
                <c:pt idx="358">
                  <c:v>-3.7882352941200002</c:v>
                </c:pt>
                <c:pt idx="359">
                  <c:v>-3.3147058823500002</c:v>
                </c:pt>
                <c:pt idx="360">
                  <c:v>-2.8411764705899998</c:v>
                </c:pt>
                <c:pt idx="361">
                  <c:v>-2.3676470588199998</c:v>
                </c:pt>
                <c:pt idx="362">
                  <c:v>-1.8941176470600001</c:v>
                </c:pt>
                <c:pt idx="363">
                  <c:v>-1.4205882352899999</c:v>
                </c:pt>
                <c:pt idx="364">
                  <c:v>-0.94705882352899995</c:v>
                </c:pt>
                <c:pt idx="365">
                  <c:v>-0.47352941176500002</c:v>
                </c:pt>
                <c:pt idx="366">
                  <c:v>0</c:v>
                </c:pt>
                <c:pt idx="367">
                  <c:v>0.47352941176500002</c:v>
                </c:pt>
                <c:pt idx="368">
                  <c:v>0.94705882352899995</c:v>
                </c:pt>
                <c:pt idx="369">
                  <c:v>1.4205882352899999</c:v>
                </c:pt>
                <c:pt idx="370">
                  <c:v>1.8941176470600001</c:v>
                </c:pt>
                <c:pt idx="371">
                  <c:v>2.3676470588199998</c:v>
                </c:pt>
                <c:pt idx="372">
                  <c:v>2.8411764705899998</c:v>
                </c:pt>
                <c:pt idx="373">
                  <c:v>3.3147058823500002</c:v>
                </c:pt>
                <c:pt idx="374">
                  <c:v>3.7882352941200002</c:v>
                </c:pt>
                <c:pt idx="375">
                  <c:v>4.2617647058800001</c:v>
                </c:pt>
                <c:pt idx="376">
                  <c:v>4.7352941176499996</c:v>
                </c:pt>
                <c:pt idx="377">
                  <c:v>5.20882352941</c:v>
                </c:pt>
                <c:pt idx="378">
                  <c:v>5.6823529411799996</c:v>
                </c:pt>
                <c:pt idx="379">
                  <c:v>6.15588235294</c:v>
                </c:pt>
                <c:pt idx="380">
                  <c:v>6.6294117647100004</c:v>
                </c:pt>
                <c:pt idx="381">
                  <c:v>7.1029411764699999</c:v>
                </c:pt>
                <c:pt idx="382">
                  <c:v>7.5764705882300003</c:v>
                </c:pt>
                <c:pt idx="383">
                  <c:v>8.0500000000000007</c:v>
                </c:pt>
                <c:pt idx="384">
                  <c:v>8.5235294117699993</c:v>
                </c:pt>
                <c:pt idx="385">
                  <c:v>8.9970588235300006</c:v>
                </c:pt>
                <c:pt idx="386">
                  <c:v>9.4705882352900002</c:v>
                </c:pt>
                <c:pt idx="387">
                  <c:v>9.9441176470600006</c:v>
                </c:pt>
                <c:pt idx="388">
                  <c:v>10.4176470588</c:v>
                </c:pt>
                <c:pt idx="389">
                  <c:v>10.8911764706</c:v>
                </c:pt>
                <c:pt idx="390">
                  <c:v>11.364705882399999</c:v>
                </c:pt>
                <c:pt idx="391">
                  <c:v>11.8382352941</c:v>
                </c:pt>
                <c:pt idx="392">
                  <c:v>12.3117647059</c:v>
                </c:pt>
                <c:pt idx="393">
                  <c:v>12.785294117699999</c:v>
                </c:pt>
                <c:pt idx="394">
                  <c:v>13.258823529400001</c:v>
                </c:pt>
                <c:pt idx="395">
                  <c:v>13.7323529412</c:v>
                </c:pt>
                <c:pt idx="396">
                  <c:v>14.2058823529</c:v>
                </c:pt>
                <c:pt idx="397">
                  <c:v>14.679411764699999</c:v>
                </c:pt>
                <c:pt idx="398">
                  <c:v>15.152941176500001</c:v>
                </c:pt>
                <c:pt idx="399">
                  <c:v>15.6264705882</c:v>
                </c:pt>
                <c:pt idx="400">
                  <c:v>16.100000000000001</c:v>
                </c:pt>
                <c:pt idx="401">
                  <c:v>16.583333333300001</c:v>
                </c:pt>
                <c:pt idx="402">
                  <c:v>17.066666666700002</c:v>
                </c:pt>
                <c:pt idx="403">
                  <c:v>17.55</c:v>
                </c:pt>
                <c:pt idx="404">
                  <c:v>18.0333333333</c:v>
                </c:pt>
                <c:pt idx="405">
                  <c:v>18.516666666700001</c:v>
                </c:pt>
                <c:pt idx="406">
                  <c:v>19</c:v>
                </c:pt>
                <c:pt idx="407">
                  <c:v>19.483333333299999</c:v>
                </c:pt>
                <c:pt idx="408">
                  <c:v>19.9666666667</c:v>
                </c:pt>
                <c:pt idx="409">
                  <c:v>20.45</c:v>
                </c:pt>
                <c:pt idx="410">
                  <c:v>20.933333333299998</c:v>
                </c:pt>
                <c:pt idx="411">
                  <c:v>21.416666666699999</c:v>
                </c:pt>
                <c:pt idx="412">
                  <c:v>21.9</c:v>
                </c:pt>
                <c:pt idx="413">
                  <c:v>22.2</c:v>
                </c:pt>
                <c:pt idx="414">
                  <c:v>22.5</c:v>
                </c:pt>
                <c:pt idx="415">
                  <c:v>22.8</c:v>
                </c:pt>
                <c:pt idx="416">
                  <c:v>23.1</c:v>
                </c:pt>
              </c:numCache>
            </c:numRef>
          </c:xVal>
          <c:yVal>
            <c:numRef>
              <c:f>HSF!$I$3:$I$419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0.0">
                  <c:v>2.57</c:v>
                </c:pt>
                <c:pt idx="110" formatCode="0.0">
                  <c:v>2.5718749999999999</c:v>
                </c:pt>
                <c:pt idx="111" formatCode="0.0">
                  <c:v>2.57375</c:v>
                </c:pt>
                <c:pt idx="112" formatCode="0.0">
                  <c:v>2.5756250000000001</c:v>
                </c:pt>
                <c:pt idx="113" formatCode="0.0">
                  <c:v>2.5775000000000001</c:v>
                </c:pt>
                <c:pt idx="114" formatCode="0.0">
                  <c:v>2.5793750000000002</c:v>
                </c:pt>
                <c:pt idx="115" formatCode="0.0">
                  <c:v>2.5812499999999998</c:v>
                </c:pt>
                <c:pt idx="116" formatCode="0.0">
                  <c:v>2.5831249999999999</c:v>
                </c:pt>
                <c:pt idx="117" formatCode="0.0">
                  <c:v>2.585</c:v>
                </c:pt>
                <c:pt idx="118" formatCode="0.0">
                  <c:v>2.586875</c:v>
                </c:pt>
                <c:pt idx="119" formatCode="0.0">
                  <c:v>2.5887500000000001</c:v>
                </c:pt>
                <c:pt idx="120" formatCode="0.0">
                  <c:v>2.5906250000000002</c:v>
                </c:pt>
                <c:pt idx="121" formatCode="0.0">
                  <c:v>2.5924999999999998</c:v>
                </c:pt>
                <c:pt idx="122" formatCode="0.0">
                  <c:v>2.5943749999999999</c:v>
                </c:pt>
                <c:pt idx="123" formatCode="0.0">
                  <c:v>2.5962499999999999</c:v>
                </c:pt>
                <c:pt idx="124" formatCode="0.0">
                  <c:v>2.598125</c:v>
                </c:pt>
                <c:pt idx="125" formatCode="0.0">
                  <c:v>2.6</c:v>
                </c:pt>
                <c:pt idx="126" formatCode="0.0">
                  <c:v>2.6</c:v>
                </c:pt>
                <c:pt idx="127" formatCode="0.0">
                  <c:v>2.6</c:v>
                </c:pt>
                <c:pt idx="128" formatCode="0.0">
                  <c:v>2.6</c:v>
                </c:pt>
                <c:pt idx="129" formatCode="0.0">
                  <c:v>2.6</c:v>
                </c:pt>
                <c:pt idx="130" formatCode="0.0">
                  <c:v>2.6</c:v>
                </c:pt>
                <c:pt idx="131" formatCode="0.0">
                  <c:v>2.6</c:v>
                </c:pt>
                <c:pt idx="132" formatCode="0.0">
                  <c:v>2.6</c:v>
                </c:pt>
                <c:pt idx="133" formatCode="0.0">
                  <c:v>2.6</c:v>
                </c:pt>
                <c:pt idx="134" formatCode="0.0">
                  <c:v>2.6</c:v>
                </c:pt>
                <c:pt idx="135" formatCode="0.0">
                  <c:v>2.6</c:v>
                </c:pt>
                <c:pt idx="136" formatCode="0.0">
                  <c:v>2.6</c:v>
                </c:pt>
                <c:pt idx="137" formatCode="0.0">
                  <c:v>2.6</c:v>
                </c:pt>
                <c:pt idx="138" formatCode="0.0">
                  <c:v>2.6</c:v>
                </c:pt>
                <c:pt idx="139" formatCode="0.0">
                  <c:v>2.6</c:v>
                </c:pt>
                <c:pt idx="140" formatCode="0.0">
                  <c:v>2.6</c:v>
                </c:pt>
                <c:pt idx="141" formatCode="0.0">
                  <c:v>2.6</c:v>
                </c:pt>
                <c:pt idx="142" formatCode="0.0">
                  <c:v>2.6</c:v>
                </c:pt>
                <c:pt idx="143" formatCode="0.0">
                  <c:v>2.6</c:v>
                </c:pt>
                <c:pt idx="144" formatCode="0.0">
                  <c:v>2.6</c:v>
                </c:pt>
                <c:pt idx="145" formatCode="0.0">
                  <c:v>2.6</c:v>
                </c:pt>
                <c:pt idx="146" formatCode="0.0">
                  <c:v>2.6</c:v>
                </c:pt>
                <c:pt idx="147" formatCode="0.0">
                  <c:v>2.6</c:v>
                </c:pt>
                <c:pt idx="148" formatCode="0.0">
                  <c:v>2.6</c:v>
                </c:pt>
                <c:pt idx="149" formatCode="0.0">
                  <c:v>2.6</c:v>
                </c:pt>
                <c:pt idx="150" formatCode="0.0">
                  <c:v>2.6</c:v>
                </c:pt>
                <c:pt idx="151" formatCode="0.0">
                  <c:v>2.6</c:v>
                </c:pt>
                <c:pt idx="152" formatCode="0.0">
                  <c:v>2.6</c:v>
                </c:pt>
                <c:pt idx="153" formatCode="0.0">
                  <c:v>2.6</c:v>
                </c:pt>
                <c:pt idx="154" formatCode="0.0">
                  <c:v>2.6</c:v>
                </c:pt>
                <c:pt idx="155" formatCode="0.0">
                  <c:v>2.6</c:v>
                </c:pt>
                <c:pt idx="156" formatCode="0.0">
                  <c:v>2.6</c:v>
                </c:pt>
                <c:pt idx="157" formatCode="0.0">
                  <c:v>2.6</c:v>
                </c:pt>
                <c:pt idx="158" formatCode="0.0">
                  <c:v>2.6</c:v>
                </c:pt>
                <c:pt idx="159" formatCode="0.0">
                  <c:v>2.6</c:v>
                </c:pt>
                <c:pt idx="160" formatCode="0.0">
                  <c:v>2.6</c:v>
                </c:pt>
                <c:pt idx="161" formatCode="0.0">
                  <c:v>2.6</c:v>
                </c:pt>
                <c:pt idx="162" formatCode="0.0">
                  <c:v>2.6</c:v>
                </c:pt>
                <c:pt idx="163" formatCode="0.0">
                  <c:v>2.6</c:v>
                </c:pt>
                <c:pt idx="164" formatCode="0.0">
                  <c:v>2.6</c:v>
                </c:pt>
                <c:pt idx="165" formatCode="0.0">
                  <c:v>2.6</c:v>
                </c:pt>
                <c:pt idx="166" formatCode="0.0">
                  <c:v>2.6</c:v>
                </c:pt>
                <c:pt idx="167" formatCode="0.0">
                  <c:v>2.6</c:v>
                </c:pt>
                <c:pt idx="168" formatCode="0.0">
                  <c:v>2.6</c:v>
                </c:pt>
                <c:pt idx="169" formatCode="0.0">
                  <c:v>2.6</c:v>
                </c:pt>
                <c:pt idx="170" formatCode="0.0">
                  <c:v>2.6</c:v>
                </c:pt>
                <c:pt idx="171" formatCode="0.0">
                  <c:v>2.6</c:v>
                </c:pt>
                <c:pt idx="172" formatCode="0.0">
                  <c:v>2.6</c:v>
                </c:pt>
                <c:pt idx="173" formatCode="0.0">
                  <c:v>2.6</c:v>
                </c:pt>
                <c:pt idx="174" formatCode="0.0">
                  <c:v>2.6</c:v>
                </c:pt>
                <c:pt idx="175" formatCode="0.0">
                  <c:v>2.6</c:v>
                </c:pt>
                <c:pt idx="176" formatCode="0.0">
                  <c:v>2.6</c:v>
                </c:pt>
                <c:pt idx="177" formatCode="0.0">
                  <c:v>2.6</c:v>
                </c:pt>
                <c:pt idx="178" formatCode="0.0">
                  <c:v>2.6</c:v>
                </c:pt>
                <c:pt idx="179" formatCode="0.0">
                  <c:v>2.6</c:v>
                </c:pt>
                <c:pt idx="180" formatCode="0.0">
                  <c:v>2.6</c:v>
                </c:pt>
                <c:pt idx="181" formatCode="0.0">
                  <c:v>2.6</c:v>
                </c:pt>
                <c:pt idx="182" formatCode="0.0">
                  <c:v>2.6</c:v>
                </c:pt>
                <c:pt idx="183" formatCode="0.0">
                  <c:v>2.6</c:v>
                </c:pt>
                <c:pt idx="184" formatCode="0.0">
                  <c:v>2.6</c:v>
                </c:pt>
                <c:pt idx="185" formatCode="0.0">
                  <c:v>2.6</c:v>
                </c:pt>
                <c:pt idx="186" formatCode="0.0">
                  <c:v>2.6</c:v>
                </c:pt>
                <c:pt idx="187" formatCode="0.0">
                  <c:v>2.6</c:v>
                </c:pt>
                <c:pt idx="188" formatCode="0.0">
                  <c:v>2.6</c:v>
                </c:pt>
                <c:pt idx="189" formatCode="0.0">
                  <c:v>2.6</c:v>
                </c:pt>
                <c:pt idx="190" formatCode="0.0">
                  <c:v>2.6</c:v>
                </c:pt>
                <c:pt idx="191" formatCode="0.0">
                  <c:v>2.6</c:v>
                </c:pt>
                <c:pt idx="192" formatCode="0.0">
                  <c:v>2.6</c:v>
                </c:pt>
                <c:pt idx="193" formatCode="0.0">
                  <c:v>2.6</c:v>
                </c:pt>
                <c:pt idx="194" formatCode="0.0">
                  <c:v>2.6</c:v>
                </c:pt>
                <c:pt idx="195" formatCode="0.0">
                  <c:v>2.6</c:v>
                </c:pt>
                <c:pt idx="196" formatCode="0.0">
                  <c:v>2.6</c:v>
                </c:pt>
                <c:pt idx="197" formatCode="0.0">
                  <c:v>2.6</c:v>
                </c:pt>
                <c:pt idx="198" formatCode="0.0">
                  <c:v>2.6</c:v>
                </c:pt>
                <c:pt idx="199" formatCode="0.0">
                  <c:v>2.6</c:v>
                </c:pt>
                <c:pt idx="200" formatCode="0.0">
                  <c:v>2.6</c:v>
                </c:pt>
                <c:pt idx="201" formatCode="0.0">
                  <c:v>2.6</c:v>
                </c:pt>
                <c:pt idx="202" formatCode="0.0">
                  <c:v>2.6</c:v>
                </c:pt>
                <c:pt idx="203" formatCode="0.0">
                  <c:v>2.6</c:v>
                </c:pt>
                <c:pt idx="204" formatCode="0.0">
                  <c:v>2.6</c:v>
                </c:pt>
                <c:pt idx="205" formatCode="0.0">
                  <c:v>2.6</c:v>
                </c:pt>
                <c:pt idx="206" formatCode="0.0">
                  <c:v>2.598125</c:v>
                </c:pt>
                <c:pt idx="207" formatCode="0.0">
                  <c:v>2.5962499999999999</c:v>
                </c:pt>
                <c:pt idx="208" formatCode="0.0">
                  <c:v>2.5943749999999999</c:v>
                </c:pt>
                <c:pt idx="209" formatCode="0.0">
                  <c:v>2.5924999999999998</c:v>
                </c:pt>
                <c:pt idx="210" formatCode="0.0">
                  <c:v>2.5906250000000002</c:v>
                </c:pt>
                <c:pt idx="211" formatCode="0.0">
                  <c:v>2.5887500000000001</c:v>
                </c:pt>
                <c:pt idx="212" formatCode="0.0">
                  <c:v>2.586875</c:v>
                </c:pt>
                <c:pt idx="213" formatCode="0.0">
                  <c:v>2.585</c:v>
                </c:pt>
                <c:pt idx="214" formatCode="0.0">
                  <c:v>2.5831249999999999</c:v>
                </c:pt>
                <c:pt idx="215" formatCode="0.0">
                  <c:v>2.5812499999999998</c:v>
                </c:pt>
                <c:pt idx="216" formatCode="0.0">
                  <c:v>2.5793750000000002</c:v>
                </c:pt>
                <c:pt idx="217" formatCode="0.0">
                  <c:v>2.5775000000000001</c:v>
                </c:pt>
                <c:pt idx="218" formatCode="0.0">
                  <c:v>2.5756250000000001</c:v>
                </c:pt>
                <c:pt idx="219" formatCode="0.0">
                  <c:v>2.57375</c:v>
                </c:pt>
                <c:pt idx="220" formatCode="0.0">
                  <c:v>2.5718749999999999</c:v>
                </c:pt>
                <c:pt idx="221" formatCode="0.0">
                  <c:v>2.57</c:v>
                </c:pt>
                <c:pt idx="222" formatCode="0.0">
                  <c:v>2.57</c:v>
                </c:pt>
                <c:pt idx="223" formatCode="0.0">
                  <c:v>2.5718749999999999</c:v>
                </c:pt>
                <c:pt idx="224" formatCode="0.0">
                  <c:v>2.57375</c:v>
                </c:pt>
                <c:pt idx="225" formatCode="0.0">
                  <c:v>2.5756250000000001</c:v>
                </c:pt>
                <c:pt idx="226" formatCode="0.0">
                  <c:v>2.5775000000000001</c:v>
                </c:pt>
                <c:pt idx="227" formatCode="0.0">
                  <c:v>2.5793750000000002</c:v>
                </c:pt>
                <c:pt idx="228" formatCode="0.0">
                  <c:v>2.5812499999999998</c:v>
                </c:pt>
                <c:pt idx="229" formatCode="0.0">
                  <c:v>2.5831249999999999</c:v>
                </c:pt>
                <c:pt idx="230" formatCode="0.0">
                  <c:v>2.585</c:v>
                </c:pt>
                <c:pt idx="231" formatCode="0.0">
                  <c:v>2.586875</c:v>
                </c:pt>
                <c:pt idx="232" formatCode="0.0">
                  <c:v>2.5887500000000001</c:v>
                </c:pt>
                <c:pt idx="233" formatCode="0.0">
                  <c:v>2.5906250000000002</c:v>
                </c:pt>
                <c:pt idx="234" formatCode="0.0">
                  <c:v>2.5924999999999998</c:v>
                </c:pt>
                <c:pt idx="235" formatCode="0.0">
                  <c:v>2.5943749999999999</c:v>
                </c:pt>
                <c:pt idx="236" formatCode="0.0">
                  <c:v>2.5962499999999999</c:v>
                </c:pt>
                <c:pt idx="237" formatCode="0.0">
                  <c:v>2.598125</c:v>
                </c:pt>
                <c:pt idx="238" formatCode="0.0">
                  <c:v>2.6</c:v>
                </c:pt>
                <c:pt idx="239" formatCode="0.0">
                  <c:v>2.6</c:v>
                </c:pt>
                <c:pt idx="240" formatCode="0.0">
                  <c:v>2.598125</c:v>
                </c:pt>
                <c:pt idx="241" formatCode="0.0">
                  <c:v>2.5962499999999999</c:v>
                </c:pt>
                <c:pt idx="242" formatCode="0.0">
                  <c:v>2.5943749999999999</c:v>
                </c:pt>
                <c:pt idx="243" formatCode="0.0">
                  <c:v>2.5924999999999998</c:v>
                </c:pt>
                <c:pt idx="244" formatCode="0.0">
                  <c:v>2.5906250000000002</c:v>
                </c:pt>
                <c:pt idx="245" formatCode="0.0">
                  <c:v>2.5887500000000001</c:v>
                </c:pt>
                <c:pt idx="246" formatCode="0.0">
                  <c:v>2.586875</c:v>
                </c:pt>
                <c:pt idx="247" formatCode="0.0">
                  <c:v>2.585</c:v>
                </c:pt>
                <c:pt idx="248" formatCode="0.0">
                  <c:v>2.5831249999999999</c:v>
                </c:pt>
                <c:pt idx="249" formatCode="0.0">
                  <c:v>2.5812499999999998</c:v>
                </c:pt>
                <c:pt idx="250" formatCode="0.0">
                  <c:v>2.5793750000000002</c:v>
                </c:pt>
                <c:pt idx="251" formatCode="0.0">
                  <c:v>2.5775000000000001</c:v>
                </c:pt>
                <c:pt idx="252" formatCode="0.0">
                  <c:v>2.5756250000000001</c:v>
                </c:pt>
                <c:pt idx="253" formatCode="0.0">
                  <c:v>2.57375</c:v>
                </c:pt>
                <c:pt idx="254" formatCode="0.0">
                  <c:v>2.5718749999999999</c:v>
                </c:pt>
                <c:pt idx="255" formatCode="0.0">
                  <c:v>2.57</c:v>
                </c:pt>
                <c:pt idx="256">
                  <c:v>12.05</c:v>
                </c:pt>
                <c:pt idx="257">
                  <c:v>12.05</c:v>
                </c:pt>
                <c:pt idx="258">
                  <c:v>12.05</c:v>
                </c:pt>
                <c:pt idx="259">
                  <c:v>12.05</c:v>
                </c:pt>
                <c:pt idx="260">
                  <c:v>12.05</c:v>
                </c:pt>
                <c:pt idx="261">
                  <c:v>12.05</c:v>
                </c:pt>
                <c:pt idx="262">
                  <c:v>12.05</c:v>
                </c:pt>
                <c:pt idx="263">
                  <c:v>12.05</c:v>
                </c:pt>
                <c:pt idx="264">
                  <c:v>12.05</c:v>
                </c:pt>
                <c:pt idx="265">
                  <c:v>12.05</c:v>
                </c:pt>
                <c:pt idx="266">
                  <c:v>12.05</c:v>
                </c:pt>
                <c:pt idx="267">
                  <c:v>12.05</c:v>
                </c:pt>
                <c:pt idx="268">
                  <c:v>12.05</c:v>
                </c:pt>
                <c:pt idx="269">
                  <c:v>12.05</c:v>
                </c:pt>
                <c:pt idx="270">
                  <c:v>12.05</c:v>
                </c:pt>
                <c:pt idx="271">
                  <c:v>12.05</c:v>
                </c:pt>
                <c:pt idx="272">
                  <c:v>12.05</c:v>
                </c:pt>
                <c:pt idx="273">
                  <c:v>12.05</c:v>
                </c:pt>
                <c:pt idx="274">
                  <c:v>12.05</c:v>
                </c:pt>
                <c:pt idx="275">
                  <c:v>12.05</c:v>
                </c:pt>
                <c:pt idx="276">
                  <c:v>12.05</c:v>
                </c:pt>
                <c:pt idx="277">
                  <c:v>12.05</c:v>
                </c:pt>
                <c:pt idx="278">
                  <c:v>12.05</c:v>
                </c:pt>
                <c:pt idx="279">
                  <c:v>12.05</c:v>
                </c:pt>
                <c:pt idx="280">
                  <c:v>12.05</c:v>
                </c:pt>
                <c:pt idx="281">
                  <c:v>12.05</c:v>
                </c:pt>
                <c:pt idx="282">
                  <c:v>12.05</c:v>
                </c:pt>
                <c:pt idx="283">
                  <c:v>12.05</c:v>
                </c:pt>
                <c:pt idx="284">
                  <c:v>12.05</c:v>
                </c:pt>
                <c:pt idx="285">
                  <c:v>12.05</c:v>
                </c:pt>
                <c:pt idx="286">
                  <c:v>19.28</c:v>
                </c:pt>
                <c:pt idx="287">
                  <c:v>19.28</c:v>
                </c:pt>
                <c:pt idx="288">
                  <c:v>19.28</c:v>
                </c:pt>
                <c:pt idx="289">
                  <c:v>19.28</c:v>
                </c:pt>
                <c:pt idx="290">
                  <c:v>19.28</c:v>
                </c:pt>
                <c:pt idx="291">
                  <c:v>19.28</c:v>
                </c:pt>
                <c:pt idx="292">
                  <c:v>19.28</c:v>
                </c:pt>
                <c:pt idx="293">
                  <c:v>19.28</c:v>
                </c:pt>
                <c:pt idx="294">
                  <c:v>19.28</c:v>
                </c:pt>
                <c:pt idx="295">
                  <c:v>19.28</c:v>
                </c:pt>
                <c:pt idx="296">
                  <c:v>19.28</c:v>
                </c:pt>
                <c:pt idx="297">
                  <c:v>19.28</c:v>
                </c:pt>
                <c:pt idx="298">
                  <c:v>19.28</c:v>
                </c:pt>
                <c:pt idx="299">
                  <c:v>19.28</c:v>
                </c:pt>
                <c:pt idx="300">
                  <c:v>19.28</c:v>
                </c:pt>
                <c:pt idx="301">
                  <c:v>19.28</c:v>
                </c:pt>
                <c:pt idx="302">
                  <c:v>19.28</c:v>
                </c:pt>
                <c:pt idx="303">
                  <c:v>19.28</c:v>
                </c:pt>
                <c:pt idx="304">
                  <c:v>19.28</c:v>
                </c:pt>
                <c:pt idx="305">
                  <c:v>19.28</c:v>
                </c:pt>
                <c:pt idx="306">
                  <c:v>19.28</c:v>
                </c:pt>
                <c:pt idx="307">
                  <c:v>19.28</c:v>
                </c:pt>
                <c:pt idx="308">
                  <c:v>19.28</c:v>
                </c:pt>
                <c:pt idx="309">
                  <c:v>19.28</c:v>
                </c:pt>
                <c:pt idx="310">
                  <c:v>19.28</c:v>
                </c:pt>
                <c:pt idx="311">
                  <c:v>19.28</c:v>
                </c:pt>
                <c:pt idx="312">
                  <c:v>19.28</c:v>
                </c:pt>
                <c:pt idx="313">
                  <c:v>19.28</c:v>
                </c:pt>
                <c:pt idx="314">
                  <c:v>19.28</c:v>
                </c:pt>
                <c:pt idx="315">
                  <c:v>19.28</c:v>
                </c:pt>
                <c:pt idx="316">
                  <c:v>24.1</c:v>
                </c:pt>
                <c:pt idx="317">
                  <c:v>24.1</c:v>
                </c:pt>
                <c:pt idx="318">
                  <c:v>24.1</c:v>
                </c:pt>
                <c:pt idx="319">
                  <c:v>24.1</c:v>
                </c:pt>
                <c:pt idx="320">
                  <c:v>24.1</c:v>
                </c:pt>
                <c:pt idx="321">
                  <c:v>24.1</c:v>
                </c:pt>
                <c:pt idx="322">
                  <c:v>24.1</c:v>
                </c:pt>
                <c:pt idx="323">
                  <c:v>24.1</c:v>
                </c:pt>
                <c:pt idx="324">
                  <c:v>24.1</c:v>
                </c:pt>
                <c:pt idx="325">
                  <c:v>24.1</c:v>
                </c:pt>
                <c:pt idx="326">
                  <c:v>24.1</c:v>
                </c:pt>
                <c:pt idx="327">
                  <c:v>24.1</c:v>
                </c:pt>
                <c:pt idx="328">
                  <c:v>24.1</c:v>
                </c:pt>
                <c:pt idx="329">
                  <c:v>24.1</c:v>
                </c:pt>
                <c:pt idx="330">
                  <c:v>24.1</c:v>
                </c:pt>
                <c:pt idx="331">
                  <c:v>24.1</c:v>
                </c:pt>
                <c:pt idx="332">
                  <c:v>24.1</c:v>
                </c:pt>
                <c:pt idx="333">
                  <c:v>24.1</c:v>
                </c:pt>
                <c:pt idx="334">
                  <c:v>24.1</c:v>
                </c:pt>
                <c:pt idx="335">
                  <c:v>24.1</c:v>
                </c:pt>
                <c:pt idx="336">
                  <c:v>24.1</c:v>
                </c:pt>
                <c:pt idx="337">
                  <c:v>24.1</c:v>
                </c:pt>
                <c:pt idx="338">
                  <c:v>24.1</c:v>
                </c:pt>
                <c:pt idx="339">
                  <c:v>24.1</c:v>
                </c:pt>
                <c:pt idx="340">
                  <c:v>24.1</c:v>
                </c:pt>
                <c:pt idx="341">
                  <c:v>24.1</c:v>
                </c:pt>
                <c:pt idx="342">
                  <c:v>24.1</c:v>
                </c:pt>
                <c:pt idx="343">
                  <c:v>24.1</c:v>
                </c:pt>
                <c:pt idx="344">
                  <c:v>24.1</c:v>
                </c:pt>
                <c:pt idx="345">
                  <c:v>24.1</c:v>
                </c:pt>
                <c:pt idx="346">
                  <c:v>24.1</c:v>
                </c:pt>
                <c:pt idx="347">
                  <c:v>24.1</c:v>
                </c:pt>
                <c:pt idx="348">
                  <c:v>24.1</c:v>
                </c:pt>
                <c:pt idx="349">
                  <c:v>24.1</c:v>
                </c:pt>
                <c:pt idx="350">
                  <c:v>24.1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24.1</c:v>
                </c:pt>
                <c:pt idx="355">
                  <c:v>24.1</c:v>
                </c:pt>
                <c:pt idx="356">
                  <c:v>24.1</c:v>
                </c:pt>
                <c:pt idx="357">
                  <c:v>24.1</c:v>
                </c:pt>
                <c:pt idx="358">
                  <c:v>24.1</c:v>
                </c:pt>
                <c:pt idx="359">
                  <c:v>24.1</c:v>
                </c:pt>
                <c:pt idx="360">
                  <c:v>24.1</c:v>
                </c:pt>
                <c:pt idx="361">
                  <c:v>24.1</c:v>
                </c:pt>
                <c:pt idx="362">
                  <c:v>24.1</c:v>
                </c:pt>
                <c:pt idx="363">
                  <c:v>24.1</c:v>
                </c:pt>
                <c:pt idx="364">
                  <c:v>24.1</c:v>
                </c:pt>
                <c:pt idx="365">
                  <c:v>24.1</c:v>
                </c:pt>
                <c:pt idx="366">
                  <c:v>24.1</c:v>
                </c:pt>
                <c:pt idx="367">
                  <c:v>24.1</c:v>
                </c:pt>
                <c:pt idx="368">
                  <c:v>24.1</c:v>
                </c:pt>
                <c:pt idx="369">
                  <c:v>24.1</c:v>
                </c:pt>
                <c:pt idx="370">
                  <c:v>24.1</c:v>
                </c:pt>
                <c:pt idx="371">
                  <c:v>24.1</c:v>
                </c:pt>
                <c:pt idx="372">
                  <c:v>24.1</c:v>
                </c:pt>
                <c:pt idx="373">
                  <c:v>24.1</c:v>
                </c:pt>
                <c:pt idx="374">
                  <c:v>24.1</c:v>
                </c:pt>
                <c:pt idx="375">
                  <c:v>24.1</c:v>
                </c:pt>
                <c:pt idx="376">
                  <c:v>24.1</c:v>
                </c:pt>
                <c:pt idx="377">
                  <c:v>24.1</c:v>
                </c:pt>
                <c:pt idx="378">
                  <c:v>24.1</c:v>
                </c:pt>
                <c:pt idx="379">
                  <c:v>24.1</c:v>
                </c:pt>
                <c:pt idx="380">
                  <c:v>24.1</c:v>
                </c:pt>
                <c:pt idx="381">
                  <c:v>24.1</c:v>
                </c:pt>
                <c:pt idx="382">
                  <c:v>24.1</c:v>
                </c:pt>
                <c:pt idx="383">
                  <c:v>24.1</c:v>
                </c:pt>
                <c:pt idx="384">
                  <c:v>24.1</c:v>
                </c:pt>
                <c:pt idx="385">
                  <c:v>24.1</c:v>
                </c:pt>
                <c:pt idx="386">
                  <c:v>24.1</c:v>
                </c:pt>
                <c:pt idx="387">
                  <c:v>24.1</c:v>
                </c:pt>
                <c:pt idx="388">
                  <c:v>24.1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24.1</c:v>
                </c:pt>
                <c:pt idx="393">
                  <c:v>24.1</c:v>
                </c:pt>
                <c:pt idx="394">
                  <c:v>24.1</c:v>
                </c:pt>
                <c:pt idx="395">
                  <c:v>24.1</c:v>
                </c:pt>
                <c:pt idx="396">
                  <c:v>24.1</c:v>
                </c:pt>
                <c:pt idx="397">
                  <c:v>24.1</c:v>
                </c:pt>
                <c:pt idx="398">
                  <c:v>24.1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24.1</c:v>
                </c:pt>
                <c:pt idx="406">
                  <c:v>24.1</c:v>
                </c:pt>
                <c:pt idx="407">
                  <c:v>24.1</c:v>
                </c:pt>
                <c:pt idx="408">
                  <c:v>24.1</c:v>
                </c:pt>
                <c:pt idx="409">
                  <c:v>24.1</c:v>
                </c:pt>
                <c:pt idx="410">
                  <c:v>24.1</c:v>
                </c:pt>
                <c:pt idx="411">
                  <c:v>24.1</c:v>
                </c:pt>
                <c:pt idx="412">
                  <c:v>24.1</c:v>
                </c:pt>
                <c:pt idx="413">
                  <c:v>24.1</c:v>
                </c:pt>
                <c:pt idx="414">
                  <c:v>24.1</c:v>
                </c:pt>
                <c:pt idx="415">
                  <c:v>24.1</c:v>
                </c:pt>
                <c:pt idx="416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A-4A15-A275-7004E545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2303"/>
        <c:axId val="246722719"/>
      </c:scatterChart>
      <c:valAx>
        <c:axId val="2467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6722719"/>
        <c:crosses val="autoZero"/>
        <c:crossBetween val="midCat"/>
      </c:valAx>
      <c:valAx>
        <c:axId val="2467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67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TMF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TM!$H$3:$H$322</c:f>
              <c:numCache>
                <c:formatCode>General</c:formatCode>
                <c:ptCount val="320"/>
                <c:pt idx="0">
                  <c:v>-23.1</c:v>
                </c:pt>
                <c:pt idx="1">
                  <c:v>-22.6</c:v>
                </c:pt>
                <c:pt idx="2">
                  <c:v>-22.1</c:v>
                </c:pt>
                <c:pt idx="3">
                  <c:v>-21.6</c:v>
                </c:pt>
                <c:pt idx="4">
                  <c:v>-21.1</c:v>
                </c:pt>
                <c:pt idx="5">
                  <c:v>-20.6</c:v>
                </c:pt>
                <c:pt idx="6">
                  <c:v>-20.100000000000001</c:v>
                </c:pt>
                <c:pt idx="7">
                  <c:v>-19.600000000000001</c:v>
                </c:pt>
                <c:pt idx="8">
                  <c:v>-19.100000000000001</c:v>
                </c:pt>
                <c:pt idx="9">
                  <c:v>-18.600000000000001</c:v>
                </c:pt>
                <c:pt idx="10">
                  <c:v>-18.100000000000001</c:v>
                </c:pt>
                <c:pt idx="11">
                  <c:v>-17.600000000000001</c:v>
                </c:pt>
                <c:pt idx="12">
                  <c:v>-17.100000000000001</c:v>
                </c:pt>
                <c:pt idx="13">
                  <c:v>-16.600000000000001</c:v>
                </c:pt>
                <c:pt idx="14">
                  <c:v>-16.100000000000001</c:v>
                </c:pt>
                <c:pt idx="15">
                  <c:v>-15.7</c:v>
                </c:pt>
                <c:pt idx="16">
                  <c:v>-15.3</c:v>
                </c:pt>
                <c:pt idx="17">
                  <c:v>-14.9</c:v>
                </c:pt>
                <c:pt idx="18">
                  <c:v>-14.5</c:v>
                </c:pt>
                <c:pt idx="19">
                  <c:v>-14.1</c:v>
                </c:pt>
                <c:pt idx="20">
                  <c:v>-13.7</c:v>
                </c:pt>
                <c:pt idx="21">
                  <c:v>-13.3</c:v>
                </c:pt>
                <c:pt idx="22">
                  <c:v>-12.9</c:v>
                </c:pt>
                <c:pt idx="23">
                  <c:v>-12.5</c:v>
                </c:pt>
                <c:pt idx="24">
                  <c:v>-12.1</c:v>
                </c:pt>
                <c:pt idx="25">
                  <c:v>-11.7</c:v>
                </c:pt>
                <c:pt idx="26">
                  <c:v>-11.3</c:v>
                </c:pt>
                <c:pt idx="27">
                  <c:v>-10.9</c:v>
                </c:pt>
                <c:pt idx="28">
                  <c:v>-10.5</c:v>
                </c:pt>
                <c:pt idx="29">
                  <c:v>-10.1</c:v>
                </c:pt>
                <c:pt idx="30">
                  <c:v>-9.6999999999999993</c:v>
                </c:pt>
                <c:pt idx="31">
                  <c:v>-9.2874999999999996</c:v>
                </c:pt>
                <c:pt idx="32">
                  <c:v>-8.875</c:v>
                </c:pt>
                <c:pt idx="33">
                  <c:v>-8.4625000000000004</c:v>
                </c:pt>
                <c:pt idx="34">
                  <c:v>-8.0500000000000007</c:v>
                </c:pt>
                <c:pt idx="35">
                  <c:v>-7.6375000000000002</c:v>
                </c:pt>
                <c:pt idx="36">
                  <c:v>-7.2249999999999996</c:v>
                </c:pt>
                <c:pt idx="37">
                  <c:v>-6.8125</c:v>
                </c:pt>
                <c:pt idx="38">
                  <c:v>-6.4</c:v>
                </c:pt>
                <c:pt idx="39">
                  <c:v>-6</c:v>
                </c:pt>
                <c:pt idx="40">
                  <c:v>-5.6</c:v>
                </c:pt>
                <c:pt idx="41">
                  <c:v>-5.2</c:v>
                </c:pt>
                <c:pt idx="42">
                  <c:v>-4.8</c:v>
                </c:pt>
                <c:pt idx="43">
                  <c:v>-4.4000000000000004</c:v>
                </c:pt>
                <c:pt idx="44">
                  <c:v>-4</c:v>
                </c:pt>
                <c:pt idx="45">
                  <c:v>-3.6</c:v>
                </c:pt>
                <c:pt idx="46">
                  <c:v>-3.2</c:v>
                </c:pt>
                <c:pt idx="47">
                  <c:v>-2.8</c:v>
                </c:pt>
                <c:pt idx="48">
                  <c:v>-2.4</c:v>
                </c:pt>
                <c:pt idx="49">
                  <c:v>-2</c:v>
                </c:pt>
                <c:pt idx="50">
                  <c:v>-1.6</c:v>
                </c:pt>
                <c:pt idx="51">
                  <c:v>-1.2</c:v>
                </c:pt>
                <c:pt idx="52">
                  <c:v>-0.8</c:v>
                </c:pt>
                <c:pt idx="53">
                  <c:v>-0.4</c:v>
                </c:pt>
                <c:pt idx="54">
                  <c:v>0</c:v>
                </c:pt>
                <c:pt idx="55">
                  <c:v>0.4</c:v>
                </c:pt>
                <c:pt idx="56">
                  <c:v>0.8</c:v>
                </c:pt>
                <c:pt idx="57">
                  <c:v>1.2</c:v>
                </c:pt>
                <c:pt idx="58">
                  <c:v>1.6</c:v>
                </c:pt>
                <c:pt idx="59">
                  <c:v>2</c:v>
                </c:pt>
                <c:pt idx="60">
                  <c:v>2.4</c:v>
                </c:pt>
                <c:pt idx="61">
                  <c:v>2.8</c:v>
                </c:pt>
                <c:pt idx="62">
                  <c:v>3.2</c:v>
                </c:pt>
                <c:pt idx="63">
                  <c:v>3.6</c:v>
                </c:pt>
                <c:pt idx="64">
                  <c:v>4</c:v>
                </c:pt>
                <c:pt idx="65">
                  <c:v>4.4000000000000004</c:v>
                </c:pt>
                <c:pt idx="66">
                  <c:v>4.8</c:v>
                </c:pt>
                <c:pt idx="67">
                  <c:v>5.2</c:v>
                </c:pt>
                <c:pt idx="68">
                  <c:v>5.6</c:v>
                </c:pt>
                <c:pt idx="69">
                  <c:v>6</c:v>
                </c:pt>
                <c:pt idx="70">
                  <c:v>6.4</c:v>
                </c:pt>
                <c:pt idx="71">
                  <c:v>6.8125</c:v>
                </c:pt>
                <c:pt idx="72">
                  <c:v>7.2249999999999996</c:v>
                </c:pt>
                <c:pt idx="73">
                  <c:v>7.6375000000000002</c:v>
                </c:pt>
                <c:pt idx="74">
                  <c:v>8.0500000000000007</c:v>
                </c:pt>
                <c:pt idx="75">
                  <c:v>8.4625000000000004</c:v>
                </c:pt>
                <c:pt idx="76">
                  <c:v>8.875</c:v>
                </c:pt>
                <c:pt idx="77">
                  <c:v>9.2874999999999996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10.5</c:v>
                </c:pt>
                <c:pt idx="81">
                  <c:v>10.9</c:v>
                </c:pt>
                <c:pt idx="82">
                  <c:v>11.3</c:v>
                </c:pt>
                <c:pt idx="83">
                  <c:v>11.7</c:v>
                </c:pt>
                <c:pt idx="84">
                  <c:v>12.1</c:v>
                </c:pt>
                <c:pt idx="85">
                  <c:v>12.5</c:v>
                </c:pt>
                <c:pt idx="86">
                  <c:v>12.9</c:v>
                </c:pt>
                <c:pt idx="87">
                  <c:v>13.3</c:v>
                </c:pt>
                <c:pt idx="88">
                  <c:v>13.7</c:v>
                </c:pt>
                <c:pt idx="89">
                  <c:v>14.1</c:v>
                </c:pt>
                <c:pt idx="90">
                  <c:v>14.5</c:v>
                </c:pt>
                <c:pt idx="91">
                  <c:v>14.9</c:v>
                </c:pt>
                <c:pt idx="92">
                  <c:v>15.3</c:v>
                </c:pt>
                <c:pt idx="93">
                  <c:v>15.7</c:v>
                </c:pt>
                <c:pt idx="94">
                  <c:v>16.100000000000001</c:v>
                </c:pt>
                <c:pt idx="95">
                  <c:v>16.600000000000001</c:v>
                </c:pt>
                <c:pt idx="96">
                  <c:v>17.100000000000001</c:v>
                </c:pt>
                <c:pt idx="97">
                  <c:v>17.600000000000001</c:v>
                </c:pt>
                <c:pt idx="98">
                  <c:v>18.100000000000001</c:v>
                </c:pt>
                <c:pt idx="99">
                  <c:v>18.600000000000001</c:v>
                </c:pt>
                <c:pt idx="100">
                  <c:v>19.100000000000001</c:v>
                </c:pt>
                <c:pt idx="101">
                  <c:v>19.600000000000001</c:v>
                </c:pt>
                <c:pt idx="102">
                  <c:v>20.100000000000001</c:v>
                </c:pt>
                <c:pt idx="103">
                  <c:v>20.6</c:v>
                </c:pt>
                <c:pt idx="104">
                  <c:v>21.1</c:v>
                </c:pt>
                <c:pt idx="105">
                  <c:v>21.6</c:v>
                </c:pt>
                <c:pt idx="106">
                  <c:v>22.1</c:v>
                </c:pt>
                <c:pt idx="107">
                  <c:v>22.6</c:v>
                </c:pt>
                <c:pt idx="108">
                  <c:v>23.1</c:v>
                </c:pt>
                <c:pt idx="109">
                  <c:v>-23.1</c:v>
                </c:pt>
                <c:pt idx="110">
                  <c:v>-22.8</c:v>
                </c:pt>
                <c:pt idx="111">
                  <c:v>-22.5</c:v>
                </c:pt>
                <c:pt idx="112">
                  <c:v>-22.2</c:v>
                </c:pt>
                <c:pt idx="113">
                  <c:v>-21.9</c:v>
                </c:pt>
                <c:pt idx="114">
                  <c:v>-21.416666666699999</c:v>
                </c:pt>
                <c:pt idx="115">
                  <c:v>-20.933333333299998</c:v>
                </c:pt>
                <c:pt idx="116">
                  <c:v>-20.45</c:v>
                </c:pt>
                <c:pt idx="117">
                  <c:v>-19.9666666667</c:v>
                </c:pt>
                <c:pt idx="118">
                  <c:v>-19.483333333299999</c:v>
                </c:pt>
                <c:pt idx="119">
                  <c:v>-19</c:v>
                </c:pt>
                <c:pt idx="120">
                  <c:v>-18.516666666700001</c:v>
                </c:pt>
                <c:pt idx="121">
                  <c:v>-18.0333333333</c:v>
                </c:pt>
                <c:pt idx="122">
                  <c:v>-17.55</c:v>
                </c:pt>
                <c:pt idx="123">
                  <c:v>-17.066666666700002</c:v>
                </c:pt>
                <c:pt idx="124">
                  <c:v>-16.583333333300001</c:v>
                </c:pt>
                <c:pt idx="125">
                  <c:v>-16.100000000000001</c:v>
                </c:pt>
                <c:pt idx="126">
                  <c:v>-15.6264705882</c:v>
                </c:pt>
                <c:pt idx="127">
                  <c:v>-15.152941176500001</c:v>
                </c:pt>
                <c:pt idx="128">
                  <c:v>-14.679411764699999</c:v>
                </c:pt>
                <c:pt idx="129">
                  <c:v>-14.2058823529</c:v>
                </c:pt>
                <c:pt idx="130">
                  <c:v>-13.7323529412</c:v>
                </c:pt>
                <c:pt idx="131">
                  <c:v>-13.258823529400001</c:v>
                </c:pt>
                <c:pt idx="132">
                  <c:v>-12.785294117699999</c:v>
                </c:pt>
                <c:pt idx="133">
                  <c:v>-12.3117647059</c:v>
                </c:pt>
                <c:pt idx="134">
                  <c:v>-11.8382352941</c:v>
                </c:pt>
                <c:pt idx="135">
                  <c:v>-11.364705882399999</c:v>
                </c:pt>
                <c:pt idx="136">
                  <c:v>-10.8911764706</c:v>
                </c:pt>
                <c:pt idx="137">
                  <c:v>-10.4176470588</c:v>
                </c:pt>
                <c:pt idx="138">
                  <c:v>-9.9441176470600006</c:v>
                </c:pt>
                <c:pt idx="139">
                  <c:v>-9.4705882352900002</c:v>
                </c:pt>
                <c:pt idx="140">
                  <c:v>-8.9970588235300006</c:v>
                </c:pt>
                <c:pt idx="141">
                  <c:v>-8.5235294117699993</c:v>
                </c:pt>
                <c:pt idx="142">
                  <c:v>-8.0500000000000007</c:v>
                </c:pt>
                <c:pt idx="143">
                  <c:v>-7.5764705882300003</c:v>
                </c:pt>
                <c:pt idx="144">
                  <c:v>-7.1029411764699999</c:v>
                </c:pt>
                <c:pt idx="145">
                  <c:v>-6.6294117647100004</c:v>
                </c:pt>
                <c:pt idx="146">
                  <c:v>-6.15588235294</c:v>
                </c:pt>
                <c:pt idx="147">
                  <c:v>-5.6823529411799996</c:v>
                </c:pt>
                <c:pt idx="148">
                  <c:v>-5.20882352941</c:v>
                </c:pt>
                <c:pt idx="149">
                  <c:v>-4.7352941176499996</c:v>
                </c:pt>
                <c:pt idx="150">
                  <c:v>-4.2617647058800001</c:v>
                </c:pt>
                <c:pt idx="151">
                  <c:v>-3.7882352941200002</c:v>
                </c:pt>
                <c:pt idx="152">
                  <c:v>-3.3147058823500002</c:v>
                </c:pt>
                <c:pt idx="153">
                  <c:v>-2.8411764705899998</c:v>
                </c:pt>
                <c:pt idx="154">
                  <c:v>-2.3676470588199998</c:v>
                </c:pt>
                <c:pt idx="155">
                  <c:v>-1.8941176470600001</c:v>
                </c:pt>
                <c:pt idx="156">
                  <c:v>-1.4205882352899999</c:v>
                </c:pt>
                <c:pt idx="157">
                  <c:v>-0.94705882352899995</c:v>
                </c:pt>
                <c:pt idx="158">
                  <c:v>-0.47352941176500002</c:v>
                </c:pt>
                <c:pt idx="159">
                  <c:v>0</c:v>
                </c:pt>
                <c:pt idx="160">
                  <c:v>0.47352941176500002</c:v>
                </c:pt>
                <c:pt idx="161">
                  <c:v>0.94705882352899995</c:v>
                </c:pt>
                <c:pt idx="162">
                  <c:v>1.4205882352899999</c:v>
                </c:pt>
                <c:pt idx="163">
                  <c:v>1.8941176470600001</c:v>
                </c:pt>
                <c:pt idx="164">
                  <c:v>2.3676470588199998</c:v>
                </c:pt>
                <c:pt idx="165">
                  <c:v>2.8411764705899998</c:v>
                </c:pt>
                <c:pt idx="166">
                  <c:v>3.3147058823500002</c:v>
                </c:pt>
                <c:pt idx="167">
                  <c:v>3.7882352941200002</c:v>
                </c:pt>
                <c:pt idx="168">
                  <c:v>4.2617647058800001</c:v>
                </c:pt>
                <c:pt idx="169">
                  <c:v>4.7352941176499996</c:v>
                </c:pt>
                <c:pt idx="170">
                  <c:v>5.20882352941</c:v>
                </c:pt>
                <c:pt idx="171">
                  <c:v>5.6823529411799996</c:v>
                </c:pt>
                <c:pt idx="172">
                  <c:v>6.15588235294</c:v>
                </c:pt>
                <c:pt idx="173">
                  <c:v>6.6294117647100004</c:v>
                </c:pt>
                <c:pt idx="174">
                  <c:v>7.1029411764699999</c:v>
                </c:pt>
                <c:pt idx="175">
                  <c:v>7.5764705882300003</c:v>
                </c:pt>
                <c:pt idx="176">
                  <c:v>8.0500000000000007</c:v>
                </c:pt>
                <c:pt idx="177">
                  <c:v>8.5235294117699993</c:v>
                </c:pt>
                <c:pt idx="178">
                  <c:v>8.9970588235300006</c:v>
                </c:pt>
                <c:pt idx="179">
                  <c:v>9.4705882352900002</c:v>
                </c:pt>
                <c:pt idx="180">
                  <c:v>9.9441176470600006</c:v>
                </c:pt>
                <c:pt idx="181">
                  <c:v>10.4176470588</c:v>
                </c:pt>
                <c:pt idx="182">
                  <c:v>10.8911764706</c:v>
                </c:pt>
                <c:pt idx="183">
                  <c:v>11.364705882399999</c:v>
                </c:pt>
                <c:pt idx="184">
                  <c:v>11.8382352941</c:v>
                </c:pt>
                <c:pt idx="185">
                  <c:v>12.3117647059</c:v>
                </c:pt>
                <c:pt idx="186">
                  <c:v>12.785294117699999</c:v>
                </c:pt>
                <c:pt idx="187">
                  <c:v>13.258823529400001</c:v>
                </c:pt>
                <c:pt idx="188">
                  <c:v>13.7323529412</c:v>
                </c:pt>
                <c:pt idx="189">
                  <c:v>14.2058823529</c:v>
                </c:pt>
                <c:pt idx="190">
                  <c:v>14.679411764699999</c:v>
                </c:pt>
                <c:pt idx="191">
                  <c:v>15.152941176500001</c:v>
                </c:pt>
                <c:pt idx="192">
                  <c:v>15.6264705882</c:v>
                </c:pt>
                <c:pt idx="193">
                  <c:v>16.100000000000001</c:v>
                </c:pt>
                <c:pt idx="194">
                  <c:v>16.583333333300001</c:v>
                </c:pt>
                <c:pt idx="195">
                  <c:v>17.066666666700002</c:v>
                </c:pt>
                <c:pt idx="196">
                  <c:v>17.55</c:v>
                </c:pt>
                <c:pt idx="197">
                  <c:v>18.0333333333</c:v>
                </c:pt>
                <c:pt idx="198">
                  <c:v>18.516666666700001</c:v>
                </c:pt>
                <c:pt idx="199">
                  <c:v>19</c:v>
                </c:pt>
                <c:pt idx="200">
                  <c:v>19.483333333299999</c:v>
                </c:pt>
                <c:pt idx="201">
                  <c:v>19.9666666667</c:v>
                </c:pt>
                <c:pt idx="202">
                  <c:v>20.45</c:v>
                </c:pt>
                <c:pt idx="203">
                  <c:v>20.933333333299998</c:v>
                </c:pt>
                <c:pt idx="204">
                  <c:v>21.416666666699999</c:v>
                </c:pt>
                <c:pt idx="205">
                  <c:v>21.9</c:v>
                </c:pt>
                <c:pt idx="206">
                  <c:v>22.2</c:v>
                </c:pt>
                <c:pt idx="207">
                  <c:v>22.5</c:v>
                </c:pt>
                <c:pt idx="208">
                  <c:v>22.8</c:v>
                </c:pt>
                <c:pt idx="209">
                  <c:v>23.1</c:v>
                </c:pt>
                <c:pt idx="210">
                  <c:v>-23.1</c:v>
                </c:pt>
                <c:pt idx="211">
                  <c:v>-23.1</c:v>
                </c:pt>
                <c:pt idx="212">
                  <c:v>-23.1</c:v>
                </c:pt>
                <c:pt idx="213">
                  <c:v>-23.1</c:v>
                </c:pt>
                <c:pt idx="214">
                  <c:v>-23.1</c:v>
                </c:pt>
                <c:pt idx="215">
                  <c:v>-23.1</c:v>
                </c:pt>
                <c:pt idx="216">
                  <c:v>-23.1</c:v>
                </c:pt>
                <c:pt idx="217">
                  <c:v>-23.1</c:v>
                </c:pt>
                <c:pt idx="218">
                  <c:v>-23.1</c:v>
                </c:pt>
                <c:pt idx="219">
                  <c:v>-23.1</c:v>
                </c:pt>
                <c:pt idx="220">
                  <c:v>-23.1</c:v>
                </c:pt>
                <c:pt idx="221">
                  <c:v>-23.1</c:v>
                </c:pt>
                <c:pt idx="222">
                  <c:v>-23.1</c:v>
                </c:pt>
                <c:pt idx="223">
                  <c:v>-23.1</c:v>
                </c:pt>
                <c:pt idx="224">
                  <c:v>-23.1</c:v>
                </c:pt>
                <c:pt idx="225">
                  <c:v>-23.1</c:v>
                </c:pt>
                <c:pt idx="226">
                  <c:v>-23.1</c:v>
                </c:pt>
                <c:pt idx="227">
                  <c:v>-23.1</c:v>
                </c:pt>
                <c:pt idx="228">
                  <c:v>-23.1</c:v>
                </c:pt>
                <c:pt idx="229">
                  <c:v>-23.1</c:v>
                </c:pt>
                <c:pt idx="230">
                  <c:v>-23.1</c:v>
                </c:pt>
                <c:pt idx="231">
                  <c:v>-23.1</c:v>
                </c:pt>
                <c:pt idx="232">
                  <c:v>-23.1</c:v>
                </c:pt>
                <c:pt idx="233">
                  <c:v>-23.1</c:v>
                </c:pt>
                <c:pt idx="234">
                  <c:v>-23.1</c:v>
                </c:pt>
                <c:pt idx="235">
                  <c:v>-23.1</c:v>
                </c:pt>
                <c:pt idx="236">
                  <c:v>-23.1</c:v>
                </c:pt>
                <c:pt idx="237">
                  <c:v>-23.1</c:v>
                </c:pt>
                <c:pt idx="238">
                  <c:v>-23.1</c:v>
                </c:pt>
                <c:pt idx="239">
                  <c:v>-23.1</c:v>
                </c:pt>
                <c:pt idx="240">
                  <c:v>-23.1</c:v>
                </c:pt>
                <c:pt idx="241">
                  <c:v>-23.1</c:v>
                </c:pt>
                <c:pt idx="242">
                  <c:v>-23.1</c:v>
                </c:pt>
                <c:pt idx="243">
                  <c:v>-23.1</c:v>
                </c:pt>
                <c:pt idx="244">
                  <c:v>-23.1</c:v>
                </c:pt>
                <c:pt idx="245">
                  <c:v>-23.1</c:v>
                </c:pt>
                <c:pt idx="246">
                  <c:v>-23.1</c:v>
                </c:pt>
                <c:pt idx="247">
                  <c:v>-23.1</c:v>
                </c:pt>
                <c:pt idx="248">
                  <c:v>-23.1</c:v>
                </c:pt>
                <c:pt idx="249">
                  <c:v>-23.1</c:v>
                </c:pt>
                <c:pt idx="250">
                  <c:v>-23.1</c:v>
                </c:pt>
                <c:pt idx="251">
                  <c:v>-23.1</c:v>
                </c:pt>
                <c:pt idx="252">
                  <c:v>-23.1</c:v>
                </c:pt>
                <c:pt idx="253">
                  <c:v>-23.1</c:v>
                </c:pt>
                <c:pt idx="254">
                  <c:v>-23.1</c:v>
                </c:pt>
                <c:pt idx="255">
                  <c:v>-23.1</c:v>
                </c:pt>
                <c:pt idx="256">
                  <c:v>-23.1</c:v>
                </c:pt>
                <c:pt idx="257">
                  <c:v>-23.1</c:v>
                </c:pt>
                <c:pt idx="258">
                  <c:v>-23.1</c:v>
                </c:pt>
                <c:pt idx="259">
                  <c:v>-23.1</c:v>
                </c:pt>
                <c:pt idx="260">
                  <c:v>-23.1</c:v>
                </c:pt>
                <c:pt idx="261">
                  <c:v>-23.1</c:v>
                </c:pt>
                <c:pt idx="262">
                  <c:v>-23.1</c:v>
                </c:pt>
                <c:pt idx="263">
                  <c:v>-23.1</c:v>
                </c:pt>
                <c:pt idx="264">
                  <c:v>-23.1</c:v>
                </c:pt>
                <c:pt idx="265">
                  <c:v>23.1</c:v>
                </c:pt>
                <c:pt idx="266">
                  <c:v>23.1</c:v>
                </c:pt>
                <c:pt idx="267">
                  <c:v>23.1</c:v>
                </c:pt>
                <c:pt idx="268">
                  <c:v>23.1</c:v>
                </c:pt>
                <c:pt idx="269">
                  <c:v>23.1</c:v>
                </c:pt>
                <c:pt idx="270">
                  <c:v>23.1</c:v>
                </c:pt>
                <c:pt idx="271">
                  <c:v>23.1</c:v>
                </c:pt>
                <c:pt idx="272">
                  <c:v>23.1</c:v>
                </c:pt>
                <c:pt idx="273">
                  <c:v>23.1</c:v>
                </c:pt>
                <c:pt idx="274">
                  <c:v>23.1</c:v>
                </c:pt>
                <c:pt idx="275">
                  <c:v>23.1</c:v>
                </c:pt>
                <c:pt idx="276">
                  <c:v>23.1</c:v>
                </c:pt>
                <c:pt idx="277">
                  <c:v>23.1</c:v>
                </c:pt>
                <c:pt idx="278">
                  <c:v>23.1</c:v>
                </c:pt>
                <c:pt idx="279">
                  <c:v>23.1</c:v>
                </c:pt>
                <c:pt idx="280">
                  <c:v>23.1</c:v>
                </c:pt>
                <c:pt idx="281">
                  <c:v>23.1</c:v>
                </c:pt>
                <c:pt idx="282">
                  <c:v>23.1</c:v>
                </c:pt>
                <c:pt idx="283">
                  <c:v>23.1</c:v>
                </c:pt>
                <c:pt idx="284">
                  <c:v>23.1</c:v>
                </c:pt>
                <c:pt idx="285">
                  <c:v>23.1</c:v>
                </c:pt>
                <c:pt idx="286">
                  <c:v>23.1</c:v>
                </c:pt>
                <c:pt idx="287">
                  <c:v>23.1</c:v>
                </c:pt>
                <c:pt idx="288">
                  <c:v>23.1</c:v>
                </c:pt>
                <c:pt idx="289">
                  <c:v>23.1</c:v>
                </c:pt>
                <c:pt idx="290">
                  <c:v>23.1</c:v>
                </c:pt>
                <c:pt idx="291">
                  <c:v>23.1</c:v>
                </c:pt>
                <c:pt idx="292">
                  <c:v>23.1</c:v>
                </c:pt>
                <c:pt idx="293">
                  <c:v>23.1</c:v>
                </c:pt>
                <c:pt idx="294">
                  <c:v>23.1</c:v>
                </c:pt>
                <c:pt idx="295">
                  <c:v>23.1</c:v>
                </c:pt>
                <c:pt idx="296">
                  <c:v>23.1</c:v>
                </c:pt>
                <c:pt idx="297">
                  <c:v>23.1</c:v>
                </c:pt>
                <c:pt idx="298">
                  <c:v>23.1</c:v>
                </c:pt>
                <c:pt idx="299">
                  <c:v>23.1</c:v>
                </c:pt>
                <c:pt idx="300">
                  <c:v>23.1</c:v>
                </c:pt>
                <c:pt idx="301">
                  <c:v>23.1</c:v>
                </c:pt>
                <c:pt idx="302">
                  <c:v>23.1</c:v>
                </c:pt>
                <c:pt idx="303">
                  <c:v>23.1</c:v>
                </c:pt>
                <c:pt idx="304">
                  <c:v>23.1</c:v>
                </c:pt>
                <c:pt idx="305">
                  <c:v>23.1</c:v>
                </c:pt>
                <c:pt idx="306">
                  <c:v>23.1</c:v>
                </c:pt>
                <c:pt idx="307">
                  <c:v>23.1</c:v>
                </c:pt>
                <c:pt idx="308">
                  <c:v>23.1</c:v>
                </c:pt>
                <c:pt idx="309">
                  <c:v>23.1</c:v>
                </c:pt>
                <c:pt idx="310">
                  <c:v>23.1</c:v>
                </c:pt>
                <c:pt idx="311">
                  <c:v>23.1</c:v>
                </c:pt>
                <c:pt idx="312">
                  <c:v>23.1</c:v>
                </c:pt>
                <c:pt idx="313">
                  <c:v>23.1</c:v>
                </c:pt>
                <c:pt idx="314">
                  <c:v>23.1</c:v>
                </c:pt>
                <c:pt idx="315">
                  <c:v>23.1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</c:numCache>
            </c:numRef>
          </c:xVal>
          <c:yVal>
            <c:numRef>
              <c:f>TM!$I$3:$I$322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24.1</c:v>
                </c:pt>
                <c:pt idx="110">
                  <c:v>24.1</c:v>
                </c:pt>
                <c:pt idx="111">
                  <c:v>24.1</c:v>
                </c:pt>
                <c:pt idx="112">
                  <c:v>24.1</c:v>
                </c:pt>
                <c:pt idx="113">
                  <c:v>24.1</c:v>
                </c:pt>
                <c:pt idx="114">
                  <c:v>24.1</c:v>
                </c:pt>
                <c:pt idx="115">
                  <c:v>24.1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24.1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24.1</c:v>
                </c:pt>
                <c:pt idx="137">
                  <c:v>24.1</c:v>
                </c:pt>
                <c:pt idx="138">
                  <c:v>24.1</c:v>
                </c:pt>
                <c:pt idx="139">
                  <c:v>24.1</c:v>
                </c:pt>
                <c:pt idx="140">
                  <c:v>24.1</c:v>
                </c:pt>
                <c:pt idx="141">
                  <c:v>24.1</c:v>
                </c:pt>
                <c:pt idx="142">
                  <c:v>24.1</c:v>
                </c:pt>
                <c:pt idx="143">
                  <c:v>24.1</c:v>
                </c:pt>
                <c:pt idx="144">
                  <c:v>24.1</c:v>
                </c:pt>
                <c:pt idx="145">
                  <c:v>24.1</c:v>
                </c:pt>
                <c:pt idx="146">
                  <c:v>24.1</c:v>
                </c:pt>
                <c:pt idx="147">
                  <c:v>24.1</c:v>
                </c:pt>
                <c:pt idx="148">
                  <c:v>24.1</c:v>
                </c:pt>
                <c:pt idx="149">
                  <c:v>24.1</c:v>
                </c:pt>
                <c:pt idx="150">
                  <c:v>24.1</c:v>
                </c:pt>
                <c:pt idx="151">
                  <c:v>24.1</c:v>
                </c:pt>
                <c:pt idx="152">
                  <c:v>24.1</c:v>
                </c:pt>
                <c:pt idx="153">
                  <c:v>24.1</c:v>
                </c:pt>
                <c:pt idx="154">
                  <c:v>24.1</c:v>
                </c:pt>
                <c:pt idx="155">
                  <c:v>24.1</c:v>
                </c:pt>
                <c:pt idx="156">
                  <c:v>24.1</c:v>
                </c:pt>
                <c:pt idx="157">
                  <c:v>24.1</c:v>
                </c:pt>
                <c:pt idx="158">
                  <c:v>24.1</c:v>
                </c:pt>
                <c:pt idx="159">
                  <c:v>24.1</c:v>
                </c:pt>
                <c:pt idx="160">
                  <c:v>24.1</c:v>
                </c:pt>
                <c:pt idx="161">
                  <c:v>24.1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24.1</c:v>
                </c:pt>
                <c:pt idx="178">
                  <c:v>24.1</c:v>
                </c:pt>
                <c:pt idx="179">
                  <c:v>24.1</c:v>
                </c:pt>
                <c:pt idx="180">
                  <c:v>24.1</c:v>
                </c:pt>
                <c:pt idx="181">
                  <c:v>24.1</c:v>
                </c:pt>
                <c:pt idx="182">
                  <c:v>24.1</c:v>
                </c:pt>
                <c:pt idx="183">
                  <c:v>24.1</c:v>
                </c:pt>
                <c:pt idx="184">
                  <c:v>24.1</c:v>
                </c:pt>
                <c:pt idx="185">
                  <c:v>24.1</c:v>
                </c:pt>
                <c:pt idx="186">
                  <c:v>24.1</c:v>
                </c:pt>
                <c:pt idx="187">
                  <c:v>24.1</c:v>
                </c:pt>
                <c:pt idx="188">
                  <c:v>24.1</c:v>
                </c:pt>
                <c:pt idx="189">
                  <c:v>24.1</c:v>
                </c:pt>
                <c:pt idx="190">
                  <c:v>24.1</c:v>
                </c:pt>
                <c:pt idx="191">
                  <c:v>24.1</c:v>
                </c:pt>
                <c:pt idx="192">
                  <c:v>24.1</c:v>
                </c:pt>
                <c:pt idx="193">
                  <c:v>24.1</c:v>
                </c:pt>
                <c:pt idx="194">
                  <c:v>24.1</c:v>
                </c:pt>
                <c:pt idx="195">
                  <c:v>24.1</c:v>
                </c:pt>
                <c:pt idx="196">
                  <c:v>24.1</c:v>
                </c:pt>
                <c:pt idx="197">
                  <c:v>24.1</c:v>
                </c:pt>
                <c:pt idx="198">
                  <c:v>24.1</c:v>
                </c:pt>
                <c:pt idx="199">
                  <c:v>24.1</c:v>
                </c:pt>
                <c:pt idx="200">
                  <c:v>24.1</c:v>
                </c:pt>
                <c:pt idx="201">
                  <c:v>24.1</c:v>
                </c:pt>
                <c:pt idx="202">
                  <c:v>24.1</c:v>
                </c:pt>
                <c:pt idx="203">
                  <c:v>24.1</c:v>
                </c:pt>
                <c:pt idx="204">
                  <c:v>24.1</c:v>
                </c:pt>
                <c:pt idx="205">
                  <c:v>24.1</c:v>
                </c:pt>
                <c:pt idx="206">
                  <c:v>24.1</c:v>
                </c:pt>
                <c:pt idx="207">
                  <c:v>24.1</c:v>
                </c:pt>
                <c:pt idx="208">
                  <c:v>24.1</c:v>
                </c:pt>
                <c:pt idx="209">
                  <c:v>24.1</c:v>
                </c:pt>
                <c:pt idx="210">
                  <c:v>0</c:v>
                </c:pt>
                <c:pt idx="211">
                  <c:v>2.57</c:v>
                </c:pt>
                <c:pt idx="212">
                  <c:v>0.428333333333</c:v>
                </c:pt>
                <c:pt idx="213">
                  <c:v>0.85666666666699998</c:v>
                </c:pt>
                <c:pt idx="214">
                  <c:v>1.2849999999999999</c:v>
                </c:pt>
                <c:pt idx="215">
                  <c:v>1.71333333333</c:v>
                </c:pt>
                <c:pt idx="216">
                  <c:v>2.1416666666699999</c:v>
                </c:pt>
                <c:pt idx="217">
                  <c:v>3.044</c:v>
                </c:pt>
                <c:pt idx="218">
                  <c:v>3.5179999999999998</c:v>
                </c:pt>
                <c:pt idx="219">
                  <c:v>3.992</c:v>
                </c:pt>
                <c:pt idx="220">
                  <c:v>4.4660000000000002</c:v>
                </c:pt>
                <c:pt idx="221">
                  <c:v>4.9400000000000004</c:v>
                </c:pt>
                <c:pt idx="222">
                  <c:v>5.4139999999999997</c:v>
                </c:pt>
                <c:pt idx="223">
                  <c:v>5.8879999999999999</c:v>
                </c:pt>
                <c:pt idx="224">
                  <c:v>6.3620000000000001</c:v>
                </c:pt>
                <c:pt idx="225">
                  <c:v>6.8360000000000003</c:v>
                </c:pt>
                <c:pt idx="226">
                  <c:v>7.31</c:v>
                </c:pt>
                <c:pt idx="227">
                  <c:v>7.7839999999999998</c:v>
                </c:pt>
                <c:pt idx="228">
                  <c:v>8.2579999999999991</c:v>
                </c:pt>
                <c:pt idx="229">
                  <c:v>8.7319999999999993</c:v>
                </c:pt>
                <c:pt idx="230">
                  <c:v>9.2059999999999995</c:v>
                </c:pt>
                <c:pt idx="231">
                  <c:v>9.68</c:v>
                </c:pt>
                <c:pt idx="232">
                  <c:v>10.154</c:v>
                </c:pt>
                <c:pt idx="233">
                  <c:v>10.628</c:v>
                </c:pt>
                <c:pt idx="234">
                  <c:v>11.102</c:v>
                </c:pt>
                <c:pt idx="235">
                  <c:v>11.576000000000001</c:v>
                </c:pt>
                <c:pt idx="236">
                  <c:v>12.05</c:v>
                </c:pt>
                <c:pt idx="237">
                  <c:v>12.501875</c:v>
                </c:pt>
                <c:pt idx="238">
                  <c:v>12.953749999999999</c:v>
                </c:pt>
                <c:pt idx="239">
                  <c:v>13.405625000000001</c:v>
                </c:pt>
                <c:pt idx="240">
                  <c:v>13.8575</c:v>
                </c:pt>
                <c:pt idx="241">
                  <c:v>14.309374999999999</c:v>
                </c:pt>
                <c:pt idx="242">
                  <c:v>14.76125</c:v>
                </c:pt>
                <c:pt idx="243">
                  <c:v>15.213125</c:v>
                </c:pt>
                <c:pt idx="244">
                  <c:v>15.664999999999999</c:v>
                </c:pt>
                <c:pt idx="245">
                  <c:v>16.116875</c:v>
                </c:pt>
                <c:pt idx="246">
                  <c:v>16.568750000000001</c:v>
                </c:pt>
                <c:pt idx="247">
                  <c:v>17.020624999999999</c:v>
                </c:pt>
                <c:pt idx="248">
                  <c:v>17.4725</c:v>
                </c:pt>
                <c:pt idx="249">
                  <c:v>17.924375000000001</c:v>
                </c:pt>
                <c:pt idx="250">
                  <c:v>18.376249999999999</c:v>
                </c:pt>
                <c:pt idx="251">
                  <c:v>18.828125</c:v>
                </c:pt>
                <c:pt idx="252">
                  <c:v>19.28</c:v>
                </c:pt>
                <c:pt idx="253">
                  <c:v>19.732500000000002</c:v>
                </c:pt>
                <c:pt idx="254">
                  <c:v>20.184999999999999</c:v>
                </c:pt>
                <c:pt idx="255">
                  <c:v>20.637499999999999</c:v>
                </c:pt>
                <c:pt idx="256">
                  <c:v>21.09</c:v>
                </c:pt>
                <c:pt idx="257">
                  <c:v>21.5425</c:v>
                </c:pt>
                <c:pt idx="258">
                  <c:v>21.995000000000001</c:v>
                </c:pt>
                <c:pt idx="259">
                  <c:v>22.447500000000002</c:v>
                </c:pt>
                <c:pt idx="260">
                  <c:v>22.9</c:v>
                </c:pt>
                <c:pt idx="261">
                  <c:v>23.2</c:v>
                </c:pt>
                <c:pt idx="262">
                  <c:v>23.5</c:v>
                </c:pt>
                <c:pt idx="263">
                  <c:v>23.8</c:v>
                </c:pt>
                <c:pt idx="264">
                  <c:v>24.1</c:v>
                </c:pt>
                <c:pt idx="265">
                  <c:v>0</c:v>
                </c:pt>
                <c:pt idx="266">
                  <c:v>0.428333333333</c:v>
                </c:pt>
                <c:pt idx="267">
                  <c:v>0.85666666666699998</c:v>
                </c:pt>
                <c:pt idx="268">
                  <c:v>1.2849999999999999</c:v>
                </c:pt>
                <c:pt idx="269">
                  <c:v>1.71333333333</c:v>
                </c:pt>
                <c:pt idx="270">
                  <c:v>2.1416666666699999</c:v>
                </c:pt>
                <c:pt idx="271">
                  <c:v>2.57</c:v>
                </c:pt>
                <c:pt idx="272">
                  <c:v>3.044</c:v>
                </c:pt>
                <c:pt idx="273">
                  <c:v>3.5179999999999998</c:v>
                </c:pt>
                <c:pt idx="274">
                  <c:v>3.992</c:v>
                </c:pt>
                <c:pt idx="275">
                  <c:v>4.4660000000000002</c:v>
                </c:pt>
                <c:pt idx="276">
                  <c:v>4.9400000000000004</c:v>
                </c:pt>
                <c:pt idx="277">
                  <c:v>5.4139999999999997</c:v>
                </c:pt>
                <c:pt idx="278">
                  <c:v>5.8879999999999999</c:v>
                </c:pt>
                <c:pt idx="279">
                  <c:v>6.3620000000000001</c:v>
                </c:pt>
                <c:pt idx="280">
                  <c:v>6.8360000000000003</c:v>
                </c:pt>
                <c:pt idx="281">
                  <c:v>7.31</c:v>
                </c:pt>
                <c:pt idx="282">
                  <c:v>7.7839999999999998</c:v>
                </c:pt>
                <c:pt idx="283">
                  <c:v>8.2579999999999991</c:v>
                </c:pt>
                <c:pt idx="284">
                  <c:v>8.7319999999999993</c:v>
                </c:pt>
                <c:pt idx="285">
                  <c:v>9.2059999999999995</c:v>
                </c:pt>
                <c:pt idx="286">
                  <c:v>9.68</c:v>
                </c:pt>
                <c:pt idx="287">
                  <c:v>10.154</c:v>
                </c:pt>
                <c:pt idx="288">
                  <c:v>10.628</c:v>
                </c:pt>
                <c:pt idx="289">
                  <c:v>11.102</c:v>
                </c:pt>
                <c:pt idx="290">
                  <c:v>11.576000000000001</c:v>
                </c:pt>
                <c:pt idx="291">
                  <c:v>12.05</c:v>
                </c:pt>
                <c:pt idx="292">
                  <c:v>12.501875</c:v>
                </c:pt>
                <c:pt idx="293">
                  <c:v>12.953749999999999</c:v>
                </c:pt>
                <c:pt idx="294">
                  <c:v>13.405625000000001</c:v>
                </c:pt>
                <c:pt idx="295">
                  <c:v>13.8575</c:v>
                </c:pt>
                <c:pt idx="296">
                  <c:v>14.309374999999999</c:v>
                </c:pt>
                <c:pt idx="297">
                  <c:v>14.76125</c:v>
                </c:pt>
                <c:pt idx="298">
                  <c:v>15.213125</c:v>
                </c:pt>
                <c:pt idx="299">
                  <c:v>15.664999999999999</c:v>
                </c:pt>
                <c:pt idx="300">
                  <c:v>16.116875</c:v>
                </c:pt>
                <c:pt idx="301">
                  <c:v>16.568750000000001</c:v>
                </c:pt>
                <c:pt idx="302">
                  <c:v>17.020624999999999</c:v>
                </c:pt>
                <c:pt idx="303">
                  <c:v>17.4725</c:v>
                </c:pt>
                <c:pt idx="304">
                  <c:v>17.924375000000001</c:v>
                </c:pt>
                <c:pt idx="305">
                  <c:v>18.376249999999999</c:v>
                </c:pt>
                <c:pt idx="306">
                  <c:v>18.828125</c:v>
                </c:pt>
                <c:pt idx="307">
                  <c:v>19.28</c:v>
                </c:pt>
                <c:pt idx="308">
                  <c:v>19.732500000000002</c:v>
                </c:pt>
                <c:pt idx="309">
                  <c:v>20.184999999999999</c:v>
                </c:pt>
                <c:pt idx="310">
                  <c:v>20.637499999999999</c:v>
                </c:pt>
                <c:pt idx="311">
                  <c:v>21.09</c:v>
                </c:pt>
                <c:pt idx="312">
                  <c:v>21.5425</c:v>
                </c:pt>
                <c:pt idx="313">
                  <c:v>21.995000000000001</c:v>
                </c:pt>
                <c:pt idx="314">
                  <c:v>22.447500000000002</c:v>
                </c:pt>
                <c:pt idx="315">
                  <c:v>22.9</c:v>
                </c:pt>
                <c:pt idx="316">
                  <c:v>23.2</c:v>
                </c:pt>
                <c:pt idx="317">
                  <c:v>23.5</c:v>
                </c:pt>
                <c:pt idx="318">
                  <c:v>23.8</c:v>
                </c:pt>
                <c:pt idx="319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B-4A35-BAB2-2BFA2933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68544"/>
        <c:axId val="1601178528"/>
      </c:scatterChart>
      <c:valAx>
        <c:axId val="16011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178528"/>
        <c:crosses val="autoZero"/>
        <c:crossBetween val="midCat"/>
      </c:valAx>
      <c:valAx>
        <c:axId val="16011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1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87098165654089E-2"/>
          <c:y val="8.8659699557259775E-2"/>
          <c:w val="0.90972922134733158"/>
          <c:h val="0.770139895448392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PATHS!$C$4:$C$918</c:f>
              <c:numCache>
                <c:formatCode>General</c:formatCode>
                <c:ptCount val="915"/>
                <c:pt idx="0">
                  <c:v>-23.1</c:v>
                </c:pt>
                <c:pt idx="1">
                  <c:v>-22.6</c:v>
                </c:pt>
                <c:pt idx="2">
                  <c:v>-22.1</c:v>
                </c:pt>
                <c:pt idx="3">
                  <c:v>-21.6</c:v>
                </c:pt>
                <c:pt idx="4">
                  <c:v>-21.1</c:v>
                </c:pt>
                <c:pt idx="5">
                  <c:v>-20.6</c:v>
                </c:pt>
                <c:pt idx="6">
                  <c:v>-20.100000000000001</c:v>
                </c:pt>
                <c:pt idx="7">
                  <c:v>-19.600000000000001</c:v>
                </c:pt>
                <c:pt idx="8">
                  <c:v>-19.100000000000001</c:v>
                </c:pt>
                <c:pt idx="9">
                  <c:v>-18.600000000000001</c:v>
                </c:pt>
                <c:pt idx="10">
                  <c:v>-18.100000000000001</c:v>
                </c:pt>
                <c:pt idx="11">
                  <c:v>-17.600000000000001</c:v>
                </c:pt>
                <c:pt idx="12">
                  <c:v>-17.100000000000001</c:v>
                </c:pt>
                <c:pt idx="13">
                  <c:v>-16.600000000000001</c:v>
                </c:pt>
                <c:pt idx="14">
                  <c:v>-16.100000000000001</c:v>
                </c:pt>
                <c:pt idx="15">
                  <c:v>-15.7</c:v>
                </c:pt>
                <c:pt idx="16">
                  <c:v>-15.3</c:v>
                </c:pt>
                <c:pt idx="17">
                  <c:v>-14.9</c:v>
                </c:pt>
                <c:pt idx="18">
                  <c:v>-14.5</c:v>
                </c:pt>
                <c:pt idx="19">
                  <c:v>-14.1</c:v>
                </c:pt>
                <c:pt idx="20">
                  <c:v>-13.7</c:v>
                </c:pt>
                <c:pt idx="21">
                  <c:v>-13.3</c:v>
                </c:pt>
                <c:pt idx="22">
                  <c:v>-12.9</c:v>
                </c:pt>
                <c:pt idx="23">
                  <c:v>-12.5</c:v>
                </c:pt>
                <c:pt idx="24">
                  <c:v>-12.1</c:v>
                </c:pt>
                <c:pt idx="25">
                  <c:v>-11.7</c:v>
                </c:pt>
                <c:pt idx="26">
                  <c:v>-11.3</c:v>
                </c:pt>
                <c:pt idx="27">
                  <c:v>-10.9</c:v>
                </c:pt>
                <c:pt idx="28">
                  <c:v>-10.5</c:v>
                </c:pt>
                <c:pt idx="29">
                  <c:v>-10.1</c:v>
                </c:pt>
                <c:pt idx="30">
                  <c:v>-9.6999999999999993</c:v>
                </c:pt>
                <c:pt idx="31">
                  <c:v>-9.2874999999999996</c:v>
                </c:pt>
                <c:pt idx="32">
                  <c:v>-8.875</c:v>
                </c:pt>
                <c:pt idx="33">
                  <c:v>-8.4625000000000004</c:v>
                </c:pt>
                <c:pt idx="34">
                  <c:v>-8.0500000000000007</c:v>
                </c:pt>
                <c:pt idx="35">
                  <c:v>-7.6375000000000002</c:v>
                </c:pt>
                <c:pt idx="36">
                  <c:v>-7.2249999999999996</c:v>
                </c:pt>
                <c:pt idx="37">
                  <c:v>-6.8125</c:v>
                </c:pt>
                <c:pt idx="38">
                  <c:v>-6.4</c:v>
                </c:pt>
                <c:pt idx="39">
                  <c:v>-6</c:v>
                </c:pt>
                <c:pt idx="40">
                  <c:v>-5.6</c:v>
                </c:pt>
                <c:pt idx="41">
                  <c:v>-5.2</c:v>
                </c:pt>
                <c:pt idx="42">
                  <c:v>-4.8</c:v>
                </c:pt>
                <c:pt idx="43">
                  <c:v>-4.4000000000000004</c:v>
                </c:pt>
                <c:pt idx="44">
                  <c:v>-4</c:v>
                </c:pt>
                <c:pt idx="45">
                  <c:v>-3.6</c:v>
                </c:pt>
                <c:pt idx="46">
                  <c:v>-3.2</c:v>
                </c:pt>
                <c:pt idx="47">
                  <c:v>-2.8</c:v>
                </c:pt>
                <c:pt idx="48">
                  <c:v>-2.4</c:v>
                </c:pt>
                <c:pt idx="49">
                  <c:v>-2</c:v>
                </c:pt>
                <c:pt idx="50">
                  <c:v>-1.6</c:v>
                </c:pt>
                <c:pt idx="51">
                  <c:v>-1.2</c:v>
                </c:pt>
                <c:pt idx="52">
                  <c:v>-0.8</c:v>
                </c:pt>
                <c:pt idx="53">
                  <c:v>-0.4</c:v>
                </c:pt>
                <c:pt idx="54">
                  <c:v>0</c:v>
                </c:pt>
                <c:pt idx="55">
                  <c:v>0.4</c:v>
                </c:pt>
                <c:pt idx="56">
                  <c:v>0.8</c:v>
                </c:pt>
                <c:pt idx="57">
                  <c:v>1.2</c:v>
                </c:pt>
                <c:pt idx="58">
                  <c:v>1.6</c:v>
                </c:pt>
                <c:pt idx="59">
                  <c:v>2</c:v>
                </c:pt>
                <c:pt idx="60">
                  <c:v>2.4</c:v>
                </c:pt>
                <c:pt idx="61">
                  <c:v>2.8</c:v>
                </c:pt>
                <c:pt idx="62">
                  <c:v>3.2</c:v>
                </c:pt>
                <c:pt idx="63">
                  <c:v>3.6</c:v>
                </c:pt>
                <c:pt idx="64">
                  <c:v>4</c:v>
                </c:pt>
                <c:pt idx="65">
                  <c:v>4.4000000000000004</c:v>
                </c:pt>
                <c:pt idx="66">
                  <c:v>4.8</c:v>
                </c:pt>
                <c:pt idx="67">
                  <c:v>5.2</c:v>
                </c:pt>
                <c:pt idx="68">
                  <c:v>5.6</c:v>
                </c:pt>
                <c:pt idx="69">
                  <c:v>6</c:v>
                </c:pt>
                <c:pt idx="70">
                  <c:v>6.4</c:v>
                </c:pt>
                <c:pt idx="71">
                  <c:v>6.8125</c:v>
                </c:pt>
                <c:pt idx="72">
                  <c:v>7.2249999999999996</c:v>
                </c:pt>
                <c:pt idx="73">
                  <c:v>7.6375000000000002</c:v>
                </c:pt>
                <c:pt idx="74">
                  <c:v>8.0500000000000007</c:v>
                </c:pt>
                <c:pt idx="75">
                  <c:v>8.4625000000000004</c:v>
                </c:pt>
                <c:pt idx="76">
                  <c:v>8.875</c:v>
                </c:pt>
                <c:pt idx="77">
                  <c:v>9.2874999999999996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10.5</c:v>
                </c:pt>
                <c:pt idx="81">
                  <c:v>10.9</c:v>
                </c:pt>
                <c:pt idx="82">
                  <c:v>11.3</c:v>
                </c:pt>
                <c:pt idx="83">
                  <c:v>11.7</c:v>
                </c:pt>
                <c:pt idx="84">
                  <c:v>12.1</c:v>
                </c:pt>
                <c:pt idx="85">
                  <c:v>12.5</c:v>
                </c:pt>
                <c:pt idx="86">
                  <c:v>12.9</c:v>
                </c:pt>
                <c:pt idx="87">
                  <c:v>13.3</c:v>
                </c:pt>
                <c:pt idx="88">
                  <c:v>13.7</c:v>
                </c:pt>
                <c:pt idx="89">
                  <c:v>14.1</c:v>
                </c:pt>
                <c:pt idx="90">
                  <c:v>14.5</c:v>
                </c:pt>
                <c:pt idx="91">
                  <c:v>14.9</c:v>
                </c:pt>
                <c:pt idx="92">
                  <c:v>15.3</c:v>
                </c:pt>
                <c:pt idx="93">
                  <c:v>15.7</c:v>
                </c:pt>
                <c:pt idx="94">
                  <c:v>16.100000000000001</c:v>
                </c:pt>
                <c:pt idx="95">
                  <c:v>16.600000000000001</c:v>
                </c:pt>
                <c:pt idx="96">
                  <c:v>17.100000000000001</c:v>
                </c:pt>
                <c:pt idx="97">
                  <c:v>17.600000000000001</c:v>
                </c:pt>
                <c:pt idx="98">
                  <c:v>18.100000000000001</c:v>
                </c:pt>
                <c:pt idx="99">
                  <c:v>18.600000000000001</c:v>
                </c:pt>
                <c:pt idx="100">
                  <c:v>19.100000000000001</c:v>
                </c:pt>
                <c:pt idx="101">
                  <c:v>19.600000000000001</c:v>
                </c:pt>
                <c:pt idx="102">
                  <c:v>20.100000000000001</c:v>
                </c:pt>
                <c:pt idx="103">
                  <c:v>20.6</c:v>
                </c:pt>
                <c:pt idx="104">
                  <c:v>21.1</c:v>
                </c:pt>
                <c:pt idx="105">
                  <c:v>21.6</c:v>
                </c:pt>
                <c:pt idx="106">
                  <c:v>22.1</c:v>
                </c:pt>
                <c:pt idx="107">
                  <c:v>22.6</c:v>
                </c:pt>
                <c:pt idx="108">
                  <c:v>23.1</c:v>
                </c:pt>
                <c:pt idx="109">
                  <c:v>-23.1</c:v>
                </c:pt>
                <c:pt idx="110">
                  <c:v>-22.662500000000001</c:v>
                </c:pt>
                <c:pt idx="111">
                  <c:v>-22.225000000000001</c:v>
                </c:pt>
                <c:pt idx="112">
                  <c:v>-21.787500000000001</c:v>
                </c:pt>
                <c:pt idx="113">
                  <c:v>-21.35</c:v>
                </c:pt>
                <c:pt idx="114">
                  <c:v>-20.912500000000001</c:v>
                </c:pt>
                <c:pt idx="115">
                  <c:v>-20.475000000000001</c:v>
                </c:pt>
                <c:pt idx="116">
                  <c:v>-20.037500000000001</c:v>
                </c:pt>
                <c:pt idx="117">
                  <c:v>-19.600000000000001</c:v>
                </c:pt>
                <c:pt idx="118">
                  <c:v>-19.162500000000001</c:v>
                </c:pt>
                <c:pt idx="119">
                  <c:v>-18.725000000000001</c:v>
                </c:pt>
                <c:pt idx="120">
                  <c:v>-18.287500000000001</c:v>
                </c:pt>
                <c:pt idx="121">
                  <c:v>-17.850000000000001</c:v>
                </c:pt>
                <c:pt idx="122">
                  <c:v>-17.412500000000001</c:v>
                </c:pt>
                <c:pt idx="123">
                  <c:v>-16.975000000000001</c:v>
                </c:pt>
                <c:pt idx="124">
                  <c:v>-16.537500000000001</c:v>
                </c:pt>
                <c:pt idx="125">
                  <c:v>-16.100000000000001</c:v>
                </c:pt>
                <c:pt idx="126">
                  <c:v>-15.7</c:v>
                </c:pt>
                <c:pt idx="127">
                  <c:v>-15.3</c:v>
                </c:pt>
                <c:pt idx="128">
                  <c:v>-14.9</c:v>
                </c:pt>
                <c:pt idx="129">
                  <c:v>-14.5</c:v>
                </c:pt>
                <c:pt idx="130">
                  <c:v>-14.1</c:v>
                </c:pt>
                <c:pt idx="131">
                  <c:v>-13.7</c:v>
                </c:pt>
                <c:pt idx="132">
                  <c:v>-13.3</c:v>
                </c:pt>
                <c:pt idx="133">
                  <c:v>-12.9</c:v>
                </c:pt>
                <c:pt idx="134">
                  <c:v>-12.5</c:v>
                </c:pt>
                <c:pt idx="135">
                  <c:v>-12.1</c:v>
                </c:pt>
                <c:pt idx="136">
                  <c:v>-11.7</c:v>
                </c:pt>
                <c:pt idx="137">
                  <c:v>-11.3</c:v>
                </c:pt>
                <c:pt idx="138">
                  <c:v>-10.9</c:v>
                </c:pt>
                <c:pt idx="139">
                  <c:v>-10.5</c:v>
                </c:pt>
                <c:pt idx="140">
                  <c:v>-10.1</c:v>
                </c:pt>
                <c:pt idx="141">
                  <c:v>-9.6999999999999993</c:v>
                </c:pt>
                <c:pt idx="142">
                  <c:v>-9.2874999999999996</c:v>
                </c:pt>
                <c:pt idx="143">
                  <c:v>-8.875</c:v>
                </c:pt>
                <c:pt idx="144">
                  <c:v>-8.4625000000000004</c:v>
                </c:pt>
                <c:pt idx="145">
                  <c:v>-8.0500000000000007</c:v>
                </c:pt>
                <c:pt idx="146">
                  <c:v>-7.6375000000000002</c:v>
                </c:pt>
                <c:pt idx="147">
                  <c:v>-7.2249999999999996</c:v>
                </c:pt>
                <c:pt idx="148">
                  <c:v>-6.8125</c:v>
                </c:pt>
                <c:pt idx="149">
                  <c:v>-6.4</c:v>
                </c:pt>
                <c:pt idx="150">
                  <c:v>-6</c:v>
                </c:pt>
                <c:pt idx="151">
                  <c:v>-5.6</c:v>
                </c:pt>
                <c:pt idx="152">
                  <c:v>-5.2</c:v>
                </c:pt>
                <c:pt idx="153">
                  <c:v>-4.8</c:v>
                </c:pt>
                <c:pt idx="154">
                  <c:v>-4.4000000000000004</c:v>
                </c:pt>
                <c:pt idx="155">
                  <c:v>-4</c:v>
                </c:pt>
                <c:pt idx="156">
                  <c:v>-3.6</c:v>
                </c:pt>
                <c:pt idx="157">
                  <c:v>-3.2</c:v>
                </c:pt>
                <c:pt idx="158">
                  <c:v>-2.8</c:v>
                </c:pt>
                <c:pt idx="159">
                  <c:v>-2.4</c:v>
                </c:pt>
                <c:pt idx="160">
                  <c:v>-2</c:v>
                </c:pt>
                <c:pt idx="161">
                  <c:v>-1.6</c:v>
                </c:pt>
                <c:pt idx="162">
                  <c:v>-1.2</c:v>
                </c:pt>
                <c:pt idx="163">
                  <c:v>-0.8</c:v>
                </c:pt>
                <c:pt idx="164">
                  <c:v>-0.4</c:v>
                </c:pt>
                <c:pt idx="165">
                  <c:v>0</c:v>
                </c:pt>
                <c:pt idx="166">
                  <c:v>0.4</c:v>
                </c:pt>
                <c:pt idx="167">
                  <c:v>0.8</c:v>
                </c:pt>
                <c:pt idx="168">
                  <c:v>1.2</c:v>
                </c:pt>
                <c:pt idx="169">
                  <c:v>1.6</c:v>
                </c:pt>
                <c:pt idx="170">
                  <c:v>2</c:v>
                </c:pt>
                <c:pt idx="171">
                  <c:v>2.4</c:v>
                </c:pt>
                <c:pt idx="172">
                  <c:v>2.8</c:v>
                </c:pt>
                <c:pt idx="173">
                  <c:v>3.2</c:v>
                </c:pt>
                <c:pt idx="174">
                  <c:v>3.6</c:v>
                </c:pt>
                <c:pt idx="175">
                  <c:v>4</c:v>
                </c:pt>
                <c:pt idx="176">
                  <c:v>4.4000000000000004</c:v>
                </c:pt>
                <c:pt idx="177">
                  <c:v>4.8</c:v>
                </c:pt>
                <c:pt idx="178">
                  <c:v>5.2</c:v>
                </c:pt>
                <c:pt idx="179">
                  <c:v>5.6</c:v>
                </c:pt>
                <c:pt idx="180">
                  <c:v>6</c:v>
                </c:pt>
                <c:pt idx="181">
                  <c:v>6.4</c:v>
                </c:pt>
                <c:pt idx="182">
                  <c:v>6.8125</c:v>
                </c:pt>
                <c:pt idx="183">
                  <c:v>7.2249999999999996</c:v>
                </c:pt>
                <c:pt idx="184">
                  <c:v>7.6375000000000002</c:v>
                </c:pt>
                <c:pt idx="185">
                  <c:v>8.0500000000000007</c:v>
                </c:pt>
                <c:pt idx="186">
                  <c:v>8.4625000000000004</c:v>
                </c:pt>
                <c:pt idx="187">
                  <c:v>8.875</c:v>
                </c:pt>
                <c:pt idx="188">
                  <c:v>9.2874999999999996</c:v>
                </c:pt>
                <c:pt idx="189">
                  <c:v>9.6999999999999993</c:v>
                </c:pt>
                <c:pt idx="190">
                  <c:v>10.1</c:v>
                </c:pt>
                <c:pt idx="191">
                  <c:v>10.5</c:v>
                </c:pt>
                <c:pt idx="192">
                  <c:v>10.9</c:v>
                </c:pt>
                <c:pt idx="193">
                  <c:v>11.3</c:v>
                </c:pt>
                <c:pt idx="194">
                  <c:v>11.7</c:v>
                </c:pt>
                <c:pt idx="195">
                  <c:v>12.1</c:v>
                </c:pt>
                <c:pt idx="196">
                  <c:v>12.5</c:v>
                </c:pt>
                <c:pt idx="197">
                  <c:v>12.9</c:v>
                </c:pt>
                <c:pt idx="198">
                  <c:v>13.3</c:v>
                </c:pt>
                <c:pt idx="199">
                  <c:v>13.7</c:v>
                </c:pt>
                <c:pt idx="200">
                  <c:v>14.1</c:v>
                </c:pt>
                <c:pt idx="201">
                  <c:v>14.5</c:v>
                </c:pt>
                <c:pt idx="202">
                  <c:v>14.9</c:v>
                </c:pt>
                <c:pt idx="203">
                  <c:v>15.3</c:v>
                </c:pt>
                <c:pt idx="204">
                  <c:v>15.7</c:v>
                </c:pt>
                <c:pt idx="205">
                  <c:v>16.100000000000001</c:v>
                </c:pt>
                <c:pt idx="206">
                  <c:v>16.537500000000001</c:v>
                </c:pt>
                <c:pt idx="207">
                  <c:v>16.975000000000001</c:v>
                </c:pt>
                <c:pt idx="208">
                  <c:v>17.412500000000001</c:v>
                </c:pt>
                <c:pt idx="209">
                  <c:v>17.850000000000001</c:v>
                </c:pt>
                <c:pt idx="210">
                  <c:v>18.287500000000001</c:v>
                </c:pt>
                <c:pt idx="211">
                  <c:v>18.725000000000001</c:v>
                </c:pt>
                <c:pt idx="212">
                  <c:v>19.162500000000001</c:v>
                </c:pt>
                <c:pt idx="213">
                  <c:v>19.600000000000001</c:v>
                </c:pt>
                <c:pt idx="214">
                  <c:v>20.037500000000001</c:v>
                </c:pt>
                <c:pt idx="215">
                  <c:v>20.475000000000001</c:v>
                </c:pt>
                <c:pt idx="216">
                  <c:v>20.912500000000001</c:v>
                </c:pt>
                <c:pt idx="217">
                  <c:v>21.35</c:v>
                </c:pt>
                <c:pt idx="218">
                  <c:v>21.787500000000001</c:v>
                </c:pt>
                <c:pt idx="219">
                  <c:v>22.225000000000001</c:v>
                </c:pt>
                <c:pt idx="220">
                  <c:v>22.662500000000001</c:v>
                </c:pt>
                <c:pt idx="221">
                  <c:v>23.1</c:v>
                </c:pt>
                <c:pt idx="222">
                  <c:v>-23.1</c:v>
                </c:pt>
                <c:pt idx="223">
                  <c:v>-23.1</c:v>
                </c:pt>
                <c:pt idx="224">
                  <c:v>-23.1</c:v>
                </c:pt>
                <c:pt idx="225">
                  <c:v>-23.1</c:v>
                </c:pt>
                <c:pt idx="226">
                  <c:v>-23.1</c:v>
                </c:pt>
                <c:pt idx="227">
                  <c:v>-23.1</c:v>
                </c:pt>
                <c:pt idx="228">
                  <c:v>-23.1</c:v>
                </c:pt>
                <c:pt idx="229">
                  <c:v>-23.1</c:v>
                </c:pt>
                <c:pt idx="230">
                  <c:v>-23.1</c:v>
                </c:pt>
                <c:pt idx="231">
                  <c:v>-23.1</c:v>
                </c:pt>
                <c:pt idx="232">
                  <c:v>-23.1</c:v>
                </c:pt>
                <c:pt idx="233">
                  <c:v>-23.1</c:v>
                </c:pt>
                <c:pt idx="234">
                  <c:v>-23.1</c:v>
                </c:pt>
                <c:pt idx="235">
                  <c:v>-23.1</c:v>
                </c:pt>
                <c:pt idx="236">
                  <c:v>-23.1</c:v>
                </c:pt>
                <c:pt idx="237">
                  <c:v>-23.1</c:v>
                </c:pt>
                <c:pt idx="238">
                  <c:v>-23.1</c:v>
                </c:pt>
                <c:pt idx="239">
                  <c:v>-23.1</c:v>
                </c:pt>
                <c:pt idx="240">
                  <c:v>-23.1</c:v>
                </c:pt>
                <c:pt idx="241">
                  <c:v>-23.1</c:v>
                </c:pt>
                <c:pt idx="242">
                  <c:v>-23.1</c:v>
                </c:pt>
                <c:pt idx="243">
                  <c:v>-23.1</c:v>
                </c:pt>
                <c:pt idx="244">
                  <c:v>-23.1</c:v>
                </c:pt>
                <c:pt idx="245">
                  <c:v>-23.1</c:v>
                </c:pt>
                <c:pt idx="246">
                  <c:v>-23.1</c:v>
                </c:pt>
                <c:pt idx="247">
                  <c:v>-23.1</c:v>
                </c:pt>
                <c:pt idx="248">
                  <c:v>-23.1</c:v>
                </c:pt>
                <c:pt idx="249">
                  <c:v>-23.1</c:v>
                </c:pt>
                <c:pt idx="250">
                  <c:v>-23.1</c:v>
                </c:pt>
                <c:pt idx="251">
                  <c:v>-23.1</c:v>
                </c:pt>
                <c:pt idx="252">
                  <c:v>-23.1</c:v>
                </c:pt>
                <c:pt idx="253">
                  <c:v>-23.1</c:v>
                </c:pt>
                <c:pt idx="254">
                  <c:v>-23.1</c:v>
                </c:pt>
                <c:pt idx="255">
                  <c:v>-23.1</c:v>
                </c:pt>
                <c:pt idx="256">
                  <c:v>-23.1</c:v>
                </c:pt>
                <c:pt idx="257">
                  <c:v>-23.1</c:v>
                </c:pt>
                <c:pt idx="258">
                  <c:v>-23.1</c:v>
                </c:pt>
                <c:pt idx="259">
                  <c:v>-23.1</c:v>
                </c:pt>
                <c:pt idx="260">
                  <c:v>-23.1</c:v>
                </c:pt>
                <c:pt idx="261">
                  <c:v>-23.1</c:v>
                </c:pt>
                <c:pt idx="262">
                  <c:v>-23.1</c:v>
                </c:pt>
                <c:pt idx="263">
                  <c:v>-23.1</c:v>
                </c:pt>
                <c:pt idx="264">
                  <c:v>-23.1</c:v>
                </c:pt>
                <c:pt idx="265">
                  <c:v>-23.1</c:v>
                </c:pt>
                <c:pt idx="266">
                  <c:v>-23.1</c:v>
                </c:pt>
                <c:pt idx="267">
                  <c:v>-23.1</c:v>
                </c:pt>
                <c:pt idx="268">
                  <c:v>-23.1</c:v>
                </c:pt>
                <c:pt idx="269">
                  <c:v>-23.1</c:v>
                </c:pt>
                <c:pt idx="270">
                  <c:v>-23.1</c:v>
                </c:pt>
                <c:pt idx="271">
                  <c:v>-23.1</c:v>
                </c:pt>
                <c:pt idx="272">
                  <c:v>-23.1</c:v>
                </c:pt>
                <c:pt idx="273">
                  <c:v>-23.1</c:v>
                </c:pt>
                <c:pt idx="274">
                  <c:v>-23.1</c:v>
                </c:pt>
                <c:pt idx="275">
                  <c:v>-23.1</c:v>
                </c:pt>
                <c:pt idx="276">
                  <c:v>-23.1</c:v>
                </c:pt>
                <c:pt idx="277">
                  <c:v>-16.100000000000001</c:v>
                </c:pt>
                <c:pt idx="278">
                  <c:v>-16.100000000000001</c:v>
                </c:pt>
                <c:pt idx="279">
                  <c:v>-16.100000000000001</c:v>
                </c:pt>
                <c:pt idx="280">
                  <c:v>-16.100000000000001</c:v>
                </c:pt>
                <c:pt idx="281">
                  <c:v>-16.100000000000001</c:v>
                </c:pt>
                <c:pt idx="282">
                  <c:v>-16.100000000000001</c:v>
                </c:pt>
                <c:pt idx="283">
                  <c:v>-16.100000000000001</c:v>
                </c:pt>
                <c:pt idx="284">
                  <c:v>-16.100000000000001</c:v>
                </c:pt>
                <c:pt idx="285">
                  <c:v>-16.100000000000001</c:v>
                </c:pt>
                <c:pt idx="286">
                  <c:v>-16.100000000000001</c:v>
                </c:pt>
                <c:pt idx="287">
                  <c:v>-16.100000000000001</c:v>
                </c:pt>
                <c:pt idx="288">
                  <c:v>-16.100000000000001</c:v>
                </c:pt>
                <c:pt idx="289">
                  <c:v>-16.100000000000001</c:v>
                </c:pt>
                <c:pt idx="290">
                  <c:v>-16.100000000000001</c:v>
                </c:pt>
                <c:pt idx="291">
                  <c:v>-16.100000000000001</c:v>
                </c:pt>
                <c:pt idx="292">
                  <c:v>-16.100000000000001</c:v>
                </c:pt>
                <c:pt idx="293">
                  <c:v>-16.100000000000001</c:v>
                </c:pt>
                <c:pt idx="294">
                  <c:v>-16.100000000000001</c:v>
                </c:pt>
                <c:pt idx="295">
                  <c:v>-16.100000000000001</c:v>
                </c:pt>
                <c:pt idx="296">
                  <c:v>-16.100000000000001</c:v>
                </c:pt>
                <c:pt idx="297">
                  <c:v>-16.100000000000001</c:v>
                </c:pt>
                <c:pt idx="298">
                  <c:v>-16.100000000000001</c:v>
                </c:pt>
                <c:pt idx="299">
                  <c:v>-16.100000000000001</c:v>
                </c:pt>
                <c:pt idx="300">
                  <c:v>-16.100000000000001</c:v>
                </c:pt>
                <c:pt idx="301">
                  <c:v>-16.100000000000001</c:v>
                </c:pt>
                <c:pt idx="302">
                  <c:v>-16.100000000000001</c:v>
                </c:pt>
                <c:pt idx="303">
                  <c:v>-16.100000000000001</c:v>
                </c:pt>
                <c:pt idx="304">
                  <c:v>-16.100000000000001</c:v>
                </c:pt>
                <c:pt idx="305">
                  <c:v>-16.100000000000001</c:v>
                </c:pt>
                <c:pt idx="306">
                  <c:v>-16.100000000000001</c:v>
                </c:pt>
                <c:pt idx="307">
                  <c:v>-16.100000000000001</c:v>
                </c:pt>
                <c:pt idx="308">
                  <c:v>-16.100000000000001</c:v>
                </c:pt>
                <c:pt idx="309">
                  <c:v>-16.100000000000001</c:v>
                </c:pt>
                <c:pt idx="310">
                  <c:v>-16.100000000000001</c:v>
                </c:pt>
                <c:pt idx="311">
                  <c:v>-16.100000000000001</c:v>
                </c:pt>
                <c:pt idx="312">
                  <c:v>-16.100000000000001</c:v>
                </c:pt>
                <c:pt idx="313">
                  <c:v>-16.100000000000001</c:v>
                </c:pt>
                <c:pt idx="314">
                  <c:v>-16.100000000000001</c:v>
                </c:pt>
                <c:pt idx="315">
                  <c:v>-16.100000000000001</c:v>
                </c:pt>
                <c:pt idx="316">
                  <c:v>-16.100000000000001</c:v>
                </c:pt>
                <c:pt idx="317">
                  <c:v>-16.100000000000001</c:v>
                </c:pt>
                <c:pt idx="318">
                  <c:v>-16.100000000000001</c:v>
                </c:pt>
                <c:pt idx="319">
                  <c:v>-16.100000000000001</c:v>
                </c:pt>
                <c:pt idx="320">
                  <c:v>-16.100000000000001</c:v>
                </c:pt>
                <c:pt idx="321">
                  <c:v>-16.100000000000001</c:v>
                </c:pt>
                <c:pt idx="322">
                  <c:v>-16.100000000000001</c:v>
                </c:pt>
                <c:pt idx="323">
                  <c:v>-16.100000000000001</c:v>
                </c:pt>
                <c:pt idx="324">
                  <c:v>-16.100000000000001</c:v>
                </c:pt>
                <c:pt idx="325">
                  <c:v>-16.100000000000001</c:v>
                </c:pt>
                <c:pt idx="326">
                  <c:v>-16.100000000000001</c:v>
                </c:pt>
                <c:pt idx="327">
                  <c:v>-16.100000000000001</c:v>
                </c:pt>
                <c:pt idx="328">
                  <c:v>-16.100000000000001</c:v>
                </c:pt>
                <c:pt idx="329">
                  <c:v>-16.100000000000001</c:v>
                </c:pt>
                <c:pt idx="330">
                  <c:v>-16.100000000000001</c:v>
                </c:pt>
                <c:pt idx="331">
                  <c:v>-16.100000000000001</c:v>
                </c:pt>
                <c:pt idx="332">
                  <c:v>-23.1</c:v>
                </c:pt>
                <c:pt idx="333">
                  <c:v>-22.8</c:v>
                </c:pt>
                <c:pt idx="334">
                  <c:v>-22.5</c:v>
                </c:pt>
                <c:pt idx="335">
                  <c:v>-22.2</c:v>
                </c:pt>
                <c:pt idx="336">
                  <c:v>-21.9</c:v>
                </c:pt>
                <c:pt idx="337">
                  <c:v>-21.416666666699999</c:v>
                </c:pt>
                <c:pt idx="338">
                  <c:v>-20.933333333299998</c:v>
                </c:pt>
                <c:pt idx="339">
                  <c:v>-20.45</c:v>
                </c:pt>
                <c:pt idx="340">
                  <c:v>-19.9666666667</c:v>
                </c:pt>
                <c:pt idx="341">
                  <c:v>-19.483333333299999</c:v>
                </c:pt>
                <c:pt idx="342">
                  <c:v>-19</c:v>
                </c:pt>
                <c:pt idx="343">
                  <c:v>-18.516666666700001</c:v>
                </c:pt>
                <c:pt idx="344">
                  <c:v>-18.0333333333</c:v>
                </c:pt>
                <c:pt idx="345">
                  <c:v>-17.55</c:v>
                </c:pt>
                <c:pt idx="346">
                  <c:v>-17.066666666700002</c:v>
                </c:pt>
                <c:pt idx="347">
                  <c:v>-16.583333333300001</c:v>
                </c:pt>
                <c:pt idx="348">
                  <c:v>-16.100000000000001</c:v>
                </c:pt>
                <c:pt idx="349">
                  <c:v>-15.6264705882</c:v>
                </c:pt>
                <c:pt idx="350">
                  <c:v>-15.152941176500001</c:v>
                </c:pt>
                <c:pt idx="351">
                  <c:v>-14.679411764699999</c:v>
                </c:pt>
                <c:pt idx="352">
                  <c:v>-14.2058823529</c:v>
                </c:pt>
                <c:pt idx="353">
                  <c:v>-13.7323529412</c:v>
                </c:pt>
                <c:pt idx="354">
                  <c:v>-13.258823529400001</c:v>
                </c:pt>
                <c:pt idx="355">
                  <c:v>-12.785294117699999</c:v>
                </c:pt>
                <c:pt idx="356">
                  <c:v>-12.3117647059</c:v>
                </c:pt>
                <c:pt idx="357">
                  <c:v>-11.8382352941</c:v>
                </c:pt>
                <c:pt idx="358">
                  <c:v>-11.364705882399999</c:v>
                </c:pt>
                <c:pt idx="359">
                  <c:v>-10.8911764706</c:v>
                </c:pt>
                <c:pt idx="360">
                  <c:v>-10.4176470588</c:v>
                </c:pt>
                <c:pt idx="361">
                  <c:v>-9.9441176470600006</c:v>
                </c:pt>
                <c:pt idx="362">
                  <c:v>-9.4705882352900002</c:v>
                </c:pt>
                <c:pt idx="363">
                  <c:v>-8.9970588235300006</c:v>
                </c:pt>
                <c:pt idx="364">
                  <c:v>-8.5235294117699993</c:v>
                </c:pt>
                <c:pt idx="365">
                  <c:v>-8.0500000000000007</c:v>
                </c:pt>
                <c:pt idx="366">
                  <c:v>-7.5764705882300003</c:v>
                </c:pt>
                <c:pt idx="367">
                  <c:v>-7.1029411764699999</c:v>
                </c:pt>
                <c:pt idx="368">
                  <c:v>-6.6294117647100004</c:v>
                </c:pt>
                <c:pt idx="369">
                  <c:v>-6.15588235294</c:v>
                </c:pt>
                <c:pt idx="370">
                  <c:v>-5.6823529411799996</c:v>
                </c:pt>
                <c:pt idx="371">
                  <c:v>-5.20882352941</c:v>
                </c:pt>
                <c:pt idx="372">
                  <c:v>-4.7352941176499996</c:v>
                </c:pt>
                <c:pt idx="373">
                  <c:v>-4.2617647058800001</c:v>
                </c:pt>
                <c:pt idx="374">
                  <c:v>-3.7882352941200002</c:v>
                </c:pt>
                <c:pt idx="375">
                  <c:v>-3.3147058823500002</c:v>
                </c:pt>
                <c:pt idx="376">
                  <c:v>-2.8411764705899998</c:v>
                </c:pt>
                <c:pt idx="377">
                  <c:v>-2.3676470588199998</c:v>
                </c:pt>
                <c:pt idx="378">
                  <c:v>-1.8941176470600001</c:v>
                </c:pt>
                <c:pt idx="379">
                  <c:v>-1.4205882352899999</c:v>
                </c:pt>
                <c:pt idx="380">
                  <c:v>-0.94705882352899995</c:v>
                </c:pt>
                <c:pt idx="381">
                  <c:v>-0.47352941176500002</c:v>
                </c:pt>
                <c:pt idx="382">
                  <c:v>0</c:v>
                </c:pt>
                <c:pt idx="383">
                  <c:v>0.47352941176500002</c:v>
                </c:pt>
                <c:pt idx="384">
                  <c:v>0.94705882352899995</c:v>
                </c:pt>
                <c:pt idx="385">
                  <c:v>1.4205882352899999</c:v>
                </c:pt>
                <c:pt idx="386">
                  <c:v>1.8941176470600001</c:v>
                </c:pt>
                <c:pt idx="387">
                  <c:v>2.3676470588199998</c:v>
                </c:pt>
                <c:pt idx="388">
                  <c:v>2.8411764705899998</c:v>
                </c:pt>
                <c:pt idx="389">
                  <c:v>3.3147058823500002</c:v>
                </c:pt>
                <c:pt idx="390">
                  <c:v>3.7882352941200002</c:v>
                </c:pt>
                <c:pt idx="391">
                  <c:v>4.2617647058800001</c:v>
                </c:pt>
                <c:pt idx="392">
                  <c:v>4.7352941176499996</c:v>
                </c:pt>
                <c:pt idx="393">
                  <c:v>5.20882352941</c:v>
                </c:pt>
                <c:pt idx="394">
                  <c:v>5.6823529411799996</c:v>
                </c:pt>
                <c:pt idx="395">
                  <c:v>6.15588235294</c:v>
                </c:pt>
                <c:pt idx="396">
                  <c:v>6.6294117647100004</c:v>
                </c:pt>
                <c:pt idx="397">
                  <c:v>7.1029411764699999</c:v>
                </c:pt>
                <c:pt idx="398">
                  <c:v>7.5764705882300003</c:v>
                </c:pt>
                <c:pt idx="399">
                  <c:v>8.0500000000000007</c:v>
                </c:pt>
                <c:pt idx="400">
                  <c:v>8.5235294117699993</c:v>
                </c:pt>
                <c:pt idx="401">
                  <c:v>8.9970588235300006</c:v>
                </c:pt>
                <c:pt idx="402">
                  <c:v>9.4705882352900002</c:v>
                </c:pt>
                <c:pt idx="403">
                  <c:v>9.9441176470600006</c:v>
                </c:pt>
                <c:pt idx="404">
                  <c:v>10.4176470588</c:v>
                </c:pt>
                <c:pt idx="405">
                  <c:v>10.8911764706</c:v>
                </c:pt>
                <c:pt idx="406">
                  <c:v>11.364705882399999</c:v>
                </c:pt>
                <c:pt idx="407">
                  <c:v>11.8382352941</c:v>
                </c:pt>
                <c:pt idx="408">
                  <c:v>12.3117647059</c:v>
                </c:pt>
                <c:pt idx="409">
                  <c:v>12.785294117699999</c:v>
                </c:pt>
                <c:pt idx="410">
                  <c:v>13.258823529400001</c:v>
                </c:pt>
                <c:pt idx="411">
                  <c:v>13.7323529412</c:v>
                </c:pt>
                <c:pt idx="412">
                  <c:v>14.2058823529</c:v>
                </c:pt>
                <c:pt idx="413">
                  <c:v>14.679411764699999</c:v>
                </c:pt>
                <c:pt idx="414">
                  <c:v>15.152941176500001</c:v>
                </c:pt>
                <c:pt idx="415">
                  <c:v>15.6264705882</c:v>
                </c:pt>
                <c:pt idx="416">
                  <c:v>16.100000000000001</c:v>
                </c:pt>
                <c:pt idx="417">
                  <c:v>16.583333333300001</c:v>
                </c:pt>
                <c:pt idx="418">
                  <c:v>17.066666666700002</c:v>
                </c:pt>
                <c:pt idx="419">
                  <c:v>17.55</c:v>
                </c:pt>
                <c:pt idx="420">
                  <c:v>18.0333333333</c:v>
                </c:pt>
                <c:pt idx="421">
                  <c:v>18.516666666700001</c:v>
                </c:pt>
                <c:pt idx="422">
                  <c:v>19</c:v>
                </c:pt>
                <c:pt idx="423">
                  <c:v>19.483333333299999</c:v>
                </c:pt>
                <c:pt idx="424">
                  <c:v>19.9666666667</c:v>
                </c:pt>
                <c:pt idx="425">
                  <c:v>20.45</c:v>
                </c:pt>
                <c:pt idx="426">
                  <c:v>20.933333333299998</c:v>
                </c:pt>
                <c:pt idx="427">
                  <c:v>21.416666666699999</c:v>
                </c:pt>
                <c:pt idx="428">
                  <c:v>21.9</c:v>
                </c:pt>
                <c:pt idx="429">
                  <c:v>22.2</c:v>
                </c:pt>
                <c:pt idx="430">
                  <c:v>22.5</c:v>
                </c:pt>
                <c:pt idx="431">
                  <c:v>22.8</c:v>
                </c:pt>
                <c:pt idx="432">
                  <c:v>23.1</c:v>
                </c:pt>
                <c:pt idx="433">
                  <c:v>23.1</c:v>
                </c:pt>
                <c:pt idx="434">
                  <c:v>23.1</c:v>
                </c:pt>
                <c:pt idx="435">
                  <c:v>23.1</c:v>
                </c:pt>
                <c:pt idx="436">
                  <c:v>23.1</c:v>
                </c:pt>
                <c:pt idx="437">
                  <c:v>23.1</c:v>
                </c:pt>
                <c:pt idx="438">
                  <c:v>23.1</c:v>
                </c:pt>
                <c:pt idx="439">
                  <c:v>23.1</c:v>
                </c:pt>
                <c:pt idx="440">
                  <c:v>23.1</c:v>
                </c:pt>
                <c:pt idx="441">
                  <c:v>23.1</c:v>
                </c:pt>
                <c:pt idx="442">
                  <c:v>23.1</c:v>
                </c:pt>
                <c:pt idx="443">
                  <c:v>23.1</c:v>
                </c:pt>
                <c:pt idx="444">
                  <c:v>23.1</c:v>
                </c:pt>
                <c:pt idx="445">
                  <c:v>23.1</c:v>
                </c:pt>
                <c:pt idx="446">
                  <c:v>23.1</c:v>
                </c:pt>
                <c:pt idx="447">
                  <c:v>23.1</c:v>
                </c:pt>
                <c:pt idx="448">
                  <c:v>23.1</c:v>
                </c:pt>
                <c:pt idx="449">
                  <c:v>23.1</c:v>
                </c:pt>
                <c:pt idx="450">
                  <c:v>23.1</c:v>
                </c:pt>
                <c:pt idx="451">
                  <c:v>23.1</c:v>
                </c:pt>
                <c:pt idx="452">
                  <c:v>23.1</c:v>
                </c:pt>
                <c:pt idx="453">
                  <c:v>23.1</c:v>
                </c:pt>
                <c:pt idx="454">
                  <c:v>23.1</c:v>
                </c:pt>
                <c:pt idx="455">
                  <c:v>23.1</c:v>
                </c:pt>
                <c:pt idx="456">
                  <c:v>23.1</c:v>
                </c:pt>
                <c:pt idx="457">
                  <c:v>23.1</c:v>
                </c:pt>
                <c:pt idx="458">
                  <c:v>23.1</c:v>
                </c:pt>
                <c:pt idx="459">
                  <c:v>23.1</c:v>
                </c:pt>
                <c:pt idx="460">
                  <c:v>23.1</c:v>
                </c:pt>
                <c:pt idx="461">
                  <c:v>23.1</c:v>
                </c:pt>
                <c:pt idx="462">
                  <c:v>23.1</c:v>
                </c:pt>
                <c:pt idx="463">
                  <c:v>23.1</c:v>
                </c:pt>
                <c:pt idx="464">
                  <c:v>23.1</c:v>
                </c:pt>
                <c:pt idx="465">
                  <c:v>23.1</c:v>
                </c:pt>
                <c:pt idx="466">
                  <c:v>23.1</c:v>
                </c:pt>
                <c:pt idx="467">
                  <c:v>23.1</c:v>
                </c:pt>
                <c:pt idx="468">
                  <c:v>23.1</c:v>
                </c:pt>
                <c:pt idx="469">
                  <c:v>23.1</c:v>
                </c:pt>
                <c:pt idx="470">
                  <c:v>23.1</c:v>
                </c:pt>
                <c:pt idx="471">
                  <c:v>23.1</c:v>
                </c:pt>
                <c:pt idx="472">
                  <c:v>23.1</c:v>
                </c:pt>
                <c:pt idx="473">
                  <c:v>23.1</c:v>
                </c:pt>
                <c:pt idx="474">
                  <c:v>23.1</c:v>
                </c:pt>
                <c:pt idx="475">
                  <c:v>23.1</c:v>
                </c:pt>
                <c:pt idx="476">
                  <c:v>23.1</c:v>
                </c:pt>
                <c:pt idx="477">
                  <c:v>23.1</c:v>
                </c:pt>
                <c:pt idx="478">
                  <c:v>23.1</c:v>
                </c:pt>
                <c:pt idx="479">
                  <c:v>23.1</c:v>
                </c:pt>
                <c:pt idx="480">
                  <c:v>23.1</c:v>
                </c:pt>
                <c:pt idx="481">
                  <c:v>23.1</c:v>
                </c:pt>
                <c:pt idx="482">
                  <c:v>23.1</c:v>
                </c:pt>
                <c:pt idx="483">
                  <c:v>23.1</c:v>
                </c:pt>
                <c:pt idx="484">
                  <c:v>23.1</c:v>
                </c:pt>
                <c:pt idx="485">
                  <c:v>23.1</c:v>
                </c:pt>
                <c:pt idx="486">
                  <c:v>23.1</c:v>
                </c:pt>
                <c:pt idx="487">
                  <c:v>23.1</c:v>
                </c:pt>
                <c:pt idx="488">
                  <c:v>16.100000000000001</c:v>
                </c:pt>
                <c:pt idx="489">
                  <c:v>16.100000000000001</c:v>
                </c:pt>
                <c:pt idx="490">
                  <c:v>16.100000000000001</c:v>
                </c:pt>
                <c:pt idx="491">
                  <c:v>16.100000000000001</c:v>
                </c:pt>
                <c:pt idx="492">
                  <c:v>16.100000000000001</c:v>
                </c:pt>
                <c:pt idx="493">
                  <c:v>16.100000000000001</c:v>
                </c:pt>
                <c:pt idx="494">
                  <c:v>16.100000000000001</c:v>
                </c:pt>
                <c:pt idx="495">
                  <c:v>16.100000000000001</c:v>
                </c:pt>
                <c:pt idx="496">
                  <c:v>16.100000000000001</c:v>
                </c:pt>
                <c:pt idx="497">
                  <c:v>16.100000000000001</c:v>
                </c:pt>
                <c:pt idx="498">
                  <c:v>16.100000000000001</c:v>
                </c:pt>
                <c:pt idx="499">
                  <c:v>16.100000000000001</c:v>
                </c:pt>
                <c:pt idx="500">
                  <c:v>16.100000000000001</c:v>
                </c:pt>
                <c:pt idx="501">
                  <c:v>16.100000000000001</c:v>
                </c:pt>
                <c:pt idx="502">
                  <c:v>16.100000000000001</c:v>
                </c:pt>
                <c:pt idx="503">
                  <c:v>16.100000000000001</c:v>
                </c:pt>
                <c:pt idx="504">
                  <c:v>16.100000000000001</c:v>
                </c:pt>
                <c:pt idx="505">
                  <c:v>16.100000000000001</c:v>
                </c:pt>
                <c:pt idx="506">
                  <c:v>16.100000000000001</c:v>
                </c:pt>
                <c:pt idx="507">
                  <c:v>16.100000000000001</c:v>
                </c:pt>
                <c:pt idx="508">
                  <c:v>16.100000000000001</c:v>
                </c:pt>
                <c:pt idx="509">
                  <c:v>16.100000000000001</c:v>
                </c:pt>
                <c:pt idx="510">
                  <c:v>16.100000000000001</c:v>
                </c:pt>
                <c:pt idx="511">
                  <c:v>16.100000000000001</c:v>
                </c:pt>
                <c:pt idx="512">
                  <c:v>16.100000000000001</c:v>
                </c:pt>
                <c:pt idx="513">
                  <c:v>16.100000000000001</c:v>
                </c:pt>
                <c:pt idx="514">
                  <c:v>16.100000000000001</c:v>
                </c:pt>
                <c:pt idx="515">
                  <c:v>16.100000000000001</c:v>
                </c:pt>
                <c:pt idx="516">
                  <c:v>16.100000000000001</c:v>
                </c:pt>
                <c:pt idx="517">
                  <c:v>16.100000000000001</c:v>
                </c:pt>
                <c:pt idx="518">
                  <c:v>16.100000000000001</c:v>
                </c:pt>
                <c:pt idx="519">
                  <c:v>16.100000000000001</c:v>
                </c:pt>
                <c:pt idx="520">
                  <c:v>16.100000000000001</c:v>
                </c:pt>
                <c:pt idx="521">
                  <c:v>16.100000000000001</c:v>
                </c:pt>
                <c:pt idx="522">
                  <c:v>16.100000000000001</c:v>
                </c:pt>
                <c:pt idx="523">
                  <c:v>16.100000000000001</c:v>
                </c:pt>
                <c:pt idx="524">
                  <c:v>16.100000000000001</c:v>
                </c:pt>
                <c:pt idx="525">
                  <c:v>16.100000000000001</c:v>
                </c:pt>
                <c:pt idx="526">
                  <c:v>16.100000000000001</c:v>
                </c:pt>
                <c:pt idx="527">
                  <c:v>16.100000000000001</c:v>
                </c:pt>
                <c:pt idx="528">
                  <c:v>16.100000000000001</c:v>
                </c:pt>
                <c:pt idx="529">
                  <c:v>16.100000000000001</c:v>
                </c:pt>
                <c:pt idx="530">
                  <c:v>16.100000000000001</c:v>
                </c:pt>
                <c:pt idx="531">
                  <c:v>16.100000000000001</c:v>
                </c:pt>
                <c:pt idx="532">
                  <c:v>16.100000000000001</c:v>
                </c:pt>
                <c:pt idx="533">
                  <c:v>16.100000000000001</c:v>
                </c:pt>
                <c:pt idx="534">
                  <c:v>16.100000000000001</c:v>
                </c:pt>
                <c:pt idx="535">
                  <c:v>16.100000000000001</c:v>
                </c:pt>
                <c:pt idx="536">
                  <c:v>16.100000000000001</c:v>
                </c:pt>
                <c:pt idx="537">
                  <c:v>16.100000000000001</c:v>
                </c:pt>
                <c:pt idx="538">
                  <c:v>16.100000000000001</c:v>
                </c:pt>
                <c:pt idx="539">
                  <c:v>16.100000000000001</c:v>
                </c:pt>
                <c:pt idx="540">
                  <c:v>16.100000000000001</c:v>
                </c:pt>
                <c:pt idx="541">
                  <c:v>16.100000000000001</c:v>
                </c:pt>
                <c:pt idx="542">
                  <c:v>16.100000000000001</c:v>
                </c:pt>
              </c:numCache>
            </c:numRef>
          </c:xVal>
          <c:yVal>
            <c:numRef>
              <c:f>PATHS!$D$4:$D$918</c:f>
              <c:numCache>
                <c:formatCode>General</c:formatCode>
                <c:ptCount val="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2.57</c:v>
                </c:pt>
                <c:pt idx="110">
                  <c:v>2.5718749999999999</c:v>
                </c:pt>
                <c:pt idx="111">
                  <c:v>2.57375</c:v>
                </c:pt>
                <c:pt idx="112">
                  <c:v>2.5756250000000001</c:v>
                </c:pt>
                <c:pt idx="113">
                  <c:v>2.5775000000000001</c:v>
                </c:pt>
                <c:pt idx="114">
                  <c:v>2.5793750000000002</c:v>
                </c:pt>
                <c:pt idx="115">
                  <c:v>2.5812499999999998</c:v>
                </c:pt>
                <c:pt idx="116">
                  <c:v>2.5831249999999999</c:v>
                </c:pt>
                <c:pt idx="117">
                  <c:v>2.585</c:v>
                </c:pt>
                <c:pt idx="118">
                  <c:v>2.586875</c:v>
                </c:pt>
                <c:pt idx="119">
                  <c:v>2.5887500000000001</c:v>
                </c:pt>
                <c:pt idx="120">
                  <c:v>2.5906250000000002</c:v>
                </c:pt>
                <c:pt idx="121">
                  <c:v>2.5924999999999998</c:v>
                </c:pt>
                <c:pt idx="122">
                  <c:v>2.5943749999999999</c:v>
                </c:pt>
                <c:pt idx="123">
                  <c:v>2.5962499999999999</c:v>
                </c:pt>
                <c:pt idx="124">
                  <c:v>2.598125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2.6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2.6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2.6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2.6</c:v>
                </c:pt>
                <c:pt idx="177">
                  <c:v>2.6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2.6</c:v>
                </c:pt>
                <c:pt idx="182">
                  <c:v>2.6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</c:v>
                </c:pt>
                <c:pt idx="191">
                  <c:v>2.6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  <c:pt idx="195">
                  <c:v>2.6</c:v>
                </c:pt>
                <c:pt idx="196">
                  <c:v>2.6</c:v>
                </c:pt>
                <c:pt idx="197">
                  <c:v>2.6</c:v>
                </c:pt>
                <c:pt idx="198">
                  <c:v>2.6</c:v>
                </c:pt>
                <c:pt idx="199">
                  <c:v>2.6</c:v>
                </c:pt>
                <c:pt idx="200">
                  <c:v>2.6</c:v>
                </c:pt>
                <c:pt idx="201">
                  <c:v>2.6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2.598125</c:v>
                </c:pt>
                <c:pt idx="207">
                  <c:v>2.5962499999999999</c:v>
                </c:pt>
                <c:pt idx="208">
                  <c:v>2.5943749999999999</c:v>
                </c:pt>
                <c:pt idx="209">
                  <c:v>2.5924999999999998</c:v>
                </c:pt>
                <c:pt idx="210">
                  <c:v>2.5906250000000002</c:v>
                </c:pt>
                <c:pt idx="211">
                  <c:v>2.5887500000000001</c:v>
                </c:pt>
                <c:pt idx="212">
                  <c:v>2.586875</c:v>
                </c:pt>
                <c:pt idx="213">
                  <c:v>2.585</c:v>
                </c:pt>
                <c:pt idx="214">
                  <c:v>2.5831249999999999</c:v>
                </c:pt>
                <c:pt idx="215">
                  <c:v>2.5812499999999998</c:v>
                </c:pt>
                <c:pt idx="216">
                  <c:v>2.5793750000000002</c:v>
                </c:pt>
                <c:pt idx="217">
                  <c:v>2.5775000000000001</c:v>
                </c:pt>
                <c:pt idx="218">
                  <c:v>2.5756250000000001</c:v>
                </c:pt>
                <c:pt idx="219">
                  <c:v>2.57375</c:v>
                </c:pt>
                <c:pt idx="220">
                  <c:v>2.5718749999999999</c:v>
                </c:pt>
                <c:pt idx="221">
                  <c:v>2.57</c:v>
                </c:pt>
                <c:pt idx="222">
                  <c:v>0</c:v>
                </c:pt>
                <c:pt idx="223">
                  <c:v>0.428333333333</c:v>
                </c:pt>
                <c:pt idx="224">
                  <c:v>0.85666666666699998</c:v>
                </c:pt>
                <c:pt idx="225">
                  <c:v>1.2849999999999999</c:v>
                </c:pt>
                <c:pt idx="226">
                  <c:v>1.71333333333</c:v>
                </c:pt>
                <c:pt idx="227">
                  <c:v>2.1416666666699999</c:v>
                </c:pt>
                <c:pt idx="228">
                  <c:v>2.57</c:v>
                </c:pt>
                <c:pt idx="229">
                  <c:v>3.044</c:v>
                </c:pt>
                <c:pt idx="230">
                  <c:v>3.5179999999999998</c:v>
                </c:pt>
                <c:pt idx="231">
                  <c:v>3.992</c:v>
                </c:pt>
                <c:pt idx="232">
                  <c:v>4.4660000000000002</c:v>
                </c:pt>
                <c:pt idx="233">
                  <c:v>4.9400000000000004</c:v>
                </c:pt>
                <c:pt idx="234">
                  <c:v>5.4139999999999997</c:v>
                </c:pt>
                <c:pt idx="235">
                  <c:v>5.8879999999999999</c:v>
                </c:pt>
                <c:pt idx="236">
                  <c:v>6.3620000000000001</c:v>
                </c:pt>
                <c:pt idx="237">
                  <c:v>6.8360000000000003</c:v>
                </c:pt>
                <c:pt idx="238">
                  <c:v>7.31</c:v>
                </c:pt>
                <c:pt idx="239">
                  <c:v>7.7839999999999998</c:v>
                </c:pt>
                <c:pt idx="240">
                  <c:v>8.2579999999999991</c:v>
                </c:pt>
                <c:pt idx="241">
                  <c:v>8.7319999999999993</c:v>
                </c:pt>
                <c:pt idx="242">
                  <c:v>9.2059999999999995</c:v>
                </c:pt>
                <c:pt idx="243">
                  <c:v>9.68</c:v>
                </c:pt>
                <c:pt idx="244">
                  <c:v>10.154</c:v>
                </c:pt>
                <c:pt idx="245">
                  <c:v>10.628</c:v>
                </c:pt>
                <c:pt idx="246">
                  <c:v>11.102</c:v>
                </c:pt>
                <c:pt idx="247">
                  <c:v>11.576000000000001</c:v>
                </c:pt>
                <c:pt idx="248">
                  <c:v>12.05</c:v>
                </c:pt>
                <c:pt idx="249">
                  <c:v>12.501875</c:v>
                </c:pt>
                <c:pt idx="250">
                  <c:v>12.953749999999999</c:v>
                </c:pt>
                <c:pt idx="251">
                  <c:v>13.405625000000001</c:v>
                </c:pt>
                <c:pt idx="252">
                  <c:v>13.8575</c:v>
                </c:pt>
                <c:pt idx="253">
                  <c:v>14.309374999999999</c:v>
                </c:pt>
                <c:pt idx="254">
                  <c:v>14.76125</c:v>
                </c:pt>
                <c:pt idx="255">
                  <c:v>15.213125</c:v>
                </c:pt>
                <c:pt idx="256">
                  <c:v>15.664999999999999</c:v>
                </c:pt>
                <c:pt idx="257">
                  <c:v>16.116875</c:v>
                </c:pt>
                <c:pt idx="258">
                  <c:v>16.568750000000001</c:v>
                </c:pt>
                <c:pt idx="259">
                  <c:v>17.020624999999999</c:v>
                </c:pt>
                <c:pt idx="260">
                  <c:v>17.4725</c:v>
                </c:pt>
                <c:pt idx="261">
                  <c:v>17.924375000000001</c:v>
                </c:pt>
                <c:pt idx="262">
                  <c:v>18.376249999999999</c:v>
                </c:pt>
                <c:pt idx="263">
                  <c:v>18.828125</c:v>
                </c:pt>
                <c:pt idx="264">
                  <c:v>19.28</c:v>
                </c:pt>
                <c:pt idx="265">
                  <c:v>19.732500000000002</c:v>
                </c:pt>
                <c:pt idx="266">
                  <c:v>20.184999999999999</c:v>
                </c:pt>
                <c:pt idx="267">
                  <c:v>20.637499999999999</c:v>
                </c:pt>
                <c:pt idx="268">
                  <c:v>21.09</c:v>
                </c:pt>
                <c:pt idx="269">
                  <c:v>21.5425</c:v>
                </c:pt>
                <c:pt idx="270">
                  <c:v>21.995000000000001</c:v>
                </c:pt>
                <c:pt idx="271">
                  <c:v>22.447500000000002</c:v>
                </c:pt>
                <c:pt idx="272">
                  <c:v>22.9</c:v>
                </c:pt>
                <c:pt idx="273">
                  <c:v>23.2</c:v>
                </c:pt>
                <c:pt idx="274">
                  <c:v>23.5</c:v>
                </c:pt>
                <c:pt idx="275">
                  <c:v>23.8</c:v>
                </c:pt>
                <c:pt idx="276">
                  <c:v>24.1</c:v>
                </c:pt>
                <c:pt idx="277">
                  <c:v>0</c:v>
                </c:pt>
                <c:pt idx="278">
                  <c:v>0.433333333333</c:v>
                </c:pt>
                <c:pt idx="279">
                  <c:v>0.86666666666699999</c:v>
                </c:pt>
                <c:pt idx="280">
                  <c:v>1.3</c:v>
                </c:pt>
                <c:pt idx="281">
                  <c:v>1.7333333333300001</c:v>
                </c:pt>
                <c:pt idx="282">
                  <c:v>2.1666666666699999</c:v>
                </c:pt>
                <c:pt idx="283">
                  <c:v>2.6</c:v>
                </c:pt>
                <c:pt idx="284">
                  <c:v>3.0724999999999998</c:v>
                </c:pt>
                <c:pt idx="285">
                  <c:v>3.5449999999999999</c:v>
                </c:pt>
                <c:pt idx="286">
                  <c:v>4.0175000000000001</c:v>
                </c:pt>
                <c:pt idx="287">
                  <c:v>4.49</c:v>
                </c:pt>
                <c:pt idx="288">
                  <c:v>4.9625000000000004</c:v>
                </c:pt>
                <c:pt idx="289">
                  <c:v>5.4349999999999996</c:v>
                </c:pt>
                <c:pt idx="290">
                  <c:v>5.9074999999999998</c:v>
                </c:pt>
                <c:pt idx="291">
                  <c:v>6.38</c:v>
                </c:pt>
                <c:pt idx="292">
                  <c:v>6.8525</c:v>
                </c:pt>
                <c:pt idx="293">
                  <c:v>7.3250000000000002</c:v>
                </c:pt>
                <c:pt idx="294">
                  <c:v>7.7975000000000003</c:v>
                </c:pt>
                <c:pt idx="295">
                  <c:v>8.27</c:v>
                </c:pt>
                <c:pt idx="296">
                  <c:v>8.7424999999999997</c:v>
                </c:pt>
                <c:pt idx="297">
                  <c:v>9.2149999999999999</c:v>
                </c:pt>
                <c:pt idx="298">
                  <c:v>9.6875</c:v>
                </c:pt>
                <c:pt idx="299">
                  <c:v>10.16</c:v>
                </c:pt>
                <c:pt idx="300">
                  <c:v>10.6325</c:v>
                </c:pt>
                <c:pt idx="301">
                  <c:v>11.105</c:v>
                </c:pt>
                <c:pt idx="302">
                  <c:v>11.577500000000001</c:v>
                </c:pt>
                <c:pt idx="303">
                  <c:v>12.05</c:v>
                </c:pt>
                <c:pt idx="304">
                  <c:v>12.501875</c:v>
                </c:pt>
                <c:pt idx="305">
                  <c:v>12.953749999999999</c:v>
                </c:pt>
                <c:pt idx="306">
                  <c:v>13.405625000000001</c:v>
                </c:pt>
                <c:pt idx="307">
                  <c:v>13.8575</c:v>
                </c:pt>
                <c:pt idx="308">
                  <c:v>14.309374999999999</c:v>
                </c:pt>
                <c:pt idx="309">
                  <c:v>14.76125</c:v>
                </c:pt>
                <c:pt idx="310">
                  <c:v>15.213125</c:v>
                </c:pt>
                <c:pt idx="311">
                  <c:v>15.664999999999999</c:v>
                </c:pt>
                <c:pt idx="312">
                  <c:v>16.116875</c:v>
                </c:pt>
                <c:pt idx="313">
                  <c:v>16.568750000000001</c:v>
                </c:pt>
                <c:pt idx="314">
                  <c:v>17.020624999999999</c:v>
                </c:pt>
                <c:pt idx="315">
                  <c:v>17.4725</c:v>
                </c:pt>
                <c:pt idx="316">
                  <c:v>17.924375000000001</c:v>
                </c:pt>
                <c:pt idx="317">
                  <c:v>18.376249999999999</c:v>
                </c:pt>
                <c:pt idx="318">
                  <c:v>18.828125</c:v>
                </c:pt>
                <c:pt idx="319">
                  <c:v>19.28</c:v>
                </c:pt>
                <c:pt idx="320">
                  <c:v>19.732500000000002</c:v>
                </c:pt>
                <c:pt idx="321">
                  <c:v>20.184999999999999</c:v>
                </c:pt>
                <c:pt idx="322">
                  <c:v>20.637499999999999</c:v>
                </c:pt>
                <c:pt idx="323">
                  <c:v>21.09</c:v>
                </c:pt>
                <c:pt idx="324">
                  <c:v>21.5425</c:v>
                </c:pt>
                <c:pt idx="325">
                  <c:v>21.995000000000001</c:v>
                </c:pt>
                <c:pt idx="326">
                  <c:v>22.447500000000002</c:v>
                </c:pt>
                <c:pt idx="327">
                  <c:v>22.9</c:v>
                </c:pt>
                <c:pt idx="328">
                  <c:v>23.2</c:v>
                </c:pt>
                <c:pt idx="329">
                  <c:v>23.5</c:v>
                </c:pt>
                <c:pt idx="330">
                  <c:v>23.8</c:v>
                </c:pt>
                <c:pt idx="331">
                  <c:v>24.1</c:v>
                </c:pt>
                <c:pt idx="332">
                  <c:v>24.1</c:v>
                </c:pt>
                <c:pt idx="333">
                  <c:v>24.1</c:v>
                </c:pt>
                <c:pt idx="334">
                  <c:v>24.1</c:v>
                </c:pt>
                <c:pt idx="335">
                  <c:v>24.1</c:v>
                </c:pt>
                <c:pt idx="336">
                  <c:v>24.1</c:v>
                </c:pt>
                <c:pt idx="337">
                  <c:v>24.1</c:v>
                </c:pt>
                <c:pt idx="338">
                  <c:v>24.1</c:v>
                </c:pt>
                <c:pt idx="339">
                  <c:v>24.1</c:v>
                </c:pt>
                <c:pt idx="340">
                  <c:v>24.1</c:v>
                </c:pt>
                <c:pt idx="341">
                  <c:v>24.1</c:v>
                </c:pt>
                <c:pt idx="342">
                  <c:v>24.1</c:v>
                </c:pt>
                <c:pt idx="343">
                  <c:v>24.1</c:v>
                </c:pt>
                <c:pt idx="344">
                  <c:v>24.1</c:v>
                </c:pt>
                <c:pt idx="345">
                  <c:v>24.1</c:v>
                </c:pt>
                <c:pt idx="346">
                  <c:v>24.1</c:v>
                </c:pt>
                <c:pt idx="347">
                  <c:v>24.1</c:v>
                </c:pt>
                <c:pt idx="348">
                  <c:v>24.1</c:v>
                </c:pt>
                <c:pt idx="349">
                  <c:v>24.1</c:v>
                </c:pt>
                <c:pt idx="350">
                  <c:v>24.1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24.1</c:v>
                </c:pt>
                <c:pt idx="355">
                  <c:v>24.1</c:v>
                </c:pt>
                <c:pt idx="356">
                  <c:v>24.1</c:v>
                </c:pt>
                <c:pt idx="357">
                  <c:v>24.1</c:v>
                </c:pt>
                <c:pt idx="358">
                  <c:v>24.1</c:v>
                </c:pt>
                <c:pt idx="359">
                  <c:v>24.1</c:v>
                </c:pt>
                <c:pt idx="360">
                  <c:v>24.1</c:v>
                </c:pt>
                <c:pt idx="361">
                  <c:v>24.1</c:v>
                </c:pt>
                <c:pt idx="362">
                  <c:v>24.1</c:v>
                </c:pt>
                <c:pt idx="363">
                  <c:v>24.1</c:v>
                </c:pt>
                <c:pt idx="364">
                  <c:v>24.1</c:v>
                </c:pt>
                <c:pt idx="365">
                  <c:v>24.1</c:v>
                </c:pt>
                <c:pt idx="366">
                  <c:v>24.1</c:v>
                </c:pt>
                <c:pt idx="367">
                  <c:v>24.1</c:v>
                </c:pt>
                <c:pt idx="368">
                  <c:v>24.1</c:v>
                </c:pt>
                <c:pt idx="369">
                  <c:v>24.1</c:v>
                </c:pt>
                <c:pt idx="370">
                  <c:v>24.1</c:v>
                </c:pt>
                <c:pt idx="371">
                  <c:v>24.1</c:v>
                </c:pt>
                <c:pt idx="372">
                  <c:v>24.1</c:v>
                </c:pt>
                <c:pt idx="373">
                  <c:v>24.1</c:v>
                </c:pt>
                <c:pt idx="374">
                  <c:v>24.1</c:v>
                </c:pt>
                <c:pt idx="375">
                  <c:v>24.1</c:v>
                </c:pt>
                <c:pt idx="376">
                  <c:v>24.1</c:v>
                </c:pt>
                <c:pt idx="377">
                  <c:v>24.1</c:v>
                </c:pt>
                <c:pt idx="378">
                  <c:v>24.1</c:v>
                </c:pt>
                <c:pt idx="379">
                  <c:v>24.1</c:v>
                </c:pt>
                <c:pt idx="380">
                  <c:v>24.1</c:v>
                </c:pt>
                <c:pt idx="381">
                  <c:v>24.1</c:v>
                </c:pt>
                <c:pt idx="382">
                  <c:v>24.1</c:v>
                </c:pt>
                <c:pt idx="383">
                  <c:v>24.1</c:v>
                </c:pt>
                <c:pt idx="384">
                  <c:v>24.1</c:v>
                </c:pt>
                <c:pt idx="385">
                  <c:v>24.1</c:v>
                </c:pt>
                <c:pt idx="386">
                  <c:v>24.1</c:v>
                </c:pt>
                <c:pt idx="387">
                  <c:v>24.1</c:v>
                </c:pt>
                <c:pt idx="388">
                  <c:v>24.1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24.1</c:v>
                </c:pt>
                <c:pt idx="393">
                  <c:v>24.1</c:v>
                </c:pt>
                <c:pt idx="394">
                  <c:v>24.1</c:v>
                </c:pt>
                <c:pt idx="395">
                  <c:v>24.1</c:v>
                </c:pt>
                <c:pt idx="396">
                  <c:v>24.1</c:v>
                </c:pt>
                <c:pt idx="397">
                  <c:v>24.1</c:v>
                </c:pt>
                <c:pt idx="398">
                  <c:v>24.1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24.1</c:v>
                </c:pt>
                <c:pt idx="406">
                  <c:v>24.1</c:v>
                </c:pt>
                <c:pt idx="407">
                  <c:v>24.1</c:v>
                </c:pt>
                <c:pt idx="408">
                  <c:v>24.1</c:v>
                </c:pt>
                <c:pt idx="409">
                  <c:v>24.1</c:v>
                </c:pt>
                <c:pt idx="410">
                  <c:v>24.1</c:v>
                </c:pt>
                <c:pt idx="411">
                  <c:v>24.1</c:v>
                </c:pt>
                <c:pt idx="412">
                  <c:v>24.1</c:v>
                </c:pt>
                <c:pt idx="413">
                  <c:v>24.1</c:v>
                </c:pt>
                <c:pt idx="414">
                  <c:v>24.1</c:v>
                </c:pt>
                <c:pt idx="415">
                  <c:v>24.1</c:v>
                </c:pt>
                <c:pt idx="416">
                  <c:v>24.1</c:v>
                </c:pt>
                <c:pt idx="417">
                  <c:v>24.1</c:v>
                </c:pt>
                <c:pt idx="418">
                  <c:v>24.1</c:v>
                </c:pt>
                <c:pt idx="419">
                  <c:v>24.1</c:v>
                </c:pt>
                <c:pt idx="420">
                  <c:v>24.1</c:v>
                </c:pt>
                <c:pt idx="421">
                  <c:v>24.1</c:v>
                </c:pt>
                <c:pt idx="422">
                  <c:v>24.1</c:v>
                </c:pt>
                <c:pt idx="423">
                  <c:v>24.1</c:v>
                </c:pt>
                <c:pt idx="424">
                  <c:v>24.1</c:v>
                </c:pt>
                <c:pt idx="425">
                  <c:v>24.1</c:v>
                </c:pt>
                <c:pt idx="426">
                  <c:v>24.1</c:v>
                </c:pt>
                <c:pt idx="427">
                  <c:v>24.1</c:v>
                </c:pt>
                <c:pt idx="428">
                  <c:v>24.1</c:v>
                </c:pt>
                <c:pt idx="429">
                  <c:v>24.1</c:v>
                </c:pt>
                <c:pt idx="430">
                  <c:v>24.1</c:v>
                </c:pt>
                <c:pt idx="431">
                  <c:v>24.1</c:v>
                </c:pt>
                <c:pt idx="432">
                  <c:v>24.1</c:v>
                </c:pt>
                <c:pt idx="433">
                  <c:v>0</c:v>
                </c:pt>
                <c:pt idx="434">
                  <c:v>0.428333333333</c:v>
                </c:pt>
                <c:pt idx="435">
                  <c:v>0.85666666666699998</c:v>
                </c:pt>
                <c:pt idx="436">
                  <c:v>1.2849999999999999</c:v>
                </c:pt>
                <c:pt idx="437">
                  <c:v>1.71333333333</c:v>
                </c:pt>
                <c:pt idx="438">
                  <c:v>2.1416666666699999</c:v>
                </c:pt>
                <c:pt idx="439">
                  <c:v>2.57</c:v>
                </c:pt>
                <c:pt idx="440">
                  <c:v>3.044</c:v>
                </c:pt>
                <c:pt idx="441">
                  <c:v>3.5179999999999998</c:v>
                </c:pt>
                <c:pt idx="442">
                  <c:v>3.992</c:v>
                </c:pt>
                <c:pt idx="443">
                  <c:v>4.4660000000000002</c:v>
                </c:pt>
                <c:pt idx="444">
                  <c:v>4.9400000000000004</c:v>
                </c:pt>
                <c:pt idx="445">
                  <c:v>5.4139999999999997</c:v>
                </c:pt>
                <c:pt idx="446">
                  <c:v>5.8879999999999999</c:v>
                </c:pt>
                <c:pt idx="447">
                  <c:v>6.3620000000000001</c:v>
                </c:pt>
                <c:pt idx="448">
                  <c:v>6.8360000000000003</c:v>
                </c:pt>
                <c:pt idx="449">
                  <c:v>7.31</c:v>
                </c:pt>
                <c:pt idx="450">
                  <c:v>7.7839999999999998</c:v>
                </c:pt>
                <c:pt idx="451">
                  <c:v>8.2579999999999991</c:v>
                </c:pt>
                <c:pt idx="452">
                  <c:v>8.7319999999999993</c:v>
                </c:pt>
                <c:pt idx="453">
                  <c:v>9.2059999999999995</c:v>
                </c:pt>
                <c:pt idx="454">
                  <c:v>9.68</c:v>
                </c:pt>
                <c:pt idx="455">
                  <c:v>10.154</c:v>
                </c:pt>
                <c:pt idx="456">
                  <c:v>10.628</c:v>
                </c:pt>
                <c:pt idx="457">
                  <c:v>11.102</c:v>
                </c:pt>
                <c:pt idx="458">
                  <c:v>11.576000000000001</c:v>
                </c:pt>
                <c:pt idx="459">
                  <c:v>12.05</c:v>
                </c:pt>
                <c:pt idx="460">
                  <c:v>12.501875</c:v>
                </c:pt>
                <c:pt idx="461">
                  <c:v>12.953749999999999</c:v>
                </c:pt>
                <c:pt idx="462">
                  <c:v>13.405625000000001</c:v>
                </c:pt>
                <c:pt idx="463">
                  <c:v>13.8575</c:v>
                </c:pt>
                <c:pt idx="464">
                  <c:v>14.309374999999999</c:v>
                </c:pt>
                <c:pt idx="465">
                  <c:v>14.76125</c:v>
                </c:pt>
                <c:pt idx="466">
                  <c:v>15.213125</c:v>
                </c:pt>
                <c:pt idx="467">
                  <c:v>15.664999999999999</c:v>
                </c:pt>
                <c:pt idx="468">
                  <c:v>16.116875</c:v>
                </c:pt>
                <c:pt idx="469">
                  <c:v>16.568750000000001</c:v>
                </c:pt>
                <c:pt idx="470">
                  <c:v>17.020624999999999</c:v>
                </c:pt>
                <c:pt idx="471">
                  <c:v>17.4725</c:v>
                </c:pt>
                <c:pt idx="472">
                  <c:v>17.924375000000001</c:v>
                </c:pt>
                <c:pt idx="473">
                  <c:v>18.376249999999999</c:v>
                </c:pt>
                <c:pt idx="474">
                  <c:v>18.828125</c:v>
                </c:pt>
                <c:pt idx="475">
                  <c:v>19.28</c:v>
                </c:pt>
                <c:pt idx="476">
                  <c:v>19.732500000000002</c:v>
                </c:pt>
                <c:pt idx="477">
                  <c:v>20.184999999999999</c:v>
                </c:pt>
                <c:pt idx="478">
                  <c:v>20.637499999999999</c:v>
                </c:pt>
                <c:pt idx="479">
                  <c:v>21.09</c:v>
                </c:pt>
                <c:pt idx="480">
                  <c:v>21.5425</c:v>
                </c:pt>
                <c:pt idx="481">
                  <c:v>21.995000000000001</c:v>
                </c:pt>
                <c:pt idx="482">
                  <c:v>22.447500000000002</c:v>
                </c:pt>
                <c:pt idx="483">
                  <c:v>22.9</c:v>
                </c:pt>
                <c:pt idx="484">
                  <c:v>23.2</c:v>
                </c:pt>
                <c:pt idx="485">
                  <c:v>23.5</c:v>
                </c:pt>
                <c:pt idx="486">
                  <c:v>23.8</c:v>
                </c:pt>
                <c:pt idx="487">
                  <c:v>24.1</c:v>
                </c:pt>
                <c:pt idx="488">
                  <c:v>0</c:v>
                </c:pt>
                <c:pt idx="489">
                  <c:v>0.433333333333</c:v>
                </c:pt>
                <c:pt idx="490">
                  <c:v>0.86666666666699999</c:v>
                </c:pt>
                <c:pt idx="491">
                  <c:v>1.3</c:v>
                </c:pt>
                <c:pt idx="492">
                  <c:v>1.7333333333300001</c:v>
                </c:pt>
                <c:pt idx="493">
                  <c:v>2.1666666666699999</c:v>
                </c:pt>
                <c:pt idx="494">
                  <c:v>2.6</c:v>
                </c:pt>
                <c:pt idx="495">
                  <c:v>3.0724999999999998</c:v>
                </c:pt>
                <c:pt idx="496">
                  <c:v>3.5449999999999999</c:v>
                </c:pt>
                <c:pt idx="497">
                  <c:v>4.0175000000000001</c:v>
                </c:pt>
                <c:pt idx="498">
                  <c:v>4.49</c:v>
                </c:pt>
                <c:pt idx="499">
                  <c:v>4.9625000000000004</c:v>
                </c:pt>
                <c:pt idx="500">
                  <c:v>5.4349999999999996</c:v>
                </c:pt>
                <c:pt idx="501">
                  <c:v>5.9074999999999998</c:v>
                </c:pt>
                <c:pt idx="502">
                  <c:v>6.38</c:v>
                </c:pt>
                <c:pt idx="503">
                  <c:v>6.8525</c:v>
                </c:pt>
                <c:pt idx="504">
                  <c:v>7.3250000000000002</c:v>
                </c:pt>
                <c:pt idx="505">
                  <c:v>7.7975000000000003</c:v>
                </c:pt>
                <c:pt idx="506">
                  <c:v>8.27</c:v>
                </c:pt>
                <c:pt idx="507">
                  <c:v>8.7424999999999997</c:v>
                </c:pt>
                <c:pt idx="508">
                  <c:v>9.2149999999999999</c:v>
                </c:pt>
                <c:pt idx="509">
                  <c:v>9.6875</c:v>
                </c:pt>
                <c:pt idx="510">
                  <c:v>10.16</c:v>
                </c:pt>
                <c:pt idx="511">
                  <c:v>10.6325</c:v>
                </c:pt>
                <c:pt idx="512">
                  <c:v>11.105</c:v>
                </c:pt>
                <c:pt idx="513">
                  <c:v>11.577500000000001</c:v>
                </c:pt>
                <c:pt idx="514">
                  <c:v>12.05</c:v>
                </c:pt>
                <c:pt idx="515">
                  <c:v>12.501875</c:v>
                </c:pt>
                <c:pt idx="516">
                  <c:v>12.953749999999999</c:v>
                </c:pt>
                <c:pt idx="517">
                  <c:v>13.405625000000001</c:v>
                </c:pt>
                <c:pt idx="518">
                  <c:v>13.8575</c:v>
                </c:pt>
                <c:pt idx="519">
                  <c:v>14.309374999999999</c:v>
                </c:pt>
                <c:pt idx="520">
                  <c:v>14.76125</c:v>
                </c:pt>
                <c:pt idx="521">
                  <c:v>15.213125</c:v>
                </c:pt>
                <c:pt idx="522">
                  <c:v>15.664999999999999</c:v>
                </c:pt>
                <c:pt idx="523">
                  <c:v>16.116875</c:v>
                </c:pt>
                <c:pt idx="524">
                  <c:v>16.568750000000001</c:v>
                </c:pt>
                <c:pt idx="525">
                  <c:v>17.020624999999999</c:v>
                </c:pt>
                <c:pt idx="526">
                  <c:v>17.4725</c:v>
                </c:pt>
                <c:pt idx="527">
                  <c:v>17.924375000000001</c:v>
                </c:pt>
                <c:pt idx="528">
                  <c:v>18.376249999999999</c:v>
                </c:pt>
                <c:pt idx="529">
                  <c:v>18.828125</c:v>
                </c:pt>
                <c:pt idx="530">
                  <c:v>19.28</c:v>
                </c:pt>
                <c:pt idx="531">
                  <c:v>19.732500000000002</c:v>
                </c:pt>
                <c:pt idx="532">
                  <c:v>20.184999999999999</c:v>
                </c:pt>
                <c:pt idx="533">
                  <c:v>20.637499999999999</c:v>
                </c:pt>
                <c:pt idx="534">
                  <c:v>21.09</c:v>
                </c:pt>
                <c:pt idx="535">
                  <c:v>21.5425</c:v>
                </c:pt>
                <c:pt idx="536">
                  <c:v>21.995000000000001</c:v>
                </c:pt>
                <c:pt idx="537">
                  <c:v>22.447500000000002</c:v>
                </c:pt>
                <c:pt idx="538">
                  <c:v>22.9</c:v>
                </c:pt>
                <c:pt idx="539">
                  <c:v>23.2</c:v>
                </c:pt>
                <c:pt idx="540">
                  <c:v>23.5</c:v>
                </c:pt>
                <c:pt idx="541">
                  <c:v>23.8</c:v>
                </c:pt>
                <c:pt idx="542">
                  <c:v>24.1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x</c:v>
                </c15:tx>
              </c15:filteredSeriesTitle>
            </c:ext>
            <c:ext xmlns:c16="http://schemas.microsoft.com/office/drawing/2014/chart" uri="{C3380CC4-5D6E-409C-BE32-E72D297353CC}">
              <c16:uniqueId val="{00000000-74D3-45F7-94C8-3BD6F5D8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48304"/>
        <c:axId val="131148720"/>
      </c:scatterChart>
      <c:valAx>
        <c:axId val="1311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148720"/>
        <c:crosses val="autoZero"/>
        <c:crossBetween val="midCat"/>
      </c:valAx>
      <c:valAx>
        <c:axId val="1311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1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'FILTER PATH'!$D:$D</c:f>
              <c:strCache>
                <c:ptCount val="56"/>
                <c:pt idx="0">
                  <c:v>x</c:v>
                </c:pt>
                <c:pt idx="1">
                  <c:v>23,1</c:v>
                </c:pt>
                <c:pt idx="2">
                  <c:v>23,1</c:v>
                </c:pt>
                <c:pt idx="3">
                  <c:v>23,1</c:v>
                </c:pt>
                <c:pt idx="4">
                  <c:v>23,1</c:v>
                </c:pt>
                <c:pt idx="5">
                  <c:v>23,1</c:v>
                </c:pt>
                <c:pt idx="6">
                  <c:v>23,1</c:v>
                </c:pt>
                <c:pt idx="7">
                  <c:v>23,1</c:v>
                </c:pt>
                <c:pt idx="8">
                  <c:v>23,1</c:v>
                </c:pt>
                <c:pt idx="9">
                  <c:v>23,1</c:v>
                </c:pt>
                <c:pt idx="10">
                  <c:v>23,1</c:v>
                </c:pt>
                <c:pt idx="11">
                  <c:v>23,1</c:v>
                </c:pt>
                <c:pt idx="12">
                  <c:v>23,1</c:v>
                </c:pt>
                <c:pt idx="13">
                  <c:v>23,1</c:v>
                </c:pt>
                <c:pt idx="14">
                  <c:v>23,1</c:v>
                </c:pt>
                <c:pt idx="15">
                  <c:v>23,1</c:v>
                </c:pt>
                <c:pt idx="16">
                  <c:v>23,1</c:v>
                </c:pt>
                <c:pt idx="17">
                  <c:v>23,1</c:v>
                </c:pt>
                <c:pt idx="18">
                  <c:v>23,1</c:v>
                </c:pt>
                <c:pt idx="19">
                  <c:v>23,1</c:v>
                </c:pt>
                <c:pt idx="20">
                  <c:v>23,1</c:v>
                </c:pt>
                <c:pt idx="21">
                  <c:v>23,1</c:v>
                </c:pt>
                <c:pt idx="22">
                  <c:v>23,1</c:v>
                </c:pt>
                <c:pt idx="23">
                  <c:v>23,1</c:v>
                </c:pt>
                <c:pt idx="24">
                  <c:v>23,1</c:v>
                </c:pt>
                <c:pt idx="25">
                  <c:v>23,1</c:v>
                </c:pt>
                <c:pt idx="26">
                  <c:v>23,1</c:v>
                </c:pt>
                <c:pt idx="27">
                  <c:v>23,1</c:v>
                </c:pt>
                <c:pt idx="28">
                  <c:v>23,1</c:v>
                </c:pt>
                <c:pt idx="29">
                  <c:v>23,1</c:v>
                </c:pt>
                <c:pt idx="30">
                  <c:v>23,1</c:v>
                </c:pt>
                <c:pt idx="31">
                  <c:v>23,1</c:v>
                </c:pt>
                <c:pt idx="32">
                  <c:v>23,1</c:v>
                </c:pt>
                <c:pt idx="33">
                  <c:v>23,1</c:v>
                </c:pt>
                <c:pt idx="34">
                  <c:v>23,1</c:v>
                </c:pt>
                <c:pt idx="35">
                  <c:v>23,1</c:v>
                </c:pt>
                <c:pt idx="36">
                  <c:v>23,1</c:v>
                </c:pt>
                <c:pt idx="37">
                  <c:v>23,1</c:v>
                </c:pt>
                <c:pt idx="38">
                  <c:v>23,1</c:v>
                </c:pt>
                <c:pt idx="39">
                  <c:v>23,1</c:v>
                </c:pt>
                <c:pt idx="40">
                  <c:v>23,1</c:v>
                </c:pt>
                <c:pt idx="41">
                  <c:v>23,1</c:v>
                </c:pt>
                <c:pt idx="42">
                  <c:v>23,1</c:v>
                </c:pt>
                <c:pt idx="43">
                  <c:v>23,1</c:v>
                </c:pt>
                <c:pt idx="44">
                  <c:v>23,1</c:v>
                </c:pt>
                <c:pt idx="45">
                  <c:v>23,1</c:v>
                </c:pt>
                <c:pt idx="46">
                  <c:v>23,1</c:v>
                </c:pt>
                <c:pt idx="47">
                  <c:v>23,1</c:v>
                </c:pt>
                <c:pt idx="48">
                  <c:v>23,1</c:v>
                </c:pt>
                <c:pt idx="49">
                  <c:v>23,1</c:v>
                </c:pt>
                <c:pt idx="50">
                  <c:v>23,1</c:v>
                </c:pt>
                <c:pt idx="51">
                  <c:v>23,1</c:v>
                </c:pt>
                <c:pt idx="52">
                  <c:v>23,1</c:v>
                </c:pt>
                <c:pt idx="53">
                  <c:v>23,1</c:v>
                </c:pt>
                <c:pt idx="54">
                  <c:v>23,1</c:v>
                </c:pt>
                <c:pt idx="55">
                  <c:v>23,1</c:v>
                </c:pt>
              </c:strCache>
            </c:strRef>
          </c:xVal>
          <c:yVal>
            <c:numRef>
              <c:f>'FILTER PATH'!$E:$E</c:f>
              <c:numCache>
                <c:formatCode>General</c:formatCode>
                <c:ptCount val="1046624"/>
                <c:pt idx="0">
                  <c:v>0</c:v>
                </c:pt>
                <c:pt idx="1">
                  <c:v>0</c:v>
                </c:pt>
                <c:pt idx="2">
                  <c:v>0.428333333333</c:v>
                </c:pt>
                <c:pt idx="3">
                  <c:v>0.85666666666699998</c:v>
                </c:pt>
                <c:pt idx="4">
                  <c:v>1.2849999999999999</c:v>
                </c:pt>
                <c:pt idx="5">
                  <c:v>1.71333333333</c:v>
                </c:pt>
                <c:pt idx="6">
                  <c:v>2.1416666666699999</c:v>
                </c:pt>
                <c:pt idx="7">
                  <c:v>2.57</c:v>
                </c:pt>
                <c:pt idx="8">
                  <c:v>3.044</c:v>
                </c:pt>
                <c:pt idx="9">
                  <c:v>3.5179999999999998</c:v>
                </c:pt>
                <c:pt idx="10">
                  <c:v>3.992</c:v>
                </c:pt>
                <c:pt idx="11">
                  <c:v>4.4660000000000002</c:v>
                </c:pt>
                <c:pt idx="12">
                  <c:v>4.9400000000000004</c:v>
                </c:pt>
                <c:pt idx="13">
                  <c:v>5.4139999999999997</c:v>
                </c:pt>
                <c:pt idx="14">
                  <c:v>5.8879999999999999</c:v>
                </c:pt>
                <c:pt idx="15">
                  <c:v>6.3620000000000001</c:v>
                </c:pt>
                <c:pt idx="16">
                  <c:v>6.8360000000000003</c:v>
                </c:pt>
                <c:pt idx="17">
                  <c:v>7.31</c:v>
                </c:pt>
                <c:pt idx="18">
                  <c:v>7.7839999999999998</c:v>
                </c:pt>
                <c:pt idx="19">
                  <c:v>8.2579999999999991</c:v>
                </c:pt>
                <c:pt idx="20">
                  <c:v>8.7319999999999993</c:v>
                </c:pt>
                <c:pt idx="21">
                  <c:v>9.2059999999999995</c:v>
                </c:pt>
                <c:pt idx="22">
                  <c:v>9.68</c:v>
                </c:pt>
                <c:pt idx="23">
                  <c:v>10.154</c:v>
                </c:pt>
                <c:pt idx="24">
                  <c:v>10.628</c:v>
                </c:pt>
                <c:pt idx="25">
                  <c:v>11.102</c:v>
                </c:pt>
                <c:pt idx="26">
                  <c:v>11.576000000000001</c:v>
                </c:pt>
                <c:pt idx="27">
                  <c:v>12.05</c:v>
                </c:pt>
                <c:pt idx="28">
                  <c:v>12.501875</c:v>
                </c:pt>
                <c:pt idx="29">
                  <c:v>12.953749999999999</c:v>
                </c:pt>
                <c:pt idx="30">
                  <c:v>13.405625000000001</c:v>
                </c:pt>
                <c:pt idx="31">
                  <c:v>13.8575</c:v>
                </c:pt>
                <c:pt idx="32">
                  <c:v>14.309374999999999</c:v>
                </c:pt>
                <c:pt idx="33">
                  <c:v>14.76125</c:v>
                </c:pt>
                <c:pt idx="34">
                  <c:v>15.213125</c:v>
                </c:pt>
                <c:pt idx="35">
                  <c:v>15.664999999999999</c:v>
                </c:pt>
                <c:pt idx="36">
                  <c:v>16.116875</c:v>
                </c:pt>
                <c:pt idx="37">
                  <c:v>16.568750000000001</c:v>
                </c:pt>
                <c:pt idx="38">
                  <c:v>17.020624999999999</c:v>
                </c:pt>
                <c:pt idx="39">
                  <c:v>17.4725</c:v>
                </c:pt>
                <c:pt idx="40">
                  <c:v>17.924375000000001</c:v>
                </c:pt>
                <c:pt idx="41">
                  <c:v>18.376249999999999</c:v>
                </c:pt>
                <c:pt idx="42">
                  <c:v>18.828125</c:v>
                </c:pt>
                <c:pt idx="43">
                  <c:v>19.28</c:v>
                </c:pt>
                <c:pt idx="44">
                  <c:v>19.732500000000002</c:v>
                </c:pt>
                <c:pt idx="45">
                  <c:v>20.184999999999999</c:v>
                </c:pt>
                <c:pt idx="46">
                  <c:v>20.637499999999999</c:v>
                </c:pt>
                <c:pt idx="47">
                  <c:v>21.09</c:v>
                </c:pt>
                <c:pt idx="48">
                  <c:v>21.5425</c:v>
                </c:pt>
                <c:pt idx="49">
                  <c:v>21.995000000000001</c:v>
                </c:pt>
                <c:pt idx="50">
                  <c:v>22.447500000000002</c:v>
                </c:pt>
                <c:pt idx="51">
                  <c:v>22.9</c:v>
                </c:pt>
                <c:pt idx="52">
                  <c:v>23.2</c:v>
                </c:pt>
                <c:pt idx="53">
                  <c:v>23.5</c:v>
                </c:pt>
                <c:pt idx="54">
                  <c:v>23.8</c:v>
                </c:pt>
                <c:pt idx="55">
                  <c:v>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0-4C74-9004-75B082E31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54559"/>
        <c:axId val="1323755391"/>
      </c:scatterChart>
      <c:valAx>
        <c:axId val="132375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755391"/>
        <c:crosses val="autoZero"/>
        <c:crossBetween val="midCat"/>
      </c:valAx>
      <c:valAx>
        <c:axId val="13237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75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314960</xdr:colOff>
      <xdr:row>0</xdr:row>
      <xdr:rowOff>123371</xdr:rowOff>
    </xdr:from>
    <xdr:to>
      <xdr:col>26</xdr:col>
      <xdr:colOff>459376</xdr:colOff>
      <xdr:row>28</xdr:row>
      <xdr:rowOff>49348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AFEE2FC-128A-4348-8426-8EB54A91C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1440" y="123371"/>
          <a:ext cx="6738256" cy="52294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613</xdr:row>
      <xdr:rowOff>22860</xdr:rowOff>
    </xdr:from>
    <xdr:to>
      <xdr:col>15</xdr:col>
      <xdr:colOff>160020</xdr:colOff>
      <xdr:row>974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49F7E5-84CE-4CED-ADE8-1CAFC7E8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560614</xdr:colOff>
      <xdr:row>0</xdr:row>
      <xdr:rowOff>163285</xdr:rowOff>
    </xdr:from>
    <xdr:to>
      <xdr:col>13</xdr:col>
      <xdr:colOff>255814</xdr:colOff>
      <xdr:row>535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4721AA-BE20-4A44-BE38-058B8CD57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114300</xdr:rowOff>
    </xdr:from>
    <xdr:to>
      <xdr:col>10</xdr:col>
      <xdr:colOff>257175</xdr:colOff>
      <xdr:row>11</xdr:row>
      <xdr:rowOff>12700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EFC71623-D462-4765-B0EF-B17CF372A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6776" y="292100"/>
          <a:ext cx="3276599" cy="16764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1012325</xdr:colOff>
      <xdr:row>2</xdr:row>
      <xdr:rowOff>19050</xdr:rowOff>
    </xdr:from>
    <xdr:to>
      <xdr:col>22</xdr:col>
      <xdr:colOff>114300</xdr:colOff>
      <xdr:row>11</xdr:row>
      <xdr:rowOff>25400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6EF4B72-BC21-4CA1-8894-AC7944303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1525" y="374650"/>
          <a:ext cx="3356475" cy="1606550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28575</xdr:colOff>
      <xdr:row>2</xdr:row>
      <xdr:rowOff>76200</xdr:rowOff>
    </xdr:from>
    <xdr:to>
      <xdr:col>33</xdr:col>
      <xdr:colOff>466725</xdr:colOff>
      <xdr:row>10</xdr:row>
      <xdr:rowOff>104775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3F425A7B-E3CF-4744-BABE-678B383B7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6975" y="438150"/>
          <a:ext cx="2876550" cy="1476375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2</xdr:row>
      <xdr:rowOff>38100</xdr:rowOff>
    </xdr:from>
    <xdr:to>
      <xdr:col>16</xdr:col>
      <xdr:colOff>225822</xdr:colOff>
      <xdr:row>11</xdr:row>
      <xdr:rowOff>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5F12A09A-964F-4766-A646-654F2FD0E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875" y="393700"/>
          <a:ext cx="3461147" cy="1562100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38101</xdr:colOff>
      <xdr:row>1</xdr:row>
      <xdr:rowOff>177799</xdr:rowOff>
    </xdr:from>
    <xdr:to>
      <xdr:col>27</xdr:col>
      <xdr:colOff>546101</xdr:colOff>
      <xdr:row>11</xdr:row>
      <xdr:rowOff>76200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551B9EB-0A1F-4CC4-BBAE-4870549C1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9201" y="355599"/>
          <a:ext cx="2946400" cy="16764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21</xdr:row>
      <xdr:rowOff>152400</xdr:rowOff>
    </xdr:from>
    <xdr:to>
      <xdr:col>5</xdr:col>
      <xdr:colOff>1051560</xdr:colOff>
      <xdr:row>43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3755BD-E1B7-4A9B-97D2-611A7482D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185056</xdr:rowOff>
    </xdr:from>
    <xdr:to>
      <xdr:col>5</xdr:col>
      <xdr:colOff>998220</xdr:colOff>
      <xdr:row>45</xdr:row>
      <xdr:rowOff>108856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F81AAD-2B41-4FC5-8213-DDA4E1FFE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137401</xdr:rowOff>
    </xdr:from>
    <xdr:to>
      <xdr:col>5</xdr:col>
      <xdr:colOff>662940</xdr:colOff>
      <xdr:row>39</xdr:row>
      <xdr:rowOff>137401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6E5D10-1065-4CE7-BAC1-09F93910D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23</xdr:row>
      <xdr:rowOff>144780</xdr:rowOff>
    </xdr:from>
    <xdr:to>
      <xdr:col>5</xdr:col>
      <xdr:colOff>1013460</xdr:colOff>
      <xdr:row>40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5CE539-84A3-452D-9D0D-2E553426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33</xdr:row>
      <xdr:rowOff>173355</xdr:rowOff>
    </xdr:from>
    <xdr:to>
      <xdr:col>5</xdr:col>
      <xdr:colOff>956310</xdr:colOff>
      <xdr:row>48</xdr:row>
      <xdr:rowOff>173355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65DEF1-28EA-4978-8711-650BF8F7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</xdr:row>
      <xdr:rowOff>22860</xdr:rowOff>
    </xdr:from>
    <xdr:to>
      <xdr:col>8</xdr:col>
      <xdr:colOff>546100</xdr:colOff>
      <xdr:row>22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CB65AD-7FF9-4089-9870-A81BF033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ABF7-D6EB-467B-9FBE-94D51220A9DC}">
  <dimension ref="B2:P45"/>
  <sheetViews>
    <sheetView tabSelected="1" zoomScale="75" zoomScaleNormal="75" workbookViewId="0">
      <selection activeCell="G2" sqref="G2:J4"/>
    </sheetView>
  </sheetViews>
  <sheetFormatPr defaultRowHeight="14.4" x14ac:dyDescent="0.3"/>
  <cols>
    <col min="2" max="2" width="9.33203125" bestFit="1" customWidth="1"/>
    <col min="3" max="3" width="17.6640625" customWidth="1"/>
    <col min="4" max="4" width="7.44140625" bestFit="1" customWidth="1"/>
    <col min="5" max="5" width="7.5546875" customWidth="1"/>
    <col min="6" max="6" width="8.21875" customWidth="1"/>
    <col min="7" max="7" width="14.88671875" bestFit="1" customWidth="1"/>
    <col min="8" max="8" width="9.6640625" bestFit="1" customWidth="1"/>
    <col min="9" max="9" width="10.44140625" bestFit="1" customWidth="1"/>
    <col min="10" max="10" width="18.33203125" bestFit="1" customWidth="1"/>
    <col min="11" max="11" width="11" bestFit="1" customWidth="1"/>
    <col min="13" max="13" width="11" bestFit="1" customWidth="1"/>
    <col min="14" max="14" width="13.5546875" bestFit="1" customWidth="1"/>
    <col min="15" max="15" width="12" bestFit="1" customWidth="1"/>
    <col min="16" max="16" width="11" bestFit="1" customWidth="1"/>
    <col min="22" max="22" width="13" bestFit="1" customWidth="1"/>
    <col min="24" max="24" width="12" bestFit="1" customWidth="1"/>
  </cols>
  <sheetData>
    <row r="2" spans="2:11" x14ac:dyDescent="0.3">
      <c r="B2" s="64" t="s">
        <v>136</v>
      </c>
      <c r="C2" s="64"/>
      <c r="D2" s="64"/>
      <c r="G2" s="53" t="s">
        <v>50</v>
      </c>
      <c r="H2" s="54" t="s">
        <v>51</v>
      </c>
      <c r="I2" s="54" t="s">
        <v>52</v>
      </c>
      <c r="J2" s="54" t="s">
        <v>53</v>
      </c>
      <c r="K2" s="5"/>
    </row>
    <row r="3" spans="2:11" ht="15.6" x14ac:dyDescent="0.3">
      <c r="B3" s="42" t="s">
        <v>1</v>
      </c>
      <c r="C3" s="29">
        <v>286.2</v>
      </c>
      <c r="D3" s="29" t="s">
        <v>7</v>
      </c>
      <c r="G3" s="55" t="s">
        <v>54</v>
      </c>
      <c r="H3" s="54">
        <v>235</v>
      </c>
      <c r="I3" s="54">
        <v>315</v>
      </c>
      <c r="J3" s="54">
        <v>355</v>
      </c>
      <c r="K3" s="14"/>
    </row>
    <row r="4" spans="2:11" ht="15.6" x14ac:dyDescent="0.3">
      <c r="B4" s="42" t="s">
        <v>2</v>
      </c>
      <c r="C4" s="29">
        <v>46.1</v>
      </c>
      <c r="D4" s="29" t="s">
        <v>7</v>
      </c>
      <c r="G4" s="55" t="s">
        <v>118</v>
      </c>
      <c r="H4" s="54">
        <v>175</v>
      </c>
      <c r="I4" s="54">
        <v>236</v>
      </c>
      <c r="J4" s="54">
        <v>266</v>
      </c>
      <c r="K4" s="14"/>
    </row>
    <row r="5" spans="2:11" x14ac:dyDescent="0.3">
      <c r="B5" s="42" t="s">
        <v>3</v>
      </c>
      <c r="C5" s="29">
        <v>24.1</v>
      </c>
      <c r="D5" s="29" t="s">
        <v>7</v>
      </c>
    </row>
    <row r="6" spans="2:11" x14ac:dyDescent="0.3">
      <c r="B6" s="42" t="s">
        <v>4</v>
      </c>
      <c r="C6" s="29">
        <v>17.600000000000001</v>
      </c>
      <c r="D6" s="29" t="s">
        <v>7</v>
      </c>
    </row>
    <row r="7" spans="2:11" x14ac:dyDescent="0.3">
      <c r="B7" s="42" t="s">
        <v>6</v>
      </c>
      <c r="C7" s="29">
        <v>15.8</v>
      </c>
      <c r="D7" s="29" t="s">
        <v>8</v>
      </c>
    </row>
    <row r="8" spans="2:11" x14ac:dyDescent="0.3">
      <c r="B8" s="42" t="s">
        <v>5</v>
      </c>
      <c r="C8" s="29">
        <v>0.84</v>
      </c>
      <c r="D8" s="29" t="s">
        <v>9</v>
      </c>
    </row>
    <row r="9" spans="2:11" x14ac:dyDescent="0.3">
      <c r="B9" s="42" t="s">
        <v>22</v>
      </c>
      <c r="C9" s="29">
        <f>IF(AND($C$3&gt;=90,$C$3&lt;=300),10.75-((300-$C$3)/100)^1.5,IF(AND($C$3&gt;300,$C$3&lt;359),10.75,10.75*(($C$3-350)/150)^1.5))</f>
        <v>10.698735275286021</v>
      </c>
      <c r="D9" s="26"/>
    </row>
    <row r="10" spans="2:11" x14ac:dyDescent="0.3">
      <c r="B10" s="8"/>
      <c r="C10" s="5"/>
      <c r="D10" s="5"/>
    </row>
    <row r="11" spans="2:11" x14ac:dyDescent="0.3">
      <c r="B11" s="64" t="s">
        <v>137</v>
      </c>
      <c r="C11" s="64"/>
      <c r="D11" s="64"/>
      <c r="E11" s="64"/>
    </row>
    <row r="12" spans="2:11" x14ac:dyDescent="0.3">
      <c r="B12" s="41"/>
      <c r="C12" s="29" t="s">
        <v>28</v>
      </c>
      <c r="D12" s="49" t="s">
        <v>18</v>
      </c>
      <c r="E12" s="26"/>
    </row>
    <row r="13" spans="2:11" x14ac:dyDescent="0.3">
      <c r="B13" s="50" t="s">
        <v>14</v>
      </c>
      <c r="C13" s="51">
        <f>((C3-40)/0.57+40*C4+3500*C5/C3)*10^-3</f>
        <v>2.5706537938136749</v>
      </c>
      <c r="D13" s="29">
        <v>3</v>
      </c>
      <c r="E13" s="29" t="s">
        <v>7</v>
      </c>
      <c r="J13" s="5"/>
      <c r="K13" s="5"/>
    </row>
    <row r="14" spans="2:11" x14ac:dyDescent="0.3">
      <c r="B14" s="50" t="s">
        <v>10</v>
      </c>
      <c r="C14" s="51">
        <f>0.2*C5</f>
        <v>4.82</v>
      </c>
      <c r="D14" s="29">
        <v>5</v>
      </c>
      <c r="E14" s="29" t="s">
        <v>7</v>
      </c>
      <c r="G14" s="64" t="s">
        <v>55</v>
      </c>
      <c r="H14" s="66"/>
    </row>
    <row r="15" spans="2:11" x14ac:dyDescent="0.3">
      <c r="B15" s="50" t="s">
        <v>11</v>
      </c>
      <c r="C15" s="51">
        <f>0.3*C5</f>
        <v>7.23</v>
      </c>
      <c r="D15" s="29">
        <v>7</v>
      </c>
      <c r="E15" s="29" t="s">
        <v>7</v>
      </c>
      <c r="G15" s="42" t="s">
        <v>23</v>
      </c>
      <c r="H15" s="51">
        <f>K43/(C5*10^3-G44)*10^(-9)</f>
        <v>62.214747241932926</v>
      </c>
    </row>
    <row r="16" spans="2:11" x14ac:dyDescent="0.3">
      <c r="B16" s="50" t="s">
        <v>12</v>
      </c>
      <c r="C16" s="51">
        <f>C5-C15-C14</f>
        <v>12.05</v>
      </c>
      <c r="D16" s="29">
        <f>C5-D15-D14</f>
        <v>12.100000000000001</v>
      </c>
      <c r="E16" s="29" t="s">
        <v>7</v>
      </c>
      <c r="G16" s="42" t="s">
        <v>24</v>
      </c>
      <c r="H16" s="51">
        <f>K43/(G44)*10^-9</f>
        <v>87.138296627269582</v>
      </c>
    </row>
    <row r="17" spans="2:16" x14ac:dyDescent="0.3">
      <c r="B17" s="50" t="s">
        <v>13</v>
      </c>
      <c r="C17" s="51">
        <f>2.25*((C3+30)/80)^0.25</f>
        <v>3.1724916504202127</v>
      </c>
      <c r="D17" s="29">
        <v>3</v>
      </c>
      <c r="E17" s="29" t="s">
        <v>7</v>
      </c>
      <c r="G17" s="42" t="s">
        <v>25</v>
      </c>
      <c r="H17" s="51">
        <f>0.01*$C$9*$C$3^2*$C$4*($C$8+0.7)*10^-4</f>
        <v>62.21474805411308</v>
      </c>
    </row>
    <row r="18" spans="2:16" x14ac:dyDescent="0.3">
      <c r="B18" s="50" t="s">
        <v>35</v>
      </c>
      <c r="C18" s="51"/>
      <c r="D18" s="49">
        <f>(C4/2)-5*C17</f>
        <v>7.187541747898937</v>
      </c>
      <c r="E18" s="29" t="s">
        <v>7</v>
      </c>
      <c r="G18" s="42" t="s">
        <v>27</v>
      </c>
      <c r="H18" s="51">
        <f>MIN(H15,H16)-H17</f>
        <v>-8.1218015424155965E-7</v>
      </c>
    </row>
    <row r="19" spans="2:16" x14ac:dyDescent="0.3">
      <c r="B19" s="1"/>
      <c r="C19" s="6"/>
      <c r="D19" s="2"/>
      <c r="E19" s="3"/>
      <c r="J19" s="2"/>
      <c r="K19" s="6"/>
    </row>
    <row r="20" spans="2:16" x14ac:dyDescent="0.3">
      <c r="B20" s="65" t="s">
        <v>26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2:16" x14ac:dyDescent="0.3">
      <c r="B21" s="41"/>
      <c r="C21" s="42" t="s">
        <v>15</v>
      </c>
      <c r="D21" s="42" t="s">
        <v>17</v>
      </c>
      <c r="E21" s="41" t="s">
        <v>16</v>
      </c>
      <c r="F21" s="42" t="s">
        <v>32</v>
      </c>
      <c r="G21" s="42" t="s">
        <v>21</v>
      </c>
      <c r="H21" s="42" t="s">
        <v>119</v>
      </c>
      <c r="I21" s="42" t="s">
        <v>75</v>
      </c>
      <c r="J21" s="42" t="s">
        <v>76</v>
      </c>
      <c r="K21" s="42" t="s">
        <v>77</v>
      </c>
      <c r="L21" s="42" t="s">
        <v>34</v>
      </c>
      <c r="M21" s="42" t="s">
        <v>19</v>
      </c>
      <c r="N21" s="42" t="s">
        <v>78</v>
      </c>
      <c r="O21" s="42" t="s">
        <v>79</v>
      </c>
      <c r="P21" s="42" t="s">
        <v>80</v>
      </c>
    </row>
    <row r="22" spans="2:16" ht="15.6" x14ac:dyDescent="0.35">
      <c r="B22" s="42" t="s">
        <v>120</v>
      </c>
      <c r="C22" s="43">
        <v>36.072064523945251</v>
      </c>
      <c r="D22" s="44">
        <f>C4/2*10^3-1200</f>
        <v>21850</v>
      </c>
      <c r="E22" s="44">
        <f>C22</f>
        <v>36.072064523945251</v>
      </c>
      <c r="F22" s="44">
        <f>$C$5*10^3-$E$22/2</f>
        <v>24081.963967738029</v>
      </c>
      <c r="G22" s="44">
        <f>D22*E22</f>
        <v>788174.60984820372</v>
      </c>
      <c r="H22" s="45">
        <f t="shared" ref="H22:H42" si="0">F22*G22</f>
        <v>18980792554.650421</v>
      </c>
      <c r="I22" s="45">
        <f>1/12*D22*E22^3</f>
        <v>85463995.533851191</v>
      </c>
      <c r="J22" s="45">
        <f t="shared" ref="J22:J42" si="1">G22*(F22-$G$44)^2</f>
        <v>155428851331956.06</v>
      </c>
      <c r="K22" s="45">
        <f>(J22+I22)*2</f>
        <v>310857873591903.19</v>
      </c>
      <c r="L22" s="29">
        <f>$D$22/2</f>
        <v>10925</v>
      </c>
      <c r="M22" s="45">
        <f>G22*L22</f>
        <v>8610807612.5916252</v>
      </c>
      <c r="N22" s="45">
        <f>1/12*E22*D22^3</f>
        <v>31357691055854.504</v>
      </c>
      <c r="O22" s="45">
        <f>G22*(L22-$G$45)^2</f>
        <v>94073073167563.516</v>
      </c>
      <c r="P22" s="45">
        <f t="shared" ref="P22:P42" si="2">(N22+O22)*2</f>
        <v>250861528446836.03</v>
      </c>
    </row>
    <row r="23" spans="2:16" ht="15.6" x14ac:dyDescent="0.35">
      <c r="B23" s="42" t="s">
        <v>121</v>
      </c>
      <c r="C23" s="43">
        <v>36.072064523945251</v>
      </c>
      <c r="D23" s="44">
        <v>1200</v>
      </c>
      <c r="E23" s="44">
        <f>C23</f>
        <v>36.072064523945251</v>
      </c>
      <c r="F23" s="44">
        <f>$C$5*10^3-$E$23/2</f>
        <v>24081.963967738029</v>
      </c>
      <c r="G23" s="44">
        <f t="shared" ref="G23:G42" si="3">D23*E23</f>
        <v>43286.477428734303</v>
      </c>
      <c r="H23" s="45">
        <f t="shared" si="0"/>
        <v>1042423389.729085</v>
      </c>
      <c r="I23" s="45">
        <f t="shared" ref="I23:I42" si="4">1/12*D23*E23^3</f>
        <v>4693674.8119277544</v>
      </c>
      <c r="J23" s="45">
        <f t="shared" si="1"/>
        <v>8536138288253.8809</v>
      </c>
      <c r="K23" s="45">
        <f t="shared" ref="K23:K42" si="5">(J23+I23)*2</f>
        <v>17072285963857.385</v>
      </c>
      <c r="L23" s="29">
        <f>L22+D23/2</f>
        <v>11525</v>
      </c>
      <c r="M23" s="45">
        <f t="shared" ref="M23:M42" si="6">G23*L23</f>
        <v>498876652.36616284</v>
      </c>
      <c r="N23" s="45">
        <f t="shared" ref="N23:N42" si="7">1/12*E23*D23^3</f>
        <v>5194377291.4481163</v>
      </c>
      <c r="O23" s="45">
        <f t="shared" ref="O23:O42" si="8">G23*(L23-$G$45)^2</f>
        <v>5749553418520.0264</v>
      </c>
      <c r="P23" s="45">
        <f t="shared" si="2"/>
        <v>11509495591622.949</v>
      </c>
    </row>
    <row r="24" spans="2:16" ht="15.6" x14ac:dyDescent="0.35">
      <c r="B24" s="42" t="s">
        <v>122</v>
      </c>
      <c r="C24" s="43">
        <v>36.072064523945251</v>
      </c>
      <c r="D24" s="44">
        <f>C24</f>
        <v>36.072064523945251</v>
      </c>
      <c r="E24" s="44">
        <v>1200</v>
      </c>
      <c r="F24" s="44">
        <f>C5*10^3-E22-E24/2</f>
        <v>23463.927935476055</v>
      </c>
      <c r="G24" s="44">
        <f t="shared" si="3"/>
        <v>43286.477428734303</v>
      </c>
      <c r="H24" s="45">
        <f t="shared" si="0"/>
        <v>1015670786.9684325</v>
      </c>
      <c r="I24" s="45">
        <f t="shared" si="4"/>
        <v>5194377291.4481163</v>
      </c>
      <c r="J24" s="45">
        <f t="shared" si="1"/>
        <v>7801307924477.9717</v>
      </c>
      <c r="K24" s="45">
        <f t="shared" si="5"/>
        <v>15613004603538.84</v>
      </c>
      <c r="L24" s="29">
        <f>D22+D23-D24/2</f>
        <v>23031.963967738029</v>
      </c>
      <c r="M24" s="45">
        <f t="shared" si="6"/>
        <v>996972588.42891395</v>
      </c>
      <c r="N24" s="45">
        <f t="shared" si="7"/>
        <v>4693674.8119277544</v>
      </c>
      <c r="O24" s="45">
        <f t="shared" si="8"/>
        <v>22962236733517.262</v>
      </c>
      <c r="P24" s="45">
        <f t="shared" si="2"/>
        <v>45924482854384.148</v>
      </c>
    </row>
    <row r="25" spans="2:16" ht="15.6" x14ac:dyDescent="0.35">
      <c r="B25" s="42" t="s">
        <v>123</v>
      </c>
      <c r="C25" s="43">
        <v>36.072064523945251</v>
      </c>
      <c r="D25" s="44">
        <f>C25</f>
        <v>36.072064523945251</v>
      </c>
      <c r="E25" s="44">
        <f>10^3*D14-1200</f>
        <v>3800</v>
      </c>
      <c r="F25" s="44">
        <f>C5*10^3-E24-E25/2</f>
        <v>21000</v>
      </c>
      <c r="G25" s="44">
        <f t="shared" si="3"/>
        <v>137073.84519099197</v>
      </c>
      <c r="H25" s="45">
        <f t="shared" si="0"/>
        <v>2878550749.0108314</v>
      </c>
      <c r="I25" s="45">
        <f t="shared" si="4"/>
        <v>164945527046.49365</v>
      </c>
      <c r="J25" s="45">
        <f t="shared" si="1"/>
        <v>16468127960892.008</v>
      </c>
      <c r="K25" s="45">
        <f t="shared" si="5"/>
        <v>33266146975877.004</v>
      </c>
      <c r="L25" s="29">
        <f>L24</f>
        <v>23031.963967738029</v>
      </c>
      <c r="M25" s="45">
        <f t="shared" si="6"/>
        <v>3157079863.3582277</v>
      </c>
      <c r="N25" s="45">
        <f t="shared" si="7"/>
        <v>14863303.571104554</v>
      </c>
      <c r="O25" s="45">
        <f t="shared" si="8"/>
        <v>72713749656138</v>
      </c>
      <c r="P25" s="45">
        <f t="shared" si="2"/>
        <v>145427529038883.16</v>
      </c>
    </row>
    <row r="26" spans="2:16" ht="15.6" x14ac:dyDescent="0.35">
      <c r="B26" s="42" t="s">
        <v>124</v>
      </c>
      <c r="C26" s="43">
        <v>38.091795601617903</v>
      </c>
      <c r="D26" s="44">
        <f>C26</f>
        <v>38.091795601617903</v>
      </c>
      <c r="E26" s="44">
        <f>D14*10^3</f>
        <v>5000</v>
      </c>
      <c r="F26" s="44">
        <f>C5*10^3-E22-E26/2</f>
        <v>21563.927935476055</v>
      </c>
      <c r="G26" s="44">
        <f t="shared" si="3"/>
        <v>190458.97800808953</v>
      </c>
      <c r="H26" s="45">
        <f t="shared" si="0"/>
        <v>4107043676.4308615</v>
      </c>
      <c r="I26" s="45">
        <f t="shared" si="4"/>
        <v>396789537516.85315</v>
      </c>
      <c r="J26" s="45">
        <f t="shared" si="1"/>
        <v>25296922638571.914</v>
      </c>
      <c r="K26" s="45">
        <f t="shared" si="5"/>
        <v>51387424352177.531</v>
      </c>
      <c r="L26" s="29">
        <f>(C4/2-D18)*10^3</f>
        <v>15862.458252101063</v>
      </c>
      <c r="M26" s="45">
        <f t="shared" si="6"/>
        <v>3021147587.3911548</v>
      </c>
      <c r="N26" s="45">
        <f t="shared" si="7"/>
        <v>23029424.972091876</v>
      </c>
      <c r="O26" s="45">
        <f t="shared" si="8"/>
        <v>47922827478428.039</v>
      </c>
      <c r="P26" s="45">
        <f t="shared" si="2"/>
        <v>95845701015706.016</v>
      </c>
    </row>
    <row r="27" spans="2:16" ht="15.6" x14ac:dyDescent="0.35">
      <c r="B27" s="42" t="s">
        <v>125</v>
      </c>
      <c r="C27" s="43">
        <v>36.890806277725332</v>
      </c>
      <c r="D27" s="44">
        <v>7000</v>
      </c>
      <c r="E27" s="44">
        <f>C27</f>
        <v>36.890806277725332</v>
      </c>
      <c r="F27" s="44">
        <f>(C5-C14)*10^3</f>
        <v>19280</v>
      </c>
      <c r="G27" s="44">
        <f t="shared" si="3"/>
        <v>258235.64394407731</v>
      </c>
      <c r="H27" s="45">
        <f t="shared" si="0"/>
        <v>4978783215.2418108</v>
      </c>
      <c r="I27" s="45">
        <f t="shared" si="4"/>
        <v>29286753.74539195</v>
      </c>
      <c r="J27" s="45">
        <f t="shared" si="1"/>
        <v>22051666426812.5</v>
      </c>
      <c r="K27" s="45">
        <f t="shared" si="5"/>
        <v>44103391427132.492</v>
      </c>
      <c r="L27" s="29">
        <f>L33</f>
        <v>18500</v>
      </c>
      <c r="M27" s="45">
        <f t="shared" si="6"/>
        <v>4777359412.9654303</v>
      </c>
      <c r="N27" s="45">
        <f t="shared" si="7"/>
        <v>1054462212771.649</v>
      </c>
      <c r="O27" s="45">
        <f t="shared" si="8"/>
        <v>88381149139860.453</v>
      </c>
      <c r="P27" s="45">
        <f t="shared" si="2"/>
        <v>178871222705264.22</v>
      </c>
    </row>
    <row r="28" spans="2:16" ht="15.6" x14ac:dyDescent="0.35">
      <c r="B28" s="42" t="s">
        <v>126</v>
      </c>
      <c r="C28" s="43">
        <v>36.87582175126704</v>
      </c>
      <c r="D28" s="44">
        <f>C28</f>
        <v>36.87582175126704</v>
      </c>
      <c r="E28" s="44">
        <f>D15*10^3</f>
        <v>7000</v>
      </c>
      <c r="F28" s="44">
        <f>($C$5-$D$14)*10^3-($E$27+$D$15*10^3)/2</f>
        <v>15581.554596861137</v>
      </c>
      <c r="G28" s="44">
        <f t="shared" si="3"/>
        <v>258130.75225886927</v>
      </c>
      <c r="H28" s="45">
        <f t="shared" si="0"/>
        <v>4022078409.4504075</v>
      </c>
      <c r="I28" s="45">
        <f t="shared" si="4"/>
        <v>1054033905057.0494</v>
      </c>
      <c r="J28" s="45">
        <f t="shared" si="1"/>
        <v>7929366832013.4326</v>
      </c>
      <c r="K28" s="45">
        <f t="shared" si="5"/>
        <v>17966801474140.965</v>
      </c>
      <c r="L28" s="29">
        <f>L24</f>
        <v>23031.963967738029</v>
      </c>
      <c r="M28" s="45">
        <f t="shared" si="6"/>
        <v>5945258184.9913893</v>
      </c>
      <c r="N28" s="45">
        <f t="shared" si="7"/>
        <v>29251080.637306221</v>
      </c>
      <c r="O28" s="45">
        <f t="shared" si="8"/>
        <v>136930972295621.27</v>
      </c>
      <c r="P28" s="45">
        <f t="shared" si="2"/>
        <v>273862003093403.81</v>
      </c>
    </row>
    <row r="29" spans="2:16" ht="15.6" x14ac:dyDescent="0.35">
      <c r="B29" s="42" t="s">
        <v>127</v>
      </c>
      <c r="C29" s="43">
        <v>38.091795601617903</v>
      </c>
      <c r="D29" s="44">
        <f>C29</f>
        <v>38.091795601617903</v>
      </c>
      <c r="E29" s="44">
        <f>D15*10^3</f>
        <v>7000</v>
      </c>
      <c r="F29" s="44">
        <f>($C$5-$D$14)*10^3-($E$27+$D$15*10^3)/2</f>
        <v>15581.554596861137</v>
      </c>
      <c r="G29" s="44">
        <f t="shared" si="3"/>
        <v>266642.56921132532</v>
      </c>
      <c r="H29" s="45">
        <f t="shared" si="0"/>
        <v>4154705750.0135899</v>
      </c>
      <c r="I29" s="45">
        <f t="shared" si="4"/>
        <v>1088790490946.245</v>
      </c>
      <c r="J29" s="45">
        <f t="shared" si="1"/>
        <v>8190836333157.1328</v>
      </c>
      <c r="K29" s="45">
        <f t="shared" si="5"/>
        <v>18559253648206.754</v>
      </c>
      <c r="L29" s="29">
        <f>(C4/2-D18)*10^3</f>
        <v>15862.458252101063</v>
      </c>
      <c r="M29" s="45">
        <f t="shared" si="6"/>
        <v>4229606622.3476162</v>
      </c>
      <c r="N29" s="45">
        <f t="shared" si="7"/>
        <v>32241194.960928623</v>
      </c>
      <c r="O29" s="45">
        <f t="shared" si="8"/>
        <v>67091958469799.25</v>
      </c>
      <c r="P29" s="45">
        <f t="shared" si="2"/>
        <v>134183981421988.42</v>
      </c>
    </row>
    <row r="30" spans="2:16" ht="15.6" x14ac:dyDescent="0.35">
      <c r="B30" s="42" t="s">
        <v>128</v>
      </c>
      <c r="C30" s="43">
        <v>36.890806277725332</v>
      </c>
      <c r="D30" s="44">
        <v>7000</v>
      </c>
      <c r="E30" s="44">
        <f>C30</f>
        <v>36.890806277725332</v>
      </c>
      <c r="F30" s="44">
        <f>$D$16*10^3</f>
        <v>12100.000000000002</v>
      </c>
      <c r="G30" s="44">
        <f t="shared" si="3"/>
        <v>258235.64394407731</v>
      </c>
      <c r="H30" s="45">
        <f t="shared" si="0"/>
        <v>3124651291.7233357</v>
      </c>
      <c r="I30" s="45">
        <f t="shared" si="4"/>
        <v>29286753.74539195</v>
      </c>
      <c r="J30" s="45">
        <f t="shared" si="1"/>
        <v>1096768997910.7732</v>
      </c>
      <c r="K30" s="45">
        <f t="shared" si="5"/>
        <v>2193596569329.0371</v>
      </c>
      <c r="L30" s="29">
        <f>L33</f>
        <v>18500</v>
      </c>
      <c r="M30" s="45">
        <f t="shared" si="6"/>
        <v>4777359412.9654303</v>
      </c>
      <c r="N30" s="45">
        <f t="shared" si="7"/>
        <v>1054462212771.649</v>
      </c>
      <c r="O30" s="45">
        <f t="shared" si="8"/>
        <v>88381149139860.453</v>
      </c>
      <c r="P30" s="45">
        <f t="shared" si="2"/>
        <v>178871222705264.22</v>
      </c>
    </row>
    <row r="31" spans="2:16" ht="15.6" x14ac:dyDescent="0.35">
      <c r="B31" s="42" t="s">
        <v>129</v>
      </c>
      <c r="C31" s="43">
        <v>36.87582175126704</v>
      </c>
      <c r="D31" s="44">
        <f>C31</f>
        <v>36.87582175126704</v>
      </c>
      <c r="E31" s="44">
        <f>10^3*D16</f>
        <v>12100.000000000002</v>
      </c>
      <c r="F31" s="44">
        <f>$D$16*10^3-($E$30+$E$31)/2</f>
        <v>6031.5545968611386</v>
      </c>
      <c r="G31" s="44">
        <f t="shared" si="3"/>
        <v>446197.44319033122</v>
      </c>
      <c r="H31" s="45">
        <f t="shared" si="0"/>
        <v>2691264239.5823293</v>
      </c>
      <c r="I31" s="45">
        <f t="shared" si="4"/>
        <v>5443980638124.7012</v>
      </c>
      <c r="J31" s="45">
        <f t="shared" si="1"/>
        <v>7166244503770.5195</v>
      </c>
      <c r="K31" s="45">
        <f t="shared" si="5"/>
        <v>25220450283790.441</v>
      </c>
      <c r="L31" s="29">
        <f>L24</f>
        <v>23031.963967738029</v>
      </c>
      <c r="M31" s="45">
        <f t="shared" si="6"/>
        <v>10276803434.056545</v>
      </c>
      <c r="N31" s="45">
        <f t="shared" si="7"/>
        <v>50562582.244486481</v>
      </c>
      <c r="O31" s="45">
        <f t="shared" si="8"/>
        <v>236694966396716.78</v>
      </c>
      <c r="P31" s="45">
        <f t="shared" si="2"/>
        <v>473390033918598.06</v>
      </c>
    </row>
    <row r="32" spans="2:16" ht="15.6" x14ac:dyDescent="0.35">
      <c r="B32" s="42" t="s">
        <v>130</v>
      </c>
      <c r="C32" s="43">
        <v>38.091795601617903</v>
      </c>
      <c r="D32" s="44">
        <f>C32</f>
        <v>38.091795601617903</v>
      </c>
      <c r="E32" s="44">
        <f>10^3*(D16-D13)</f>
        <v>9100.0000000000018</v>
      </c>
      <c r="F32" s="44">
        <f>$D$16*10^3-($E$30+$E$31)/2</f>
        <v>6031.5545968611386</v>
      </c>
      <c r="G32" s="44">
        <f t="shared" si="3"/>
        <v>346635.339974723</v>
      </c>
      <c r="H32" s="45">
        <f t="shared" si="0"/>
        <v>2090749978.2590642</v>
      </c>
      <c r="I32" s="45">
        <f t="shared" si="4"/>
        <v>2392072708608.9014</v>
      </c>
      <c r="J32" s="45">
        <f t="shared" si="1"/>
        <v>5567207158663.3252</v>
      </c>
      <c r="K32" s="45">
        <f t="shared" si="5"/>
        <v>15918559734544.453</v>
      </c>
      <c r="L32" s="29">
        <f>(C4/2-D18)*10^3</f>
        <v>15862.458252101063</v>
      </c>
      <c r="M32" s="45">
        <f t="shared" si="6"/>
        <v>5498488609.0519028</v>
      </c>
      <c r="N32" s="45">
        <f t="shared" si="7"/>
        <v>41913553.449207224</v>
      </c>
      <c r="O32" s="45">
        <f t="shared" si="8"/>
        <v>87219546010739.047</v>
      </c>
      <c r="P32" s="45">
        <f t="shared" si="2"/>
        <v>174439175848585</v>
      </c>
    </row>
    <row r="33" spans="2:16" ht="15.6" x14ac:dyDescent="0.35">
      <c r="B33" s="42" t="s">
        <v>131</v>
      </c>
      <c r="C33" s="43">
        <v>36.890806277725332</v>
      </c>
      <c r="D33" s="44">
        <v>7000</v>
      </c>
      <c r="E33" s="44">
        <f>C33</f>
        <v>36.890806277725332</v>
      </c>
      <c r="F33" s="44">
        <f>D13*10^3</f>
        <v>3000</v>
      </c>
      <c r="G33" s="44">
        <f t="shared" si="3"/>
        <v>258235.64394407731</v>
      </c>
      <c r="H33" s="45">
        <f t="shared" si="0"/>
        <v>774706931.83223188</v>
      </c>
      <c r="I33" s="45">
        <f t="shared" si="4"/>
        <v>29286753.74539195</v>
      </c>
      <c r="J33" s="45">
        <f t="shared" si="1"/>
        <v>12795427716909.281</v>
      </c>
      <c r="K33" s="45">
        <f t="shared" si="5"/>
        <v>25590914007326.055</v>
      </c>
      <c r="L33" s="29">
        <f>D34+D33/2</f>
        <v>18500</v>
      </c>
      <c r="M33" s="45">
        <f t="shared" si="6"/>
        <v>4777359412.9654303</v>
      </c>
      <c r="N33" s="45">
        <f t="shared" si="7"/>
        <v>1054462212771.649</v>
      </c>
      <c r="O33" s="45">
        <f t="shared" si="8"/>
        <v>88381149139860.453</v>
      </c>
      <c r="P33" s="45">
        <f t="shared" si="2"/>
        <v>178871222705264.22</v>
      </c>
    </row>
    <row r="34" spans="2:16" ht="15.6" x14ac:dyDescent="0.35">
      <c r="B34" s="42" t="s">
        <v>132</v>
      </c>
      <c r="C34" s="43">
        <v>36.072064523945244</v>
      </c>
      <c r="D34" s="44">
        <f>10^3*5*$D$17</f>
        <v>15000</v>
      </c>
      <c r="E34" s="44">
        <f>C34</f>
        <v>36.072064523945244</v>
      </c>
      <c r="F34" s="44">
        <f>$D$15*10^3</f>
        <v>7000</v>
      </c>
      <c r="G34" s="44">
        <f t="shared" si="3"/>
        <v>541080.96785917867</v>
      </c>
      <c r="H34" s="45">
        <f t="shared" si="0"/>
        <v>3787566775.0142508</v>
      </c>
      <c r="I34" s="45">
        <f t="shared" si="4"/>
        <v>58670935.149096906</v>
      </c>
      <c r="J34" s="45">
        <f t="shared" si="1"/>
        <v>4997609471450.2842</v>
      </c>
      <c r="K34" s="45">
        <f t="shared" si="5"/>
        <v>9995336284770.8672</v>
      </c>
      <c r="L34" s="29">
        <f>D34/2</f>
        <v>7500</v>
      </c>
      <c r="M34" s="45">
        <f t="shared" si="6"/>
        <v>4058107258.94384</v>
      </c>
      <c r="N34" s="45">
        <f t="shared" si="7"/>
        <v>10145268147359.6</v>
      </c>
      <c r="O34" s="45">
        <f t="shared" si="8"/>
        <v>30435804442078.801</v>
      </c>
      <c r="P34" s="45">
        <f t="shared" si="2"/>
        <v>81162145178876.797</v>
      </c>
    </row>
    <row r="35" spans="2:16" ht="15.6" x14ac:dyDescent="0.35">
      <c r="B35" s="42" t="s">
        <v>138</v>
      </c>
      <c r="C35" s="43">
        <v>39.113307802018383</v>
      </c>
      <c r="D35" s="44">
        <f>C35</f>
        <v>39.113307802018383</v>
      </c>
      <c r="E35" s="44">
        <f>10^3*$D$13</f>
        <v>3000</v>
      </c>
      <c r="F35" s="44">
        <f>$D$13/2*10^3</f>
        <v>1500</v>
      </c>
      <c r="G35" s="44">
        <f t="shared" si="3"/>
        <v>117339.92340605515</v>
      </c>
      <c r="H35" s="45">
        <f t="shared" si="0"/>
        <v>176009885.10908273</v>
      </c>
      <c r="I35" s="45">
        <f t="shared" si="4"/>
        <v>88004942554.541351</v>
      </c>
      <c r="J35" s="45">
        <f t="shared" si="1"/>
        <v>8556055358313.5303</v>
      </c>
      <c r="K35" s="45">
        <f t="shared" si="5"/>
        <v>17288120601736.143</v>
      </c>
      <c r="L35" s="29">
        <f>(C4/2-D18)*10^3</f>
        <v>15862.458252101063</v>
      </c>
      <c r="M35" s="45">
        <f t="shared" si="6"/>
        <v>1861299636.3332863</v>
      </c>
      <c r="N35" s="45">
        <f t="shared" si="7"/>
        <v>14959381.769578949</v>
      </c>
      <c r="O35" s="45">
        <f t="shared" si="8"/>
        <v>29524787775987.645</v>
      </c>
      <c r="P35" s="45">
        <f t="shared" si="2"/>
        <v>59049605470738.828</v>
      </c>
    </row>
    <row r="36" spans="2:16" ht="15.6" x14ac:dyDescent="0.35">
      <c r="B36" s="42" t="s">
        <v>139</v>
      </c>
      <c r="C36" s="43">
        <v>39.113307802018383</v>
      </c>
      <c r="D36" s="44">
        <f t="shared" ref="D36" si="9">C36</f>
        <v>39.113307802018383</v>
      </c>
      <c r="E36" s="44">
        <f t="shared" ref="E36:E39" si="10">10^3*$D$13</f>
        <v>3000</v>
      </c>
      <c r="F36" s="44">
        <f>$D$13/2*10^3</f>
        <v>1500</v>
      </c>
      <c r="G36" s="44">
        <f t="shared" si="3"/>
        <v>117339.92340605515</v>
      </c>
      <c r="H36" s="45">
        <f t="shared" si="0"/>
        <v>176009885.10908273</v>
      </c>
      <c r="I36" s="45">
        <f t="shared" si="4"/>
        <v>88004942554.541351</v>
      </c>
      <c r="J36" s="45">
        <f t="shared" si="1"/>
        <v>8556055358313.5303</v>
      </c>
      <c r="K36" s="45">
        <f t="shared" si="5"/>
        <v>17288120601736.143</v>
      </c>
      <c r="L36" s="29">
        <v>12000</v>
      </c>
      <c r="M36" s="45">
        <f t="shared" si="6"/>
        <v>1408079080.8726618</v>
      </c>
      <c r="N36" s="45">
        <f t="shared" si="7"/>
        <v>14959381.769578949</v>
      </c>
      <c r="O36" s="45">
        <f t="shared" si="8"/>
        <v>16896948970471.941</v>
      </c>
      <c r="P36" s="45">
        <f t="shared" si="2"/>
        <v>33793927859707.422</v>
      </c>
    </row>
    <row r="37" spans="2:16" ht="15.6" x14ac:dyDescent="0.35">
      <c r="B37" s="42" t="s">
        <v>140</v>
      </c>
      <c r="C37" s="43">
        <v>39.113307802018383</v>
      </c>
      <c r="D37" s="44">
        <f>C37</f>
        <v>39.113307802018383</v>
      </c>
      <c r="E37" s="44">
        <f t="shared" si="10"/>
        <v>3000</v>
      </c>
      <c r="F37" s="44">
        <f>$D$13/2*10^3</f>
        <v>1500</v>
      </c>
      <c r="G37" s="44">
        <f t="shared" si="3"/>
        <v>117339.92340605515</v>
      </c>
      <c r="H37" s="45">
        <f>F37*G37</f>
        <v>176009885.10908273</v>
      </c>
      <c r="I37" s="45">
        <f>1/12*D37*E37^3</f>
        <v>88004942554.541351</v>
      </c>
      <c r="J37" s="45">
        <f>G37*(F37-$G$44)^2</f>
        <v>8556055358313.5303</v>
      </c>
      <c r="K37" s="45">
        <f t="shared" si="5"/>
        <v>17288120601736.143</v>
      </c>
      <c r="L37" s="29">
        <v>9000</v>
      </c>
      <c r="M37" s="45">
        <f t="shared" si="6"/>
        <v>1056059310.6544964</v>
      </c>
      <c r="N37" s="45">
        <f t="shared" si="7"/>
        <v>14959381.769578949</v>
      </c>
      <c r="O37" s="45">
        <f t="shared" si="8"/>
        <v>9504533795890.4668</v>
      </c>
      <c r="P37" s="45">
        <f t="shared" si="2"/>
        <v>19009097510544.473</v>
      </c>
    </row>
    <row r="38" spans="2:16" ht="15.6" x14ac:dyDescent="0.35">
      <c r="B38" s="42" t="s">
        <v>141</v>
      </c>
      <c r="C38" s="43">
        <v>39.113307802018383</v>
      </c>
      <c r="D38" s="44">
        <f t="shared" ref="D38:D39" si="11">C38</f>
        <v>39.113307802018383</v>
      </c>
      <c r="E38" s="44">
        <f t="shared" si="10"/>
        <v>3000</v>
      </c>
      <c r="F38" s="44">
        <f t="shared" ref="F38:F39" si="12">$D$13/2*10^3</f>
        <v>1500</v>
      </c>
      <c r="G38" s="44">
        <f t="shared" si="3"/>
        <v>117339.92340605515</v>
      </c>
      <c r="H38" s="45">
        <f t="shared" ref="H38:H39" si="13">F38*G38</f>
        <v>176009885.10908273</v>
      </c>
      <c r="I38" s="45">
        <f t="shared" ref="I38:I39" si="14">1/12*D38*E38^3</f>
        <v>88004942554.541351</v>
      </c>
      <c r="J38" s="45">
        <f t="shared" ref="J38:J39" si="15">G38*(F38-$G$44)^2</f>
        <v>8556055358313.5303</v>
      </c>
      <c r="K38" s="45">
        <f t="shared" si="5"/>
        <v>17288120601736.143</v>
      </c>
      <c r="L38" s="29">
        <v>6000</v>
      </c>
      <c r="M38" s="45">
        <f t="shared" si="6"/>
        <v>704039540.43633091</v>
      </c>
      <c r="N38" s="45">
        <f t="shared" si="7"/>
        <v>14959381.769578949</v>
      </c>
      <c r="O38" s="45">
        <f t="shared" si="8"/>
        <v>4224237242617.9854</v>
      </c>
      <c r="P38" s="45">
        <f t="shared" si="2"/>
        <v>8448504403999.5098</v>
      </c>
    </row>
    <row r="39" spans="2:16" ht="15.6" x14ac:dyDescent="0.35">
      <c r="B39" s="42" t="s">
        <v>142</v>
      </c>
      <c r="C39" s="46">
        <v>39.113307802018383</v>
      </c>
      <c r="D39" s="44">
        <f t="shared" si="11"/>
        <v>39.113307802018383</v>
      </c>
      <c r="E39" s="44">
        <f t="shared" si="10"/>
        <v>3000</v>
      </c>
      <c r="F39" s="44">
        <f t="shared" si="12"/>
        <v>1500</v>
      </c>
      <c r="G39" s="44">
        <f t="shared" si="3"/>
        <v>117339.92340605515</v>
      </c>
      <c r="H39" s="45">
        <f t="shared" si="13"/>
        <v>176009885.10908273</v>
      </c>
      <c r="I39" s="45">
        <f t="shared" si="14"/>
        <v>88004942554.541351</v>
      </c>
      <c r="J39" s="45">
        <f t="shared" si="15"/>
        <v>8556055358313.5303</v>
      </c>
      <c r="K39" s="45">
        <f t="shared" si="5"/>
        <v>17288120601736.143</v>
      </c>
      <c r="L39" s="29">
        <v>3000</v>
      </c>
      <c r="M39" s="45">
        <f t="shared" si="6"/>
        <v>352019770.21816546</v>
      </c>
      <c r="N39" s="45">
        <f t="shared" si="7"/>
        <v>14959381.769578949</v>
      </c>
      <c r="O39" s="45">
        <f t="shared" si="8"/>
        <v>1056059310654.4963</v>
      </c>
      <c r="P39" s="45">
        <f t="shared" si="2"/>
        <v>2112148540072.5317</v>
      </c>
    </row>
    <row r="40" spans="2:16" ht="15.6" x14ac:dyDescent="0.35">
      <c r="B40" s="42" t="s">
        <v>133</v>
      </c>
      <c r="C40" s="43">
        <v>39.118548938500744</v>
      </c>
      <c r="D40" s="44">
        <f>C40</f>
        <v>39.118548938500744</v>
      </c>
      <c r="E40" s="44">
        <f>$D$13*10^3</f>
        <v>3000</v>
      </c>
      <c r="F40" s="44">
        <f>$D$13/2*10^3</f>
        <v>1500</v>
      </c>
      <c r="G40" s="44">
        <f t="shared" si="3"/>
        <v>117355.64681550223</v>
      </c>
      <c r="H40" s="45">
        <f t="shared" si="0"/>
        <v>176033470.22325334</v>
      </c>
      <c r="I40" s="45">
        <f t="shared" si="4"/>
        <v>88016735111.626663</v>
      </c>
      <c r="J40" s="45">
        <f t="shared" si="1"/>
        <v>8557201859502.0908</v>
      </c>
      <c r="K40" s="45">
        <f t="shared" si="5"/>
        <v>17290437189227.436</v>
      </c>
      <c r="L40" s="29">
        <v>0</v>
      </c>
      <c r="M40" s="45">
        <f t="shared" si="6"/>
        <v>0</v>
      </c>
      <c r="N40" s="45">
        <f t="shared" si="7"/>
        <v>14965396.193248473</v>
      </c>
      <c r="O40" s="45">
        <f t="shared" si="8"/>
        <v>0</v>
      </c>
      <c r="P40" s="45">
        <f t="shared" si="2"/>
        <v>29930792.386496946</v>
      </c>
    </row>
    <row r="41" spans="2:16" ht="15.6" x14ac:dyDescent="0.35">
      <c r="B41" s="42" t="s">
        <v>134</v>
      </c>
      <c r="C41" s="43">
        <v>39.118548938500744</v>
      </c>
      <c r="D41" s="44">
        <f>10^3*C4/2-(0.004*C3+0.9)*10^3</f>
        <v>21005.200000000001</v>
      </c>
      <c r="E41" s="44">
        <f>C41</f>
        <v>39.118548938500744</v>
      </c>
      <c r="F41" s="44">
        <v>0</v>
      </c>
      <c r="G41" s="44">
        <f t="shared" si="3"/>
        <v>821692.9441629959</v>
      </c>
      <c r="H41" s="45">
        <f t="shared" si="0"/>
        <v>0</v>
      </c>
      <c r="I41" s="45">
        <f t="shared" si="4"/>
        <v>104783713.37280761</v>
      </c>
      <c r="J41" s="45">
        <f t="shared" si="1"/>
        <v>82813696195265.625</v>
      </c>
      <c r="K41" s="45">
        <f t="shared" si="5"/>
        <v>165627601957958</v>
      </c>
      <c r="L41" s="29">
        <f>D41/2+D42</f>
        <v>12547.4</v>
      </c>
      <c r="M41" s="45">
        <f t="shared" si="6"/>
        <v>10310110047.590775</v>
      </c>
      <c r="N41" s="45">
        <f t="shared" si="7"/>
        <v>30212172361121.965</v>
      </c>
      <c r="O41" s="45">
        <f t="shared" si="8"/>
        <v>129365074811140.48</v>
      </c>
      <c r="P41" s="45">
        <f t="shared" si="2"/>
        <v>319154494344524.88</v>
      </c>
    </row>
    <row r="42" spans="2:16" ht="15.6" x14ac:dyDescent="0.35">
      <c r="B42" s="42" t="s">
        <v>135</v>
      </c>
      <c r="C42" s="43">
        <v>42.918110219442426</v>
      </c>
      <c r="D42" s="44">
        <f>(0.004*C3+0.9)*10^3</f>
        <v>2044.8</v>
      </c>
      <c r="E42" s="44">
        <f>C42</f>
        <v>42.918110219442426</v>
      </c>
      <c r="F42" s="44">
        <v>0</v>
      </c>
      <c r="G42" s="44">
        <f t="shared" si="3"/>
        <v>87758.951776715869</v>
      </c>
      <c r="H42" s="45">
        <f t="shared" si="0"/>
        <v>0</v>
      </c>
      <c r="I42" s="45">
        <f t="shared" si="4"/>
        <v>13470737.172418442</v>
      </c>
      <c r="J42" s="45">
        <f t="shared" si="1"/>
        <v>8844718970119.6484</v>
      </c>
      <c r="K42" s="45">
        <f t="shared" si="5"/>
        <v>17689464881713.641</v>
      </c>
      <c r="L42" s="29">
        <f>D42/2</f>
        <v>1022.4</v>
      </c>
      <c r="M42" s="45">
        <f t="shared" si="6"/>
        <v>89724752.296514302</v>
      </c>
      <c r="N42" s="45">
        <f t="shared" si="7"/>
        <v>30578195582.652077</v>
      </c>
      <c r="O42" s="45">
        <f t="shared" si="8"/>
        <v>91734586747.956223</v>
      </c>
      <c r="P42" s="45">
        <f t="shared" si="2"/>
        <v>244625564661.21661</v>
      </c>
    </row>
    <row r="43" spans="2:16" x14ac:dyDescent="0.3">
      <c r="B43" s="26"/>
      <c r="C43" s="26"/>
      <c r="D43" s="47"/>
      <c r="E43" s="26"/>
      <c r="F43" s="61" t="s">
        <v>20</v>
      </c>
      <c r="G43" s="62">
        <f>SUM(G22:G42)</f>
        <v>5449181.5520169027</v>
      </c>
      <c r="H43" s="63">
        <f>SUM(H22:H42)</f>
        <v>54705070643.675323</v>
      </c>
      <c r="I43" s="29"/>
      <c r="J43" s="29"/>
      <c r="K43" s="63">
        <f>SUM(K22:K42)</f>
        <v>874793145954174.5</v>
      </c>
      <c r="L43" s="29"/>
      <c r="M43" s="45"/>
      <c r="N43" s="29"/>
      <c r="O43" s="29"/>
      <c r="P43" s="63">
        <f>SUM(P22:P42)</f>
        <v>2665032178149718.5</v>
      </c>
    </row>
    <row r="44" spans="2:16" x14ac:dyDescent="0.3">
      <c r="B44" s="26"/>
      <c r="C44" s="46"/>
      <c r="D44" s="26"/>
      <c r="E44" s="26"/>
      <c r="F44" s="29" t="s">
        <v>33</v>
      </c>
      <c r="G44" s="44">
        <f>H43/G43</f>
        <v>10039.135257555763</v>
      </c>
      <c r="H44" s="29"/>
      <c r="I44" s="29"/>
      <c r="J44" s="29"/>
      <c r="K44" s="29"/>
      <c r="L44" s="26"/>
      <c r="M44" s="26"/>
      <c r="N44" s="26"/>
      <c r="O44" s="26"/>
      <c r="P44" s="48"/>
    </row>
    <row r="45" spans="2:16" x14ac:dyDescent="0.3">
      <c r="B45" s="26"/>
      <c r="C45" s="26"/>
      <c r="D45" s="26"/>
      <c r="E45" s="26"/>
      <c r="F45" s="29" t="s">
        <v>36</v>
      </c>
      <c r="G45" s="29">
        <v>0</v>
      </c>
      <c r="H45" s="26"/>
      <c r="I45" s="26"/>
      <c r="J45" s="26"/>
      <c r="K45" s="26"/>
      <c r="L45" s="26"/>
      <c r="M45" s="26"/>
      <c r="N45" s="26"/>
      <c r="O45" s="26"/>
      <c r="P45" s="48"/>
    </row>
  </sheetData>
  <mergeCells count="4">
    <mergeCell ref="B2:D2"/>
    <mergeCell ref="B20:P20"/>
    <mergeCell ref="G14:H14"/>
    <mergeCell ref="B11:E1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1950-8002-4A5F-A016-4D64224F2C22}">
  <sheetPr filterMode="1"/>
  <dimension ref="B1:F2008"/>
  <sheetViews>
    <sheetView workbookViewId="0">
      <selection activeCell="C110" sqref="C110:C1826"/>
    </sheetView>
  </sheetViews>
  <sheetFormatPr defaultRowHeight="14.4" x14ac:dyDescent="0.3"/>
  <sheetData>
    <row r="1" spans="3:6" x14ac:dyDescent="0.3">
      <c r="C1" t="s">
        <v>224</v>
      </c>
      <c r="D1" t="s">
        <v>29</v>
      </c>
      <c r="E1" t="s">
        <v>30</v>
      </c>
      <c r="F1" t="s">
        <v>31</v>
      </c>
    </row>
    <row r="2" spans="3:6" hidden="1" x14ac:dyDescent="0.3">
      <c r="C2">
        <v>11105</v>
      </c>
      <c r="D2">
        <v>-23.1</v>
      </c>
      <c r="E2">
        <v>0</v>
      </c>
      <c r="F2">
        <v>-15</v>
      </c>
    </row>
    <row r="3" spans="3:6" hidden="1" x14ac:dyDescent="0.3">
      <c r="C3">
        <v>12449</v>
      </c>
      <c r="D3">
        <v>-22.6</v>
      </c>
      <c r="E3">
        <v>0</v>
      </c>
      <c r="F3">
        <v>-15</v>
      </c>
    </row>
    <row r="4" spans="3:6" hidden="1" x14ac:dyDescent="0.3">
      <c r="C4">
        <v>12450</v>
      </c>
      <c r="D4">
        <v>-22.1</v>
      </c>
      <c r="E4">
        <v>0</v>
      </c>
      <c r="F4">
        <v>-15</v>
      </c>
    </row>
    <row r="5" spans="3:6" hidden="1" x14ac:dyDescent="0.3">
      <c r="C5">
        <v>12451</v>
      </c>
      <c r="D5">
        <v>-21.6</v>
      </c>
      <c r="E5">
        <v>0</v>
      </c>
      <c r="F5">
        <v>-15</v>
      </c>
    </row>
    <row r="6" spans="3:6" hidden="1" x14ac:dyDescent="0.3">
      <c r="C6">
        <v>12452</v>
      </c>
      <c r="D6">
        <v>-21.1</v>
      </c>
      <c r="E6">
        <v>0</v>
      </c>
      <c r="F6">
        <v>-15</v>
      </c>
    </row>
    <row r="7" spans="3:6" hidden="1" x14ac:dyDescent="0.3">
      <c r="C7">
        <v>12453</v>
      </c>
      <c r="D7">
        <v>-20.6</v>
      </c>
      <c r="E7">
        <v>0</v>
      </c>
      <c r="F7">
        <v>-15</v>
      </c>
    </row>
    <row r="8" spans="3:6" hidden="1" x14ac:dyDescent="0.3">
      <c r="C8">
        <v>12454</v>
      </c>
      <c r="D8">
        <v>-20.100000000000001</v>
      </c>
      <c r="E8">
        <v>0</v>
      </c>
      <c r="F8">
        <v>-15</v>
      </c>
    </row>
    <row r="9" spans="3:6" hidden="1" x14ac:dyDescent="0.3">
      <c r="C9">
        <v>12455</v>
      </c>
      <c r="D9">
        <v>-19.600000000000001</v>
      </c>
      <c r="E9">
        <v>0</v>
      </c>
      <c r="F9">
        <v>-15</v>
      </c>
    </row>
    <row r="10" spans="3:6" hidden="1" x14ac:dyDescent="0.3">
      <c r="C10">
        <v>12456</v>
      </c>
      <c r="D10">
        <v>-19.100000000000001</v>
      </c>
      <c r="E10">
        <v>0</v>
      </c>
      <c r="F10">
        <v>-15</v>
      </c>
    </row>
    <row r="11" spans="3:6" hidden="1" x14ac:dyDescent="0.3">
      <c r="C11">
        <v>12457</v>
      </c>
      <c r="D11">
        <v>-18.600000000000001</v>
      </c>
      <c r="E11">
        <v>0</v>
      </c>
      <c r="F11">
        <v>-15</v>
      </c>
    </row>
    <row r="12" spans="3:6" hidden="1" x14ac:dyDescent="0.3">
      <c r="C12">
        <v>12458</v>
      </c>
      <c r="D12">
        <v>-18.100000000000001</v>
      </c>
      <c r="E12">
        <v>0</v>
      </c>
      <c r="F12">
        <v>-15</v>
      </c>
    </row>
    <row r="13" spans="3:6" hidden="1" x14ac:dyDescent="0.3">
      <c r="C13">
        <v>12459</v>
      </c>
      <c r="D13">
        <v>-17.600000000000001</v>
      </c>
      <c r="E13">
        <v>0</v>
      </c>
      <c r="F13">
        <v>-15</v>
      </c>
    </row>
    <row r="14" spans="3:6" hidden="1" x14ac:dyDescent="0.3">
      <c r="C14">
        <v>12460</v>
      </c>
      <c r="D14">
        <v>-17.100000000000001</v>
      </c>
      <c r="E14">
        <v>0</v>
      </c>
      <c r="F14">
        <v>-15</v>
      </c>
    </row>
    <row r="15" spans="3:6" hidden="1" x14ac:dyDescent="0.3">
      <c r="C15">
        <v>12461</v>
      </c>
      <c r="D15">
        <v>-16.600000000000001</v>
      </c>
      <c r="E15">
        <v>0</v>
      </c>
      <c r="F15">
        <v>-15</v>
      </c>
    </row>
    <row r="16" spans="3:6" hidden="1" x14ac:dyDescent="0.3">
      <c r="C16">
        <v>11050</v>
      </c>
      <c r="D16">
        <v>-16.100000000000001</v>
      </c>
      <c r="E16">
        <v>0</v>
      </c>
      <c r="F16">
        <v>-15</v>
      </c>
    </row>
    <row r="17" spans="3:6" hidden="1" x14ac:dyDescent="0.3">
      <c r="C17">
        <v>12399</v>
      </c>
      <c r="D17">
        <v>-15.7</v>
      </c>
      <c r="E17">
        <v>0</v>
      </c>
      <c r="F17">
        <v>-15</v>
      </c>
    </row>
    <row r="18" spans="3:6" hidden="1" x14ac:dyDescent="0.3">
      <c r="C18">
        <v>12400</v>
      </c>
      <c r="D18">
        <v>-15.3</v>
      </c>
      <c r="E18">
        <v>0</v>
      </c>
      <c r="F18">
        <v>-15</v>
      </c>
    </row>
    <row r="19" spans="3:6" hidden="1" x14ac:dyDescent="0.3">
      <c r="C19">
        <v>12401</v>
      </c>
      <c r="D19">
        <v>-14.9</v>
      </c>
      <c r="E19">
        <v>0</v>
      </c>
      <c r="F19">
        <v>-15</v>
      </c>
    </row>
    <row r="20" spans="3:6" hidden="1" x14ac:dyDescent="0.3">
      <c r="C20">
        <v>12402</v>
      </c>
      <c r="D20">
        <v>-14.5</v>
      </c>
      <c r="E20">
        <v>0</v>
      </c>
      <c r="F20">
        <v>-15</v>
      </c>
    </row>
    <row r="21" spans="3:6" hidden="1" x14ac:dyDescent="0.3">
      <c r="C21">
        <v>12403</v>
      </c>
      <c r="D21">
        <v>-14.1</v>
      </c>
      <c r="E21">
        <v>0</v>
      </c>
      <c r="F21">
        <v>-15</v>
      </c>
    </row>
    <row r="22" spans="3:6" hidden="1" x14ac:dyDescent="0.3">
      <c r="C22">
        <v>12404</v>
      </c>
      <c r="D22">
        <v>-13.7</v>
      </c>
      <c r="E22">
        <v>0</v>
      </c>
      <c r="F22">
        <v>-15</v>
      </c>
    </row>
    <row r="23" spans="3:6" hidden="1" x14ac:dyDescent="0.3">
      <c r="C23">
        <v>12405</v>
      </c>
      <c r="D23">
        <v>-13.3</v>
      </c>
      <c r="E23">
        <v>0</v>
      </c>
      <c r="F23">
        <v>-15</v>
      </c>
    </row>
    <row r="24" spans="3:6" hidden="1" x14ac:dyDescent="0.3">
      <c r="C24">
        <v>10947</v>
      </c>
      <c r="D24">
        <v>-12.9</v>
      </c>
      <c r="E24">
        <v>0</v>
      </c>
      <c r="F24">
        <v>-15</v>
      </c>
    </row>
    <row r="25" spans="3:6" hidden="1" x14ac:dyDescent="0.3">
      <c r="C25">
        <v>12349</v>
      </c>
      <c r="D25">
        <v>-12.5</v>
      </c>
      <c r="E25">
        <v>0</v>
      </c>
      <c r="F25">
        <v>-15</v>
      </c>
    </row>
    <row r="26" spans="3:6" hidden="1" x14ac:dyDescent="0.3">
      <c r="C26">
        <v>12350</v>
      </c>
      <c r="D26">
        <v>-12.1</v>
      </c>
      <c r="E26">
        <v>0</v>
      </c>
      <c r="F26">
        <v>-15</v>
      </c>
    </row>
    <row r="27" spans="3:6" hidden="1" x14ac:dyDescent="0.3">
      <c r="C27">
        <v>12351</v>
      </c>
      <c r="D27">
        <v>-11.7</v>
      </c>
      <c r="E27">
        <v>0</v>
      </c>
      <c r="F27">
        <v>-15</v>
      </c>
    </row>
    <row r="28" spans="3:6" hidden="1" x14ac:dyDescent="0.3">
      <c r="C28">
        <v>12352</v>
      </c>
      <c r="D28">
        <v>-11.3</v>
      </c>
      <c r="E28">
        <v>0</v>
      </c>
      <c r="F28">
        <v>-15</v>
      </c>
    </row>
    <row r="29" spans="3:6" hidden="1" x14ac:dyDescent="0.3">
      <c r="C29">
        <v>12353</v>
      </c>
      <c r="D29">
        <v>-10.9</v>
      </c>
      <c r="E29">
        <v>0</v>
      </c>
      <c r="F29">
        <v>-15</v>
      </c>
    </row>
    <row r="30" spans="3:6" hidden="1" x14ac:dyDescent="0.3">
      <c r="C30">
        <v>12354</v>
      </c>
      <c r="D30">
        <v>-10.5</v>
      </c>
      <c r="E30">
        <v>0</v>
      </c>
      <c r="F30">
        <v>-15</v>
      </c>
    </row>
    <row r="31" spans="3:6" hidden="1" x14ac:dyDescent="0.3">
      <c r="C31">
        <v>12355</v>
      </c>
      <c r="D31">
        <v>-10.1</v>
      </c>
      <c r="E31">
        <v>0</v>
      </c>
      <c r="F31">
        <v>-15</v>
      </c>
    </row>
    <row r="32" spans="3:6" hidden="1" x14ac:dyDescent="0.3">
      <c r="C32">
        <v>10869</v>
      </c>
      <c r="D32">
        <v>-9.6999999999999993</v>
      </c>
      <c r="E32">
        <v>0</v>
      </c>
      <c r="F32">
        <v>-15</v>
      </c>
    </row>
    <row r="33" spans="3:6" hidden="1" x14ac:dyDescent="0.3">
      <c r="C33">
        <v>12299</v>
      </c>
      <c r="D33">
        <v>-9.2874999999999996</v>
      </c>
      <c r="E33">
        <v>0</v>
      </c>
      <c r="F33">
        <v>-15</v>
      </c>
    </row>
    <row r="34" spans="3:6" hidden="1" x14ac:dyDescent="0.3">
      <c r="C34">
        <v>12300</v>
      </c>
      <c r="D34">
        <v>-8.875</v>
      </c>
      <c r="E34">
        <v>0</v>
      </c>
      <c r="F34">
        <v>-15</v>
      </c>
    </row>
    <row r="35" spans="3:6" hidden="1" x14ac:dyDescent="0.3">
      <c r="C35">
        <v>12301</v>
      </c>
      <c r="D35">
        <v>-8.4625000000000004</v>
      </c>
      <c r="E35">
        <v>0</v>
      </c>
      <c r="F35">
        <v>-15</v>
      </c>
    </row>
    <row r="36" spans="3:6" hidden="1" x14ac:dyDescent="0.3">
      <c r="C36">
        <v>12302</v>
      </c>
      <c r="D36">
        <v>-8.0500000000000007</v>
      </c>
      <c r="E36">
        <v>0</v>
      </c>
      <c r="F36">
        <v>-15</v>
      </c>
    </row>
    <row r="37" spans="3:6" hidden="1" x14ac:dyDescent="0.3">
      <c r="C37">
        <v>12303</v>
      </c>
      <c r="D37">
        <v>-7.6375000000000002</v>
      </c>
      <c r="E37">
        <v>0</v>
      </c>
      <c r="F37">
        <v>-15</v>
      </c>
    </row>
    <row r="38" spans="3:6" hidden="1" x14ac:dyDescent="0.3">
      <c r="C38">
        <v>12304</v>
      </c>
      <c r="D38">
        <v>-7.2249999999999996</v>
      </c>
      <c r="E38">
        <v>0</v>
      </c>
      <c r="F38">
        <v>-15</v>
      </c>
    </row>
    <row r="39" spans="3:6" hidden="1" x14ac:dyDescent="0.3">
      <c r="C39">
        <v>12305</v>
      </c>
      <c r="D39">
        <v>-6.8125</v>
      </c>
      <c r="E39">
        <v>0</v>
      </c>
      <c r="F39">
        <v>-15</v>
      </c>
    </row>
    <row r="40" spans="3:6" hidden="1" x14ac:dyDescent="0.3">
      <c r="C40">
        <v>10791</v>
      </c>
      <c r="D40">
        <v>-6.4</v>
      </c>
      <c r="E40">
        <v>0</v>
      </c>
      <c r="F40">
        <v>-15</v>
      </c>
    </row>
    <row r="41" spans="3:6" hidden="1" x14ac:dyDescent="0.3">
      <c r="C41">
        <v>12249</v>
      </c>
      <c r="D41">
        <v>-6</v>
      </c>
      <c r="E41">
        <v>0</v>
      </c>
      <c r="F41">
        <v>-15</v>
      </c>
    </row>
    <row r="42" spans="3:6" hidden="1" x14ac:dyDescent="0.3">
      <c r="C42">
        <v>12250</v>
      </c>
      <c r="D42">
        <v>-5.6</v>
      </c>
      <c r="E42">
        <v>0</v>
      </c>
      <c r="F42">
        <v>-15</v>
      </c>
    </row>
    <row r="43" spans="3:6" hidden="1" x14ac:dyDescent="0.3">
      <c r="C43">
        <v>12251</v>
      </c>
      <c r="D43">
        <v>-5.2</v>
      </c>
      <c r="E43">
        <v>0</v>
      </c>
      <c r="F43">
        <v>-15</v>
      </c>
    </row>
    <row r="44" spans="3:6" hidden="1" x14ac:dyDescent="0.3">
      <c r="C44">
        <v>12252</v>
      </c>
      <c r="D44">
        <v>-4.8</v>
      </c>
      <c r="E44">
        <v>0</v>
      </c>
      <c r="F44">
        <v>-15</v>
      </c>
    </row>
    <row r="45" spans="3:6" hidden="1" x14ac:dyDescent="0.3">
      <c r="C45">
        <v>12253</v>
      </c>
      <c r="D45">
        <v>-4.4000000000000004</v>
      </c>
      <c r="E45">
        <v>0</v>
      </c>
      <c r="F45">
        <v>-15</v>
      </c>
    </row>
    <row r="46" spans="3:6" hidden="1" x14ac:dyDescent="0.3">
      <c r="C46">
        <v>12254</v>
      </c>
      <c r="D46">
        <v>-4</v>
      </c>
      <c r="E46">
        <v>0</v>
      </c>
      <c r="F46">
        <v>-15</v>
      </c>
    </row>
    <row r="47" spans="3:6" hidden="1" x14ac:dyDescent="0.3">
      <c r="C47">
        <v>12255</v>
      </c>
      <c r="D47">
        <v>-3.6</v>
      </c>
      <c r="E47">
        <v>0</v>
      </c>
      <c r="F47">
        <v>-15</v>
      </c>
    </row>
    <row r="48" spans="3:6" hidden="1" x14ac:dyDescent="0.3">
      <c r="C48">
        <v>10713</v>
      </c>
      <c r="D48">
        <v>-3.2</v>
      </c>
      <c r="E48">
        <v>0</v>
      </c>
      <c r="F48">
        <v>-15</v>
      </c>
    </row>
    <row r="49" spans="3:6" hidden="1" x14ac:dyDescent="0.3">
      <c r="C49">
        <v>12199</v>
      </c>
      <c r="D49">
        <v>-2.8</v>
      </c>
      <c r="E49">
        <v>0</v>
      </c>
      <c r="F49">
        <v>-15</v>
      </c>
    </row>
    <row r="50" spans="3:6" hidden="1" x14ac:dyDescent="0.3">
      <c r="C50">
        <v>12200</v>
      </c>
      <c r="D50">
        <v>-2.4</v>
      </c>
      <c r="E50">
        <v>0</v>
      </c>
      <c r="F50">
        <v>-15</v>
      </c>
    </row>
    <row r="51" spans="3:6" hidden="1" x14ac:dyDescent="0.3">
      <c r="C51">
        <v>12201</v>
      </c>
      <c r="D51">
        <v>-2</v>
      </c>
      <c r="E51">
        <v>0</v>
      </c>
      <c r="F51">
        <v>-15</v>
      </c>
    </row>
    <row r="52" spans="3:6" hidden="1" x14ac:dyDescent="0.3">
      <c r="C52">
        <v>12202</v>
      </c>
      <c r="D52">
        <v>-1.6</v>
      </c>
      <c r="E52">
        <v>0</v>
      </c>
      <c r="F52">
        <v>-15</v>
      </c>
    </row>
    <row r="53" spans="3:6" hidden="1" x14ac:dyDescent="0.3">
      <c r="C53">
        <v>12203</v>
      </c>
      <c r="D53">
        <v>-1.2</v>
      </c>
      <c r="E53">
        <v>0</v>
      </c>
      <c r="F53">
        <v>-15</v>
      </c>
    </row>
    <row r="54" spans="3:6" hidden="1" x14ac:dyDescent="0.3">
      <c r="C54">
        <v>12204</v>
      </c>
      <c r="D54">
        <v>-0.8</v>
      </c>
      <c r="E54">
        <v>0</v>
      </c>
      <c r="F54">
        <v>-15</v>
      </c>
    </row>
    <row r="55" spans="3:6" hidden="1" x14ac:dyDescent="0.3">
      <c r="C55">
        <v>12205</v>
      </c>
      <c r="D55">
        <v>-0.4</v>
      </c>
      <c r="E55">
        <v>0</v>
      </c>
      <c r="F55">
        <v>-15</v>
      </c>
    </row>
    <row r="56" spans="3:6" hidden="1" x14ac:dyDescent="0.3">
      <c r="C56">
        <v>10591</v>
      </c>
      <c r="D56">
        <v>0</v>
      </c>
      <c r="E56">
        <v>0</v>
      </c>
      <c r="F56">
        <v>-15</v>
      </c>
    </row>
    <row r="57" spans="3:6" hidden="1" x14ac:dyDescent="0.3">
      <c r="C57">
        <v>13538</v>
      </c>
      <c r="D57">
        <v>0.4</v>
      </c>
      <c r="E57">
        <v>0</v>
      </c>
      <c r="F57">
        <v>-15</v>
      </c>
    </row>
    <row r="58" spans="3:6" hidden="1" x14ac:dyDescent="0.3">
      <c r="C58">
        <v>13539</v>
      </c>
      <c r="D58">
        <v>0.8</v>
      </c>
      <c r="E58">
        <v>0</v>
      </c>
      <c r="F58">
        <v>-15</v>
      </c>
    </row>
    <row r="59" spans="3:6" hidden="1" x14ac:dyDescent="0.3">
      <c r="C59">
        <v>13540</v>
      </c>
      <c r="D59">
        <v>1.2</v>
      </c>
      <c r="E59">
        <v>0</v>
      </c>
      <c r="F59">
        <v>-15</v>
      </c>
    </row>
    <row r="60" spans="3:6" hidden="1" x14ac:dyDescent="0.3">
      <c r="C60">
        <v>13541</v>
      </c>
      <c r="D60">
        <v>1.6</v>
      </c>
      <c r="E60">
        <v>0</v>
      </c>
      <c r="F60">
        <v>-15</v>
      </c>
    </row>
    <row r="61" spans="3:6" hidden="1" x14ac:dyDescent="0.3">
      <c r="C61">
        <v>13542</v>
      </c>
      <c r="D61">
        <v>2</v>
      </c>
      <c r="E61">
        <v>0</v>
      </c>
      <c r="F61">
        <v>-15</v>
      </c>
    </row>
    <row r="62" spans="3:6" hidden="1" x14ac:dyDescent="0.3">
      <c r="C62">
        <v>13543</v>
      </c>
      <c r="D62">
        <v>2.4</v>
      </c>
      <c r="E62">
        <v>0</v>
      </c>
      <c r="F62">
        <v>-15</v>
      </c>
    </row>
    <row r="63" spans="3:6" hidden="1" x14ac:dyDescent="0.3">
      <c r="C63">
        <v>13544</v>
      </c>
      <c r="D63">
        <v>2.8</v>
      </c>
      <c r="E63">
        <v>0</v>
      </c>
      <c r="F63">
        <v>-15</v>
      </c>
    </row>
    <row r="64" spans="3:6" hidden="1" x14ac:dyDescent="0.3">
      <c r="C64">
        <v>13537</v>
      </c>
      <c r="D64">
        <v>3.2</v>
      </c>
      <c r="E64">
        <v>0</v>
      </c>
      <c r="F64">
        <v>-15</v>
      </c>
    </row>
    <row r="65" spans="3:6" hidden="1" x14ac:dyDescent="0.3">
      <c r="C65">
        <v>26091</v>
      </c>
      <c r="D65">
        <v>3.6</v>
      </c>
      <c r="E65">
        <v>0</v>
      </c>
      <c r="F65">
        <v>-15</v>
      </c>
    </row>
    <row r="66" spans="3:6" hidden="1" x14ac:dyDescent="0.3">
      <c r="C66">
        <v>26090</v>
      </c>
      <c r="D66">
        <v>4</v>
      </c>
      <c r="E66">
        <v>0</v>
      </c>
      <c r="F66">
        <v>-15</v>
      </c>
    </row>
    <row r="67" spans="3:6" hidden="1" x14ac:dyDescent="0.3">
      <c r="C67">
        <v>26089</v>
      </c>
      <c r="D67">
        <v>4.4000000000000004</v>
      </c>
      <c r="E67">
        <v>0</v>
      </c>
      <c r="F67">
        <v>-15</v>
      </c>
    </row>
    <row r="68" spans="3:6" hidden="1" x14ac:dyDescent="0.3">
      <c r="C68">
        <v>26088</v>
      </c>
      <c r="D68">
        <v>4.8</v>
      </c>
      <c r="E68">
        <v>0</v>
      </c>
      <c r="F68">
        <v>-15</v>
      </c>
    </row>
    <row r="69" spans="3:6" hidden="1" x14ac:dyDescent="0.3">
      <c r="C69">
        <v>26087</v>
      </c>
      <c r="D69">
        <v>5.2</v>
      </c>
      <c r="E69">
        <v>0</v>
      </c>
      <c r="F69">
        <v>-15</v>
      </c>
    </row>
    <row r="70" spans="3:6" hidden="1" x14ac:dyDescent="0.3">
      <c r="C70">
        <v>26086</v>
      </c>
      <c r="D70">
        <v>5.6</v>
      </c>
      <c r="E70">
        <v>0</v>
      </c>
      <c r="F70">
        <v>-15</v>
      </c>
    </row>
    <row r="71" spans="3:6" hidden="1" x14ac:dyDescent="0.3">
      <c r="C71">
        <v>26085</v>
      </c>
      <c r="D71">
        <v>6</v>
      </c>
      <c r="E71">
        <v>0</v>
      </c>
      <c r="F71">
        <v>-15</v>
      </c>
    </row>
    <row r="72" spans="3:6" hidden="1" x14ac:dyDescent="0.3">
      <c r="C72">
        <v>24670</v>
      </c>
      <c r="D72">
        <v>6.4</v>
      </c>
      <c r="E72">
        <v>0</v>
      </c>
      <c r="F72">
        <v>-15</v>
      </c>
    </row>
    <row r="73" spans="3:6" hidden="1" x14ac:dyDescent="0.3">
      <c r="C73">
        <v>26141</v>
      </c>
      <c r="D73">
        <v>6.8125</v>
      </c>
      <c r="E73">
        <v>0</v>
      </c>
      <c r="F73">
        <v>-15</v>
      </c>
    </row>
    <row r="74" spans="3:6" hidden="1" x14ac:dyDescent="0.3">
      <c r="C74">
        <v>26140</v>
      </c>
      <c r="D74">
        <v>7.2249999999999996</v>
      </c>
      <c r="E74">
        <v>0</v>
      </c>
      <c r="F74">
        <v>-15</v>
      </c>
    </row>
    <row r="75" spans="3:6" hidden="1" x14ac:dyDescent="0.3">
      <c r="C75">
        <v>26139</v>
      </c>
      <c r="D75">
        <v>7.6375000000000002</v>
      </c>
      <c r="E75">
        <v>0</v>
      </c>
      <c r="F75">
        <v>-15</v>
      </c>
    </row>
    <row r="76" spans="3:6" hidden="1" x14ac:dyDescent="0.3">
      <c r="C76">
        <v>26138</v>
      </c>
      <c r="D76">
        <v>8.0500000000000007</v>
      </c>
      <c r="E76">
        <v>0</v>
      </c>
      <c r="F76">
        <v>-15</v>
      </c>
    </row>
    <row r="77" spans="3:6" hidden="1" x14ac:dyDescent="0.3">
      <c r="C77">
        <v>26137</v>
      </c>
      <c r="D77">
        <v>8.4625000000000004</v>
      </c>
      <c r="E77">
        <v>0</v>
      </c>
      <c r="F77">
        <v>-15</v>
      </c>
    </row>
    <row r="78" spans="3:6" hidden="1" x14ac:dyDescent="0.3">
      <c r="C78">
        <v>26136</v>
      </c>
      <c r="D78">
        <v>8.875</v>
      </c>
      <c r="E78">
        <v>0</v>
      </c>
      <c r="F78">
        <v>-15</v>
      </c>
    </row>
    <row r="79" spans="3:6" hidden="1" x14ac:dyDescent="0.3">
      <c r="C79">
        <v>26135</v>
      </c>
      <c r="D79">
        <v>9.2874999999999996</v>
      </c>
      <c r="E79">
        <v>0</v>
      </c>
      <c r="F79">
        <v>-15</v>
      </c>
    </row>
    <row r="80" spans="3:6" hidden="1" x14ac:dyDescent="0.3">
      <c r="C80">
        <v>24748</v>
      </c>
      <c r="D80">
        <v>9.6999999999999993</v>
      </c>
      <c r="E80">
        <v>0</v>
      </c>
      <c r="F80">
        <v>-15</v>
      </c>
    </row>
    <row r="81" spans="3:6" hidden="1" x14ac:dyDescent="0.3">
      <c r="C81">
        <v>26191</v>
      </c>
      <c r="D81">
        <v>10.1</v>
      </c>
      <c r="E81">
        <v>0</v>
      </c>
      <c r="F81">
        <v>-15</v>
      </c>
    </row>
    <row r="82" spans="3:6" hidden="1" x14ac:dyDescent="0.3">
      <c r="C82">
        <v>26190</v>
      </c>
      <c r="D82">
        <v>10.5</v>
      </c>
      <c r="E82">
        <v>0</v>
      </c>
      <c r="F82">
        <v>-15</v>
      </c>
    </row>
    <row r="83" spans="3:6" hidden="1" x14ac:dyDescent="0.3">
      <c r="C83">
        <v>26189</v>
      </c>
      <c r="D83">
        <v>10.9</v>
      </c>
      <c r="E83">
        <v>0</v>
      </c>
      <c r="F83">
        <v>-15</v>
      </c>
    </row>
    <row r="84" spans="3:6" hidden="1" x14ac:dyDescent="0.3">
      <c r="C84">
        <v>26188</v>
      </c>
      <c r="D84">
        <v>11.3</v>
      </c>
      <c r="E84">
        <v>0</v>
      </c>
      <c r="F84">
        <v>-15</v>
      </c>
    </row>
    <row r="85" spans="3:6" hidden="1" x14ac:dyDescent="0.3">
      <c r="C85">
        <v>26187</v>
      </c>
      <c r="D85">
        <v>11.7</v>
      </c>
      <c r="E85">
        <v>0</v>
      </c>
      <c r="F85">
        <v>-15</v>
      </c>
    </row>
    <row r="86" spans="3:6" hidden="1" x14ac:dyDescent="0.3">
      <c r="C86">
        <v>26186</v>
      </c>
      <c r="D86">
        <v>12.1</v>
      </c>
      <c r="E86">
        <v>0</v>
      </c>
      <c r="F86">
        <v>-15</v>
      </c>
    </row>
    <row r="87" spans="3:6" hidden="1" x14ac:dyDescent="0.3">
      <c r="C87">
        <v>26185</v>
      </c>
      <c r="D87">
        <v>12.5</v>
      </c>
      <c r="E87">
        <v>0</v>
      </c>
      <c r="F87">
        <v>-15</v>
      </c>
    </row>
    <row r="88" spans="3:6" hidden="1" x14ac:dyDescent="0.3">
      <c r="C88">
        <v>24826</v>
      </c>
      <c r="D88">
        <v>12.9</v>
      </c>
      <c r="E88">
        <v>0</v>
      </c>
      <c r="F88">
        <v>-15</v>
      </c>
    </row>
    <row r="89" spans="3:6" hidden="1" x14ac:dyDescent="0.3">
      <c r="C89">
        <v>26241</v>
      </c>
      <c r="D89">
        <v>13.3</v>
      </c>
      <c r="E89">
        <v>0</v>
      </c>
      <c r="F89">
        <v>-15</v>
      </c>
    </row>
    <row r="90" spans="3:6" hidden="1" x14ac:dyDescent="0.3">
      <c r="C90">
        <v>26240</v>
      </c>
      <c r="D90">
        <v>13.7</v>
      </c>
      <c r="E90">
        <v>0</v>
      </c>
      <c r="F90">
        <v>-15</v>
      </c>
    </row>
    <row r="91" spans="3:6" hidden="1" x14ac:dyDescent="0.3">
      <c r="C91">
        <v>26239</v>
      </c>
      <c r="D91">
        <v>14.1</v>
      </c>
      <c r="E91">
        <v>0</v>
      </c>
      <c r="F91">
        <v>-15</v>
      </c>
    </row>
    <row r="92" spans="3:6" hidden="1" x14ac:dyDescent="0.3">
      <c r="C92">
        <v>26238</v>
      </c>
      <c r="D92">
        <v>14.5</v>
      </c>
      <c r="E92">
        <v>0</v>
      </c>
      <c r="F92">
        <v>-15</v>
      </c>
    </row>
    <row r="93" spans="3:6" hidden="1" x14ac:dyDescent="0.3">
      <c r="C93">
        <v>26237</v>
      </c>
      <c r="D93">
        <v>14.9</v>
      </c>
      <c r="E93">
        <v>0</v>
      </c>
      <c r="F93">
        <v>-15</v>
      </c>
    </row>
    <row r="94" spans="3:6" hidden="1" x14ac:dyDescent="0.3">
      <c r="C94">
        <v>26236</v>
      </c>
      <c r="D94">
        <v>15.3</v>
      </c>
      <c r="E94">
        <v>0</v>
      </c>
      <c r="F94">
        <v>-15</v>
      </c>
    </row>
    <row r="95" spans="3:6" hidden="1" x14ac:dyDescent="0.3">
      <c r="C95">
        <v>26235</v>
      </c>
      <c r="D95">
        <v>15.7</v>
      </c>
      <c r="E95">
        <v>0</v>
      </c>
      <c r="F95">
        <v>-15</v>
      </c>
    </row>
    <row r="96" spans="3:6" hidden="1" x14ac:dyDescent="0.3">
      <c r="C96">
        <v>24929</v>
      </c>
      <c r="D96">
        <v>16.100000000000001</v>
      </c>
      <c r="E96">
        <v>0</v>
      </c>
      <c r="F96">
        <v>-15</v>
      </c>
    </row>
    <row r="97" spans="3:6" hidden="1" x14ac:dyDescent="0.3">
      <c r="C97">
        <v>26297</v>
      </c>
      <c r="D97">
        <v>16.600000000000001</v>
      </c>
      <c r="E97">
        <v>0</v>
      </c>
      <c r="F97">
        <v>-15</v>
      </c>
    </row>
    <row r="98" spans="3:6" hidden="1" x14ac:dyDescent="0.3">
      <c r="C98">
        <v>26296</v>
      </c>
      <c r="D98">
        <v>17.100000000000001</v>
      </c>
      <c r="E98">
        <v>0</v>
      </c>
      <c r="F98">
        <v>-15</v>
      </c>
    </row>
    <row r="99" spans="3:6" hidden="1" x14ac:dyDescent="0.3">
      <c r="C99">
        <v>26295</v>
      </c>
      <c r="D99">
        <v>17.600000000000001</v>
      </c>
      <c r="E99">
        <v>0</v>
      </c>
      <c r="F99">
        <v>-15</v>
      </c>
    </row>
    <row r="100" spans="3:6" hidden="1" x14ac:dyDescent="0.3">
      <c r="C100">
        <v>26294</v>
      </c>
      <c r="D100">
        <v>18.100000000000001</v>
      </c>
      <c r="E100">
        <v>0</v>
      </c>
      <c r="F100">
        <v>-15</v>
      </c>
    </row>
    <row r="101" spans="3:6" hidden="1" x14ac:dyDescent="0.3">
      <c r="C101">
        <v>26293</v>
      </c>
      <c r="D101">
        <v>18.600000000000001</v>
      </c>
      <c r="E101">
        <v>0</v>
      </c>
      <c r="F101">
        <v>-15</v>
      </c>
    </row>
    <row r="102" spans="3:6" hidden="1" x14ac:dyDescent="0.3">
      <c r="C102">
        <v>26292</v>
      </c>
      <c r="D102">
        <v>19.100000000000001</v>
      </c>
      <c r="E102">
        <v>0</v>
      </c>
      <c r="F102">
        <v>-15</v>
      </c>
    </row>
    <row r="103" spans="3:6" hidden="1" x14ac:dyDescent="0.3">
      <c r="C103">
        <v>26291</v>
      </c>
      <c r="D103">
        <v>19.600000000000001</v>
      </c>
      <c r="E103">
        <v>0</v>
      </c>
      <c r="F103">
        <v>-15</v>
      </c>
    </row>
    <row r="104" spans="3:6" hidden="1" x14ac:dyDescent="0.3">
      <c r="C104">
        <v>26290</v>
      </c>
      <c r="D104">
        <v>20.100000000000001</v>
      </c>
      <c r="E104">
        <v>0</v>
      </c>
      <c r="F104">
        <v>-15</v>
      </c>
    </row>
    <row r="105" spans="3:6" hidden="1" x14ac:dyDescent="0.3">
      <c r="C105">
        <v>26289</v>
      </c>
      <c r="D105">
        <v>20.6</v>
      </c>
      <c r="E105">
        <v>0</v>
      </c>
      <c r="F105">
        <v>-15</v>
      </c>
    </row>
    <row r="106" spans="3:6" hidden="1" x14ac:dyDescent="0.3">
      <c r="C106">
        <v>26288</v>
      </c>
      <c r="D106">
        <v>21.1</v>
      </c>
      <c r="E106">
        <v>0</v>
      </c>
      <c r="F106">
        <v>-15</v>
      </c>
    </row>
    <row r="107" spans="3:6" hidden="1" x14ac:dyDescent="0.3">
      <c r="C107">
        <v>26287</v>
      </c>
      <c r="D107">
        <v>21.6</v>
      </c>
      <c r="E107">
        <v>0</v>
      </c>
      <c r="F107">
        <v>-15</v>
      </c>
    </row>
    <row r="108" spans="3:6" hidden="1" x14ac:dyDescent="0.3">
      <c r="C108">
        <v>26286</v>
      </c>
      <c r="D108">
        <v>22.1</v>
      </c>
      <c r="E108">
        <v>0</v>
      </c>
      <c r="F108">
        <v>-15</v>
      </c>
    </row>
    <row r="109" spans="3:6" hidden="1" x14ac:dyDescent="0.3">
      <c r="C109">
        <v>26285</v>
      </c>
      <c r="D109">
        <v>22.6</v>
      </c>
      <c r="E109">
        <v>0</v>
      </c>
      <c r="F109">
        <v>-15</v>
      </c>
    </row>
    <row r="110" spans="3:6" x14ac:dyDescent="0.3">
      <c r="C110">
        <v>24984</v>
      </c>
      <c r="D110">
        <v>23.1</v>
      </c>
      <c r="E110">
        <v>0</v>
      </c>
      <c r="F110">
        <v>-15</v>
      </c>
    </row>
    <row r="111" spans="3:6" hidden="1" x14ac:dyDescent="0.3">
      <c r="C111">
        <v>27303</v>
      </c>
      <c r="D111">
        <v>21.129359588100002</v>
      </c>
      <c r="E111">
        <v>0.421336153095</v>
      </c>
      <c r="F111">
        <v>-15</v>
      </c>
    </row>
    <row r="112" spans="3:6" hidden="1" x14ac:dyDescent="0.3">
      <c r="C112">
        <v>13915</v>
      </c>
      <c r="D112">
        <v>-22.1122674207</v>
      </c>
      <c r="E112">
        <v>0.42176453467699998</v>
      </c>
      <c r="F112">
        <v>-15</v>
      </c>
    </row>
    <row r="113" spans="3:6" hidden="1" x14ac:dyDescent="0.3">
      <c r="C113">
        <v>27315</v>
      </c>
      <c r="D113">
        <v>22.113903695299999</v>
      </c>
      <c r="E113">
        <v>0.422151519217</v>
      </c>
      <c r="F113">
        <v>-15</v>
      </c>
    </row>
    <row r="114" spans="3:6" hidden="1" x14ac:dyDescent="0.3">
      <c r="C114">
        <v>13902</v>
      </c>
      <c r="D114">
        <v>-21.110849641000001</v>
      </c>
      <c r="E114">
        <v>0.423587042011</v>
      </c>
      <c r="F114">
        <v>-15</v>
      </c>
    </row>
    <row r="115" spans="3:6" hidden="1" x14ac:dyDescent="0.3">
      <c r="C115">
        <v>13899</v>
      </c>
      <c r="D115">
        <v>-18.066656270399999</v>
      </c>
      <c r="E115">
        <v>0.42378490048099998</v>
      </c>
      <c r="F115">
        <v>-15</v>
      </c>
    </row>
    <row r="116" spans="3:6" hidden="1" x14ac:dyDescent="0.3">
      <c r="C116">
        <v>27312</v>
      </c>
      <c r="D116">
        <v>17.084829956299998</v>
      </c>
      <c r="E116">
        <v>0.425368870861</v>
      </c>
      <c r="F116">
        <v>-15</v>
      </c>
    </row>
    <row r="117" spans="3:6" hidden="1" x14ac:dyDescent="0.3">
      <c r="C117">
        <v>13911</v>
      </c>
      <c r="D117">
        <v>-17.081149246700001</v>
      </c>
      <c r="E117">
        <v>0.425389796928</v>
      </c>
      <c r="F117">
        <v>-15</v>
      </c>
    </row>
    <row r="118" spans="3:6" hidden="1" x14ac:dyDescent="0.3">
      <c r="C118">
        <v>27302</v>
      </c>
      <c r="D118">
        <v>20.1343499022</v>
      </c>
      <c r="E118">
        <v>0.42757972989199999</v>
      </c>
      <c r="F118">
        <v>-15</v>
      </c>
    </row>
    <row r="119" spans="3:6" hidden="1" x14ac:dyDescent="0.3">
      <c r="C119">
        <v>13900</v>
      </c>
      <c r="D119">
        <v>-19.056909483999998</v>
      </c>
      <c r="E119">
        <v>0.42763461240900003</v>
      </c>
      <c r="F119">
        <v>-15</v>
      </c>
    </row>
    <row r="120" spans="3:6" hidden="1" x14ac:dyDescent="0.3">
      <c r="C120">
        <v>27301</v>
      </c>
      <c r="D120">
        <v>18.080788361300002</v>
      </c>
      <c r="E120">
        <v>0.42816062695099999</v>
      </c>
      <c r="F120">
        <v>-15</v>
      </c>
    </row>
    <row r="121" spans="3:6" hidden="1" x14ac:dyDescent="0.3">
      <c r="C121">
        <v>11110</v>
      </c>
      <c r="D121">
        <v>-23.1</v>
      </c>
      <c r="E121">
        <v>0.428333333333</v>
      </c>
      <c r="F121">
        <v>-15</v>
      </c>
    </row>
    <row r="122" spans="3:6" x14ac:dyDescent="0.3">
      <c r="C122">
        <v>24999</v>
      </c>
      <c r="D122">
        <v>23.1</v>
      </c>
      <c r="E122">
        <v>0.428333333333</v>
      </c>
      <c r="F122">
        <v>-15</v>
      </c>
    </row>
    <row r="123" spans="3:6" hidden="1" x14ac:dyDescent="0.3">
      <c r="C123">
        <v>11055</v>
      </c>
      <c r="D123">
        <v>-16.100000000000001</v>
      </c>
      <c r="E123">
        <v>0.433333333333</v>
      </c>
      <c r="F123">
        <v>-15</v>
      </c>
    </row>
    <row r="124" spans="3:6" hidden="1" x14ac:dyDescent="0.3">
      <c r="C124">
        <v>13831</v>
      </c>
      <c r="D124">
        <v>-15.3</v>
      </c>
      <c r="E124">
        <v>0.433333333333</v>
      </c>
      <c r="F124">
        <v>-15</v>
      </c>
    </row>
    <row r="125" spans="3:6" hidden="1" x14ac:dyDescent="0.3">
      <c r="C125">
        <v>13824</v>
      </c>
      <c r="D125">
        <v>-14.5</v>
      </c>
      <c r="E125">
        <v>0.433333333333</v>
      </c>
      <c r="F125">
        <v>-15</v>
      </c>
    </row>
    <row r="126" spans="3:6" hidden="1" x14ac:dyDescent="0.3">
      <c r="C126">
        <v>13817</v>
      </c>
      <c r="D126">
        <v>-13.7</v>
      </c>
      <c r="E126">
        <v>0.433333333333</v>
      </c>
      <c r="F126">
        <v>-15</v>
      </c>
    </row>
    <row r="127" spans="3:6" hidden="1" x14ac:dyDescent="0.3">
      <c r="C127">
        <v>10952</v>
      </c>
      <c r="D127">
        <v>-12.9</v>
      </c>
      <c r="E127">
        <v>0.433333333333</v>
      </c>
      <c r="F127">
        <v>-15</v>
      </c>
    </row>
    <row r="128" spans="3:6" hidden="1" x14ac:dyDescent="0.3">
      <c r="C128">
        <v>13753</v>
      </c>
      <c r="D128">
        <v>-12.1</v>
      </c>
      <c r="E128">
        <v>0.433333333333</v>
      </c>
      <c r="F128">
        <v>-15</v>
      </c>
    </row>
    <row r="129" spans="3:6" hidden="1" x14ac:dyDescent="0.3">
      <c r="C129">
        <v>13746</v>
      </c>
      <c r="D129">
        <v>-11.3</v>
      </c>
      <c r="E129">
        <v>0.433333333333</v>
      </c>
      <c r="F129">
        <v>-15</v>
      </c>
    </row>
    <row r="130" spans="3:6" hidden="1" x14ac:dyDescent="0.3">
      <c r="C130">
        <v>13739</v>
      </c>
      <c r="D130">
        <v>-10.5</v>
      </c>
      <c r="E130">
        <v>0.433333333333</v>
      </c>
      <c r="F130">
        <v>-15</v>
      </c>
    </row>
    <row r="131" spans="3:6" hidden="1" x14ac:dyDescent="0.3">
      <c r="C131">
        <v>10874</v>
      </c>
      <c r="D131">
        <v>-9.6999999999999993</v>
      </c>
      <c r="E131">
        <v>0.433333333333</v>
      </c>
      <c r="F131">
        <v>-15</v>
      </c>
    </row>
    <row r="132" spans="3:6" hidden="1" x14ac:dyDescent="0.3">
      <c r="C132">
        <v>13675</v>
      </c>
      <c r="D132">
        <v>-8.875</v>
      </c>
      <c r="E132">
        <v>0.433333333333</v>
      </c>
      <c r="F132">
        <v>-15</v>
      </c>
    </row>
    <row r="133" spans="3:6" hidden="1" x14ac:dyDescent="0.3">
      <c r="C133">
        <v>13668</v>
      </c>
      <c r="D133">
        <v>-8.0500000000000007</v>
      </c>
      <c r="E133">
        <v>0.433333333333</v>
      </c>
      <c r="F133">
        <v>-15</v>
      </c>
    </row>
    <row r="134" spans="3:6" hidden="1" x14ac:dyDescent="0.3">
      <c r="C134">
        <v>13661</v>
      </c>
      <c r="D134">
        <v>-7.2249999999999996</v>
      </c>
      <c r="E134">
        <v>0.433333333333</v>
      </c>
      <c r="F134">
        <v>-15</v>
      </c>
    </row>
    <row r="135" spans="3:6" hidden="1" x14ac:dyDescent="0.3">
      <c r="C135">
        <v>10796</v>
      </c>
      <c r="D135">
        <v>-6.4</v>
      </c>
      <c r="E135">
        <v>0.433333333333</v>
      </c>
      <c r="F135">
        <v>-15</v>
      </c>
    </row>
    <row r="136" spans="3:6" hidden="1" x14ac:dyDescent="0.3">
      <c r="C136">
        <v>13597</v>
      </c>
      <c r="D136">
        <v>-5.6</v>
      </c>
      <c r="E136">
        <v>0.433333333333</v>
      </c>
      <c r="F136">
        <v>-15</v>
      </c>
    </row>
    <row r="137" spans="3:6" hidden="1" x14ac:dyDescent="0.3">
      <c r="C137">
        <v>13590</v>
      </c>
      <c r="D137">
        <v>-4.8</v>
      </c>
      <c r="E137">
        <v>0.433333333333</v>
      </c>
      <c r="F137">
        <v>-15</v>
      </c>
    </row>
    <row r="138" spans="3:6" hidden="1" x14ac:dyDescent="0.3">
      <c r="C138">
        <v>13583</v>
      </c>
      <c r="D138">
        <v>-4</v>
      </c>
      <c r="E138">
        <v>0.433333333333</v>
      </c>
      <c r="F138">
        <v>-15</v>
      </c>
    </row>
    <row r="139" spans="3:6" hidden="1" x14ac:dyDescent="0.3">
      <c r="C139">
        <v>10718</v>
      </c>
      <c r="D139">
        <v>-3.2</v>
      </c>
      <c r="E139">
        <v>0.433333333333</v>
      </c>
      <c r="F139">
        <v>-15</v>
      </c>
    </row>
    <row r="140" spans="3:6" hidden="1" x14ac:dyDescent="0.3">
      <c r="C140">
        <v>13475</v>
      </c>
      <c r="D140">
        <v>-2.4</v>
      </c>
      <c r="E140">
        <v>0.433333333333</v>
      </c>
      <c r="F140">
        <v>-15</v>
      </c>
    </row>
    <row r="141" spans="3:6" hidden="1" x14ac:dyDescent="0.3">
      <c r="C141">
        <v>13468</v>
      </c>
      <c r="D141">
        <v>-1.6</v>
      </c>
      <c r="E141">
        <v>0.433333333333</v>
      </c>
      <c r="F141">
        <v>-15</v>
      </c>
    </row>
    <row r="142" spans="3:6" hidden="1" x14ac:dyDescent="0.3">
      <c r="C142">
        <v>13461</v>
      </c>
      <c r="D142">
        <v>-0.8</v>
      </c>
      <c r="E142">
        <v>0.433333333333</v>
      </c>
      <c r="F142">
        <v>-15</v>
      </c>
    </row>
    <row r="143" spans="3:6" hidden="1" x14ac:dyDescent="0.3">
      <c r="C143">
        <v>10596</v>
      </c>
      <c r="D143">
        <v>0</v>
      </c>
      <c r="E143">
        <v>0.433333333333</v>
      </c>
      <c r="F143">
        <v>-15</v>
      </c>
    </row>
    <row r="144" spans="3:6" hidden="1" x14ac:dyDescent="0.3">
      <c r="C144">
        <v>13574</v>
      </c>
      <c r="D144">
        <v>0.8</v>
      </c>
      <c r="E144">
        <v>0.433333333333</v>
      </c>
      <c r="F144">
        <v>-15</v>
      </c>
    </row>
    <row r="145" spans="3:6" hidden="1" x14ac:dyDescent="0.3">
      <c r="C145">
        <v>13567</v>
      </c>
      <c r="D145">
        <v>1.6</v>
      </c>
      <c r="E145">
        <v>0.433333333333</v>
      </c>
      <c r="F145">
        <v>-15</v>
      </c>
    </row>
    <row r="146" spans="3:6" hidden="1" x14ac:dyDescent="0.3">
      <c r="C146">
        <v>13560</v>
      </c>
      <c r="D146">
        <v>2.4</v>
      </c>
      <c r="E146">
        <v>0.433333333333</v>
      </c>
      <c r="F146">
        <v>-15</v>
      </c>
    </row>
    <row r="147" spans="3:6" hidden="1" x14ac:dyDescent="0.3">
      <c r="C147">
        <v>13557</v>
      </c>
      <c r="D147">
        <v>3.2</v>
      </c>
      <c r="E147">
        <v>0.433333333333</v>
      </c>
      <c r="F147">
        <v>-15</v>
      </c>
    </row>
    <row r="148" spans="3:6" hidden="1" x14ac:dyDescent="0.3">
      <c r="C148">
        <v>27006</v>
      </c>
      <c r="D148">
        <v>4</v>
      </c>
      <c r="E148">
        <v>0.433333333333</v>
      </c>
      <c r="F148">
        <v>-15</v>
      </c>
    </row>
    <row r="149" spans="3:6" hidden="1" x14ac:dyDescent="0.3">
      <c r="C149">
        <v>26999</v>
      </c>
      <c r="D149">
        <v>4.8</v>
      </c>
      <c r="E149">
        <v>0.433333333333</v>
      </c>
      <c r="F149">
        <v>-15</v>
      </c>
    </row>
    <row r="150" spans="3:6" hidden="1" x14ac:dyDescent="0.3">
      <c r="C150">
        <v>26992</v>
      </c>
      <c r="D150">
        <v>5.6</v>
      </c>
      <c r="E150">
        <v>0.433333333333</v>
      </c>
      <c r="F150">
        <v>-15</v>
      </c>
    </row>
    <row r="151" spans="3:6" hidden="1" x14ac:dyDescent="0.3">
      <c r="C151">
        <v>24685</v>
      </c>
      <c r="D151">
        <v>6.4</v>
      </c>
      <c r="E151">
        <v>0.433333333333</v>
      </c>
      <c r="F151">
        <v>-15</v>
      </c>
    </row>
    <row r="152" spans="3:6" hidden="1" x14ac:dyDescent="0.3">
      <c r="C152">
        <v>27077</v>
      </c>
      <c r="D152">
        <v>7.2249999999999996</v>
      </c>
      <c r="E152">
        <v>0.433333333333</v>
      </c>
      <c r="F152">
        <v>-15</v>
      </c>
    </row>
    <row r="153" spans="3:6" hidden="1" x14ac:dyDescent="0.3">
      <c r="C153">
        <v>27070</v>
      </c>
      <c r="D153">
        <v>8.0500000000000007</v>
      </c>
      <c r="E153">
        <v>0.433333333333</v>
      </c>
      <c r="F153">
        <v>-15</v>
      </c>
    </row>
    <row r="154" spans="3:6" hidden="1" x14ac:dyDescent="0.3">
      <c r="C154">
        <v>27063</v>
      </c>
      <c r="D154">
        <v>8.875</v>
      </c>
      <c r="E154">
        <v>0.433333333333</v>
      </c>
      <c r="F154">
        <v>-15</v>
      </c>
    </row>
    <row r="155" spans="3:6" hidden="1" x14ac:dyDescent="0.3">
      <c r="C155">
        <v>24763</v>
      </c>
      <c r="D155">
        <v>9.6999999999999993</v>
      </c>
      <c r="E155">
        <v>0.433333333333</v>
      </c>
      <c r="F155">
        <v>-15</v>
      </c>
    </row>
    <row r="156" spans="3:6" hidden="1" x14ac:dyDescent="0.3">
      <c r="C156">
        <v>27155</v>
      </c>
      <c r="D156">
        <v>10.5</v>
      </c>
      <c r="E156">
        <v>0.433333333333</v>
      </c>
      <c r="F156">
        <v>-15</v>
      </c>
    </row>
    <row r="157" spans="3:6" hidden="1" x14ac:dyDescent="0.3">
      <c r="C157">
        <v>27148</v>
      </c>
      <c r="D157">
        <v>11.3</v>
      </c>
      <c r="E157">
        <v>0.433333333333</v>
      </c>
      <c r="F157">
        <v>-15</v>
      </c>
    </row>
    <row r="158" spans="3:6" hidden="1" x14ac:dyDescent="0.3">
      <c r="C158">
        <v>27141</v>
      </c>
      <c r="D158">
        <v>12.1</v>
      </c>
      <c r="E158">
        <v>0.433333333333</v>
      </c>
      <c r="F158">
        <v>-15</v>
      </c>
    </row>
    <row r="159" spans="3:6" hidden="1" x14ac:dyDescent="0.3">
      <c r="C159">
        <v>24841</v>
      </c>
      <c r="D159">
        <v>12.9</v>
      </c>
      <c r="E159">
        <v>0.433333333333</v>
      </c>
      <c r="F159">
        <v>-15</v>
      </c>
    </row>
    <row r="160" spans="3:6" hidden="1" x14ac:dyDescent="0.3">
      <c r="C160">
        <v>27233</v>
      </c>
      <c r="D160">
        <v>13.7</v>
      </c>
      <c r="E160">
        <v>0.433333333333</v>
      </c>
      <c r="F160">
        <v>-15</v>
      </c>
    </row>
    <row r="161" spans="3:6" hidden="1" x14ac:dyDescent="0.3">
      <c r="C161">
        <v>27226</v>
      </c>
      <c r="D161">
        <v>14.5</v>
      </c>
      <c r="E161">
        <v>0.433333333333</v>
      </c>
      <c r="F161">
        <v>-15</v>
      </c>
    </row>
    <row r="162" spans="3:6" hidden="1" x14ac:dyDescent="0.3">
      <c r="C162">
        <v>27219</v>
      </c>
      <c r="D162">
        <v>15.3</v>
      </c>
      <c r="E162">
        <v>0.433333333333</v>
      </c>
      <c r="F162">
        <v>-15</v>
      </c>
    </row>
    <row r="163" spans="3:6" hidden="1" x14ac:dyDescent="0.3">
      <c r="C163">
        <v>24944</v>
      </c>
      <c r="D163">
        <v>16.100000000000001</v>
      </c>
      <c r="E163">
        <v>0.433333333333</v>
      </c>
      <c r="F163">
        <v>-15</v>
      </c>
    </row>
    <row r="164" spans="3:6" hidden="1" x14ac:dyDescent="0.3">
      <c r="C164">
        <v>13901</v>
      </c>
      <c r="D164">
        <v>-20.078463573800001</v>
      </c>
      <c r="E164">
        <v>0.457749206972</v>
      </c>
      <c r="F164">
        <v>-15</v>
      </c>
    </row>
    <row r="165" spans="3:6" hidden="1" x14ac:dyDescent="0.3">
      <c r="C165">
        <v>27327</v>
      </c>
      <c r="D165">
        <v>19.110962985699999</v>
      </c>
      <c r="E165">
        <v>0.459980285017</v>
      </c>
      <c r="F165">
        <v>-15</v>
      </c>
    </row>
    <row r="166" spans="3:6" hidden="1" x14ac:dyDescent="0.3">
      <c r="C166">
        <v>27332</v>
      </c>
      <c r="D166">
        <v>21.1587191761</v>
      </c>
      <c r="E166">
        <v>0.84267230619099998</v>
      </c>
      <c r="F166">
        <v>-15</v>
      </c>
    </row>
    <row r="167" spans="3:6" hidden="1" x14ac:dyDescent="0.3">
      <c r="C167">
        <v>27314</v>
      </c>
      <c r="D167">
        <v>21.643263283300001</v>
      </c>
      <c r="E167">
        <v>0.84348767231199995</v>
      </c>
      <c r="F167">
        <v>-15</v>
      </c>
    </row>
    <row r="168" spans="3:6" hidden="1" x14ac:dyDescent="0.3">
      <c r="C168">
        <v>13929</v>
      </c>
      <c r="D168">
        <v>-22.124534841399999</v>
      </c>
      <c r="E168">
        <v>0.84352906935500005</v>
      </c>
      <c r="F168">
        <v>-15</v>
      </c>
    </row>
    <row r="169" spans="3:6" hidden="1" x14ac:dyDescent="0.3">
      <c r="C169">
        <v>27331</v>
      </c>
      <c r="D169">
        <v>22.127807390600001</v>
      </c>
      <c r="E169">
        <v>0.84430303843400001</v>
      </c>
      <c r="F169">
        <v>-15</v>
      </c>
    </row>
    <row r="170" spans="3:6" hidden="1" x14ac:dyDescent="0.3">
      <c r="C170">
        <v>13916</v>
      </c>
      <c r="D170">
        <v>-21.6231170617</v>
      </c>
      <c r="E170">
        <v>0.84535157668799998</v>
      </c>
      <c r="F170">
        <v>-15</v>
      </c>
    </row>
    <row r="171" spans="3:6" hidden="1" x14ac:dyDescent="0.3">
      <c r="C171">
        <v>13930</v>
      </c>
      <c r="D171">
        <v>-21.1216992821</v>
      </c>
      <c r="E171">
        <v>0.84717408402100003</v>
      </c>
      <c r="F171">
        <v>-15</v>
      </c>
    </row>
    <row r="172" spans="3:6" hidden="1" x14ac:dyDescent="0.3">
      <c r="C172">
        <v>13933</v>
      </c>
      <c r="D172">
        <v>-18.033312540699999</v>
      </c>
      <c r="E172">
        <v>0.84756980096300005</v>
      </c>
      <c r="F172">
        <v>-15</v>
      </c>
    </row>
    <row r="173" spans="3:6" hidden="1" x14ac:dyDescent="0.3">
      <c r="C173">
        <v>27324</v>
      </c>
      <c r="D173">
        <v>20.6637094903</v>
      </c>
      <c r="E173">
        <v>0.84891588298700005</v>
      </c>
      <c r="F173">
        <v>-15</v>
      </c>
    </row>
    <row r="174" spans="3:6" hidden="1" x14ac:dyDescent="0.3">
      <c r="C174">
        <v>13913</v>
      </c>
      <c r="D174">
        <v>-17.547805517099999</v>
      </c>
      <c r="E174">
        <v>0.84917469740899998</v>
      </c>
      <c r="F174">
        <v>-15</v>
      </c>
    </row>
    <row r="175" spans="3:6" hidden="1" x14ac:dyDescent="0.3">
      <c r="C175">
        <v>13903</v>
      </c>
      <c r="D175">
        <v>-22.6122674207</v>
      </c>
      <c r="E175">
        <v>0.85009786801099996</v>
      </c>
      <c r="F175">
        <v>-15</v>
      </c>
    </row>
    <row r="176" spans="3:6" hidden="1" x14ac:dyDescent="0.3">
      <c r="C176">
        <v>27304</v>
      </c>
      <c r="D176">
        <v>22.613903695299999</v>
      </c>
      <c r="E176">
        <v>0.85048485254999995</v>
      </c>
      <c r="F176">
        <v>-15</v>
      </c>
    </row>
    <row r="177" spans="3:6" hidden="1" x14ac:dyDescent="0.3">
      <c r="C177">
        <v>27330</v>
      </c>
      <c r="D177">
        <v>17.069659912500001</v>
      </c>
      <c r="E177">
        <v>0.85073774172100003</v>
      </c>
      <c r="F177">
        <v>-15</v>
      </c>
    </row>
    <row r="178" spans="3:6" hidden="1" x14ac:dyDescent="0.3">
      <c r="C178">
        <v>13928</v>
      </c>
      <c r="D178">
        <v>-17.062298493299998</v>
      </c>
      <c r="E178">
        <v>0.85077959385500002</v>
      </c>
      <c r="F178">
        <v>-15</v>
      </c>
    </row>
    <row r="179" spans="3:6" hidden="1" x14ac:dyDescent="0.3">
      <c r="C179">
        <v>13912</v>
      </c>
      <c r="D179">
        <v>-18.523565754300002</v>
      </c>
      <c r="E179">
        <v>0.85141951288999995</v>
      </c>
      <c r="F179">
        <v>-15</v>
      </c>
    </row>
    <row r="180" spans="3:6" hidden="1" x14ac:dyDescent="0.3">
      <c r="C180">
        <v>27313</v>
      </c>
      <c r="D180">
        <v>17.5656183175</v>
      </c>
      <c r="E180">
        <v>0.85352949781099996</v>
      </c>
      <c r="F180">
        <v>-15</v>
      </c>
    </row>
    <row r="181" spans="3:6" hidden="1" x14ac:dyDescent="0.3">
      <c r="C181">
        <v>27333</v>
      </c>
      <c r="D181">
        <v>20.168699804500001</v>
      </c>
      <c r="E181">
        <v>0.85515945978399999</v>
      </c>
      <c r="F181">
        <v>-15</v>
      </c>
    </row>
    <row r="182" spans="3:6" hidden="1" x14ac:dyDescent="0.3">
      <c r="C182">
        <v>13932</v>
      </c>
      <c r="D182">
        <v>-19.013818967900001</v>
      </c>
      <c r="E182">
        <v>0.85526922481800005</v>
      </c>
      <c r="F182">
        <v>-15</v>
      </c>
    </row>
    <row r="183" spans="3:6" hidden="1" x14ac:dyDescent="0.3">
      <c r="C183">
        <v>27334</v>
      </c>
      <c r="D183">
        <v>18.061576722600002</v>
      </c>
      <c r="E183">
        <v>0.85632125390199998</v>
      </c>
      <c r="F183">
        <v>-15</v>
      </c>
    </row>
    <row r="184" spans="3:6" hidden="1" x14ac:dyDescent="0.3">
      <c r="C184">
        <v>11109</v>
      </c>
      <c r="D184">
        <v>-23.1</v>
      </c>
      <c r="E184">
        <v>0.85666666666699998</v>
      </c>
      <c r="F184">
        <v>-15</v>
      </c>
    </row>
    <row r="185" spans="3:6" x14ac:dyDescent="0.3">
      <c r="C185">
        <v>24998</v>
      </c>
      <c r="D185">
        <v>23.1</v>
      </c>
      <c r="E185">
        <v>0.85666666666699998</v>
      </c>
      <c r="F185">
        <v>-15</v>
      </c>
    </row>
    <row r="186" spans="3:6" hidden="1" x14ac:dyDescent="0.3">
      <c r="C186">
        <v>27305</v>
      </c>
      <c r="D186">
        <v>16.584829956299998</v>
      </c>
      <c r="E186">
        <v>0.85870220419400001</v>
      </c>
      <c r="F186">
        <v>-15</v>
      </c>
    </row>
    <row r="187" spans="3:6" hidden="1" x14ac:dyDescent="0.3">
      <c r="C187">
        <v>13904</v>
      </c>
      <c r="D187">
        <v>-16.581149246700001</v>
      </c>
      <c r="E187">
        <v>0.858723130261</v>
      </c>
      <c r="F187">
        <v>-15</v>
      </c>
    </row>
    <row r="188" spans="3:6" hidden="1" x14ac:dyDescent="0.3">
      <c r="C188">
        <v>11054</v>
      </c>
      <c r="D188">
        <v>-16.100000000000001</v>
      </c>
      <c r="E188">
        <v>0.86666666666699999</v>
      </c>
      <c r="F188">
        <v>-15</v>
      </c>
    </row>
    <row r="189" spans="3:6" hidden="1" x14ac:dyDescent="0.3">
      <c r="C189">
        <v>13836</v>
      </c>
      <c r="D189">
        <v>-15.7</v>
      </c>
      <c r="E189">
        <v>0.86666666666699999</v>
      </c>
      <c r="F189">
        <v>-15</v>
      </c>
    </row>
    <row r="190" spans="3:6" hidden="1" x14ac:dyDescent="0.3">
      <c r="C190">
        <v>13832</v>
      </c>
      <c r="D190">
        <v>-15.3</v>
      </c>
      <c r="E190">
        <v>0.86666666666699999</v>
      </c>
      <c r="F190">
        <v>-15</v>
      </c>
    </row>
    <row r="191" spans="3:6" hidden="1" x14ac:dyDescent="0.3">
      <c r="C191">
        <v>13829</v>
      </c>
      <c r="D191">
        <v>-14.9</v>
      </c>
      <c r="E191">
        <v>0.86666666666699999</v>
      </c>
      <c r="F191">
        <v>-15</v>
      </c>
    </row>
    <row r="192" spans="3:6" hidden="1" x14ac:dyDescent="0.3">
      <c r="C192">
        <v>13825</v>
      </c>
      <c r="D192">
        <v>-14.5</v>
      </c>
      <c r="E192">
        <v>0.86666666666699999</v>
      </c>
      <c r="F192">
        <v>-15</v>
      </c>
    </row>
    <row r="193" spans="3:6" hidden="1" x14ac:dyDescent="0.3">
      <c r="C193">
        <v>13822</v>
      </c>
      <c r="D193">
        <v>-14.1</v>
      </c>
      <c r="E193">
        <v>0.86666666666699999</v>
      </c>
      <c r="F193">
        <v>-15</v>
      </c>
    </row>
    <row r="194" spans="3:6" hidden="1" x14ac:dyDescent="0.3">
      <c r="C194">
        <v>13818</v>
      </c>
      <c r="D194">
        <v>-13.7</v>
      </c>
      <c r="E194">
        <v>0.86666666666699999</v>
      </c>
      <c r="F194">
        <v>-15</v>
      </c>
    </row>
    <row r="195" spans="3:6" hidden="1" x14ac:dyDescent="0.3">
      <c r="C195">
        <v>13815</v>
      </c>
      <c r="D195">
        <v>-13.3</v>
      </c>
      <c r="E195">
        <v>0.86666666666699999</v>
      </c>
      <c r="F195">
        <v>-15</v>
      </c>
    </row>
    <row r="196" spans="3:6" hidden="1" x14ac:dyDescent="0.3">
      <c r="C196">
        <v>10951</v>
      </c>
      <c r="D196">
        <v>-12.9</v>
      </c>
      <c r="E196">
        <v>0.86666666666699999</v>
      </c>
      <c r="F196">
        <v>-15</v>
      </c>
    </row>
    <row r="197" spans="3:6" hidden="1" x14ac:dyDescent="0.3">
      <c r="C197">
        <v>13758</v>
      </c>
      <c r="D197">
        <v>-12.5</v>
      </c>
      <c r="E197">
        <v>0.86666666666699999</v>
      </c>
      <c r="F197">
        <v>-15</v>
      </c>
    </row>
    <row r="198" spans="3:6" hidden="1" x14ac:dyDescent="0.3">
      <c r="C198">
        <v>13754</v>
      </c>
      <c r="D198">
        <v>-12.1</v>
      </c>
      <c r="E198">
        <v>0.86666666666699999</v>
      </c>
      <c r="F198">
        <v>-15</v>
      </c>
    </row>
    <row r="199" spans="3:6" hidden="1" x14ac:dyDescent="0.3">
      <c r="C199">
        <v>13751</v>
      </c>
      <c r="D199">
        <v>-11.7</v>
      </c>
      <c r="E199">
        <v>0.86666666666699999</v>
      </c>
      <c r="F199">
        <v>-15</v>
      </c>
    </row>
    <row r="200" spans="3:6" hidden="1" x14ac:dyDescent="0.3">
      <c r="C200">
        <v>13747</v>
      </c>
      <c r="D200">
        <v>-11.3</v>
      </c>
      <c r="E200">
        <v>0.86666666666699999</v>
      </c>
      <c r="F200">
        <v>-15</v>
      </c>
    </row>
    <row r="201" spans="3:6" hidden="1" x14ac:dyDescent="0.3">
      <c r="C201">
        <v>13744</v>
      </c>
      <c r="D201">
        <v>-10.9</v>
      </c>
      <c r="E201">
        <v>0.86666666666699999</v>
      </c>
      <c r="F201">
        <v>-15</v>
      </c>
    </row>
    <row r="202" spans="3:6" hidden="1" x14ac:dyDescent="0.3">
      <c r="C202">
        <v>13740</v>
      </c>
      <c r="D202">
        <v>-10.5</v>
      </c>
      <c r="E202">
        <v>0.86666666666699999</v>
      </c>
      <c r="F202">
        <v>-15</v>
      </c>
    </row>
    <row r="203" spans="3:6" hidden="1" x14ac:dyDescent="0.3">
      <c r="C203">
        <v>13737</v>
      </c>
      <c r="D203">
        <v>-10.1</v>
      </c>
      <c r="E203">
        <v>0.86666666666699999</v>
      </c>
      <c r="F203">
        <v>-15</v>
      </c>
    </row>
    <row r="204" spans="3:6" hidden="1" x14ac:dyDescent="0.3">
      <c r="C204">
        <v>10873</v>
      </c>
      <c r="D204">
        <v>-9.6999999999999993</v>
      </c>
      <c r="E204">
        <v>0.86666666666699999</v>
      </c>
      <c r="F204">
        <v>-15</v>
      </c>
    </row>
    <row r="205" spans="3:6" hidden="1" x14ac:dyDescent="0.3">
      <c r="C205">
        <v>13680</v>
      </c>
      <c r="D205">
        <v>-9.2874999999999996</v>
      </c>
      <c r="E205">
        <v>0.86666666666699999</v>
      </c>
      <c r="F205">
        <v>-15</v>
      </c>
    </row>
    <row r="206" spans="3:6" hidden="1" x14ac:dyDescent="0.3">
      <c r="C206">
        <v>13676</v>
      </c>
      <c r="D206">
        <v>-8.875</v>
      </c>
      <c r="E206">
        <v>0.86666666666699999</v>
      </c>
      <c r="F206">
        <v>-15</v>
      </c>
    </row>
    <row r="207" spans="3:6" hidden="1" x14ac:dyDescent="0.3">
      <c r="C207">
        <v>13673</v>
      </c>
      <c r="D207">
        <v>-8.4625000000000004</v>
      </c>
      <c r="E207">
        <v>0.86666666666699999</v>
      </c>
      <c r="F207">
        <v>-15</v>
      </c>
    </row>
    <row r="208" spans="3:6" hidden="1" x14ac:dyDescent="0.3">
      <c r="C208">
        <v>13669</v>
      </c>
      <c r="D208">
        <v>-8.0500000000000007</v>
      </c>
      <c r="E208">
        <v>0.86666666666699999</v>
      </c>
      <c r="F208">
        <v>-15</v>
      </c>
    </row>
    <row r="209" spans="3:6" hidden="1" x14ac:dyDescent="0.3">
      <c r="C209">
        <v>13666</v>
      </c>
      <c r="D209">
        <v>-7.6375000000000002</v>
      </c>
      <c r="E209">
        <v>0.86666666666699999</v>
      </c>
      <c r="F209">
        <v>-15</v>
      </c>
    </row>
    <row r="210" spans="3:6" hidden="1" x14ac:dyDescent="0.3">
      <c r="C210">
        <v>13662</v>
      </c>
      <c r="D210">
        <v>-7.2249999999999996</v>
      </c>
      <c r="E210">
        <v>0.86666666666699999</v>
      </c>
      <c r="F210">
        <v>-15</v>
      </c>
    </row>
    <row r="211" spans="3:6" hidden="1" x14ac:dyDescent="0.3">
      <c r="C211">
        <v>13659</v>
      </c>
      <c r="D211">
        <v>-6.8125</v>
      </c>
      <c r="E211">
        <v>0.86666666666699999</v>
      </c>
      <c r="F211">
        <v>-15</v>
      </c>
    </row>
    <row r="212" spans="3:6" hidden="1" x14ac:dyDescent="0.3">
      <c r="C212">
        <v>10795</v>
      </c>
      <c r="D212">
        <v>-6.4</v>
      </c>
      <c r="E212">
        <v>0.86666666666699999</v>
      </c>
      <c r="F212">
        <v>-15</v>
      </c>
    </row>
    <row r="213" spans="3:6" hidden="1" x14ac:dyDescent="0.3">
      <c r="C213">
        <v>13602</v>
      </c>
      <c r="D213">
        <v>-6</v>
      </c>
      <c r="E213">
        <v>0.86666666666699999</v>
      </c>
      <c r="F213">
        <v>-15</v>
      </c>
    </row>
    <row r="214" spans="3:6" hidden="1" x14ac:dyDescent="0.3">
      <c r="C214">
        <v>13598</v>
      </c>
      <c r="D214">
        <v>-5.6</v>
      </c>
      <c r="E214">
        <v>0.86666666666699999</v>
      </c>
      <c r="F214">
        <v>-15</v>
      </c>
    </row>
    <row r="215" spans="3:6" hidden="1" x14ac:dyDescent="0.3">
      <c r="C215">
        <v>13595</v>
      </c>
      <c r="D215">
        <v>-5.2</v>
      </c>
      <c r="E215">
        <v>0.86666666666699999</v>
      </c>
      <c r="F215">
        <v>-15</v>
      </c>
    </row>
    <row r="216" spans="3:6" hidden="1" x14ac:dyDescent="0.3">
      <c r="C216">
        <v>13591</v>
      </c>
      <c r="D216">
        <v>-4.8</v>
      </c>
      <c r="E216">
        <v>0.86666666666699999</v>
      </c>
      <c r="F216">
        <v>-15</v>
      </c>
    </row>
    <row r="217" spans="3:6" hidden="1" x14ac:dyDescent="0.3">
      <c r="C217">
        <v>13588</v>
      </c>
      <c r="D217">
        <v>-4.4000000000000004</v>
      </c>
      <c r="E217">
        <v>0.86666666666699999</v>
      </c>
      <c r="F217">
        <v>-15</v>
      </c>
    </row>
    <row r="218" spans="3:6" hidden="1" x14ac:dyDescent="0.3">
      <c r="C218">
        <v>13584</v>
      </c>
      <c r="D218">
        <v>-4</v>
      </c>
      <c r="E218">
        <v>0.86666666666699999</v>
      </c>
      <c r="F218">
        <v>-15</v>
      </c>
    </row>
    <row r="219" spans="3:6" hidden="1" x14ac:dyDescent="0.3">
      <c r="C219">
        <v>13581</v>
      </c>
      <c r="D219">
        <v>-3.6</v>
      </c>
      <c r="E219">
        <v>0.86666666666699999</v>
      </c>
      <c r="F219">
        <v>-15</v>
      </c>
    </row>
    <row r="220" spans="3:6" hidden="1" x14ac:dyDescent="0.3">
      <c r="C220">
        <v>10717</v>
      </c>
      <c r="D220">
        <v>-3.2</v>
      </c>
      <c r="E220">
        <v>0.86666666666699999</v>
      </c>
      <c r="F220">
        <v>-15</v>
      </c>
    </row>
    <row r="221" spans="3:6" hidden="1" x14ac:dyDescent="0.3">
      <c r="C221">
        <v>13480</v>
      </c>
      <c r="D221">
        <v>-2.8</v>
      </c>
      <c r="E221">
        <v>0.86666666666699999</v>
      </c>
      <c r="F221">
        <v>-15</v>
      </c>
    </row>
    <row r="222" spans="3:6" hidden="1" x14ac:dyDescent="0.3">
      <c r="C222">
        <v>13476</v>
      </c>
      <c r="D222">
        <v>-2.4</v>
      </c>
      <c r="E222">
        <v>0.86666666666699999</v>
      </c>
      <c r="F222">
        <v>-15</v>
      </c>
    </row>
    <row r="223" spans="3:6" hidden="1" x14ac:dyDescent="0.3">
      <c r="C223">
        <v>13473</v>
      </c>
      <c r="D223">
        <v>-2</v>
      </c>
      <c r="E223">
        <v>0.86666666666699999</v>
      </c>
      <c r="F223">
        <v>-15</v>
      </c>
    </row>
    <row r="224" spans="3:6" hidden="1" x14ac:dyDescent="0.3">
      <c r="C224">
        <v>13469</v>
      </c>
      <c r="D224">
        <v>-1.6</v>
      </c>
      <c r="E224">
        <v>0.86666666666699999</v>
      </c>
      <c r="F224">
        <v>-15</v>
      </c>
    </row>
    <row r="225" spans="3:6" hidden="1" x14ac:dyDescent="0.3">
      <c r="C225">
        <v>13466</v>
      </c>
      <c r="D225">
        <v>-1.2</v>
      </c>
      <c r="E225">
        <v>0.86666666666699999</v>
      </c>
      <c r="F225">
        <v>-15</v>
      </c>
    </row>
    <row r="226" spans="3:6" hidden="1" x14ac:dyDescent="0.3">
      <c r="C226">
        <v>13462</v>
      </c>
      <c r="D226">
        <v>-0.8</v>
      </c>
      <c r="E226">
        <v>0.86666666666699999</v>
      </c>
      <c r="F226">
        <v>-15</v>
      </c>
    </row>
    <row r="227" spans="3:6" hidden="1" x14ac:dyDescent="0.3">
      <c r="C227">
        <v>13459</v>
      </c>
      <c r="D227">
        <v>-0.4</v>
      </c>
      <c r="E227">
        <v>0.86666666666699999</v>
      </c>
      <c r="F227">
        <v>-15</v>
      </c>
    </row>
    <row r="228" spans="3:6" hidden="1" x14ac:dyDescent="0.3">
      <c r="C228">
        <v>10595</v>
      </c>
      <c r="D228">
        <v>0</v>
      </c>
      <c r="E228">
        <v>0.86666666666699999</v>
      </c>
      <c r="F228">
        <v>-15</v>
      </c>
    </row>
    <row r="229" spans="3:6" hidden="1" x14ac:dyDescent="0.3">
      <c r="C229">
        <v>13579</v>
      </c>
      <c r="D229">
        <v>0.4</v>
      </c>
      <c r="E229">
        <v>0.86666666666699999</v>
      </c>
      <c r="F229">
        <v>-15</v>
      </c>
    </row>
    <row r="230" spans="3:6" hidden="1" x14ac:dyDescent="0.3">
      <c r="C230">
        <v>13575</v>
      </c>
      <c r="D230">
        <v>0.8</v>
      </c>
      <c r="E230">
        <v>0.86666666666699999</v>
      </c>
      <c r="F230">
        <v>-15</v>
      </c>
    </row>
    <row r="231" spans="3:6" hidden="1" x14ac:dyDescent="0.3">
      <c r="C231">
        <v>13572</v>
      </c>
      <c r="D231">
        <v>1.2</v>
      </c>
      <c r="E231">
        <v>0.86666666666699999</v>
      </c>
      <c r="F231">
        <v>-15</v>
      </c>
    </row>
    <row r="232" spans="3:6" hidden="1" x14ac:dyDescent="0.3">
      <c r="C232">
        <v>13568</v>
      </c>
      <c r="D232">
        <v>1.6</v>
      </c>
      <c r="E232">
        <v>0.86666666666699999</v>
      </c>
      <c r="F232">
        <v>-15</v>
      </c>
    </row>
    <row r="233" spans="3:6" hidden="1" x14ac:dyDescent="0.3">
      <c r="C233">
        <v>13565</v>
      </c>
      <c r="D233">
        <v>2</v>
      </c>
      <c r="E233">
        <v>0.86666666666699999</v>
      </c>
      <c r="F233">
        <v>-15</v>
      </c>
    </row>
    <row r="234" spans="3:6" hidden="1" x14ac:dyDescent="0.3">
      <c r="C234">
        <v>13561</v>
      </c>
      <c r="D234">
        <v>2.4</v>
      </c>
      <c r="E234">
        <v>0.86666666666699999</v>
      </c>
      <c r="F234">
        <v>-15</v>
      </c>
    </row>
    <row r="235" spans="3:6" hidden="1" x14ac:dyDescent="0.3">
      <c r="C235">
        <v>13558</v>
      </c>
      <c r="D235">
        <v>2.8</v>
      </c>
      <c r="E235">
        <v>0.86666666666699999</v>
      </c>
      <c r="F235">
        <v>-15</v>
      </c>
    </row>
    <row r="236" spans="3:6" hidden="1" x14ac:dyDescent="0.3">
      <c r="C236">
        <v>13556</v>
      </c>
      <c r="D236">
        <v>3.2</v>
      </c>
      <c r="E236">
        <v>0.86666666666699999</v>
      </c>
      <c r="F236">
        <v>-15</v>
      </c>
    </row>
    <row r="237" spans="3:6" hidden="1" x14ac:dyDescent="0.3">
      <c r="C237">
        <v>27011</v>
      </c>
      <c r="D237">
        <v>3.6</v>
      </c>
      <c r="E237">
        <v>0.86666666666699999</v>
      </c>
      <c r="F237">
        <v>-15</v>
      </c>
    </row>
    <row r="238" spans="3:6" hidden="1" x14ac:dyDescent="0.3">
      <c r="C238">
        <v>27007</v>
      </c>
      <c r="D238">
        <v>4</v>
      </c>
      <c r="E238">
        <v>0.86666666666699999</v>
      </c>
      <c r="F238">
        <v>-15</v>
      </c>
    </row>
    <row r="239" spans="3:6" hidden="1" x14ac:dyDescent="0.3">
      <c r="C239">
        <v>27004</v>
      </c>
      <c r="D239">
        <v>4.4000000000000004</v>
      </c>
      <c r="E239">
        <v>0.86666666666699999</v>
      </c>
      <c r="F239">
        <v>-15</v>
      </c>
    </row>
    <row r="240" spans="3:6" hidden="1" x14ac:dyDescent="0.3">
      <c r="C240">
        <v>27000</v>
      </c>
      <c r="D240">
        <v>4.8</v>
      </c>
      <c r="E240">
        <v>0.86666666666699999</v>
      </c>
      <c r="F240">
        <v>-15</v>
      </c>
    </row>
    <row r="241" spans="3:6" hidden="1" x14ac:dyDescent="0.3">
      <c r="C241">
        <v>26997</v>
      </c>
      <c r="D241">
        <v>5.2</v>
      </c>
      <c r="E241">
        <v>0.86666666666699999</v>
      </c>
      <c r="F241">
        <v>-15</v>
      </c>
    </row>
    <row r="242" spans="3:6" hidden="1" x14ac:dyDescent="0.3">
      <c r="C242">
        <v>26993</v>
      </c>
      <c r="D242">
        <v>5.6</v>
      </c>
      <c r="E242">
        <v>0.86666666666699999</v>
      </c>
      <c r="F242">
        <v>-15</v>
      </c>
    </row>
    <row r="243" spans="3:6" hidden="1" x14ac:dyDescent="0.3">
      <c r="C243">
        <v>26990</v>
      </c>
      <c r="D243">
        <v>6</v>
      </c>
      <c r="E243">
        <v>0.86666666666699999</v>
      </c>
      <c r="F243">
        <v>-15</v>
      </c>
    </row>
    <row r="244" spans="3:6" hidden="1" x14ac:dyDescent="0.3">
      <c r="C244">
        <v>24684</v>
      </c>
      <c r="D244">
        <v>6.4</v>
      </c>
      <c r="E244">
        <v>0.86666666666699999</v>
      </c>
      <c r="F244">
        <v>-15</v>
      </c>
    </row>
    <row r="245" spans="3:6" hidden="1" x14ac:dyDescent="0.3">
      <c r="C245">
        <v>27082</v>
      </c>
      <c r="D245">
        <v>6.8125</v>
      </c>
      <c r="E245">
        <v>0.86666666666699999</v>
      </c>
      <c r="F245">
        <v>-15</v>
      </c>
    </row>
    <row r="246" spans="3:6" hidden="1" x14ac:dyDescent="0.3">
      <c r="C246">
        <v>27078</v>
      </c>
      <c r="D246">
        <v>7.2249999999999996</v>
      </c>
      <c r="E246">
        <v>0.86666666666699999</v>
      </c>
      <c r="F246">
        <v>-15</v>
      </c>
    </row>
    <row r="247" spans="3:6" hidden="1" x14ac:dyDescent="0.3">
      <c r="C247">
        <v>27075</v>
      </c>
      <c r="D247">
        <v>7.6375000000000002</v>
      </c>
      <c r="E247">
        <v>0.86666666666699999</v>
      </c>
      <c r="F247">
        <v>-15</v>
      </c>
    </row>
    <row r="248" spans="3:6" hidden="1" x14ac:dyDescent="0.3">
      <c r="C248">
        <v>27071</v>
      </c>
      <c r="D248">
        <v>8.0500000000000007</v>
      </c>
      <c r="E248">
        <v>0.86666666666699999</v>
      </c>
      <c r="F248">
        <v>-15</v>
      </c>
    </row>
    <row r="249" spans="3:6" hidden="1" x14ac:dyDescent="0.3">
      <c r="C249">
        <v>27068</v>
      </c>
      <c r="D249">
        <v>8.4625000000000004</v>
      </c>
      <c r="E249">
        <v>0.86666666666699999</v>
      </c>
      <c r="F249">
        <v>-15</v>
      </c>
    </row>
    <row r="250" spans="3:6" hidden="1" x14ac:dyDescent="0.3">
      <c r="C250">
        <v>27064</v>
      </c>
      <c r="D250">
        <v>8.875</v>
      </c>
      <c r="E250">
        <v>0.86666666666699999</v>
      </c>
      <c r="F250">
        <v>-15</v>
      </c>
    </row>
    <row r="251" spans="3:6" hidden="1" x14ac:dyDescent="0.3">
      <c r="C251">
        <v>27061</v>
      </c>
      <c r="D251">
        <v>9.2874999999999996</v>
      </c>
      <c r="E251">
        <v>0.86666666666699999</v>
      </c>
      <c r="F251">
        <v>-15</v>
      </c>
    </row>
    <row r="252" spans="3:6" hidden="1" x14ac:dyDescent="0.3">
      <c r="C252">
        <v>24762</v>
      </c>
      <c r="D252">
        <v>9.6999999999999993</v>
      </c>
      <c r="E252">
        <v>0.86666666666699999</v>
      </c>
      <c r="F252">
        <v>-15</v>
      </c>
    </row>
    <row r="253" spans="3:6" hidden="1" x14ac:dyDescent="0.3">
      <c r="C253">
        <v>27160</v>
      </c>
      <c r="D253">
        <v>10.1</v>
      </c>
      <c r="E253">
        <v>0.86666666666699999</v>
      </c>
      <c r="F253">
        <v>-15</v>
      </c>
    </row>
    <row r="254" spans="3:6" hidden="1" x14ac:dyDescent="0.3">
      <c r="C254">
        <v>27156</v>
      </c>
      <c r="D254">
        <v>10.5</v>
      </c>
      <c r="E254">
        <v>0.86666666666699999</v>
      </c>
      <c r="F254">
        <v>-15</v>
      </c>
    </row>
    <row r="255" spans="3:6" hidden="1" x14ac:dyDescent="0.3">
      <c r="C255">
        <v>27153</v>
      </c>
      <c r="D255">
        <v>10.9</v>
      </c>
      <c r="E255">
        <v>0.86666666666699999</v>
      </c>
      <c r="F255">
        <v>-15</v>
      </c>
    </row>
    <row r="256" spans="3:6" hidden="1" x14ac:dyDescent="0.3">
      <c r="C256">
        <v>27149</v>
      </c>
      <c r="D256">
        <v>11.3</v>
      </c>
      <c r="E256">
        <v>0.86666666666699999</v>
      </c>
      <c r="F256">
        <v>-15</v>
      </c>
    </row>
    <row r="257" spans="3:6" hidden="1" x14ac:dyDescent="0.3">
      <c r="C257">
        <v>27146</v>
      </c>
      <c r="D257">
        <v>11.7</v>
      </c>
      <c r="E257">
        <v>0.86666666666699999</v>
      </c>
      <c r="F257">
        <v>-15</v>
      </c>
    </row>
    <row r="258" spans="3:6" hidden="1" x14ac:dyDescent="0.3">
      <c r="C258">
        <v>27142</v>
      </c>
      <c r="D258">
        <v>12.1</v>
      </c>
      <c r="E258">
        <v>0.86666666666699999</v>
      </c>
      <c r="F258">
        <v>-15</v>
      </c>
    </row>
    <row r="259" spans="3:6" hidden="1" x14ac:dyDescent="0.3">
      <c r="C259">
        <v>27139</v>
      </c>
      <c r="D259">
        <v>12.5</v>
      </c>
      <c r="E259">
        <v>0.86666666666699999</v>
      </c>
      <c r="F259">
        <v>-15</v>
      </c>
    </row>
    <row r="260" spans="3:6" hidden="1" x14ac:dyDescent="0.3">
      <c r="C260">
        <v>24840</v>
      </c>
      <c r="D260">
        <v>12.9</v>
      </c>
      <c r="E260">
        <v>0.86666666666699999</v>
      </c>
      <c r="F260">
        <v>-15</v>
      </c>
    </row>
    <row r="261" spans="3:6" hidden="1" x14ac:dyDescent="0.3">
      <c r="C261">
        <v>27238</v>
      </c>
      <c r="D261">
        <v>13.3</v>
      </c>
      <c r="E261">
        <v>0.86666666666699999</v>
      </c>
      <c r="F261">
        <v>-15</v>
      </c>
    </row>
    <row r="262" spans="3:6" hidden="1" x14ac:dyDescent="0.3">
      <c r="C262">
        <v>27234</v>
      </c>
      <c r="D262">
        <v>13.7</v>
      </c>
      <c r="E262">
        <v>0.86666666666699999</v>
      </c>
      <c r="F262">
        <v>-15</v>
      </c>
    </row>
    <row r="263" spans="3:6" hidden="1" x14ac:dyDescent="0.3">
      <c r="C263">
        <v>27231</v>
      </c>
      <c r="D263">
        <v>14.1</v>
      </c>
      <c r="E263">
        <v>0.86666666666699999</v>
      </c>
      <c r="F263">
        <v>-15</v>
      </c>
    </row>
    <row r="264" spans="3:6" hidden="1" x14ac:dyDescent="0.3">
      <c r="C264">
        <v>27227</v>
      </c>
      <c r="D264">
        <v>14.5</v>
      </c>
      <c r="E264">
        <v>0.86666666666699999</v>
      </c>
      <c r="F264">
        <v>-15</v>
      </c>
    </row>
    <row r="265" spans="3:6" hidden="1" x14ac:dyDescent="0.3">
      <c r="C265">
        <v>27224</v>
      </c>
      <c r="D265">
        <v>14.9</v>
      </c>
      <c r="E265">
        <v>0.86666666666699999</v>
      </c>
      <c r="F265">
        <v>-15</v>
      </c>
    </row>
    <row r="266" spans="3:6" hidden="1" x14ac:dyDescent="0.3">
      <c r="C266">
        <v>27220</v>
      </c>
      <c r="D266">
        <v>15.3</v>
      </c>
      <c r="E266">
        <v>0.86666666666699999</v>
      </c>
      <c r="F266">
        <v>-15</v>
      </c>
    </row>
    <row r="267" spans="3:6" hidden="1" x14ac:dyDescent="0.3">
      <c r="C267">
        <v>27217</v>
      </c>
      <c r="D267">
        <v>15.7</v>
      </c>
      <c r="E267">
        <v>0.86666666666699999</v>
      </c>
      <c r="F267">
        <v>-15</v>
      </c>
    </row>
    <row r="268" spans="3:6" hidden="1" x14ac:dyDescent="0.3">
      <c r="C268">
        <v>24943</v>
      </c>
      <c r="D268">
        <v>16.100000000000001</v>
      </c>
      <c r="E268">
        <v>0.86666666666699999</v>
      </c>
      <c r="F268">
        <v>-15</v>
      </c>
    </row>
    <row r="269" spans="3:6" hidden="1" x14ac:dyDescent="0.3">
      <c r="C269">
        <v>13927</v>
      </c>
      <c r="D269">
        <v>-20.589313214899999</v>
      </c>
      <c r="E269">
        <v>0.88133624898200003</v>
      </c>
      <c r="F269">
        <v>-15</v>
      </c>
    </row>
    <row r="270" spans="3:6" hidden="1" x14ac:dyDescent="0.3">
      <c r="C270">
        <v>13914</v>
      </c>
      <c r="D270">
        <v>-19.535373057800001</v>
      </c>
      <c r="E270">
        <v>0.88538381938099997</v>
      </c>
      <c r="F270">
        <v>-15</v>
      </c>
    </row>
    <row r="271" spans="3:6" hidden="1" x14ac:dyDescent="0.3">
      <c r="C271">
        <v>27325</v>
      </c>
      <c r="D271">
        <v>19.645312887999999</v>
      </c>
      <c r="E271">
        <v>0.88756001490900005</v>
      </c>
      <c r="F271">
        <v>-15</v>
      </c>
    </row>
    <row r="272" spans="3:6" hidden="1" x14ac:dyDescent="0.3">
      <c r="C272">
        <v>27328</v>
      </c>
      <c r="D272">
        <v>18.591751346999999</v>
      </c>
      <c r="E272">
        <v>0.88814091196800005</v>
      </c>
      <c r="F272">
        <v>-15</v>
      </c>
    </row>
    <row r="273" spans="3:6" hidden="1" x14ac:dyDescent="0.3">
      <c r="C273">
        <v>13931</v>
      </c>
      <c r="D273">
        <v>-20.056927147700002</v>
      </c>
      <c r="E273">
        <v>0.91549841394300002</v>
      </c>
      <c r="F273">
        <v>-15</v>
      </c>
    </row>
    <row r="274" spans="3:6" hidden="1" x14ac:dyDescent="0.3">
      <c r="C274">
        <v>27342</v>
      </c>
      <c r="D274">
        <v>19.121925971500001</v>
      </c>
      <c r="E274">
        <v>0.919960570034</v>
      </c>
      <c r="F274">
        <v>-15</v>
      </c>
    </row>
    <row r="275" spans="3:6" hidden="1" x14ac:dyDescent="0.3">
      <c r="C275">
        <v>27316</v>
      </c>
      <c r="D275">
        <v>22.146772055500001</v>
      </c>
      <c r="E275">
        <v>1.27051260776</v>
      </c>
      <c r="F275">
        <v>-15</v>
      </c>
    </row>
    <row r="276" spans="3:6" hidden="1" x14ac:dyDescent="0.3">
      <c r="C276">
        <v>13917</v>
      </c>
      <c r="D276">
        <v>-22.143033565500001</v>
      </c>
      <c r="E276">
        <v>1.27139549318</v>
      </c>
      <c r="F276">
        <v>-15</v>
      </c>
    </row>
    <row r="277" spans="3:6" hidden="1" x14ac:dyDescent="0.3">
      <c r="C277">
        <v>27320</v>
      </c>
      <c r="D277">
        <v>21.202671218700001</v>
      </c>
      <c r="E277">
        <v>1.27191524842</v>
      </c>
      <c r="F277">
        <v>-15</v>
      </c>
    </row>
    <row r="278" spans="3:6" hidden="1" x14ac:dyDescent="0.3">
      <c r="C278">
        <v>13922</v>
      </c>
      <c r="D278">
        <v>-21.185298290199999</v>
      </c>
      <c r="E278">
        <v>1.27433128561</v>
      </c>
      <c r="F278">
        <v>-15</v>
      </c>
    </row>
    <row r="279" spans="3:6" hidden="1" x14ac:dyDescent="0.3">
      <c r="C279">
        <v>13919</v>
      </c>
      <c r="D279">
        <v>-17.987304326</v>
      </c>
      <c r="E279">
        <v>1.2800666091399999</v>
      </c>
      <c r="F279">
        <v>-15</v>
      </c>
    </row>
    <row r="280" spans="3:6" hidden="1" x14ac:dyDescent="0.3">
      <c r="C280">
        <v>27317</v>
      </c>
      <c r="D280">
        <v>17.047413010900001</v>
      </c>
      <c r="E280">
        <v>1.2822128534599999</v>
      </c>
      <c r="F280">
        <v>-15</v>
      </c>
    </row>
    <row r="281" spans="3:6" hidden="1" x14ac:dyDescent="0.3">
      <c r="C281">
        <v>27319</v>
      </c>
      <c r="D281">
        <v>20.2472046697</v>
      </c>
      <c r="E281">
        <v>1.2832547324600001</v>
      </c>
      <c r="F281">
        <v>-15</v>
      </c>
    </row>
    <row r="282" spans="3:6" hidden="1" x14ac:dyDescent="0.3">
      <c r="C282">
        <v>13918</v>
      </c>
      <c r="D282">
        <v>-17.042007315300001</v>
      </c>
      <c r="E282">
        <v>1.28326147523</v>
      </c>
      <c r="F282">
        <v>-15</v>
      </c>
    </row>
    <row r="283" spans="3:6" hidden="1" x14ac:dyDescent="0.3">
      <c r="C283">
        <v>27318</v>
      </c>
      <c r="D283">
        <v>18.001754082800002</v>
      </c>
      <c r="E283">
        <v>1.2848435385899999</v>
      </c>
      <c r="F283">
        <v>-15</v>
      </c>
    </row>
    <row r="284" spans="3:6" hidden="1" x14ac:dyDescent="0.3">
      <c r="C284">
        <v>13924</v>
      </c>
      <c r="D284">
        <v>-18.933329413700001</v>
      </c>
      <c r="E284">
        <v>1.2848818263899999</v>
      </c>
      <c r="F284">
        <v>-15</v>
      </c>
    </row>
    <row r="285" spans="3:6" hidden="1" x14ac:dyDescent="0.3">
      <c r="C285">
        <v>11108</v>
      </c>
      <c r="D285">
        <v>-23.1</v>
      </c>
      <c r="E285">
        <v>1.2849999999999999</v>
      </c>
      <c r="F285">
        <v>-15</v>
      </c>
    </row>
    <row r="286" spans="3:6" x14ac:dyDescent="0.3">
      <c r="C286">
        <v>24997</v>
      </c>
      <c r="D286">
        <v>23.1</v>
      </c>
      <c r="E286">
        <v>1.2849999999999999</v>
      </c>
      <c r="F286">
        <v>-15</v>
      </c>
    </row>
    <row r="287" spans="3:6" hidden="1" x14ac:dyDescent="0.3">
      <c r="C287">
        <v>11053</v>
      </c>
      <c r="D287">
        <v>-16.100000000000001</v>
      </c>
      <c r="E287">
        <v>1.3</v>
      </c>
      <c r="F287">
        <v>-15</v>
      </c>
    </row>
    <row r="288" spans="3:6" hidden="1" x14ac:dyDescent="0.3">
      <c r="C288">
        <v>13833</v>
      </c>
      <c r="D288">
        <v>-15.3</v>
      </c>
      <c r="E288">
        <v>1.3</v>
      </c>
      <c r="F288">
        <v>-15</v>
      </c>
    </row>
    <row r="289" spans="3:6" hidden="1" x14ac:dyDescent="0.3">
      <c r="C289">
        <v>13826</v>
      </c>
      <c r="D289">
        <v>-14.5</v>
      </c>
      <c r="E289">
        <v>1.3</v>
      </c>
      <c r="F289">
        <v>-15</v>
      </c>
    </row>
    <row r="290" spans="3:6" hidden="1" x14ac:dyDescent="0.3">
      <c r="C290">
        <v>13819</v>
      </c>
      <c r="D290">
        <v>-13.7</v>
      </c>
      <c r="E290">
        <v>1.3</v>
      </c>
      <c r="F290">
        <v>-15</v>
      </c>
    </row>
    <row r="291" spans="3:6" hidden="1" x14ac:dyDescent="0.3">
      <c r="C291">
        <v>10950</v>
      </c>
      <c r="D291">
        <v>-12.9</v>
      </c>
      <c r="E291">
        <v>1.3</v>
      </c>
      <c r="F291">
        <v>-15</v>
      </c>
    </row>
    <row r="292" spans="3:6" hidden="1" x14ac:dyDescent="0.3">
      <c r="C292">
        <v>13755</v>
      </c>
      <c r="D292">
        <v>-12.1</v>
      </c>
      <c r="E292">
        <v>1.3</v>
      </c>
      <c r="F292">
        <v>-15</v>
      </c>
    </row>
    <row r="293" spans="3:6" hidden="1" x14ac:dyDescent="0.3">
      <c r="C293">
        <v>13748</v>
      </c>
      <c r="D293">
        <v>-11.3</v>
      </c>
      <c r="E293">
        <v>1.3</v>
      </c>
      <c r="F293">
        <v>-15</v>
      </c>
    </row>
    <row r="294" spans="3:6" hidden="1" x14ac:dyDescent="0.3">
      <c r="C294">
        <v>13741</v>
      </c>
      <c r="D294">
        <v>-10.5</v>
      </c>
      <c r="E294">
        <v>1.3</v>
      </c>
      <c r="F294">
        <v>-15</v>
      </c>
    </row>
    <row r="295" spans="3:6" hidden="1" x14ac:dyDescent="0.3">
      <c r="C295">
        <v>10872</v>
      </c>
      <c r="D295">
        <v>-9.6999999999999993</v>
      </c>
      <c r="E295">
        <v>1.3</v>
      </c>
      <c r="F295">
        <v>-15</v>
      </c>
    </row>
    <row r="296" spans="3:6" hidden="1" x14ac:dyDescent="0.3">
      <c r="C296">
        <v>13677</v>
      </c>
      <c r="D296">
        <v>-8.875</v>
      </c>
      <c r="E296">
        <v>1.3</v>
      </c>
      <c r="F296">
        <v>-15</v>
      </c>
    </row>
    <row r="297" spans="3:6" hidden="1" x14ac:dyDescent="0.3">
      <c r="C297">
        <v>13670</v>
      </c>
      <c r="D297">
        <v>-8.0500000000000007</v>
      </c>
      <c r="E297">
        <v>1.3</v>
      </c>
      <c r="F297">
        <v>-15</v>
      </c>
    </row>
    <row r="298" spans="3:6" hidden="1" x14ac:dyDescent="0.3">
      <c r="C298">
        <v>13663</v>
      </c>
      <c r="D298">
        <v>-7.2249999999999996</v>
      </c>
      <c r="E298">
        <v>1.3</v>
      </c>
      <c r="F298">
        <v>-15</v>
      </c>
    </row>
    <row r="299" spans="3:6" hidden="1" x14ac:dyDescent="0.3">
      <c r="C299">
        <v>10794</v>
      </c>
      <c r="D299">
        <v>-6.4</v>
      </c>
      <c r="E299">
        <v>1.3</v>
      </c>
      <c r="F299">
        <v>-15</v>
      </c>
    </row>
    <row r="300" spans="3:6" hidden="1" x14ac:dyDescent="0.3">
      <c r="C300">
        <v>13599</v>
      </c>
      <c r="D300">
        <v>-5.6</v>
      </c>
      <c r="E300">
        <v>1.3</v>
      </c>
      <c r="F300">
        <v>-15</v>
      </c>
    </row>
    <row r="301" spans="3:6" hidden="1" x14ac:dyDescent="0.3">
      <c r="C301">
        <v>13592</v>
      </c>
      <c r="D301">
        <v>-4.8</v>
      </c>
      <c r="E301">
        <v>1.3</v>
      </c>
      <c r="F301">
        <v>-15</v>
      </c>
    </row>
    <row r="302" spans="3:6" hidden="1" x14ac:dyDescent="0.3">
      <c r="C302">
        <v>13585</v>
      </c>
      <c r="D302">
        <v>-4</v>
      </c>
      <c r="E302">
        <v>1.3</v>
      </c>
      <c r="F302">
        <v>-15</v>
      </c>
    </row>
    <row r="303" spans="3:6" hidden="1" x14ac:dyDescent="0.3">
      <c r="C303">
        <v>10716</v>
      </c>
      <c r="D303">
        <v>-3.2</v>
      </c>
      <c r="E303">
        <v>1.3</v>
      </c>
      <c r="F303">
        <v>-15</v>
      </c>
    </row>
    <row r="304" spans="3:6" hidden="1" x14ac:dyDescent="0.3">
      <c r="C304">
        <v>13477</v>
      </c>
      <c r="D304">
        <v>-2.4</v>
      </c>
      <c r="E304">
        <v>1.3</v>
      </c>
      <c r="F304">
        <v>-15</v>
      </c>
    </row>
    <row r="305" spans="3:6" hidden="1" x14ac:dyDescent="0.3">
      <c r="C305">
        <v>13470</v>
      </c>
      <c r="D305">
        <v>-1.6</v>
      </c>
      <c r="E305">
        <v>1.3</v>
      </c>
      <c r="F305">
        <v>-15</v>
      </c>
    </row>
    <row r="306" spans="3:6" hidden="1" x14ac:dyDescent="0.3">
      <c r="C306">
        <v>13463</v>
      </c>
      <c r="D306">
        <v>-0.8</v>
      </c>
      <c r="E306">
        <v>1.3</v>
      </c>
      <c r="F306">
        <v>-15</v>
      </c>
    </row>
    <row r="307" spans="3:6" hidden="1" x14ac:dyDescent="0.3">
      <c r="C307">
        <v>10594</v>
      </c>
      <c r="D307">
        <v>0</v>
      </c>
      <c r="E307">
        <v>1.3</v>
      </c>
      <c r="F307">
        <v>-15</v>
      </c>
    </row>
    <row r="308" spans="3:6" hidden="1" x14ac:dyDescent="0.3">
      <c r="C308">
        <v>13576</v>
      </c>
      <c r="D308">
        <v>0.8</v>
      </c>
      <c r="E308">
        <v>1.3</v>
      </c>
      <c r="F308">
        <v>-15</v>
      </c>
    </row>
    <row r="309" spans="3:6" hidden="1" x14ac:dyDescent="0.3">
      <c r="C309">
        <v>13569</v>
      </c>
      <c r="D309">
        <v>1.6</v>
      </c>
      <c r="E309">
        <v>1.3</v>
      </c>
      <c r="F309">
        <v>-15</v>
      </c>
    </row>
    <row r="310" spans="3:6" hidden="1" x14ac:dyDescent="0.3">
      <c r="C310">
        <v>13562</v>
      </c>
      <c r="D310">
        <v>2.4</v>
      </c>
      <c r="E310">
        <v>1.3</v>
      </c>
      <c r="F310">
        <v>-15</v>
      </c>
    </row>
    <row r="311" spans="3:6" hidden="1" x14ac:dyDescent="0.3">
      <c r="C311">
        <v>13555</v>
      </c>
      <c r="D311">
        <v>3.2</v>
      </c>
      <c r="E311">
        <v>1.3</v>
      </c>
      <c r="F311">
        <v>-15</v>
      </c>
    </row>
    <row r="312" spans="3:6" hidden="1" x14ac:dyDescent="0.3">
      <c r="C312">
        <v>27008</v>
      </c>
      <c r="D312">
        <v>4</v>
      </c>
      <c r="E312">
        <v>1.3</v>
      </c>
      <c r="F312">
        <v>-15</v>
      </c>
    </row>
    <row r="313" spans="3:6" hidden="1" x14ac:dyDescent="0.3">
      <c r="C313">
        <v>27001</v>
      </c>
      <c r="D313">
        <v>4.8</v>
      </c>
      <c r="E313">
        <v>1.3</v>
      </c>
      <c r="F313">
        <v>-15</v>
      </c>
    </row>
    <row r="314" spans="3:6" hidden="1" x14ac:dyDescent="0.3">
      <c r="C314">
        <v>26994</v>
      </c>
      <c r="D314">
        <v>5.6</v>
      </c>
      <c r="E314">
        <v>1.3</v>
      </c>
      <c r="F314">
        <v>-15</v>
      </c>
    </row>
    <row r="315" spans="3:6" hidden="1" x14ac:dyDescent="0.3">
      <c r="C315">
        <v>24683</v>
      </c>
      <c r="D315">
        <v>6.4</v>
      </c>
      <c r="E315">
        <v>1.3</v>
      </c>
      <c r="F315">
        <v>-15</v>
      </c>
    </row>
    <row r="316" spans="3:6" hidden="1" x14ac:dyDescent="0.3">
      <c r="C316">
        <v>27079</v>
      </c>
      <c r="D316">
        <v>7.2249999999999996</v>
      </c>
      <c r="E316">
        <v>1.3</v>
      </c>
      <c r="F316">
        <v>-15</v>
      </c>
    </row>
    <row r="317" spans="3:6" hidden="1" x14ac:dyDescent="0.3">
      <c r="C317">
        <v>27072</v>
      </c>
      <c r="D317">
        <v>8.0500000000000007</v>
      </c>
      <c r="E317">
        <v>1.3</v>
      </c>
      <c r="F317">
        <v>-15</v>
      </c>
    </row>
    <row r="318" spans="3:6" hidden="1" x14ac:dyDescent="0.3">
      <c r="C318">
        <v>27065</v>
      </c>
      <c r="D318">
        <v>8.875</v>
      </c>
      <c r="E318">
        <v>1.3</v>
      </c>
      <c r="F318">
        <v>-15</v>
      </c>
    </row>
    <row r="319" spans="3:6" hidden="1" x14ac:dyDescent="0.3">
      <c r="C319">
        <v>24761</v>
      </c>
      <c r="D319">
        <v>9.6999999999999993</v>
      </c>
      <c r="E319">
        <v>1.3</v>
      </c>
      <c r="F319">
        <v>-15</v>
      </c>
    </row>
    <row r="320" spans="3:6" hidden="1" x14ac:dyDescent="0.3">
      <c r="C320">
        <v>27157</v>
      </c>
      <c r="D320">
        <v>10.5</v>
      </c>
      <c r="E320">
        <v>1.3</v>
      </c>
      <c r="F320">
        <v>-15</v>
      </c>
    </row>
    <row r="321" spans="3:6" hidden="1" x14ac:dyDescent="0.3">
      <c r="C321">
        <v>27150</v>
      </c>
      <c r="D321">
        <v>11.3</v>
      </c>
      <c r="E321">
        <v>1.3</v>
      </c>
      <c r="F321">
        <v>-15</v>
      </c>
    </row>
    <row r="322" spans="3:6" hidden="1" x14ac:dyDescent="0.3">
      <c r="C322">
        <v>27143</v>
      </c>
      <c r="D322">
        <v>12.1</v>
      </c>
      <c r="E322">
        <v>1.3</v>
      </c>
      <c r="F322">
        <v>-15</v>
      </c>
    </row>
    <row r="323" spans="3:6" hidden="1" x14ac:dyDescent="0.3">
      <c r="C323">
        <v>24839</v>
      </c>
      <c r="D323">
        <v>12.9</v>
      </c>
      <c r="E323">
        <v>1.3</v>
      </c>
      <c r="F323">
        <v>-15</v>
      </c>
    </row>
    <row r="324" spans="3:6" hidden="1" x14ac:dyDescent="0.3">
      <c r="C324">
        <v>27235</v>
      </c>
      <c r="D324">
        <v>13.7</v>
      </c>
      <c r="E324">
        <v>1.3</v>
      </c>
      <c r="F324">
        <v>-15</v>
      </c>
    </row>
    <row r="325" spans="3:6" hidden="1" x14ac:dyDescent="0.3">
      <c r="C325">
        <v>27228</v>
      </c>
      <c r="D325">
        <v>14.5</v>
      </c>
      <c r="E325">
        <v>1.3</v>
      </c>
      <c r="F325">
        <v>-15</v>
      </c>
    </row>
    <row r="326" spans="3:6" hidden="1" x14ac:dyDescent="0.3">
      <c r="C326">
        <v>27221</v>
      </c>
      <c r="D326">
        <v>15.3</v>
      </c>
      <c r="E326">
        <v>1.3</v>
      </c>
      <c r="F326">
        <v>-15</v>
      </c>
    </row>
    <row r="327" spans="3:6" hidden="1" x14ac:dyDescent="0.3">
      <c r="C327">
        <v>24942</v>
      </c>
      <c r="D327">
        <v>16.100000000000001</v>
      </c>
      <c r="E327">
        <v>1.3</v>
      </c>
      <c r="F327">
        <v>-15</v>
      </c>
    </row>
    <row r="328" spans="3:6" hidden="1" x14ac:dyDescent="0.3">
      <c r="C328">
        <v>13920</v>
      </c>
      <c r="D328">
        <v>-19.883391081900001</v>
      </c>
      <c r="E328">
        <v>1.3508701002500001</v>
      </c>
      <c r="F328">
        <v>-15</v>
      </c>
    </row>
    <row r="329" spans="3:6" hidden="1" x14ac:dyDescent="0.3">
      <c r="C329">
        <v>13921</v>
      </c>
      <c r="D329">
        <v>-20.234098353299999</v>
      </c>
      <c r="E329">
        <v>1.35443947312</v>
      </c>
      <c r="F329">
        <v>-15</v>
      </c>
    </row>
    <row r="330" spans="3:6" hidden="1" x14ac:dyDescent="0.3">
      <c r="C330">
        <v>27329</v>
      </c>
      <c r="D330">
        <v>19.296808850800002</v>
      </c>
      <c r="E330">
        <v>1.35735008784</v>
      </c>
      <c r="F330">
        <v>-15</v>
      </c>
    </row>
    <row r="331" spans="3:6" hidden="1" x14ac:dyDescent="0.3">
      <c r="C331">
        <v>27326</v>
      </c>
      <c r="D331">
        <v>18.947914086600001</v>
      </c>
      <c r="E331">
        <v>1.36196130324</v>
      </c>
      <c r="F331">
        <v>-15</v>
      </c>
    </row>
    <row r="332" spans="3:6" hidden="1" x14ac:dyDescent="0.3">
      <c r="C332">
        <v>27335</v>
      </c>
      <c r="D332">
        <v>22.165736720400002</v>
      </c>
      <c r="E332">
        <v>1.6967221771000001</v>
      </c>
      <c r="F332">
        <v>-15</v>
      </c>
    </row>
    <row r="333" spans="3:6" hidden="1" x14ac:dyDescent="0.3">
      <c r="C333">
        <v>27310</v>
      </c>
      <c r="D333">
        <v>21.706179990900001</v>
      </c>
      <c r="E333">
        <v>1.69894018387</v>
      </c>
      <c r="F333">
        <v>-15</v>
      </c>
    </row>
    <row r="334" spans="3:6" hidden="1" x14ac:dyDescent="0.3">
      <c r="C334">
        <v>13934</v>
      </c>
      <c r="D334">
        <v>-22.161532289699998</v>
      </c>
      <c r="E334">
        <v>1.6992619170000001</v>
      </c>
      <c r="F334">
        <v>-15</v>
      </c>
    </row>
    <row r="335" spans="3:6" hidden="1" x14ac:dyDescent="0.3">
      <c r="C335">
        <v>13909</v>
      </c>
      <c r="D335">
        <v>-21.705214794</v>
      </c>
      <c r="E335">
        <v>1.7003752021</v>
      </c>
      <c r="F335">
        <v>-15</v>
      </c>
    </row>
    <row r="336" spans="3:6" hidden="1" x14ac:dyDescent="0.3">
      <c r="C336">
        <v>27336</v>
      </c>
      <c r="D336">
        <v>21.246623261300002</v>
      </c>
      <c r="E336">
        <v>1.70115819065</v>
      </c>
      <c r="F336">
        <v>-15</v>
      </c>
    </row>
    <row r="337" spans="3:6" hidden="1" x14ac:dyDescent="0.3">
      <c r="C337">
        <v>13935</v>
      </c>
      <c r="D337">
        <v>-21.248897298300001</v>
      </c>
      <c r="E337">
        <v>1.7014884872</v>
      </c>
      <c r="F337">
        <v>-15</v>
      </c>
    </row>
    <row r="338" spans="3:6" hidden="1" x14ac:dyDescent="0.3">
      <c r="C338">
        <v>27311</v>
      </c>
      <c r="D338">
        <v>22.6328683602</v>
      </c>
      <c r="E338">
        <v>1.7050277552099999</v>
      </c>
      <c r="F338">
        <v>-15</v>
      </c>
    </row>
    <row r="339" spans="3:6" hidden="1" x14ac:dyDescent="0.3">
      <c r="C339">
        <v>27309</v>
      </c>
      <c r="D339">
        <v>20.786166398100001</v>
      </c>
      <c r="E339">
        <v>1.70625409789</v>
      </c>
      <c r="F339">
        <v>-15</v>
      </c>
    </row>
    <row r="340" spans="3:6" hidden="1" x14ac:dyDescent="0.3">
      <c r="C340">
        <v>13910</v>
      </c>
      <c r="D340">
        <v>-22.630766144799999</v>
      </c>
      <c r="E340">
        <v>1.7062976251599999</v>
      </c>
      <c r="F340">
        <v>-15</v>
      </c>
    </row>
    <row r="341" spans="3:6" hidden="1" x14ac:dyDescent="0.3">
      <c r="C341">
        <v>27337</v>
      </c>
      <c r="D341">
        <v>20.3257095349</v>
      </c>
      <c r="E341">
        <v>1.7113500051299999</v>
      </c>
      <c r="F341">
        <v>-15</v>
      </c>
    </row>
    <row r="342" spans="3:6" hidden="1" x14ac:dyDescent="0.3">
      <c r="C342">
        <v>13938</v>
      </c>
      <c r="D342">
        <v>-17.9412961112</v>
      </c>
      <c r="E342">
        <v>1.7125634173199999</v>
      </c>
      <c r="F342">
        <v>-15</v>
      </c>
    </row>
    <row r="343" spans="3:6" hidden="1" x14ac:dyDescent="0.3">
      <c r="C343">
        <v>11107</v>
      </c>
      <c r="D343">
        <v>-23.1</v>
      </c>
      <c r="E343">
        <v>1.71333333333</v>
      </c>
      <c r="F343">
        <v>-15</v>
      </c>
    </row>
    <row r="344" spans="3:6" x14ac:dyDescent="0.3">
      <c r="C344">
        <v>24996</v>
      </c>
      <c r="D344">
        <v>23.1</v>
      </c>
      <c r="E344">
        <v>1.71333333333</v>
      </c>
      <c r="F344">
        <v>-15</v>
      </c>
    </row>
    <row r="345" spans="3:6" hidden="1" x14ac:dyDescent="0.3">
      <c r="C345">
        <v>27339</v>
      </c>
      <c r="D345">
        <v>17.9419314431</v>
      </c>
      <c r="E345">
        <v>1.71336582328</v>
      </c>
      <c r="F345">
        <v>-15</v>
      </c>
    </row>
    <row r="346" spans="3:6" hidden="1" x14ac:dyDescent="0.3">
      <c r="C346">
        <v>27307</v>
      </c>
      <c r="D346">
        <v>17.483548776199999</v>
      </c>
      <c r="E346">
        <v>1.7135268942399999</v>
      </c>
      <c r="F346">
        <v>-15</v>
      </c>
    </row>
    <row r="347" spans="3:6" hidden="1" x14ac:dyDescent="0.3">
      <c r="C347">
        <v>13926</v>
      </c>
      <c r="D347">
        <v>-18.3970679854</v>
      </c>
      <c r="E347">
        <v>1.7135289226399999</v>
      </c>
      <c r="F347">
        <v>-15</v>
      </c>
    </row>
    <row r="348" spans="3:6" hidden="1" x14ac:dyDescent="0.3">
      <c r="C348">
        <v>27340</v>
      </c>
      <c r="D348">
        <v>17.025166109299999</v>
      </c>
      <c r="E348">
        <v>1.7136879652000001</v>
      </c>
      <c r="F348">
        <v>-15</v>
      </c>
    </row>
    <row r="349" spans="3:6" hidden="1" x14ac:dyDescent="0.3">
      <c r="C349">
        <v>13906</v>
      </c>
      <c r="D349">
        <v>-17.481506124199999</v>
      </c>
      <c r="E349">
        <v>1.7141533869600001</v>
      </c>
      <c r="F349">
        <v>-15</v>
      </c>
    </row>
    <row r="350" spans="3:6" hidden="1" x14ac:dyDescent="0.3">
      <c r="C350">
        <v>13940</v>
      </c>
      <c r="D350">
        <v>-18.8528398596</v>
      </c>
      <c r="E350">
        <v>1.7144944279700001</v>
      </c>
      <c r="F350">
        <v>-15</v>
      </c>
    </row>
    <row r="351" spans="3:6" hidden="1" x14ac:dyDescent="0.3">
      <c r="C351">
        <v>13939</v>
      </c>
      <c r="D351">
        <v>-17.021716137199999</v>
      </c>
      <c r="E351">
        <v>1.7157433566</v>
      </c>
      <c r="F351">
        <v>-15</v>
      </c>
    </row>
    <row r="352" spans="3:6" hidden="1" x14ac:dyDescent="0.3">
      <c r="C352">
        <v>27306</v>
      </c>
      <c r="D352">
        <v>16.562583054600001</v>
      </c>
      <c r="E352">
        <v>1.7235106492700001</v>
      </c>
      <c r="F352">
        <v>-15</v>
      </c>
    </row>
    <row r="353" spans="3:6" hidden="1" x14ac:dyDescent="0.3">
      <c r="C353">
        <v>13905</v>
      </c>
      <c r="D353">
        <v>-16.560858068600002</v>
      </c>
      <c r="E353">
        <v>1.72453834497</v>
      </c>
      <c r="F353">
        <v>-15</v>
      </c>
    </row>
    <row r="354" spans="3:6" hidden="1" x14ac:dyDescent="0.3">
      <c r="C354">
        <v>11052</v>
      </c>
      <c r="D354">
        <v>-16.100000000000001</v>
      </c>
      <c r="E354">
        <v>1.7333333333300001</v>
      </c>
      <c r="F354">
        <v>-15</v>
      </c>
    </row>
    <row r="355" spans="3:6" hidden="1" x14ac:dyDescent="0.3">
      <c r="C355">
        <v>13837</v>
      </c>
      <c r="D355">
        <v>-15.7</v>
      </c>
      <c r="E355">
        <v>1.7333333333300001</v>
      </c>
      <c r="F355">
        <v>-15</v>
      </c>
    </row>
    <row r="356" spans="3:6" hidden="1" x14ac:dyDescent="0.3">
      <c r="C356">
        <v>13834</v>
      </c>
      <c r="D356">
        <v>-15.3</v>
      </c>
      <c r="E356">
        <v>1.7333333333300001</v>
      </c>
      <c r="F356">
        <v>-15</v>
      </c>
    </row>
    <row r="357" spans="3:6" hidden="1" x14ac:dyDescent="0.3">
      <c r="C357">
        <v>13830</v>
      </c>
      <c r="D357">
        <v>-14.9</v>
      </c>
      <c r="E357">
        <v>1.7333333333300001</v>
      </c>
      <c r="F357">
        <v>-15</v>
      </c>
    </row>
    <row r="358" spans="3:6" hidden="1" x14ac:dyDescent="0.3">
      <c r="C358">
        <v>13827</v>
      </c>
      <c r="D358">
        <v>-14.5</v>
      </c>
      <c r="E358">
        <v>1.7333333333300001</v>
      </c>
      <c r="F358">
        <v>-15</v>
      </c>
    </row>
    <row r="359" spans="3:6" hidden="1" x14ac:dyDescent="0.3">
      <c r="C359">
        <v>13823</v>
      </c>
      <c r="D359">
        <v>-14.1</v>
      </c>
      <c r="E359">
        <v>1.7333333333300001</v>
      </c>
      <c r="F359">
        <v>-15</v>
      </c>
    </row>
    <row r="360" spans="3:6" hidden="1" x14ac:dyDescent="0.3">
      <c r="C360">
        <v>13820</v>
      </c>
      <c r="D360">
        <v>-13.7</v>
      </c>
      <c r="E360">
        <v>1.7333333333300001</v>
      </c>
      <c r="F360">
        <v>-15</v>
      </c>
    </row>
    <row r="361" spans="3:6" hidden="1" x14ac:dyDescent="0.3">
      <c r="C361">
        <v>13816</v>
      </c>
      <c r="D361">
        <v>-13.3</v>
      </c>
      <c r="E361">
        <v>1.7333333333300001</v>
      </c>
      <c r="F361">
        <v>-15</v>
      </c>
    </row>
    <row r="362" spans="3:6" hidden="1" x14ac:dyDescent="0.3">
      <c r="C362">
        <v>10949</v>
      </c>
      <c r="D362">
        <v>-12.9</v>
      </c>
      <c r="E362">
        <v>1.7333333333300001</v>
      </c>
      <c r="F362">
        <v>-15</v>
      </c>
    </row>
    <row r="363" spans="3:6" hidden="1" x14ac:dyDescent="0.3">
      <c r="C363">
        <v>13759</v>
      </c>
      <c r="D363">
        <v>-12.5</v>
      </c>
      <c r="E363">
        <v>1.7333333333300001</v>
      </c>
      <c r="F363">
        <v>-15</v>
      </c>
    </row>
    <row r="364" spans="3:6" hidden="1" x14ac:dyDescent="0.3">
      <c r="C364">
        <v>13756</v>
      </c>
      <c r="D364">
        <v>-12.1</v>
      </c>
      <c r="E364">
        <v>1.7333333333300001</v>
      </c>
      <c r="F364">
        <v>-15</v>
      </c>
    </row>
    <row r="365" spans="3:6" hidden="1" x14ac:dyDescent="0.3">
      <c r="C365">
        <v>13752</v>
      </c>
      <c r="D365">
        <v>-11.7</v>
      </c>
      <c r="E365">
        <v>1.7333333333300001</v>
      </c>
      <c r="F365">
        <v>-15</v>
      </c>
    </row>
    <row r="366" spans="3:6" hidden="1" x14ac:dyDescent="0.3">
      <c r="C366">
        <v>13749</v>
      </c>
      <c r="D366">
        <v>-11.3</v>
      </c>
      <c r="E366">
        <v>1.7333333333300001</v>
      </c>
      <c r="F366">
        <v>-15</v>
      </c>
    </row>
    <row r="367" spans="3:6" hidden="1" x14ac:dyDescent="0.3">
      <c r="C367">
        <v>13745</v>
      </c>
      <c r="D367">
        <v>-10.9</v>
      </c>
      <c r="E367">
        <v>1.7333333333300001</v>
      </c>
      <c r="F367">
        <v>-15</v>
      </c>
    </row>
    <row r="368" spans="3:6" hidden="1" x14ac:dyDescent="0.3">
      <c r="C368">
        <v>13742</v>
      </c>
      <c r="D368">
        <v>-10.5</v>
      </c>
      <c r="E368">
        <v>1.7333333333300001</v>
      </c>
      <c r="F368">
        <v>-15</v>
      </c>
    </row>
    <row r="369" spans="3:6" hidden="1" x14ac:dyDescent="0.3">
      <c r="C369">
        <v>13738</v>
      </c>
      <c r="D369">
        <v>-10.1</v>
      </c>
      <c r="E369">
        <v>1.7333333333300001</v>
      </c>
      <c r="F369">
        <v>-15</v>
      </c>
    </row>
    <row r="370" spans="3:6" hidden="1" x14ac:dyDescent="0.3">
      <c r="C370">
        <v>10871</v>
      </c>
      <c r="D370">
        <v>-9.6999999999999993</v>
      </c>
      <c r="E370">
        <v>1.7333333333300001</v>
      </c>
      <c r="F370">
        <v>-15</v>
      </c>
    </row>
    <row r="371" spans="3:6" hidden="1" x14ac:dyDescent="0.3">
      <c r="C371">
        <v>13681</v>
      </c>
      <c r="D371">
        <v>-9.2874999999999996</v>
      </c>
      <c r="E371">
        <v>1.7333333333300001</v>
      </c>
      <c r="F371">
        <v>-15</v>
      </c>
    </row>
    <row r="372" spans="3:6" hidden="1" x14ac:dyDescent="0.3">
      <c r="C372">
        <v>13678</v>
      </c>
      <c r="D372">
        <v>-8.875</v>
      </c>
      <c r="E372">
        <v>1.7333333333300001</v>
      </c>
      <c r="F372">
        <v>-15</v>
      </c>
    </row>
    <row r="373" spans="3:6" hidden="1" x14ac:dyDescent="0.3">
      <c r="C373">
        <v>13674</v>
      </c>
      <c r="D373">
        <v>-8.4625000000000004</v>
      </c>
      <c r="E373">
        <v>1.7333333333300001</v>
      </c>
      <c r="F373">
        <v>-15</v>
      </c>
    </row>
    <row r="374" spans="3:6" hidden="1" x14ac:dyDescent="0.3">
      <c r="C374">
        <v>13671</v>
      </c>
      <c r="D374">
        <v>-8.0500000000000007</v>
      </c>
      <c r="E374">
        <v>1.7333333333300001</v>
      </c>
      <c r="F374">
        <v>-15</v>
      </c>
    </row>
    <row r="375" spans="3:6" hidden="1" x14ac:dyDescent="0.3">
      <c r="C375">
        <v>13667</v>
      </c>
      <c r="D375">
        <v>-7.6375000000000002</v>
      </c>
      <c r="E375">
        <v>1.7333333333300001</v>
      </c>
      <c r="F375">
        <v>-15</v>
      </c>
    </row>
    <row r="376" spans="3:6" hidden="1" x14ac:dyDescent="0.3">
      <c r="C376">
        <v>13664</v>
      </c>
      <c r="D376">
        <v>-7.2249999999999996</v>
      </c>
      <c r="E376">
        <v>1.7333333333300001</v>
      </c>
      <c r="F376">
        <v>-15</v>
      </c>
    </row>
    <row r="377" spans="3:6" hidden="1" x14ac:dyDescent="0.3">
      <c r="C377">
        <v>13660</v>
      </c>
      <c r="D377">
        <v>-6.8125</v>
      </c>
      <c r="E377">
        <v>1.7333333333300001</v>
      </c>
      <c r="F377">
        <v>-15</v>
      </c>
    </row>
    <row r="378" spans="3:6" hidden="1" x14ac:dyDescent="0.3">
      <c r="C378">
        <v>10793</v>
      </c>
      <c r="D378">
        <v>-6.4</v>
      </c>
      <c r="E378">
        <v>1.7333333333300001</v>
      </c>
      <c r="F378">
        <v>-15</v>
      </c>
    </row>
    <row r="379" spans="3:6" hidden="1" x14ac:dyDescent="0.3">
      <c r="C379">
        <v>13603</v>
      </c>
      <c r="D379">
        <v>-6</v>
      </c>
      <c r="E379">
        <v>1.7333333333300001</v>
      </c>
      <c r="F379">
        <v>-15</v>
      </c>
    </row>
    <row r="380" spans="3:6" hidden="1" x14ac:dyDescent="0.3">
      <c r="C380">
        <v>13600</v>
      </c>
      <c r="D380">
        <v>-5.6</v>
      </c>
      <c r="E380">
        <v>1.7333333333300001</v>
      </c>
      <c r="F380">
        <v>-15</v>
      </c>
    </row>
    <row r="381" spans="3:6" hidden="1" x14ac:dyDescent="0.3">
      <c r="C381">
        <v>13596</v>
      </c>
      <c r="D381">
        <v>-5.2</v>
      </c>
      <c r="E381">
        <v>1.7333333333300001</v>
      </c>
      <c r="F381">
        <v>-15</v>
      </c>
    </row>
    <row r="382" spans="3:6" hidden="1" x14ac:dyDescent="0.3">
      <c r="C382">
        <v>13593</v>
      </c>
      <c r="D382">
        <v>-4.8</v>
      </c>
      <c r="E382">
        <v>1.7333333333300001</v>
      </c>
      <c r="F382">
        <v>-15</v>
      </c>
    </row>
    <row r="383" spans="3:6" hidden="1" x14ac:dyDescent="0.3">
      <c r="C383">
        <v>13589</v>
      </c>
      <c r="D383">
        <v>-4.4000000000000004</v>
      </c>
      <c r="E383">
        <v>1.7333333333300001</v>
      </c>
      <c r="F383">
        <v>-15</v>
      </c>
    </row>
    <row r="384" spans="3:6" hidden="1" x14ac:dyDescent="0.3">
      <c r="C384">
        <v>13586</v>
      </c>
      <c r="D384">
        <v>-4</v>
      </c>
      <c r="E384">
        <v>1.7333333333300001</v>
      </c>
      <c r="F384">
        <v>-15</v>
      </c>
    </row>
    <row r="385" spans="3:6" hidden="1" x14ac:dyDescent="0.3">
      <c r="C385">
        <v>13582</v>
      </c>
      <c r="D385">
        <v>-3.6</v>
      </c>
      <c r="E385">
        <v>1.7333333333300001</v>
      </c>
      <c r="F385">
        <v>-15</v>
      </c>
    </row>
    <row r="386" spans="3:6" hidden="1" x14ac:dyDescent="0.3">
      <c r="C386">
        <v>10715</v>
      </c>
      <c r="D386">
        <v>-3.2</v>
      </c>
      <c r="E386">
        <v>1.7333333333300001</v>
      </c>
      <c r="F386">
        <v>-15</v>
      </c>
    </row>
    <row r="387" spans="3:6" hidden="1" x14ac:dyDescent="0.3">
      <c r="C387">
        <v>13481</v>
      </c>
      <c r="D387">
        <v>-2.8</v>
      </c>
      <c r="E387">
        <v>1.7333333333300001</v>
      </c>
      <c r="F387">
        <v>-15</v>
      </c>
    </row>
    <row r="388" spans="3:6" hidden="1" x14ac:dyDescent="0.3">
      <c r="C388">
        <v>13478</v>
      </c>
      <c r="D388">
        <v>-2.4</v>
      </c>
      <c r="E388">
        <v>1.7333333333300001</v>
      </c>
      <c r="F388">
        <v>-15</v>
      </c>
    </row>
    <row r="389" spans="3:6" hidden="1" x14ac:dyDescent="0.3">
      <c r="C389">
        <v>13474</v>
      </c>
      <c r="D389">
        <v>-2</v>
      </c>
      <c r="E389">
        <v>1.7333333333300001</v>
      </c>
      <c r="F389">
        <v>-15</v>
      </c>
    </row>
    <row r="390" spans="3:6" hidden="1" x14ac:dyDescent="0.3">
      <c r="C390">
        <v>13471</v>
      </c>
      <c r="D390">
        <v>-1.6</v>
      </c>
      <c r="E390">
        <v>1.7333333333300001</v>
      </c>
      <c r="F390">
        <v>-15</v>
      </c>
    </row>
    <row r="391" spans="3:6" hidden="1" x14ac:dyDescent="0.3">
      <c r="C391">
        <v>13467</v>
      </c>
      <c r="D391">
        <v>-1.2</v>
      </c>
      <c r="E391">
        <v>1.7333333333300001</v>
      </c>
      <c r="F391">
        <v>-15</v>
      </c>
    </row>
    <row r="392" spans="3:6" hidden="1" x14ac:dyDescent="0.3">
      <c r="C392">
        <v>13464</v>
      </c>
      <c r="D392">
        <v>-0.8</v>
      </c>
      <c r="E392">
        <v>1.7333333333300001</v>
      </c>
      <c r="F392">
        <v>-15</v>
      </c>
    </row>
    <row r="393" spans="3:6" hidden="1" x14ac:dyDescent="0.3">
      <c r="C393">
        <v>13460</v>
      </c>
      <c r="D393">
        <v>-0.4</v>
      </c>
      <c r="E393">
        <v>1.7333333333300001</v>
      </c>
      <c r="F393">
        <v>-15</v>
      </c>
    </row>
    <row r="394" spans="3:6" hidden="1" x14ac:dyDescent="0.3">
      <c r="C394">
        <v>10593</v>
      </c>
      <c r="D394">
        <v>0</v>
      </c>
      <c r="E394">
        <v>1.7333333333300001</v>
      </c>
      <c r="F394">
        <v>-15</v>
      </c>
    </row>
    <row r="395" spans="3:6" hidden="1" x14ac:dyDescent="0.3">
      <c r="C395">
        <v>13580</v>
      </c>
      <c r="D395">
        <v>0.4</v>
      </c>
      <c r="E395">
        <v>1.7333333333300001</v>
      </c>
      <c r="F395">
        <v>-15</v>
      </c>
    </row>
    <row r="396" spans="3:6" hidden="1" x14ac:dyDescent="0.3">
      <c r="C396">
        <v>13577</v>
      </c>
      <c r="D396">
        <v>0.8</v>
      </c>
      <c r="E396">
        <v>1.7333333333300001</v>
      </c>
      <c r="F396">
        <v>-15</v>
      </c>
    </row>
    <row r="397" spans="3:6" hidden="1" x14ac:dyDescent="0.3">
      <c r="C397">
        <v>13573</v>
      </c>
      <c r="D397">
        <v>1.2</v>
      </c>
      <c r="E397">
        <v>1.7333333333300001</v>
      </c>
      <c r="F397">
        <v>-15</v>
      </c>
    </row>
    <row r="398" spans="3:6" hidden="1" x14ac:dyDescent="0.3">
      <c r="C398">
        <v>13570</v>
      </c>
      <c r="D398">
        <v>1.6</v>
      </c>
      <c r="E398">
        <v>1.7333333333300001</v>
      </c>
      <c r="F398">
        <v>-15</v>
      </c>
    </row>
    <row r="399" spans="3:6" hidden="1" x14ac:dyDescent="0.3">
      <c r="C399">
        <v>13566</v>
      </c>
      <c r="D399">
        <v>2</v>
      </c>
      <c r="E399">
        <v>1.7333333333300001</v>
      </c>
      <c r="F399">
        <v>-15</v>
      </c>
    </row>
    <row r="400" spans="3:6" hidden="1" x14ac:dyDescent="0.3">
      <c r="C400">
        <v>13563</v>
      </c>
      <c r="D400">
        <v>2.4</v>
      </c>
      <c r="E400">
        <v>1.7333333333300001</v>
      </c>
      <c r="F400">
        <v>-15</v>
      </c>
    </row>
    <row r="401" spans="3:6" hidden="1" x14ac:dyDescent="0.3">
      <c r="C401">
        <v>13559</v>
      </c>
      <c r="D401">
        <v>2.8</v>
      </c>
      <c r="E401">
        <v>1.7333333333300001</v>
      </c>
      <c r="F401">
        <v>-15</v>
      </c>
    </row>
    <row r="402" spans="3:6" hidden="1" x14ac:dyDescent="0.3">
      <c r="C402">
        <v>13554</v>
      </c>
      <c r="D402">
        <v>3.2</v>
      </c>
      <c r="E402">
        <v>1.7333333333300001</v>
      </c>
      <c r="F402">
        <v>-15</v>
      </c>
    </row>
    <row r="403" spans="3:6" hidden="1" x14ac:dyDescent="0.3">
      <c r="C403">
        <v>27012</v>
      </c>
      <c r="D403">
        <v>3.6</v>
      </c>
      <c r="E403">
        <v>1.7333333333300001</v>
      </c>
      <c r="F403">
        <v>-15</v>
      </c>
    </row>
    <row r="404" spans="3:6" hidden="1" x14ac:dyDescent="0.3">
      <c r="C404">
        <v>27009</v>
      </c>
      <c r="D404">
        <v>4</v>
      </c>
      <c r="E404">
        <v>1.7333333333300001</v>
      </c>
      <c r="F404">
        <v>-15</v>
      </c>
    </row>
    <row r="405" spans="3:6" hidden="1" x14ac:dyDescent="0.3">
      <c r="C405">
        <v>27005</v>
      </c>
      <c r="D405">
        <v>4.4000000000000004</v>
      </c>
      <c r="E405">
        <v>1.7333333333300001</v>
      </c>
      <c r="F405">
        <v>-15</v>
      </c>
    </row>
    <row r="406" spans="3:6" hidden="1" x14ac:dyDescent="0.3">
      <c r="C406">
        <v>27002</v>
      </c>
      <c r="D406">
        <v>4.8</v>
      </c>
      <c r="E406">
        <v>1.7333333333300001</v>
      </c>
      <c r="F406">
        <v>-15</v>
      </c>
    </row>
    <row r="407" spans="3:6" hidden="1" x14ac:dyDescent="0.3">
      <c r="C407">
        <v>26998</v>
      </c>
      <c r="D407">
        <v>5.2</v>
      </c>
      <c r="E407">
        <v>1.7333333333300001</v>
      </c>
      <c r="F407">
        <v>-15</v>
      </c>
    </row>
    <row r="408" spans="3:6" hidden="1" x14ac:dyDescent="0.3">
      <c r="C408">
        <v>26995</v>
      </c>
      <c r="D408">
        <v>5.6</v>
      </c>
      <c r="E408">
        <v>1.7333333333300001</v>
      </c>
      <c r="F408">
        <v>-15</v>
      </c>
    </row>
    <row r="409" spans="3:6" hidden="1" x14ac:dyDescent="0.3">
      <c r="C409">
        <v>26991</v>
      </c>
      <c r="D409">
        <v>6</v>
      </c>
      <c r="E409">
        <v>1.7333333333300001</v>
      </c>
      <c r="F409">
        <v>-15</v>
      </c>
    </row>
    <row r="410" spans="3:6" hidden="1" x14ac:dyDescent="0.3">
      <c r="C410">
        <v>24682</v>
      </c>
      <c r="D410">
        <v>6.4</v>
      </c>
      <c r="E410">
        <v>1.7333333333300001</v>
      </c>
      <c r="F410">
        <v>-15</v>
      </c>
    </row>
    <row r="411" spans="3:6" hidden="1" x14ac:dyDescent="0.3">
      <c r="C411">
        <v>27083</v>
      </c>
      <c r="D411">
        <v>6.8125</v>
      </c>
      <c r="E411">
        <v>1.7333333333300001</v>
      </c>
      <c r="F411">
        <v>-15</v>
      </c>
    </row>
    <row r="412" spans="3:6" hidden="1" x14ac:dyDescent="0.3">
      <c r="C412">
        <v>27080</v>
      </c>
      <c r="D412">
        <v>7.2249999999999996</v>
      </c>
      <c r="E412">
        <v>1.7333333333300001</v>
      </c>
      <c r="F412">
        <v>-15</v>
      </c>
    </row>
    <row r="413" spans="3:6" hidden="1" x14ac:dyDescent="0.3">
      <c r="C413">
        <v>27076</v>
      </c>
      <c r="D413">
        <v>7.6375000000000002</v>
      </c>
      <c r="E413">
        <v>1.7333333333300001</v>
      </c>
      <c r="F413">
        <v>-15</v>
      </c>
    </row>
    <row r="414" spans="3:6" hidden="1" x14ac:dyDescent="0.3">
      <c r="C414">
        <v>27073</v>
      </c>
      <c r="D414">
        <v>8.0500000000000007</v>
      </c>
      <c r="E414">
        <v>1.7333333333300001</v>
      </c>
      <c r="F414">
        <v>-15</v>
      </c>
    </row>
    <row r="415" spans="3:6" hidden="1" x14ac:dyDescent="0.3">
      <c r="C415">
        <v>27069</v>
      </c>
      <c r="D415">
        <v>8.4625000000000004</v>
      </c>
      <c r="E415">
        <v>1.7333333333300001</v>
      </c>
      <c r="F415">
        <v>-15</v>
      </c>
    </row>
    <row r="416" spans="3:6" hidden="1" x14ac:dyDescent="0.3">
      <c r="C416">
        <v>27066</v>
      </c>
      <c r="D416">
        <v>8.875</v>
      </c>
      <c r="E416">
        <v>1.7333333333300001</v>
      </c>
      <c r="F416">
        <v>-15</v>
      </c>
    </row>
    <row r="417" spans="3:6" hidden="1" x14ac:dyDescent="0.3">
      <c r="C417">
        <v>27062</v>
      </c>
      <c r="D417">
        <v>9.2874999999999996</v>
      </c>
      <c r="E417">
        <v>1.7333333333300001</v>
      </c>
      <c r="F417">
        <v>-15</v>
      </c>
    </row>
    <row r="418" spans="3:6" hidden="1" x14ac:dyDescent="0.3">
      <c r="C418">
        <v>24760</v>
      </c>
      <c r="D418">
        <v>9.6999999999999993</v>
      </c>
      <c r="E418">
        <v>1.7333333333300001</v>
      </c>
      <c r="F418">
        <v>-15</v>
      </c>
    </row>
    <row r="419" spans="3:6" hidden="1" x14ac:dyDescent="0.3">
      <c r="C419">
        <v>27161</v>
      </c>
      <c r="D419">
        <v>10.1</v>
      </c>
      <c r="E419">
        <v>1.7333333333300001</v>
      </c>
      <c r="F419">
        <v>-15</v>
      </c>
    </row>
    <row r="420" spans="3:6" hidden="1" x14ac:dyDescent="0.3">
      <c r="C420">
        <v>27158</v>
      </c>
      <c r="D420">
        <v>10.5</v>
      </c>
      <c r="E420">
        <v>1.7333333333300001</v>
      </c>
      <c r="F420">
        <v>-15</v>
      </c>
    </row>
    <row r="421" spans="3:6" hidden="1" x14ac:dyDescent="0.3">
      <c r="C421">
        <v>27154</v>
      </c>
      <c r="D421">
        <v>10.9</v>
      </c>
      <c r="E421">
        <v>1.7333333333300001</v>
      </c>
      <c r="F421">
        <v>-15</v>
      </c>
    </row>
    <row r="422" spans="3:6" hidden="1" x14ac:dyDescent="0.3">
      <c r="C422">
        <v>27151</v>
      </c>
      <c r="D422">
        <v>11.3</v>
      </c>
      <c r="E422">
        <v>1.7333333333300001</v>
      </c>
      <c r="F422">
        <v>-15</v>
      </c>
    </row>
    <row r="423" spans="3:6" hidden="1" x14ac:dyDescent="0.3">
      <c r="C423">
        <v>27147</v>
      </c>
      <c r="D423">
        <v>11.7</v>
      </c>
      <c r="E423">
        <v>1.7333333333300001</v>
      </c>
      <c r="F423">
        <v>-15</v>
      </c>
    </row>
    <row r="424" spans="3:6" hidden="1" x14ac:dyDescent="0.3">
      <c r="C424">
        <v>27144</v>
      </c>
      <c r="D424">
        <v>12.1</v>
      </c>
      <c r="E424">
        <v>1.7333333333300001</v>
      </c>
      <c r="F424">
        <v>-15</v>
      </c>
    </row>
    <row r="425" spans="3:6" hidden="1" x14ac:dyDescent="0.3">
      <c r="C425">
        <v>27140</v>
      </c>
      <c r="D425">
        <v>12.5</v>
      </c>
      <c r="E425">
        <v>1.7333333333300001</v>
      </c>
      <c r="F425">
        <v>-15</v>
      </c>
    </row>
    <row r="426" spans="3:6" hidden="1" x14ac:dyDescent="0.3">
      <c r="C426">
        <v>24838</v>
      </c>
      <c r="D426">
        <v>12.9</v>
      </c>
      <c r="E426">
        <v>1.7333333333300001</v>
      </c>
      <c r="F426">
        <v>-15</v>
      </c>
    </row>
    <row r="427" spans="3:6" hidden="1" x14ac:dyDescent="0.3">
      <c r="C427">
        <v>27239</v>
      </c>
      <c r="D427">
        <v>13.3</v>
      </c>
      <c r="E427">
        <v>1.7333333333300001</v>
      </c>
      <c r="F427">
        <v>-15</v>
      </c>
    </row>
    <row r="428" spans="3:6" hidden="1" x14ac:dyDescent="0.3">
      <c r="C428">
        <v>27236</v>
      </c>
      <c r="D428">
        <v>13.7</v>
      </c>
      <c r="E428">
        <v>1.7333333333300001</v>
      </c>
      <c r="F428">
        <v>-15</v>
      </c>
    </row>
    <row r="429" spans="3:6" hidden="1" x14ac:dyDescent="0.3">
      <c r="C429">
        <v>27232</v>
      </c>
      <c r="D429">
        <v>14.1</v>
      </c>
      <c r="E429">
        <v>1.7333333333300001</v>
      </c>
      <c r="F429">
        <v>-15</v>
      </c>
    </row>
    <row r="430" spans="3:6" hidden="1" x14ac:dyDescent="0.3">
      <c r="C430">
        <v>27229</v>
      </c>
      <c r="D430">
        <v>14.5</v>
      </c>
      <c r="E430">
        <v>1.7333333333300001</v>
      </c>
      <c r="F430">
        <v>-15</v>
      </c>
    </row>
    <row r="431" spans="3:6" hidden="1" x14ac:dyDescent="0.3">
      <c r="C431">
        <v>27225</v>
      </c>
      <c r="D431">
        <v>14.9</v>
      </c>
      <c r="E431">
        <v>1.7333333333300001</v>
      </c>
      <c r="F431">
        <v>-15</v>
      </c>
    </row>
    <row r="432" spans="3:6" hidden="1" x14ac:dyDescent="0.3">
      <c r="C432">
        <v>27222</v>
      </c>
      <c r="D432">
        <v>15.3</v>
      </c>
      <c r="E432">
        <v>1.7333333333300001</v>
      </c>
      <c r="F432">
        <v>-15</v>
      </c>
    </row>
    <row r="433" spans="3:6" hidden="1" x14ac:dyDescent="0.3">
      <c r="C433">
        <v>27218</v>
      </c>
      <c r="D433">
        <v>15.7</v>
      </c>
      <c r="E433">
        <v>1.7333333333300001</v>
      </c>
      <c r="F433">
        <v>-15</v>
      </c>
    </row>
    <row r="434" spans="3:6" hidden="1" x14ac:dyDescent="0.3">
      <c r="C434">
        <v>24941</v>
      </c>
      <c r="D434">
        <v>16.100000000000001</v>
      </c>
      <c r="E434">
        <v>1.7333333333300001</v>
      </c>
      <c r="F434">
        <v>-15</v>
      </c>
    </row>
    <row r="435" spans="3:6" hidden="1" x14ac:dyDescent="0.3">
      <c r="C435">
        <v>13908</v>
      </c>
      <c r="D435">
        <v>-20.8300834287</v>
      </c>
      <c r="E435">
        <v>1.7474345097399999</v>
      </c>
      <c r="F435">
        <v>-15</v>
      </c>
    </row>
    <row r="436" spans="3:6" hidden="1" x14ac:dyDescent="0.3">
      <c r="C436">
        <v>13923</v>
      </c>
      <c r="D436">
        <v>-19.281347437899999</v>
      </c>
      <c r="E436">
        <v>1.7503681072599999</v>
      </c>
      <c r="F436">
        <v>-15</v>
      </c>
    </row>
    <row r="437" spans="3:6" hidden="1" x14ac:dyDescent="0.3">
      <c r="C437">
        <v>27323</v>
      </c>
      <c r="D437">
        <v>19.898700632499999</v>
      </c>
      <c r="E437">
        <v>1.7530448053900001</v>
      </c>
      <c r="F437">
        <v>-15</v>
      </c>
    </row>
    <row r="438" spans="3:6" hidden="1" x14ac:dyDescent="0.3">
      <c r="C438">
        <v>27308</v>
      </c>
      <c r="D438">
        <v>18.3579168224</v>
      </c>
      <c r="E438">
        <v>1.75866392986</v>
      </c>
      <c r="F438">
        <v>-15</v>
      </c>
    </row>
    <row r="439" spans="3:6" hidden="1" x14ac:dyDescent="0.3">
      <c r="C439">
        <v>13937</v>
      </c>
      <c r="D439">
        <v>-19.709855016199999</v>
      </c>
      <c r="E439">
        <v>1.78624178656</v>
      </c>
      <c r="F439">
        <v>-15</v>
      </c>
    </row>
    <row r="440" spans="3:6" hidden="1" x14ac:dyDescent="0.3">
      <c r="C440">
        <v>13907</v>
      </c>
      <c r="D440">
        <v>-20.0605622876</v>
      </c>
      <c r="E440">
        <v>1.7898111594199999</v>
      </c>
      <c r="F440">
        <v>-15</v>
      </c>
    </row>
    <row r="441" spans="3:6" hidden="1" x14ac:dyDescent="0.3">
      <c r="C441">
        <v>13936</v>
      </c>
      <c r="D441">
        <v>-20.411269559000001</v>
      </c>
      <c r="E441">
        <v>1.7933805322900001</v>
      </c>
      <c r="F441">
        <v>-15</v>
      </c>
    </row>
    <row r="442" spans="3:6" hidden="1" x14ac:dyDescent="0.3">
      <c r="C442">
        <v>27341</v>
      </c>
      <c r="D442">
        <v>19.4716917302</v>
      </c>
      <c r="E442">
        <v>1.79473960564</v>
      </c>
      <c r="F442">
        <v>-15</v>
      </c>
    </row>
    <row r="443" spans="3:6" hidden="1" x14ac:dyDescent="0.3">
      <c r="C443">
        <v>27321</v>
      </c>
      <c r="D443">
        <v>19.122796965900001</v>
      </c>
      <c r="E443">
        <v>1.79935082104</v>
      </c>
      <c r="F443">
        <v>-15</v>
      </c>
    </row>
    <row r="444" spans="3:6" hidden="1" x14ac:dyDescent="0.3">
      <c r="C444">
        <v>27338</v>
      </c>
      <c r="D444">
        <v>18.773902201599999</v>
      </c>
      <c r="E444">
        <v>1.80396203644</v>
      </c>
      <c r="F444">
        <v>-15</v>
      </c>
    </row>
    <row r="445" spans="3:6" hidden="1" x14ac:dyDescent="0.3">
      <c r="C445">
        <v>27300</v>
      </c>
      <c r="D445">
        <v>22.1953683602</v>
      </c>
      <c r="E445">
        <v>2.1352360885500001</v>
      </c>
      <c r="F445">
        <v>-15</v>
      </c>
    </row>
    <row r="446" spans="3:6" hidden="1" x14ac:dyDescent="0.3">
      <c r="C446">
        <v>13898</v>
      </c>
      <c r="D446">
        <v>-22.193266144799999</v>
      </c>
      <c r="E446">
        <v>2.1365059584999999</v>
      </c>
      <c r="F446">
        <v>-15</v>
      </c>
    </row>
    <row r="447" spans="3:6" hidden="1" x14ac:dyDescent="0.3">
      <c r="C447">
        <v>27299</v>
      </c>
      <c r="D447">
        <v>21.298311630699999</v>
      </c>
      <c r="E447">
        <v>2.1393290953199999</v>
      </c>
      <c r="F447">
        <v>-15</v>
      </c>
    </row>
    <row r="448" spans="3:6" hidden="1" x14ac:dyDescent="0.3">
      <c r="C448">
        <v>13897</v>
      </c>
      <c r="D448">
        <v>-21.2994486491</v>
      </c>
      <c r="E448">
        <v>2.1394942436000002</v>
      </c>
      <c r="F448">
        <v>-15</v>
      </c>
    </row>
    <row r="449" spans="3:6" hidden="1" x14ac:dyDescent="0.3">
      <c r="C449">
        <v>11106</v>
      </c>
      <c r="D449">
        <v>-23.1</v>
      </c>
      <c r="E449">
        <v>2.1416666666699999</v>
      </c>
      <c r="F449">
        <v>-15</v>
      </c>
    </row>
    <row r="450" spans="3:6" x14ac:dyDescent="0.3">
      <c r="C450">
        <v>24995</v>
      </c>
      <c r="D450">
        <v>23.1</v>
      </c>
      <c r="E450">
        <v>2.1416666666699999</v>
      </c>
      <c r="F450">
        <v>-15</v>
      </c>
    </row>
    <row r="451" spans="3:6" hidden="1" x14ac:dyDescent="0.3">
      <c r="C451">
        <v>27298</v>
      </c>
      <c r="D451">
        <v>20.400354767500001</v>
      </c>
      <c r="E451">
        <v>2.1463000025699999</v>
      </c>
      <c r="F451">
        <v>-15</v>
      </c>
    </row>
    <row r="452" spans="3:6" hidden="1" x14ac:dyDescent="0.3">
      <c r="C452">
        <v>13925</v>
      </c>
      <c r="D452">
        <v>-18.788919929799999</v>
      </c>
      <c r="E452">
        <v>2.1516222139800001</v>
      </c>
      <c r="F452">
        <v>-15</v>
      </c>
    </row>
    <row r="453" spans="3:6" hidden="1" x14ac:dyDescent="0.3">
      <c r="C453">
        <v>13894</v>
      </c>
      <c r="D453">
        <v>-17.895648055599999</v>
      </c>
      <c r="E453">
        <v>2.1525317086600002</v>
      </c>
      <c r="F453">
        <v>-15</v>
      </c>
    </row>
    <row r="454" spans="3:6" hidden="1" x14ac:dyDescent="0.3">
      <c r="C454">
        <v>27296</v>
      </c>
      <c r="D454">
        <v>17.8959657216</v>
      </c>
      <c r="E454">
        <v>2.1529329116399998</v>
      </c>
      <c r="F454">
        <v>-15</v>
      </c>
    </row>
    <row r="455" spans="3:6" hidden="1" x14ac:dyDescent="0.3">
      <c r="C455">
        <v>27295</v>
      </c>
      <c r="D455">
        <v>17.000083054600001</v>
      </c>
      <c r="E455">
        <v>2.1549689825999998</v>
      </c>
      <c r="F455">
        <v>-15</v>
      </c>
    </row>
    <row r="456" spans="3:6" hidden="1" x14ac:dyDescent="0.3">
      <c r="C456">
        <v>13893</v>
      </c>
      <c r="D456">
        <v>-16.998358068600002</v>
      </c>
      <c r="E456">
        <v>2.1559966783000002</v>
      </c>
      <c r="F456">
        <v>-15</v>
      </c>
    </row>
    <row r="457" spans="3:6" hidden="1" x14ac:dyDescent="0.3">
      <c r="C457">
        <v>11051</v>
      </c>
      <c r="D457">
        <v>-16.100000000000001</v>
      </c>
      <c r="E457">
        <v>2.1666666666699999</v>
      </c>
      <c r="F457">
        <v>-15</v>
      </c>
    </row>
    <row r="458" spans="3:6" hidden="1" x14ac:dyDescent="0.3">
      <c r="C458">
        <v>13835</v>
      </c>
      <c r="D458">
        <v>-15.3</v>
      </c>
      <c r="E458">
        <v>2.1666666666699999</v>
      </c>
      <c r="F458">
        <v>-15</v>
      </c>
    </row>
    <row r="459" spans="3:6" hidden="1" x14ac:dyDescent="0.3">
      <c r="C459">
        <v>13828</v>
      </c>
      <c r="D459">
        <v>-14.5</v>
      </c>
      <c r="E459">
        <v>2.1666666666699999</v>
      </c>
      <c r="F459">
        <v>-15</v>
      </c>
    </row>
    <row r="460" spans="3:6" hidden="1" x14ac:dyDescent="0.3">
      <c r="C460">
        <v>13821</v>
      </c>
      <c r="D460">
        <v>-13.7</v>
      </c>
      <c r="E460">
        <v>2.1666666666699999</v>
      </c>
      <c r="F460">
        <v>-15</v>
      </c>
    </row>
    <row r="461" spans="3:6" hidden="1" x14ac:dyDescent="0.3">
      <c r="C461">
        <v>10948</v>
      </c>
      <c r="D461">
        <v>-12.9</v>
      </c>
      <c r="E461">
        <v>2.1666666666699999</v>
      </c>
      <c r="F461">
        <v>-15</v>
      </c>
    </row>
    <row r="462" spans="3:6" hidden="1" x14ac:dyDescent="0.3">
      <c r="C462">
        <v>13757</v>
      </c>
      <c r="D462">
        <v>-12.1</v>
      </c>
      <c r="E462">
        <v>2.1666666666699999</v>
      </c>
      <c r="F462">
        <v>-15</v>
      </c>
    </row>
    <row r="463" spans="3:6" hidden="1" x14ac:dyDescent="0.3">
      <c r="C463">
        <v>13750</v>
      </c>
      <c r="D463">
        <v>-11.3</v>
      </c>
      <c r="E463">
        <v>2.1666666666699999</v>
      </c>
      <c r="F463">
        <v>-15</v>
      </c>
    </row>
    <row r="464" spans="3:6" hidden="1" x14ac:dyDescent="0.3">
      <c r="C464">
        <v>13743</v>
      </c>
      <c r="D464">
        <v>-10.5</v>
      </c>
      <c r="E464">
        <v>2.1666666666699999</v>
      </c>
      <c r="F464">
        <v>-15</v>
      </c>
    </row>
    <row r="465" spans="3:6" hidden="1" x14ac:dyDescent="0.3">
      <c r="C465">
        <v>10870</v>
      </c>
      <c r="D465">
        <v>-9.6999999999999993</v>
      </c>
      <c r="E465">
        <v>2.1666666666699999</v>
      </c>
      <c r="F465">
        <v>-15</v>
      </c>
    </row>
    <row r="466" spans="3:6" hidden="1" x14ac:dyDescent="0.3">
      <c r="C466">
        <v>13679</v>
      </c>
      <c r="D466">
        <v>-8.875</v>
      </c>
      <c r="E466">
        <v>2.1666666666699999</v>
      </c>
      <c r="F466">
        <v>-15</v>
      </c>
    </row>
    <row r="467" spans="3:6" hidden="1" x14ac:dyDescent="0.3">
      <c r="C467">
        <v>13672</v>
      </c>
      <c r="D467">
        <v>-8.0500000000000007</v>
      </c>
      <c r="E467">
        <v>2.1666666666699999</v>
      </c>
      <c r="F467">
        <v>-15</v>
      </c>
    </row>
    <row r="468" spans="3:6" hidden="1" x14ac:dyDescent="0.3">
      <c r="C468">
        <v>13665</v>
      </c>
      <c r="D468">
        <v>-7.2249999999999996</v>
      </c>
      <c r="E468">
        <v>2.1666666666699999</v>
      </c>
      <c r="F468">
        <v>-15</v>
      </c>
    </row>
    <row r="469" spans="3:6" hidden="1" x14ac:dyDescent="0.3">
      <c r="C469">
        <v>10792</v>
      </c>
      <c r="D469">
        <v>-6.4</v>
      </c>
      <c r="E469">
        <v>2.1666666666699999</v>
      </c>
      <c r="F469">
        <v>-15</v>
      </c>
    </row>
    <row r="470" spans="3:6" hidden="1" x14ac:dyDescent="0.3">
      <c r="C470">
        <v>13601</v>
      </c>
      <c r="D470">
        <v>-5.6</v>
      </c>
      <c r="E470">
        <v>2.1666666666699999</v>
      </c>
      <c r="F470">
        <v>-15</v>
      </c>
    </row>
    <row r="471" spans="3:6" hidden="1" x14ac:dyDescent="0.3">
      <c r="C471">
        <v>13594</v>
      </c>
      <c r="D471">
        <v>-4.8</v>
      </c>
      <c r="E471">
        <v>2.1666666666699999</v>
      </c>
      <c r="F471">
        <v>-15</v>
      </c>
    </row>
    <row r="472" spans="3:6" hidden="1" x14ac:dyDescent="0.3">
      <c r="C472">
        <v>13587</v>
      </c>
      <c r="D472">
        <v>-4</v>
      </c>
      <c r="E472">
        <v>2.1666666666699999</v>
      </c>
      <c r="F472">
        <v>-15</v>
      </c>
    </row>
    <row r="473" spans="3:6" hidden="1" x14ac:dyDescent="0.3">
      <c r="C473">
        <v>10714</v>
      </c>
      <c r="D473">
        <v>-3.2</v>
      </c>
      <c r="E473">
        <v>2.1666666666699999</v>
      </c>
      <c r="F473">
        <v>-15</v>
      </c>
    </row>
    <row r="474" spans="3:6" hidden="1" x14ac:dyDescent="0.3">
      <c r="C474">
        <v>13479</v>
      </c>
      <c r="D474">
        <v>-2.4</v>
      </c>
      <c r="E474">
        <v>2.1666666666699999</v>
      </c>
      <c r="F474">
        <v>-15</v>
      </c>
    </row>
    <row r="475" spans="3:6" hidden="1" x14ac:dyDescent="0.3">
      <c r="C475">
        <v>13472</v>
      </c>
      <c r="D475">
        <v>-1.6</v>
      </c>
      <c r="E475">
        <v>2.1666666666699999</v>
      </c>
      <c r="F475">
        <v>-15</v>
      </c>
    </row>
    <row r="476" spans="3:6" hidden="1" x14ac:dyDescent="0.3">
      <c r="C476">
        <v>13465</v>
      </c>
      <c r="D476">
        <v>-0.8</v>
      </c>
      <c r="E476">
        <v>2.1666666666699999</v>
      </c>
      <c r="F476">
        <v>-15</v>
      </c>
    </row>
    <row r="477" spans="3:6" hidden="1" x14ac:dyDescent="0.3">
      <c r="C477">
        <v>10592</v>
      </c>
      <c r="D477">
        <v>0</v>
      </c>
      <c r="E477">
        <v>2.1666666666699999</v>
      </c>
      <c r="F477">
        <v>-15</v>
      </c>
    </row>
    <row r="478" spans="3:6" hidden="1" x14ac:dyDescent="0.3">
      <c r="C478">
        <v>13578</v>
      </c>
      <c r="D478">
        <v>0.8</v>
      </c>
      <c r="E478">
        <v>2.1666666666699999</v>
      </c>
      <c r="F478">
        <v>-15</v>
      </c>
    </row>
    <row r="479" spans="3:6" hidden="1" x14ac:dyDescent="0.3">
      <c r="C479">
        <v>13571</v>
      </c>
      <c r="D479">
        <v>1.6</v>
      </c>
      <c r="E479">
        <v>2.1666666666699999</v>
      </c>
      <c r="F479">
        <v>-15</v>
      </c>
    </row>
    <row r="480" spans="3:6" hidden="1" x14ac:dyDescent="0.3">
      <c r="C480">
        <v>13564</v>
      </c>
      <c r="D480">
        <v>2.4</v>
      </c>
      <c r="E480">
        <v>2.1666666666699999</v>
      </c>
      <c r="F480">
        <v>-15</v>
      </c>
    </row>
    <row r="481" spans="3:6" hidden="1" x14ac:dyDescent="0.3">
      <c r="C481">
        <v>13553</v>
      </c>
      <c r="D481">
        <v>3.2</v>
      </c>
      <c r="E481">
        <v>2.1666666666699999</v>
      </c>
      <c r="F481">
        <v>-15</v>
      </c>
    </row>
    <row r="482" spans="3:6" hidden="1" x14ac:dyDescent="0.3">
      <c r="C482">
        <v>27010</v>
      </c>
      <c r="D482">
        <v>4</v>
      </c>
      <c r="E482">
        <v>2.1666666666699999</v>
      </c>
      <c r="F482">
        <v>-15</v>
      </c>
    </row>
    <row r="483" spans="3:6" hidden="1" x14ac:dyDescent="0.3">
      <c r="C483">
        <v>27003</v>
      </c>
      <c r="D483">
        <v>4.8</v>
      </c>
      <c r="E483">
        <v>2.1666666666699999</v>
      </c>
      <c r="F483">
        <v>-15</v>
      </c>
    </row>
    <row r="484" spans="3:6" hidden="1" x14ac:dyDescent="0.3">
      <c r="C484">
        <v>26996</v>
      </c>
      <c r="D484">
        <v>5.6</v>
      </c>
      <c r="E484">
        <v>2.1666666666699999</v>
      </c>
      <c r="F484">
        <v>-15</v>
      </c>
    </row>
    <row r="485" spans="3:6" hidden="1" x14ac:dyDescent="0.3">
      <c r="C485">
        <v>24681</v>
      </c>
      <c r="D485">
        <v>6.4</v>
      </c>
      <c r="E485">
        <v>2.1666666666699999</v>
      </c>
      <c r="F485">
        <v>-15</v>
      </c>
    </row>
    <row r="486" spans="3:6" hidden="1" x14ac:dyDescent="0.3">
      <c r="C486">
        <v>27081</v>
      </c>
      <c r="D486">
        <v>7.2249999999999996</v>
      </c>
      <c r="E486">
        <v>2.1666666666699999</v>
      </c>
      <c r="F486">
        <v>-15</v>
      </c>
    </row>
    <row r="487" spans="3:6" hidden="1" x14ac:dyDescent="0.3">
      <c r="C487">
        <v>27074</v>
      </c>
      <c r="D487">
        <v>8.0500000000000007</v>
      </c>
      <c r="E487">
        <v>2.1666666666699999</v>
      </c>
      <c r="F487">
        <v>-15</v>
      </c>
    </row>
    <row r="488" spans="3:6" hidden="1" x14ac:dyDescent="0.3">
      <c r="C488">
        <v>27067</v>
      </c>
      <c r="D488">
        <v>8.875</v>
      </c>
      <c r="E488">
        <v>2.1666666666699999</v>
      </c>
      <c r="F488">
        <v>-15</v>
      </c>
    </row>
    <row r="489" spans="3:6" hidden="1" x14ac:dyDescent="0.3">
      <c r="C489">
        <v>24759</v>
      </c>
      <c r="D489">
        <v>9.6999999999999993</v>
      </c>
      <c r="E489">
        <v>2.1666666666699999</v>
      </c>
      <c r="F489">
        <v>-15</v>
      </c>
    </row>
    <row r="490" spans="3:6" hidden="1" x14ac:dyDescent="0.3">
      <c r="C490">
        <v>27159</v>
      </c>
      <c r="D490">
        <v>10.5</v>
      </c>
      <c r="E490">
        <v>2.1666666666699999</v>
      </c>
      <c r="F490">
        <v>-15</v>
      </c>
    </row>
    <row r="491" spans="3:6" hidden="1" x14ac:dyDescent="0.3">
      <c r="C491">
        <v>27152</v>
      </c>
      <c r="D491">
        <v>11.3</v>
      </c>
      <c r="E491">
        <v>2.1666666666699999</v>
      </c>
      <c r="F491">
        <v>-15</v>
      </c>
    </row>
    <row r="492" spans="3:6" hidden="1" x14ac:dyDescent="0.3">
      <c r="C492">
        <v>27145</v>
      </c>
      <c r="D492">
        <v>12.1</v>
      </c>
      <c r="E492">
        <v>2.1666666666699999</v>
      </c>
      <c r="F492">
        <v>-15</v>
      </c>
    </row>
    <row r="493" spans="3:6" hidden="1" x14ac:dyDescent="0.3">
      <c r="C493">
        <v>24837</v>
      </c>
      <c r="D493">
        <v>12.9</v>
      </c>
      <c r="E493">
        <v>2.1666666666699999</v>
      </c>
      <c r="F493">
        <v>-15</v>
      </c>
    </row>
    <row r="494" spans="3:6" hidden="1" x14ac:dyDescent="0.3">
      <c r="C494">
        <v>27237</v>
      </c>
      <c r="D494">
        <v>13.7</v>
      </c>
      <c r="E494">
        <v>2.1666666666699999</v>
      </c>
      <c r="F494">
        <v>-15</v>
      </c>
    </row>
    <row r="495" spans="3:6" hidden="1" x14ac:dyDescent="0.3">
      <c r="C495">
        <v>27230</v>
      </c>
      <c r="D495">
        <v>14.5</v>
      </c>
      <c r="E495">
        <v>2.1666666666699999</v>
      </c>
      <c r="F495">
        <v>-15</v>
      </c>
    </row>
    <row r="496" spans="3:6" hidden="1" x14ac:dyDescent="0.3">
      <c r="C496">
        <v>27223</v>
      </c>
      <c r="D496">
        <v>15.3</v>
      </c>
      <c r="E496">
        <v>2.1666666666699999</v>
      </c>
      <c r="F496">
        <v>-15</v>
      </c>
    </row>
    <row r="497" spans="3:6" hidden="1" x14ac:dyDescent="0.3">
      <c r="C497">
        <v>24940</v>
      </c>
      <c r="D497">
        <v>16.100000000000001</v>
      </c>
      <c r="E497">
        <v>2.1666666666699999</v>
      </c>
      <c r="F497">
        <v>-15</v>
      </c>
    </row>
    <row r="498" spans="3:6" hidden="1" x14ac:dyDescent="0.3">
      <c r="C498">
        <v>13895</v>
      </c>
      <c r="D498">
        <v>-19.654927508099998</v>
      </c>
      <c r="E498">
        <v>2.1856208932799999</v>
      </c>
      <c r="F498">
        <v>-15</v>
      </c>
    </row>
    <row r="499" spans="3:6" hidden="1" x14ac:dyDescent="0.3">
      <c r="C499">
        <v>13896</v>
      </c>
      <c r="D499">
        <v>-20.443134779499999</v>
      </c>
      <c r="E499">
        <v>2.1873152661400002</v>
      </c>
      <c r="F499">
        <v>-15</v>
      </c>
    </row>
    <row r="500" spans="3:6" hidden="1" x14ac:dyDescent="0.3">
      <c r="C500">
        <v>27322</v>
      </c>
      <c r="D500">
        <v>19.535845865100001</v>
      </c>
      <c r="E500">
        <v>2.1898698028200001</v>
      </c>
      <c r="F500">
        <v>-15</v>
      </c>
    </row>
    <row r="501" spans="3:6" hidden="1" x14ac:dyDescent="0.3">
      <c r="C501">
        <v>27297</v>
      </c>
      <c r="D501">
        <v>18.749451100800002</v>
      </c>
      <c r="E501">
        <v>2.1963560182199999</v>
      </c>
      <c r="F501">
        <v>-15</v>
      </c>
    </row>
    <row r="502" spans="3:6" hidden="1" x14ac:dyDescent="0.3">
      <c r="C502">
        <v>11095</v>
      </c>
      <c r="D502">
        <v>-23.1</v>
      </c>
      <c r="E502">
        <v>2.57</v>
      </c>
      <c r="F502">
        <v>-15</v>
      </c>
    </row>
    <row r="503" spans="3:6" x14ac:dyDescent="0.3">
      <c r="C503">
        <v>24994</v>
      </c>
      <c r="D503">
        <v>23.1</v>
      </c>
      <c r="E503">
        <v>2.57</v>
      </c>
      <c r="F503">
        <v>-15</v>
      </c>
    </row>
    <row r="504" spans="3:6" hidden="1" x14ac:dyDescent="0.3">
      <c r="C504">
        <v>12794</v>
      </c>
      <c r="D504">
        <v>-22.662500000000001</v>
      </c>
      <c r="E504">
        <v>2.5718749999999999</v>
      </c>
      <c r="F504">
        <v>-15</v>
      </c>
    </row>
    <row r="505" spans="3:6" hidden="1" x14ac:dyDescent="0.3">
      <c r="C505">
        <v>26580</v>
      </c>
      <c r="D505">
        <v>22.662500000000001</v>
      </c>
      <c r="E505">
        <v>2.5718749999999999</v>
      </c>
      <c r="F505">
        <v>-15</v>
      </c>
    </row>
    <row r="506" spans="3:6" hidden="1" x14ac:dyDescent="0.3">
      <c r="C506">
        <v>12795</v>
      </c>
      <c r="D506">
        <v>-22.225000000000001</v>
      </c>
      <c r="E506">
        <v>2.57375</v>
      </c>
      <c r="F506">
        <v>-15</v>
      </c>
    </row>
    <row r="507" spans="3:6" hidden="1" x14ac:dyDescent="0.3">
      <c r="C507">
        <v>26581</v>
      </c>
      <c r="D507">
        <v>22.225000000000001</v>
      </c>
      <c r="E507">
        <v>2.57375</v>
      </c>
      <c r="F507">
        <v>-15</v>
      </c>
    </row>
    <row r="508" spans="3:6" hidden="1" x14ac:dyDescent="0.3">
      <c r="C508">
        <v>12796</v>
      </c>
      <c r="D508">
        <v>-21.787500000000001</v>
      </c>
      <c r="E508">
        <v>2.5756250000000001</v>
      </c>
      <c r="F508">
        <v>-15</v>
      </c>
    </row>
    <row r="509" spans="3:6" hidden="1" x14ac:dyDescent="0.3">
      <c r="C509">
        <v>26582</v>
      </c>
      <c r="D509">
        <v>21.787500000000001</v>
      </c>
      <c r="E509">
        <v>2.5756250000000001</v>
      </c>
      <c r="F509">
        <v>-15</v>
      </c>
    </row>
    <row r="510" spans="3:6" hidden="1" x14ac:dyDescent="0.3">
      <c r="C510">
        <v>12797</v>
      </c>
      <c r="D510">
        <v>-21.35</v>
      </c>
      <c r="E510">
        <v>2.5775000000000001</v>
      </c>
      <c r="F510">
        <v>-15</v>
      </c>
    </row>
    <row r="511" spans="3:6" hidden="1" x14ac:dyDescent="0.3">
      <c r="C511">
        <v>26583</v>
      </c>
      <c r="D511">
        <v>21.35</v>
      </c>
      <c r="E511">
        <v>2.5775000000000001</v>
      </c>
      <c r="F511">
        <v>-15</v>
      </c>
    </row>
    <row r="512" spans="3:6" hidden="1" x14ac:dyDescent="0.3">
      <c r="C512">
        <v>12798</v>
      </c>
      <c r="D512">
        <v>-20.912500000000001</v>
      </c>
      <c r="E512">
        <v>2.5793750000000002</v>
      </c>
      <c r="F512">
        <v>-15</v>
      </c>
    </row>
    <row r="513" spans="3:6" hidden="1" x14ac:dyDescent="0.3">
      <c r="C513">
        <v>26584</v>
      </c>
      <c r="D513">
        <v>20.912500000000001</v>
      </c>
      <c r="E513">
        <v>2.5793750000000002</v>
      </c>
      <c r="F513">
        <v>-15</v>
      </c>
    </row>
    <row r="514" spans="3:6" hidden="1" x14ac:dyDescent="0.3">
      <c r="C514">
        <v>12799</v>
      </c>
      <c r="D514">
        <v>-20.475000000000001</v>
      </c>
      <c r="E514">
        <v>2.5812499999999998</v>
      </c>
      <c r="F514">
        <v>-15</v>
      </c>
    </row>
    <row r="515" spans="3:6" hidden="1" x14ac:dyDescent="0.3">
      <c r="C515">
        <v>26585</v>
      </c>
      <c r="D515">
        <v>20.475000000000001</v>
      </c>
      <c r="E515">
        <v>2.5812499999999998</v>
      </c>
      <c r="F515">
        <v>-15</v>
      </c>
    </row>
    <row r="516" spans="3:6" hidden="1" x14ac:dyDescent="0.3">
      <c r="C516">
        <v>12800</v>
      </c>
      <c r="D516">
        <v>-20.037500000000001</v>
      </c>
      <c r="E516">
        <v>2.5831249999999999</v>
      </c>
      <c r="F516">
        <v>-15</v>
      </c>
    </row>
    <row r="517" spans="3:6" hidden="1" x14ac:dyDescent="0.3">
      <c r="C517">
        <v>26586</v>
      </c>
      <c r="D517">
        <v>20.037500000000001</v>
      </c>
      <c r="E517">
        <v>2.5831249999999999</v>
      </c>
      <c r="F517">
        <v>-15</v>
      </c>
    </row>
    <row r="518" spans="3:6" hidden="1" x14ac:dyDescent="0.3">
      <c r="C518">
        <v>12801</v>
      </c>
      <c r="D518">
        <v>-19.600000000000001</v>
      </c>
      <c r="E518">
        <v>2.585</v>
      </c>
      <c r="F518">
        <v>-15</v>
      </c>
    </row>
    <row r="519" spans="3:6" hidden="1" x14ac:dyDescent="0.3">
      <c r="C519">
        <v>26587</v>
      </c>
      <c r="D519">
        <v>19.600000000000001</v>
      </c>
      <c r="E519">
        <v>2.585</v>
      </c>
      <c r="F519">
        <v>-15</v>
      </c>
    </row>
    <row r="520" spans="3:6" hidden="1" x14ac:dyDescent="0.3">
      <c r="C520">
        <v>12802</v>
      </c>
      <c r="D520">
        <v>-19.162500000000001</v>
      </c>
      <c r="E520">
        <v>2.586875</v>
      </c>
      <c r="F520">
        <v>-15</v>
      </c>
    </row>
    <row r="521" spans="3:6" hidden="1" x14ac:dyDescent="0.3">
      <c r="C521">
        <v>26588</v>
      </c>
      <c r="D521">
        <v>19.162500000000001</v>
      </c>
      <c r="E521">
        <v>2.586875</v>
      </c>
      <c r="F521">
        <v>-15</v>
      </c>
    </row>
    <row r="522" spans="3:6" hidden="1" x14ac:dyDescent="0.3">
      <c r="C522">
        <v>12803</v>
      </c>
      <c r="D522">
        <v>-18.725000000000001</v>
      </c>
      <c r="E522">
        <v>2.5887500000000001</v>
      </c>
      <c r="F522">
        <v>-15</v>
      </c>
    </row>
    <row r="523" spans="3:6" hidden="1" x14ac:dyDescent="0.3">
      <c r="C523">
        <v>26589</v>
      </c>
      <c r="D523">
        <v>18.725000000000001</v>
      </c>
      <c r="E523">
        <v>2.5887500000000001</v>
      </c>
      <c r="F523">
        <v>-15</v>
      </c>
    </row>
    <row r="524" spans="3:6" hidden="1" x14ac:dyDescent="0.3">
      <c r="C524">
        <v>12804</v>
      </c>
      <c r="D524">
        <v>-18.287500000000001</v>
      </c>
      <c r="E524">
        <v>2.5906250000000002</v>
      </c>
      <c r="F524">
        <v>-15</v>
      </c>
    </row>
    <row r="525" spans="3:6" hidden="1" x14ac:dyDescent="0.3">
      <c r="C525">
        <v>26590</v>
      </c>
      <c r="D525">
        <v>18.287500000000001</v>
      </c>
      <c r="E525">
        <v>2.5906250000000002</v>
      </c>
      <c r="F525">
        <v>-15</v>
      </c>
    </row>
    <row r="526" spans="3:6" hidden="1" x14ac:dyDescent="0.3">
      <c r="C526">
        <v>12805</v>
      </c>
      <c r="D526">
        <v>-17.850000000000001</v>
      </c>
      <c r="E526">
        <v>2.5924999999999998</v>
      </c>
      <c r="F526">
        <v>-15</v>
      </c>
    </row>
    <row r="527" spans="3:6" hidden="1" x14ac:dyDescent="0.3">
      <c r="C527">
        <v>26591</v>
      </c>
      <c r="D527">
        <v>17.850000000000001</v>
      </c>
      <c r="E527">
        <v>2.5924999999999998</v>
      </c>
      <c r="F527">
        <v>-15</v>
      </c>
    </row>
    <row r="528" spans="3:6" hidden="1" x14ac:dyDescent="0.3">
      <c r="C528">
        <v>12806</v>
      </c>
      <c r="D528">
        <v>-17.412500000000001</v>
      </c>
      <c r="E528">
        <v>2.5943749999999999</v>
      </c>
      <c r="F528">
        <v>-15</v>
      </c>
    </row>
    <row r="529" spans="3:6" hidden="1" x14ac:dyDescent="0.3">
      <c r="C529">
        <v>26592</v>
      </c>
      <c r="D529">
        <v>17.412500000000001</v>
      </c>
      <c r="E529">
        <v>2.5943749999999999</v>
      </c>
      <c r="F529">
        <v>-15</v>
      </c>
    </row>
    <row r="530" spans="3:6" hidden="1" x14ac:dyDescent="0.3">
      <c r="C530">
        <v>12807</v>
      </c>
      <c r="D530">
        <v>-16.975000000000001</v>
      </c>
      <c r="E530">
        <v>2.5962499999999999</v>
      </c>
      <c r="F530">
        <v>-15</v>
      </c>
    </row>
    <row r="531" spans="3:6" hidden="1" x14ac:dyDescent="0.3">
      <c r="C531">
        <v>26593</v>
      </c>
      <c r="D531">
        <v>16.975000000000001</v>
      </c>
      <c r="E531">
        <v>2.5962499999999999</v>
      </c>
      <c r="F531">
        <v>-15</v>
      </c>
    </row>
    <row r="532" spans="3:6" hidden="1" x14ac:dyDescent="0.3">
      <c r="C532">
        <v>12808</v>
      </c>
      <c r="D532">
        <v>-16.537500000000001</v>
      </c>
      <c r="E532">
        <v>2.598125</v>
      </c>
      <c r="F532">
        <v>-15</v>
      </c>
    </row>
    <row r="533" spans="3:6" hidden="1" x14ac:dyDescent="0.3">
      <c r="C533">
        <v>26594</v>
      </c>
      <c r="D533">
        <v>16.537500000000001</v>
      </c>
      <c r="E533">
        <v>2.598125</v>
      </c>
      <c r="F533">
        <v>-15</v>
      </c>
    </row>
    <row r="534" spans="3:6" hidden="1" x14ac:dyDescent="0.3">
      <c r="C534">
        <v>11040</v>
      </c>
      <c r="D534">
        <v>-16.100000000000001</v>
      </c>
      <c r="E534">
        <v>2.6</v>
      </c>
      <c r="F534">
        <v>-15</v>
      </c>
    </row>
    <row r="535" spans="3:6" hidden="1" x14ac:dyDescent="0.3">
      <c r="C535">
        <v>12744</v>
      </c>
      <c r="D535">
        <v>-15.7</v>
      </c>
      <c r="E535">
        <v>2.6</v>
      </c>
      <c r="F535">
        <v>-15</v>
      </c>
    </row>
    <row r="536" spans="3:6" hidden="1" x14ac:dyDescent="0.3">
      <c r="C536">
        <v>12745</v>
      </c>
      <c r="D536">
        <v>-15.3</v>
      </c>
      <c r="E536">
        <v>2.6</v>
      </c>
      <c r="F536">
        <v>-15</v>
      </c>
    </row>
    <row r="537" spans="3:6" hidden="1" x14ac:dyDescent="0.3">
      <c r="C537">
        <v>12746</v>
      </c>
      <c r="D537">
        <v>-14.9</v>
      </c>
      <c r="E537">
        <v>2.6</v>
      </c>
      <c r="F537">
        <v>-15</v>
      </c>
    </row>
    <row r="538" spans="3:6" hidden="1" x14ac:dyDescent="0.3">
      <c r="C538">
        <v>12747</v>
      </c>
      <c r="D538">
        <v>-14.5</v>
      </c>
      <c r="E538">
        <v>2.6</v>
      </c>
      <c r="F538">
        <v>-15</v>
      </c>
    </row>
    <row r="539" spans="3:6" hidden="1" x14ac:dyDescent="0.3">
      <c r="C539">
        <v>12748</v>
      </c>
      <c r="D539">
        <v>-14.1</v>
      </c>
      <c r="E539">
        <v>2.6</v>
      </c>
      <c r="F539">
        <v>-15</v>
      </c>
    </row>
    <row r="540" spans="3:6" hidden="1" x14ac:dyDescent="0.3">
      <c r="C540">
        <v>12749</v>
      </c>
      <c r="D540">
        <v>-13.7</v>
      </c>
      <c r="E540">
        <v>2.6</v>
      </c>
      <c r="F540">
        <v>-15</v>
      </c>
    </row>
    <row r="541" spans="3:6" hidden="1" x14ac:dyDescent="0.3">
      <c r="C541">
        <v>12750</v>
      </c>
      <c r="D541">
        <v>-13.3</v>
      </c>
      <c r="E541">
        <v>2.6</v>
      </c>
      <c r="F541">
        <v>-15</v>
      </c>
    </row>
    <row r="542" spans="3:6" hidden="1" x14ac:dyDescent="0.3">
      <c r="C542">
        <v>10937</v>
      </c>
      <c r="D542">
        <v>-12.9</v>
      </c>
      <c r="E542">
        <v>2.6</v>
      </c>
      <c r="F542">
        <v>-15</v>
      </c>
    </row>
    <row r="543" spans="3:6" hidden="1" x14ac:dyDescent="0.3">
      <c r="C543">
        <v>12694</v>
      </c>
      <c r="D543">
        <v>-12.5</v>
      </c>
      <c r="E543">
        <v>2.6</v>
      </c>
      <c r="F543">
        <v>-15</v>
      </c>
    </row>
    <row r="544" spans="3:6" hidden="1" x14ac:dyDescent="0.3">
      <c r="C544">
        <v>12695</v>
      </c>
      <c r="D544">
        <v>-12.1</v>
      </c>
      <c r="E544">
        <v>2.6</v>
      </c>
      <c r="F544">
        <v>-15</v>
      </c>
    </row>
    <row r="545" spans="3:6" hidden="1" x14ac:dyDescent="0.3">
      <c r="C545">
        <v>12696</v>
      </c>
      <c r="D545">
        <v>-11.7</v>
      </c>
      <c r="E545">
        <v>2.6</v>
      </c>
      <c r="F545">
        <v>-15</v>
      </c>
    </row>
    <row r="546" spans="3:6" hidden="1" x14ac:dyDescent="0.3">
      <c r="C546">
        <v>12697</v>
      </c>
      <c r="D546">
        <v>-11.3</v>
      </c>
      <c r="E546">
        <v>2.6</v>
      </c>
      <c r="F546">
        <v>-15</v>
      </c>
    </row>
    <row r="547" spans="3:6" hidden="1" x14ac:dyDescent="0.3">
      <c r="C547">
        <v>12698</v>
      </c>
      <c r="D547">
        <v>-10.9</v>
      </c>
      <c r="E547">
        <v>2.6</v>
      </c>
      <c r="F547">
        <v>-15</v>
      </c>
    </row>
    <row r="548" spans="3:6" hidden="1" x14ac:dyDescent="0.3">
      <c r="C548">
        <v>12699</v>
      </c>
      <c r="D548">
        <v>-10.5</v>
      </c>
      <c r="E548">
        <v>2.6</v>
      </c>
      <c r="F548">
        <v>-15</v>
      </c>
    </row>
    <row r="549" spans="3:6" hidden="1" x14ac:dyDescent="0.3">
      <c r="C549">
        <v>12700</v>
      </c>
      <c r="D549">
        <v>-10.1</v>
      </c>
      <c r="E549">
        <v>2.6</v>
      </c>
      <c r="F549">
        <v>-15</v>
      </c>
    </row>
    <row r="550" spans="3:6" hidden="1" x14ac:dyDescent="0.3">
      <c r="C550">
        <v>10859</v>
      </c>
      <c r="D550">
        <v>-9.6999999999999993</v>
      </c>
      <c r="E550">
        <v>2.6</v>
      </c>
      <c r="F550">
        <v>-15</v>
      </c>
    </row>
    <row r="551" spans="3:6" hidden="1" x14ac:dyDescent="0.3">
      <c r="C551">
        <v>12644</v>
      </c>
      <c r="D551">
        <v>-9.2874999999999996</v>
      </c>
      <c r="E551">
        <v>2.6</v>
      </c>
      <c r="F551">
        <v>-15</v>
      </c>
    </row>
    <row r="552" spans="3:6" hidden="1" x14ac:dyDescent="0.3">
      <c r="C552">
        <v>12645</v>
      </c>
      <c r="D552">
        <v>-8.875</v>
      </c>
      <c r="E552">
        <v>2.6</v>
      </c>
      <c r="F552">
        <v>-15</v>
      </c>
    </row>
    <row r="553" spans="3:6" hidden="1" x14ac:dyDescent="0.3">
      <c r="C553">
        <v>12646</v>
      </c>
      <c r="D553">
        <v>-8.4625000000000004</v>
      </c>
      <c r="E553">
        <v>2.6</v>
      </c>
      <c r="F553">
        <v>-15</v>
      </c>
    </row>
    <row r="554" spans="3:6" hidden="1" x14ac:dyDescent="0.3">
      <c r="C554">
        <v>12647</v>
      </c>
      <c r="D554">
        <v>-8.0500000000000007</v>
      </c>
      <c r="E554">
        <v>2.6</v>
      </c>
      <c r="F554">
        <v>-15</v>
      </c>
    </row>
    <row r="555" spans="3:6" hidden="1" x14ac:dyDescent="0.3">
      <c r="C555">
        <v>12648</v>
      </c>
      <c r="D555">
        <v>-7.6375000000000002</v>
      </c>
      <c r="E555">
        <v>2.6</v>
      </c>
      <c r="F555">
        <v>-15</v>
      </c>
    </row>
    <row r="556" spans="3:6" hidden="1" x14ac:dyDescent="0.3">
      <c r="C556">
        <v>12649</v>
      </c>
      <c r="D556">
        <v>-7.2249999999999996</v>
      </c>
      <c r="E556">
        <v>2.6</v>
      </c>
      <c r="F556">
        <v>-15</v>
      </c>
    </row>
    <row r="557" spans="3:6" hidden="1" x14ac:dyDescent="0.3">
      <c r="C557">
        <v>12650</v>
      </c>
      <c r="D557">
        <v>-6.8125</v>
      </c>
      <c r="E557">
        <v>2.6</v>
      </c>
      <c r="F557">
        <v>-15</v>
      </c>
    </row>
    <row r="558" spans="3:6" hidden="1" x14ac:dyDescent="0.3">
      <c r="C558">
        <v>10781</v>
      </c>
      <c r="D558">
        <v>-6.4</v>
      </c>
      <c r="E558">
        <v>2.6</v>
      </c>
      <c r="F558">
        <v>-15</v>
      </c>
    </row>
    <row r="559" spans="3:6" hidden="1" x14ac:dyDescent="0.3">
      <c r="C559">
        <v>12594</v>
      </c>
      <c r="D559">
        <v>-6</v>
      </c>
      <c r="E559">
        <v>2.6</v>
      </c>
      <c r="F559">
        <v>-15</v>
      </c>
    </row>
    <row r="560" spans="3:6" hidden="1" x14ac:dyDescent="0.3">
      <c r="C560">
        <v>12595</v>
      </c>
      <c r="D560">
        <v>-5.6</v>
      </c>
      <c r="E560">
        <v>2.6</v>
      </c>
      <c r="F560">
        <v>-15</v>
      </c>
    </row>
    <row r="561" spans="3:6" hidden="1" x14ac:dyDescent="0.3">
      <c r="C561">
        <v>12596</v>
      </c>
      <c r="D561">
        <v>-5.2</v>
      </c>
      <c r="E561">
        <v>2.6</v>
      </c>
      <c r="F561">
        <v>-15</v>
      </c>
    </row>
    <row r="562" spans="3:6" hidden="1" x14ac:dyDescent="0.3">
      <c r="C562">
        <v>12597</v>
      </c>
      <c r="D562">
        <v>-4.8</v>
      </c>
      <c r="E562">
        <v>2.6</v>
      </c>
      <c r="F562">
        <v>-15</v>
      </c>
    </row>
    <row r="563" spans="3:6" hidden="1" x14ac:dyDescent="0.3">
      <c r="C563">
        <v>12598</v>
      </c>
      <c r="D563">
        <v>-4.4000000000000004</v>
      </c>
      <c r="E563">
        <v>2.6</v>
      </c>
      <c r="F563">
        <v>-15</v>
      </c>
    </row>
    <row r="564" spans="3:6" hidden="1" x14ac:dyDescent="0.3">
      <c r="C564">
        <v>12599</v>
      </c>
      <c r="D564">
        <v>-4</v>
      </c>
      <c r="E564">
        <v>2.6</v>
      </c>
      <c r="F564">
        <v>-15</v>
      </c>
    </row>
    <row r="565" spans="3:6" hidden="1" x14ac:dyDescent="0.3">
      <c r="C565">
        <v>12600</v>
      </c>
      <c r="D565">
        <v>-3.6</v>
      </c>
      <c r="E565">
        <v>2.6</v>
      </c>
      <c r="F565">
        <v>-15</v>
      </c>
    </row>
    <row r="566" spans="3:6" hidden="1" x14ac:dyDescent="0.3">
      <c r="C566">
        <v>10703</v>
      </c>
      <c r="D566">
        <v>-3.2</v>
      </c>
      <c r="E566">
        <v>2.6</v>
      </c>
      <c r="F566">
        <v>-15</v>
      </c>
    </row>
    <row r="567" spans="3:6" hidden="1" x14ac:dyDescent="0.3">
      <c r="C567">
        <v>12544</v>
      </c>
      <c r="D567">
        <v>-2.8</v>
      </c>
      <c r="E567">
        <v>2.6</v>
      </c>
      <c r="F567">
        <v>-15</v>
      </c>
    </row>
    <row r="568" spans="3:6" hidden="1" x14ac:dyDescent="0.3">
      <c r="C568">
        <v>12545</v>
      </c>
      <c r="D568">
        <v>-2.4</v>
      </c>
      <c r="E568">
        <v>2.6</v>
      </c>
      <c r="F568">
        <v>-15</v>
      </c>
    </row>
    <row r="569" spans="3:6" hidden="1" x14ac:dyDescent="0.3">
      <c r="C569">
        <v>12546</v>
      </c>
      <c r="D569">
        <v>-2</v>
      </c>
      <c r="E569">
        <v>2.6</v>
      </c>
      <c r="F569">
        <v>-15</v>
      </c>
    </row>
    <row r="570" spans="3:6" hidden="1" x14ac:dyDescent="0.3">
      <c r="C570">
        <v>12547</v>
      </c>
      <c r="D570">
        <v>-1.6</v>
      </c>
      <c r="E570">
        <v>2.6</v>
      </c>
      <c r="F570">
        <v>-15</v>
      </c>
    </row>
    <row r="571" spans="3:6" hidden="1" x14ac:dyDescent="0.3">
      <c r="C571">
        <v>12548</v>
      </c>
      <c r="D571">
        <v>-1.2</v>
      </c>
      <c r="E571">
        <v>2.6</v>
      </c>
      <c r="F571">
        <v>-15</v>
      </c>
    </row>
    <row r="572" spans="3:6" hidden="1" x14ac:dyDescent="0.3">
      <c r="C572">
        <v>12549</v>
      </c>
      <c r="D572">
        <v>-0.8</v>
      </c>
      <c r="E572">
        <v>2.6</v>
      </c>
      <c r="F572">
        <v>-15</v>
      </c>
    </row>
    <row r="573" spans="3:6" hidden="1" x14ac:dyDescent="0.3">
      <c r="C573">
        <v>12550</v>
      </c>
      <c r="D573">
        <v>-0.4</v>
      </c>
      <c r="E573">
        <v>2.6</v>
      </c>
      <c r="F573">
        <v>-15</v>
      </c>
    </row>
    <row r="574" spans="3:6" hidden="1" x14ac:dyDescent="0.3">
      <c r="C574">
        <v>10581</v>
      </c>
      <c r="D574">
        <v>0</v>
      </c>
      <c r="E574">
        <v>2.6</v>
      </c>
      <c r="F574">
        <v>-15</v>
      </c>
    </row>
    <row r="575" spans="3:6" hidden="1" x14ac:dyDescent="0.3">
      <c r="C575">
        <v>13546</v>
      </c>
      <c r="D575">
        <v>0.4</v>
      </c>
      <c r="E575">
        <v>2.6</v>
      </c>
      <c r="F575">
        <v>-15</v>
      </c>
    </row>
    <row r="576" spans="3:6" hidden="1" x14ac:dyDescent="0.3">
      <c r="C576">
        <v>13547</v>
      </c>
      <c r="D576">
        <v>0.8</v>
      </c>
      <c r="E576">
        <v>2.6</v>
      </c>
      <c r="F576">
        <v>-15</v>
      </c>
    </row>
    <row r="577" spans="3:6" hidden="1" x14ac:dyDescent="0.3">
      <c r="C577">
        <v>13548</v>
      </c>
      <c r="D577">
        <v>1.2</v>
      </c>
      <c r="E577">
        <v>2.6</v>
      </c>
      <c r="F577">
        <v>-15</v>
      </c>
    </row>
    <row r="578" spans="3:6" hidden="1" x14ac:dyDescent="0.3">
      <c r="C578">
        <v>13549</v>
      </c>
      <c r="D578">
        <v>1.6</v>
      </c>
      <c r="E578">
        <v>2.6</v>
      </c>
      <c r="F578">
        <v>-15</v>
      </c>
    </row>
    <row r="579" spans="3:6" hidden="1" x14ac:dyDescent="0.3">
      <c r="C579">
        <v>13550</v>
      </c>
      <c r="D579">
        <v>2</v>
      </c>
      <c r="E579">
        <v>2.6</v>
      </c>
      <c r="F579">
        <v>-15</v>
      </c>
    </row>
    <row r="580" spans="3:6" hidden="1" x14ac:dyDescent="0.3">
      <c r="C580">
        <v>13551</v>
      </c>
      <c r="D580">
        <v>2.4</v>
      </c>
      <c r="E580">
        <v>2.6</v>
      </c>
      <c r="F580">
        <v>-15</v>
      </c>
    </row>
    <row r="581" spans="3:6" hidden="1" x14ac:dyDescent="0.3">
      <c r="C581">
        <v>13552</v>
      </c>
      <c r="D581">
        <v>2.8</v>
      </c>
      <c r="E581">
        <v>2.6</v>
      </c>
      <c r="F581">
        <v>-15</v>
      </c>
    </row>
    <row r="582" spans="3:6" hidden="1" x14ac:dyDescent="0.3">
      <c r="C582">
        <v>13545</v>
      </c>
      <c r="D582">
        <v>3.2</v>
      </c>
      <c r="E582">
        <v>2.6</v>
      </c>
      <c r="F582">
        <v>-15</v>
      </c>
    </row>
    <row r="583" spans="3:6" hidden="1" x14ac:dyDescent="0.3">
      <c r="C583">
        <v>26386</v>
      </c>
      <c r="D583">
        <v>3.6</v>
      </c>
      <c r="E583">
        <v>2.6</v>
      </c>
      <c r="F583">
        <v>-15</v>
      </c>
    </row>
    <row r="584" spans="3:6" hidden="1" x14ac:dyDescent="0.3">
      <c r="C584">
        <v>26385</v>
      </c>
      <c r="D584">
        <v>4</v>
      </c>
      <c r="E584">
        <v>2.6</v>
      </c>
      <c r="F584">
        <v>-15</v>
      </c>
    </row>
    <row r="585" spans="3:6" hidden="1" x14ac:dyDescent="0.3">
      <c r="C585">
        <v>26384</v>
      </c>
      <c r="D585">
        <v>4.4000000000000004</v>
      </c>
      <c r="E585">
        <v>2.6</v>
      </c>
      <c r="F585">
        <v>-15</v>
      </c>
    </row>
    <row r="586" spans="3:6" hidden="1" x14ac:dyDescent="0.3">
      <c r="C586">
        <v>26383</v>
      </c>
      <c r="D586">
        <v>4.8</v>
      </c>
      <c r="E586">
        <v>2.6</v>
      </c>
      <c r="F586">
        <v>-15</v>
      </c>
    </row>
    <row r="587" spans="3:6" hidden="1" x14ac:dyDescent="0.3">
      <c r="C587">
        <v>26382</v>
      </c>
      <c r="D587">
        <v>5.2</v>
      </c>
      <c r="E587">
        <v>2.6</v>
      </c>
      <c r="F587">
        <v>-15</v>
      </c>
    </row>
    <row r="588" spans="3:6" hidden="1" x14ac:dyDescent="0.3">
      <c r="C588">
        <v>26381</v>
      </c>
      <c r="D588">
        <v>5.6</v>
      </c>
      <c r="E588">
        <v>2.6</v>
      </c>
      <c r="F588">
        <v>-15</v>
      </c>
    </row>
    <row r="589" spans="3:6" hidden="1" x14ac:dyDescent="0.3">
      <c r="C589">
        <v>26380</v>
      </c>
      <c r="D589">
        <v>6</v>
      </c>
      <c r="E589">
        <v>2.6</v>
      </c>
      <c r="F589">
        <v>-15</v>
      </c>
    </row>
    <row r="590" spans="3:6" hidden="1" x14ac:dyDescent="0.3">
      <c r="C590">
        <v>24680</v>
      </c>
      <c r="D590">
        <v>6.4</v>
      </c>
      <c r="E590">
        <v>2.6</v>
      </c>
      <c r="F590">
        <v>-15</v>
      </c>
    </row>
    <row r="591" spans="3:6" hidden="1" x14ac:dyDescent="0.3">
      <c r="C591">
        <v>26436</v>
      </c>
      <c r="D591">
        <v>6.8125</v>
      </c>
      <c r="E591">
        <v>2.6</v>
      </c>
      <c r="F591">
        <v>-15</v>
      </c>
    </row>
    <row r="592" spans="3:6" hidden="1" x14ac:dyDescent="0.3">
      <c r="C592">
        <v>26435</v>
      </c>
      <c r="D592">
        <v>7.2249999999999996</v>
      </c>
      <c r="E592">
        <v>2.6</v>
      </c>
      <c r="F592">
        <v>-15</v>
      </c>
    </row>
    <row r="593" spans="3:6" hidden="1" x14ac:dyDescent="0.3">
      <c r="C593">
        <v>26434</v>
      </c>
      <c r="D593">
        <v>7.6375000000000002</v>
      </c>
      <c r="E593">
        <v>2.6</v>
      </c>
      <c r="F593">
        <v>-15</v>
      </c>
    </row>
    <row r="594" spans="3:6" hidden="1" x14ac:dyDescent="0.3">
      <c r="C594">
        <v>26433</v>
      </c>
      <c r="D594">
        <v>8.0500000000000007</v>
      </c>
      <c r="E594">
        <v>2.6</v>
      </c>
      <c r="F594">
        <v>-15</v>
      </c>
    </row>
    <row r="595" spans="3:6" hidden="1" x14ac:dyDescent="0.3">
      <c r="C595">
        <v>26432</v>
      </c>
      <c r="D595">
        <v>8.4625000000000004</v>
      </c>
      <c r="E595">
        <v>2.6</v>
      </c>
      <c r="F595">
        <v>-15</v>
      </c>
    </row>
    <row r="596" spans="3:6" hidden="1" x14ac:dyDescent="0.3">
      <c r="C596">
        <v>26431</v>
      </c>
      <c r="D596">
        <v>8.875</v>
      </c>
      <c r="E596">
        <v>2.6</v>
      </c>
      <c r="F596">
        <v>-15</v>
      </c>
    </row>
    <row r="597" spans="3:6" hidden="1" x14ac:dyDescent="0.3">
      <c r="C597">
        <v>26430</v>
      </c>
      <c r="D597">
        <v>9.2874999999999996</v>
      </c>
      <c r="E597">
        <v>2.6</v>
      </c>
      <c r="F597">
        <v>-15</v>
      </c>
    </row>
    <row r="598" spans="3:6" hidden="1" x14ac:dyDescent="0.3">
      <c r="C598">
        <v>24758</v>
      </c>
      <c r="D598">
        <v>9.6999999999999993</v>
      </c>
      <c r="E598">
        <v>2.6</v>
      </c>
      <c r="F598">
        <v>-15</v>
      </c>
    </row>
    <row r="599" spans="3:6" hidden="1" x14ac:dyDescent="0.3">
      <c r="C599">
        <v>26486</v>
      </c>
      <c r="D599">
        <v>10.1</v>
      </c>
      <c r="E599">
        <v>2.6</v>
      </c>
      <c r="F599">
        <v>-15</v>
      </c>
    </row>
    <row r="600" spans="3:6" hidden="1" x14ac:dyDescent="0.3">
      <c r="C600">
        <v>26485</v>
      </c>
      <c r="D600">
        <v>10.5</v>
      </c>
      <c r="E600">
        <v>2.6</v>
      </c>
      <c r="F600">
        <v>-15</v>
      </c>
    </row>
    <row r="601" spans="3:6" hidden="1" x14ac:dyDescent="0.3">
      <c r="C601">
        <v>26484</v>
      </c>
      <c r="D601">
        <v>10.9</v>
      </c>
      <c r="E601">
        <v>2.6</v>
      </c>
      <c r="F601">
        <v>-15</v>
      </c>
    </row>
    <row r="602" spans="3:6" hidden="1" x14ac:dyDescent="0.3">
      <c r="C602">
        <v>26483</v>
      </c>
      <c r="D602">
        <v>11.3</v>
      </c>
      <c r="E602">
        <v>2.6</v>
      </c>
      <c r="F602">
        <v>-15</v>
      </c>
    </row>
    <row r="603" spans="3:6" hidden="1" x14ac:dyDescent="0.3">
      <c r="C603">
        <v>26482</v>
      </c>
      <c r="D603">
        <v>11.7</v>
      </c>
      <c r="E603">
        <v>2.6</v>
      </c>
      <c r="F603">
        <v>-15</v>
      </c>
    </row>
    <row r="604" spans="3:6" hidden="1" x14ac:dyDescent="0.3">
      <c r="C604">
        <v>26481</v>
      </c>
      <c r="D604">
        <v>12.1</v>
      </c>
      <c r="E604">
        <v>2.6</v>
      </c>
      <c r="F604">
        <v>-15</v>
      </c>
    </row>
    <row r="605" spans="3:6" hidden="1" x14ac:dyDescent="0.3">
      <c r="C605">
        <v>26480</v>
      </c>
      <c r="D605">
        <v>12.5</v>
      </c>
      <c r="E605">
        <v>2.6</v>
      </c>
      <c r="F605">
        <v>-15</v>
      </c>
    </row>
    <row r="606" spans="3:6" hidden="1" x14ac:dyDescent="0.3">
      <c r="C606">
        <v>24836</v>
      </c>
      <c r="D606">
        <v>12.9</v>
      </c>
      <c r="E606">
        <v>2.6</v>
      </c>
      <c r="F606">
        <v>-15</v>
      </c>
    </row>
    <row r="607" spans="3:6" hidden="1" x14ac:dyDescent="0.3">
      <c r="C607">
        <v>26536</v>
      </c>
      <c r="D607">
        <v>13.3</v>
      </c>
      <c r="E607">
        <v>2.6</v>
      </c>
      <c r="F607">
        <v>-15</v>
      </c>
    </row>
    <row r="608" spans="3:6" hidden="1" x14ac:dyDescent="0.3">
      <c r="C608">
        <v>26535</v>
      </c>
      <c r="D608">
        <v>13.7</v>
      </c>
      <c r="E608">
        <v>2.6</v>
      </c>
      <c r="F608">
        <v>-15</v>
      </c>
    </row>
    <row r="609" spans="3:6" hidden="1" x14ac:dyDescent="0.3">
      <c r="C609">
        <v>26534</v>
      </c>
      <c r="D609">
        <v>14.1</v>
      </c>
      <c r="E609">
        <v>2.6</v>
      </c>
      <c r="F609">
        <v>-15</v>
      </c>
    </row>
    <row r="610" spans="3:6" hidden="1" x14ac:dyDescent="0.3">
      <c r="C610">
        <v>26533</v>
      </c>
      <c r="D610">
        <v>14.5</v>
      </c>
      <c r="E610">
        <v>2.6</v>
      </c>
      <c r="F610">
        <v>-15</v>
      </c>
    </row>
    <row r="611" spans="3:6" hidden="1" x14ac:dyDescent="0.3">
      <c r="C611">
        <v>26532</v>
      </c>
      <c r="D611">
        <v>14.9</v>
      </c>
      <c r="E611">
        <v>2.6</v>
      </c>
      <c r="F611">
        <v>-15</v>
      </c>
    </row>
    <row r="612" spans="3:6" hidden="1" x14ac:dyDescent="0.3">
      <c r="C612">
        <v>26531</v>
      </c>
      <c r="D612">
        <v>15.3</v>
      </c>
      <c r="E612">
        <v>2.6</v>
      </c>
      <c r="F612">
        <v>-15</v>
      </c>
    </row>
    <row r="613" spans="3:6" hidden="1" x14ac:dyDescent="0.3">
      <c r="C613">
        <v>26530</v>
      </c>
      <c r="D613">
        <v>15.7</v>
      </c>
      <c r="E613">
        <v>2.6</v>
      </c>
      <c r="F613">
        <v>-15</v>
      </c>
    </row>
    <row r="614" spans="3:6" hidden="1" x14ac:dyDescent="0.3">
      <c r="C614">
        <v>24939</v>
      </c>
      <c r="D614">
        <v>16.100000000000001</v>
      </c>
      <c r="E614">
        <v>2.6</v>
      </c>
      <c r="F614">
        <v>-15</v>
      </c>
    </row>
    <row r="615" spans="3:6" hidden="1" x14ac:dyDescent="0.3">
      <c r="C615">
        <v>14060</v>
      </c>
      <c r="D615">
        <v>-20.49457421</v>
      </c>
      <c r="E615">
        <v>3.0403128381600002</v>
      </c>
      <c r="F615">
        <v>-15</v>
      </c>
    </row>
    <row r="616" spans="3:6" hidden="1" x14ac:dyDescent="0.3">
      <c r="C616">
        <v>11368</v>
      </c>
      <c r="D616">
        <v>-23.1</v>
      </c>
      <c r="E616">
        <v>3.044</v>
      </c>
      <c r="F616">
        <v>-15</v>
      </c>
    </row>
    <row r="617" spans="3:6" x14ac:dyDescent="0.3">
      <c r="C617">
        <v>25245</v>
      </c>
      <c r="D617">
        <v>23.1</v>
      </c>
      <c r="E617">
        <v>3.044</v>
      </c>
      <c r="F617">
        <v>-15</v>
      </c>
    </row>
    <row r="618" spans="3:6" hidden="1" x14ac:dyDescent="0.3">
      <c r="C618">
        <v>14058</v>
      </c>
      <c r="D618">
        <v>-18.747623931900002</v>
      </c>
      <c r="E618">
        <v>3.0442817178900001</v>
      </c>
      <c r="F618">
        <v>-15</v>
      </c>
    </row>
    <row r="619" spans="3:6" hidden="1" x14ac:dyDescent="0.3">
      <c r="C619">
        <v>14059</v>
      </c>
      <c r="D619">
        <v>-19.6377063471</v>
      </c>
      <c r="E619">
        <v>3.0444093960199998</v>
      </c>
      <c r="F619">
        <v>-15</v>
      </c>
    </row>
    <row r="620" spans="3:6" hidden="1" x14ac:dyDescent="0.3">
      <c r="C620">
        <v>14167</v>
      </c>
      <c r="D620">
        <v>-22.234756470400001</v>
      </c>
      <c r="E620">
        <v>3.0473316233899999</v>
      </c>
      <c r="F620">
        <v>-15</v>
      </c>
    </row>
    <row r="621" spans="3:6" hidden="1" x14ac:dyDescent="0.3">
      <c r="C621">
        <v>14061</v>
      </c>
      <c r="D621">
        <v>-21.364245893</v>
      </c>
      <c r="E621">
        <v>3.0474946011099999</v>
      </c>
      <c r="F621">
        <v>-15</v>
      </c>
    </row>
    <row r="622" spans="3:6" hidden="1" x14ac:dyDescent="0.3">
      <c r="C622">
        <v>27463</v>
      </c>
      <c r="D622">
        <v>22.2142965643</v>
      </c>
      <c r="E622">
        <v>3.0484085355100001</v>
      </c>
      <c r="F622">
        <v>-15</v>
      </c>
    </row>
    <row r="623" spans="3:6" hidden="1" x14ac:dyDescent="0.3">
      <c r="C623">
        <v>27462</v>
      </c>
      <c r="D623">
        <v>21.329505023799999</v>
      </c>
      <c r="E623">
        <v>3.05048744103</v>
      </c>
      <c r="F623">
        <v>-15</v>
      </c>
    </row>
    <row r="624" spans="3:6" hidden="1" x14ac:dyDescent="0.3">
      <c r="C624">
        <v>27460</v>
      </c>
      <c r="D624">
        <v>19.5817037341</v>
      </c>
      <c r="E624">
        <v>3.0514901482200001</v>
      </c>
      <c r="F624">
        <v>-15</v>
      </c>
    </row>
    <row r="625" spans="3:6" hidden="1" x14ac:dyDescent="0.3">
      <c r="C625">
        <v>27461</v>
      </c>
      <c r="D625">
        <v>20.450566720200001</v>
      </c>
      <c r="E625">
        <v>3.0519936943900001</v>
      </c>
      <c r="F625">
        <v>-15</v>
      </c>
    </row>
    <row r="626" spans="3:6" hidden="1" x14ac:dyDescent="0.3">
      <c r="C626">
        <v>14057</v>
      </c>
      <c r="D626">
        <v>-17.863010430399999</v>
      </c>
      <c r="E626">
        <v>3.0533862322399998</v>
      </c>
      <c r="F626">
        <v>-15</v>
      </c>
    </row>
    <row r="627" spans="3:6" hidden="1" x14ac:dyDescent="0.3">
      <c r="C627">
        <v>27459</v>
      </c>
      <c r="D627">
        <v>18.708456945199998</v>
      </c>
      <c r="E627">
        <v>3.0542990612700001</v>
      </c>
      <c r="F627">
        <v>-15</v>
      </c>
    </row>
    <row r="628" spans="3:6" hidden="1" x14ac:dyDescent="0.3">
      <c r="C628">
        <v>14056</v>
      </c>
      <c r="D628">
        <v>-16.984149354300001</v>
      </c>
      <c r="E628">
        <v>3.0633010157</v>
      </c>
      <c r="F628">
        <v>-15</v>
      </c>
    </row>
    <row r="629" spans="3:6" hidden="1" x14ac:dyDescent="0.3">
      <c r="C629">
        <v>27458</v>
      </c>
      <c r="D629">
        <v>17.839876723900002</v>
      </c>
      <c r="E629">
        <v>3.06553344683</v>
      </c>
      <c r="F629">
        <v>-15</v>
      </c>
    </row>
    <row r="630" spans="3:6" hidden="1" x14ac:dyDescent="0.3">
      <c r="C630">
        <v>27568</v>
      </c>
      <c r="D630">
        <v>16.968654736000001</v>
      </c>
      <c r="E630">
        <v>3.0720406482699998</v>
      </c>
      <c r="F630">
        <v>-15</v>
      </c>
    </row>
    <row r="631" spans="3:6" hidden="1" x14ac:dyDescent="0.3">
      <c r="C631">
        <v>11867</v>
      </c>
      <c r="D631">
        <v>-16.100000000000001</v>
      </c>
      <c r="E631">
        <v>3.0724999999999998</v>
      </c>
      <c r="F631">
        <v>-15</v>
      </c>
    </row>
    <row r="632" spans="3:6" hidden="1" x14ac:dyDescent="0.3">
      <c r="C632">
        <v>25744</v>
      </c>
      <c r="D632">
        <v>16.100000000000001</v>
      </c>
      <c r="E632">
        <v>3.0724999999999998</v>
      </c>
      <c r="F632">
        <v>-15</v>
      </c>
    </row>
    <row r="633" spans="3:6" hidden="1" x14ac:dyDescent="0.3">
      <c r="C633">
        <v>14228</v>
      </c>
      <c r="D633">
        <v>-20.514148420000001</v>
      </c>
      <c r="E633">
        <v>3.4993756763300001</v>
      </c>
      <c r="F633">
        <v>-15</v>
      </c>
    </row>
    <row r="634" spans="3:6" hidden="1" x14ac:dyDescent="0.3">
      <c r="C634">
        <v>14230</v>
      </c>
      <c r="D634">
        <v>-18.7702478639</v>
      </c>
      <c r="E634">
        <v>3.4998134357800001</v>
      </c>
      <c r="F634">
        <v>-15</v>
      </c>
    </row>
    <row r="635" spans="3:6" hidden="1" x14ac:dyDescent="0.3">
      <c r="C635">
        <v>14088</v>
      </c>
      <c r="D635">
        <v>-20.094780557100002</v>
      </c>
      <c r="E635">
        <v>3.5015972341900001</v>
      </c>
      <c r="F635">
        <v>-15</v>
      </c>
    </row>
    <row r="636" spans="3:6" hidden="1" x14ac:dyDescent="0.3">
      <c r="C636">
        <v>14087</v>
      </c>
      <c r="D636">
        <v>-19.222830279</v>
      </c>
      <c r="E636">
        <v>3.5018161139099999</v>
      </c>
      <c r="F636">
        <v>-15</v>
      </c>
    </row>
    <row r="637" spans="3:6" hidden="1" x14ac:dyDescent="0.3">
      <c r="C637">
        <v>14229</v>
      </c>
      <c r="D637">
        <v>-19.675412694199998</v>
      </c>
      <c r="E637">
        <v>3.5038187920500001</v>
      </c>
      <c r="F637">
        <v>-15</v>
      </c>
    </row>
    <row r="638" spans="3:6" hidden="1" x14ac:dyDescent="0.3">
      <c r="C638">
        <v>14086</v>
      </c>
      <c r="D638">
        <v>-18.323134362400001</v>
      </c>
      <c r="E638">
        <v>3.5070429501199998</v>
      </c>
      <c r="F638">
        <v>-15</v>
      </c>
    </row>
    <row r="639" spans="3:6" hidden="1" x14ac:dyDescent="0.3">
      <c r="C639">
        <v>14089</v>
      </c>
      <c r="D639">
        <v>-20.946320103000001</v>
      </c>
      <c r="E639">
        <v>3.5084324392699999</v>
      </c>
      <c r="F639">
        <v>-15</v>
      </c>
    </row>
    <row r="640" spans="3:6" hidden="1" x14ac:dyDescent="0.3">
      <c r="C640">
        <v>14231</v>
      </c>
      <c r="D640">
        <v>-17.876020860899999</v>
      </c>
      <c r="E640">
        <v>3.5142724644699999</v>
      </c>
      <c r="F640">
        <v>-15</v>
      </c>
    </row>
    <row r="641" spans="3:6" hidden="1" x14ac:dyDescent="0.3">
      <c r="C641">
        <v>14227</v>
      </c>
      <c r="D641">
        <v>-21.378491786000001</v>
      </c>
      <c r="E641">
        <v>3.5174892022200002</v>
      </c>
      <c r="F641">
        <v>-15</v>
      </c>
    </row>
    <row r="642" spans="3:6" hidden="1" x14ac:dyDescent="0.3">
      <c r="C642">
        <v>27630</v>
      </c>
      <c r="D642">
        <v>19.563407468099999</v>
      </c>
      <c r="E642">
        <v>3.5179802964400002</v>
      </c>
      <c r="F642">
        <v>-15</v>
      </c>
    </row>
    <row r="643" spans="3:6" hidden="1" x14ac:dyDescent="0.3">
      <c r="C643">
        <v>11367</v>
      </c>
      <c r="D643">
        <v>-23.1</v>
      </c>
      <c r="E643">
        <v>3.5179999999999998</v>
      </c>
      <c r="F643">
        <v>-15</v>
      </c>
    </row>
    <row r="644" spans="3:6" x14ac:dyDescent="0.3">
      <c r="C644">
        <v>25244</v>
      </c>
      <c r="D644">
        <v>23.1</v>
      </c>
      <c r="E644">
        <v>3.5179999999999998</v>
      </c>
      <c r="F644">
        <v>-15</v>
      </c>
    </row>
    <row r="645" spans="3:6" hidden="1" x14ac:dyDescent="0.3">
      <c r="C645">
        <v>27487</v>
      </c>
      <c r="D645">
        <v>19.127660679200002</v>
      </c>
      <c r="E645">
        <v>3.5189142094900001</v>
      </c>
      <c r="F645">
        <v>-15</v>
      </c>
    </row>
    <row r="646" spans="3:6" hidden="1" x14ac:dyDescent="0.3">
      <c r="C646">
        <v>14168</v>
      </c>
      <c r="D646">
        <v>-21.811502363399999</v>
      </c>
      <c r="E646">
        <v>3.5192012245000002</v>
      </c>
      <c r="F646">
        <v>-15</v>
      </c>
    </row>
    <row r="647" spans="3:6" hidden="1" x14ac:dyDescent="0.3">
      <c r="C647">
        <v>14169</v>
      </c>
      <c r="D647">
        <v>-22.672256470400001</v>
      </c>
      <c r="E647">
        <v>3.51945662339</v>
      </c>
      <c r="F647">
        <v>-15</v>
      </c>
    </row>
    <row r="648" spans="3:6" hidden="1" x14ac:dyDescent="0.3">
      <c r="C648">
        <v>27631</v>
      </c>
      <c r="D648">
        <v>18.691913890399999</v>
      </c>
      <c r="E648">
        <v>3.51984812254</v>
      </c>
      <c r="F648">
        <v>-15</v>
      </c>
    </row>
    <row r="649" spans="3:6" hidden="1" x14ac:dyDescent="0.3">
      <c r="C649">
        <v>27488</v>
      </c>
      <c r="D649">
        <v>19.994770454299999</v>
      </c>
      <c r="E649">
        <v>3.5203588426099999</v>
      </c>
      <c r="F649">
        <v>-15</v>
      </c>
    </row>
    <row r="650" spans="3:6" hidden="1" x14ac:dyDescent="0.3">
      <c r="C650">
        <v>27491</v>
      </c>
      <c r="D650">
        <v>22.6517965643</v>
      </c>
      <c r="E650">
        <v>3.5205335355099998</v>
      </c>
      <c r="F650">
        <v>-15</v>
      </c>
    </row>
    <row r="651" spans="3:6" hidden="1" x14ac:dyDescent="0.3">
      <c r="C651">
        <v>14238</v>
      </c>
      <c r="D651">
        <v>-22.2445129408</v>
      </c>
      <c r="E651">
        <v>3.5209132467700002</v>
      </c>
      <c r="F651">
        <v>-15</v>
      </c>
    </row>
    <row r="652" spans="3:6" hidden="1" x14ac:dyDescent="0.3">
      <c r="C652">
        <v>14085</v>
      </c>
      <c r="D652">
        <v>-17.434659784699999</v>
      </c>
      <c r="E652">
        <v>3.52231224793</v>
      </c>
      <c r="F652">
        <v>-15</v>
      </c>
    </row>
    <row r="653" spans="3:6" hidden="1" x14ac:dyDescent="0.3">
      <c r="C653">
        <v>27629</v>
      </c>
      <c r="D653">
        <v>20.426133440400001</v>
      </c>
      <c r="E653">
        <v>3.52273738878</v>
      </c>
      <c r="F653">
        <v>-15</v>
      </c>
    </row>
    <row r="654" spans="3:6" hidden="1" x14ac:dyDescent="0.3">
      <c r="C654">
        <v>27627</v>
      </c>
      <c r="D654">
        <v>22.2035931285</v>
      </c>
      <c r="E654">
        <v>3.5230670710299998</v>
      </c>
      <c r="F654">
        <v>-15</v>
      </c>
    </row>
    <row r="655" spans="3:6" hidden="1" x14ac:dyDescent="0.3">
      <c r="C655">
        <v>27489</v>
      </c>
      <c r="D655">
        <v>20.867571743999999</v>
      </c>
      <c r="E655">
        <v>3.52310613541</v>
      </c>
      <c r="F655">
        <v>-15</v>
      </c>
    </row>
    <row r="656" spans="3:6" hidden="1" x14ac:dyDescent="0.3">
      <c r="C656">
        <v>27490</v>
      </c>
      <c r="D656">
        <v>21.756301587999999</v>
      </c>
      <c r="E656">
        <v>3.5232709765400001</v>
      </c>
      <c r="F656">
        <v>-15</v>
      </c>
    </row>
    <row r="657" spans="3:6" hidden="1" x14ac:dyDescent="0.3">
      <c r="C657">
        <v>27628</v>
      </c>
      <c r="D657">
        <v>21.309010047600001</v>
      </c>
      <c r="E657">
        <v>3.5234748820499999</v>
      </c>
      <c r="F657">
        <v>-15</v>
      </c>
    </row>
    <row r="658" spans="3:6" hidden="1" x14ac:dyDescent="0.3">
      <c r="C658">
        <v>27486</v>
      </c>
      <c r="D658">
        <v>18.260833669099998</v>
      </c>
      <c r="E658">
        <v>3.5292075081099998</v>
      </c>
      <c r="F658">
        <v>-15</v>
      </c>
    </row>
    <row r="659" spans="3:6" hidden="1" x14ac:dyDescent="0.3">
      <c r="C659">
        <v>14232</v>
      </c>
      <c r="D659">
        <v>-16.993298708600001</v>
      </c>
      <c r="E659">
        <v>3.5303520314000001</v>
      </c>
      <c r="F659">
        <v>-15</v>
      </c>
    </row>
    <row r="660" spans="3:6" hidden="1" x14ac:dyDescent="0.3">
      <c r="C660">
        <v>14084</v>
      </c>
      <c r="D660">
        <v>-16.546649354300001</v>
      </c>
      <c r="E660">
        <v>3.5376760156999998</v>
      </c>
      <c r="F660">
        <v>-15</v>
      </c>
    </row>
    <row r="661" spans="3:6" hidden="1" x14ac:dyDescent="0.3">
      <c r="C661">
        <v>27632</v>
      </c>
      <c r="D661">
        <v>17.829753447800002</v>
      </c>
      <c r="E661">
        <v>3.5385668936700001</v>
      </c>
      <c r="F661">
        <v>-15</v>
      </c>
    </row>
    <row r="662" spans="3:6" hidden="1" x14ac:dyDescent="0.3">
      <c r="C662">
        <v>27569</v>
      </c>
      <c r="D662">
        <v>17.396031459900001</v>
      </c>
      <c r="E662">
        <v>3.5431990950999999</v>
      </c>
      <c r="F662">
        <v>-15</v>
      </c>
    </row>
    <row r="663" spans="3:6" hidden="1" x14ac:dyDescent="0.3">
      <c r="C663">
        <v>11866</v>
      </c>
      <c r="D663">
        <v>-16.100000000000001</v>
      </c>
      <c r="E663">
        <v>3.5449999999999999</v>
      </c>
      <c r="F663">
        <v>-15</v>
      </c>
    </row>
    <row r="664" spans="3:6" hidden="1" x14ac:dyDescent="0.3">
      <c r="C664">
        <v>25743</v>
      </c>
      <c r="D664">
        <v>16.100000000000001</v>
      </c>
      <c r="E664">
        <v>3.5449999999999999</v>
      </c>
      <c r="F664">
        <v>-15</v>
      </c>
    </row>
    <row r="665" spans="3:6" hidden="1" x14ac:dyDescent="0.3">
      <c r="C665">
        <v>27570</v>
      </c>
      <c r="D665">
        <v>16.531154736000001</v>
      </c>
      <c r="E665">
        <v>3.54641564827</v>
      </c>
      <c r="F665">
        <v>-15</v>
      </c>
    </row>
    <row r="666" spans="3:6" hidden="1" x14ac:dyDescent="0.3">
      <c r="C666">
        <v>27638</v>
      </c>
      <c r="D666">
        <v>16.962309472099999</v>
      </c>
      <c r="E666">
        <v>3.5478312965400001</v>
      </c>
      <c r="F666">
        <v>-15</v>
      </c>
    </row>
    <row r="667" spans="3:6" hidden="1" x14ac:dyDescent="0.3">
      <c r="C667">
        <v>14110</v>
      </c>
      <c r="D667">
        <v>-19.6736709772</v>
      </c>
      <c r="E667">
        <v>3.9494965709300001</v>
      </c>
      <c r="F667">
        <v>-15</v>
      </c>
    </row>
    <row r="668" spans="3:6" hidden="1" x14ac:dyDescent="0.3">
      <c r="C668">
        <v>14109</v>
      </c>
      <c r="D668">
        <v>-18.7787371826</v>
      </c>
      <c r="E668">
        <v>3.9534406341500001</v>
      </c>
      <c r="F668">
        <v>-15</v>
      </c>
    </row>
    <row r="669" spans="3:6" hidden="1" x14ac:dyDescent="0.3">
      <c r="C669">
        <v>14108</v>
      </c>
      <c r="D669">
        <v>-17.8877003188</v>
      </c>
      <c r="E669">
        <v>3.9761675251400002</v>
      </c>
      <c r="F669">
        <v>-15</v>
      </c>
    </row>
    <row r="670" spans="3:6" hidden="1" x14ac:dyDescent="0.3">
      <c r="C670">
        <v>14112</v>
      </c>
      <c r="D670">
        <v>-21.389040251899999</v>
      </c>
      <c r="E670">
        <v>3.9792447534100002</v>
      </c>
      <c r="F670">
        <v>-15</v>
      </c>
    </row>
    <row r="671" spans="3:6" hidden="1" x14ac:dyDescent="0.3">
      <c r="C671">
        <v>14111</v>
      </c>
      <c r="D671">
        <v>-20.5347983612</v>
      </c>
      <c r="E671">
        <v>3.98380768597</v>
      </c>
      <c r="F671">
        <v>-15</v>
      </c>
    </row>
    <row r="672" spans="3:6" hidden="1" x14ac:dyDescent="0.3">
      <c r="C672">
        <v>27512</v>
      </c>
      <c r="D672">
        <v>19.545822305600002</v>
      </c>
      <c r="E672">
        <v>3.9848891506099999</v>
      </c>
      <c r="F672">
        <v>-15</v>
      </c>
    </row>
    <row r="673" spans="3:6" hidden="1" x14ac:dyDescent="0.3">
      <c r="C673">
        <v>27511</v>
      </c>
      <c r="D673">
        <v>18.690028207400001</v>
      </c>
      <c r="E673">
        <v>3.9892786399600002</v>
      </c>
      <c r="F673">
        <v>-15</v>
      </c>
    </row>
    <row r="674" spans="3:6" hidden="1" x14ac:dyDescent="0.3">
      <c r="C674">
        <v>11366</v>
      </c>
      <c r="D674">
        <v>-23.1</v>
      </c>
      <c r="E674">
        <v>3.992</v>
      </c>
      <c r="F674">
        <v>-15</v>
      </c>
    </row>
    <row r="675" spans="3:6" x14ac:dyDescent="0.3">
      <c r="C675">
        <v>25243</v>
      </c>
      <c r="D675">
        <v>23.1</v>
      </c>
      <c r="E675">
        <v>3.992</v>
      </c>
      <c r="F675">
        <v>-15</v>
      </c>
    </row>
    <row r="676" spans="3:6" hidden="1" x14ac:dyDescent="0.3">
      <c r="C676">
        <v>14170</v>
      </c>
      <c r="D676">
        <v>-22.246411517399999</v>
      </c>
      <c r="E676">
        <v>3.9931169841199998</v>
      </c>
      <c r="F676">
        <v>-15</v>
      </c>
    </row>
    <row r="677" spans="3:6" hidden="1" x14ac:dyDescent="0.3">
      <c r="C677">
        <v>27572</v>
      </c>
      <c r="D677">
        <v>22.191254149500001</v>
      </c>
      <c r="E677">
        <v>3.9992379841000001</v>
      </c>
      <c r="F677">
        <v>-15</v>
      </c>
    </row>
    <row r="678" spans="3:6" hidden="1" x14ac:dyDescent="0.3">
      <c r="C678">
        <v>27514</v>
      </c>
      <c r="D678">
        <v>21.285891174700001</v>
      </c>
      <c r="E678">
        <v>3.9998834536599999</v>
      </c>
      <c r="F678">
        <v>-15</v>
      </c>
    </row>
    <row r="679" spans="3:6" hidden="1" x14ac:dyDescent="0.3">
      <c r="C679">
        <v>14090</v>
      </c>
      <c r="D679">
        <v>-16.9960809972</v>
      </c>
      <c r="E679">
        <v>4.0001433773399997</v>
      </c>
      <c r="F679">
        <v>-15</v>
      </c>
    </row>
    <row r="680" spans="3:6" hidden="1" x14ac:dyDescent="0.3">
      <c r="C680">
        <v>27513</v>
      </c>
      <c r="D680">
        <v>20.3974537938</v>
      </c>
      <c r="E680">
        <v>4.0005449297300002</v>
      </c>
      <c r="F680">
        <v>-15</v>
      </c>
    </row>
    <row r="681" spans="3:6" hidden="1" x14ac:dyDescent="0.3">
      <c r="C681">
        <v>27510</v>
      </c>
      <c r="D681">
        <v>17.8284402494</v>
      </c>
      <c r="E681">
        <v>4.0136428139199998</v>
      </c>
      <c r="F681">
        <v>-15</v>
      </c>
    </row>
    <row r="682" spans="3:6" hidden="1" x14ac:dyDescent="0.3">
      <c r="C682">
        <v>11865</v>
      </c>
      <c r="D682">
        <v>-16.100000000000001</v>
      </c>
      <c r="E682">
        <v>4.0175000000000001</v>
      </c>
      <c r="F682">
        <v>-15</v>
      </c>
    </row>
    <row r="683" spans="3:6" hidden="1" x14ac:dyDescent="0.3">
      <c r="C683">
        <v>25742</v>
      </c>
      <c r="D683">
        <v>16.100000000000001</v>
      </c>
      <c r="E683">
        <v>4.0175000000000001</v>
      </c>
      <c r="F683">
        <v>-15</v>
      </c>
    </row>
    <row r="684" spans="3:6" hidden="1" x14ac:dyDescent="0.3">
      <c r="C684">
        <v>27571</v>
      </c>
      <c r="D684">
        <v>16.963343455299999</v>
      </c>
      <c r="E684">
        <v>4.0318167852100002</v>
      </c>
      <c r="F684">
        <v>-15</v>
      </c>
    </row>
    <row r="685" spans="3:6" hidden="1" x14ac:dyDescent="0.3">
      <c r="C685">
        <v>14205</v>
      </c>
      <c r="D685">
        <v>-19.671929260199999</v>
      </c>
      <c r="E685">
        <v>4.3951743498200004</v>
      </c>
      <c r="F685">
        <v>-15</v>
      </c>
    </row>
    <row r="686" spans="3:6" hidden="1" x14ac:dyDescent="0.3">
      <c r="C686">
        <v>14131</v>
      </c>
      <c r="D686">
        <v>-19.229577880699999</v>
      </c>
      <c r="E686">
        <v>4.4011210911700003</v>
      </c>
      <c r="F686">
        <v>-15</v>
      </c>
    </row>
    <row r="687" spans="3:6" hidden="1" x14ac:dyDescent="0.3">
      <c r="C687">
        <v>14206</v>
      </c>
      <c r="D687">
        <v>-18.787226501300001</v>
      </c>
      <c r="E687">
        <v>4.4070678325100001</v>
      </c>
      <c r="F687">
        <v>-15</v>
      </c>
    </row>
    <row r="688" spans="3:6" hidden="1" x14ac:dyDescent="0.3">
      <c r="C688">
        <v>14130</v>
      </c>
      <c r="D688">
        <v>-18.343303139</v>
      </c>
      <c r="E688">
        <v>4.4225652091600001</v>
      </c>
      <c r="F688">
        <v>-15</v>
      </c>
    </row>
    <row r="689" spans="3:6" hidden="1" x14ac:dyDescent="0.3">
      <c r="C689">
        <v>14132</v>
      </c>
      <c r="D689">
        <v>-20.113688781299999</v>
      </c>
      <c r="E689">
        <v>4.4317070227200004</v>
      </c>
      <c r="F689">
        <v>-15</v>
      </c>
    </row>
    <row r="690" spans="3:6" hidden="1" x14ac:dyDescent="0.3">
      <c r="C690">
        <v>14207</v>
      </c>
      <c r="D690">
        <v>-17.899379776699998</v>
      </c>
      <c r="E690">
        <v>4.43806258581</v>
      </c>
      <c r="F690">
        <v>-15</v>
      </c>
    </row>
    <row r="691" spans="3:6" hidden="1" x14ac:dyDescent="0.3">
      <c r="C691">
        <v>14203</v>
      </c>
      <c r="D691">
        <v>-21.399588717899999</v>
      </c>
      <c r="E691">
        <v>4.4410003046000002</v>
      </c>
      <c r="F691">
        <v>-15</v>
      </c>
    </row>
    <row r="692" spans="3:6" hidden="1" x14ac:dyDescent="0.3">
      <c r="C692">
        <v>27605</v>
      </c>
      <c r="D692">
        <v>19.528237143199998</v>
      </c>
      <c r="E692">
        <v>4.4517980047799997</v>
      </c>
      <c r="F692">
        <v>-15</v>
      </c>
    </row>
    <row r="693" spans="3:6" hidden="1" x14ac:dyDescent="0.3">
      <c r="C693">
        <v>14120</v>
      </c>
      <c r="D693">
        <v>-21.823949405899999</v>
      </c>
      <c r="E693">
        <v>4.4531605130400003</v>
      </c>
      <c r="F693">
        <v>-15</v>
      </c>
    </row>
    <row r="694" spans="3:6" hidden="1" x14ac:dyDescent="0.3">
      <c r="C694">
        <v>14113</v>
      </c>
      <c r="D694">
        <v>-17.449121531300001</v>
      </c>
      <c r="E694">
        <v>4.4539986545500003</v>
      </c>
      <c r="F694">
        <v>-15</v>
      </c>
    </row>
    <row r="695" spans="3:6" hidden="1" x14ac:dyDescent="0.3">
      <c r="C695">
        <v>14133</v>
      </c>
      <c r="D695">
        <v>-20.977518510100001</v>
      </c>
      <c r="E695">
        <v>4.4546200001100003</v>
      </c>
      <c r="F695">
        <v>-15</v>
      </c>
    </row>
    <row r="696" spans="3:6" hidden="1" x14ac:dyDescent="0.3">
      <c r="C696">
        <v>27533</v>
      </c>
      <c r="D696">
        <v>19.108189833800001</v>
      </c>
      <c r="E696">
        <v>4.45525358108</v>
      </c>
      <c r="F696">
        <v>-15</v>
      </c>
    </row>
    <row r="697" spans="3:6" hidden="1" x14ac:dyDescent="0.3">
      <c r="C697">
        <v>27606</v>
      </c>
      <c r="D697">
        <v>18.6881425244</v>
      </c>
      <c r="E697">
        <v>4.4587091573800004</v>
      </c>
      <c r="F697">
        <v>-15</v>
      </c>
    </row>
    <row r="698" spans="3:6" hidden="1" x14ac:dyDescent="0.3">
      <c r="C698">
        <v>27534</v>
      </c>
      <c r="D698">
        <v>19.948505645200001</v>
      </c>
      <c r="E698">
        <v>4.4650752377299998</v>
      </c>
      <c r="F698">
        <v>-15</v>
      </c>
    </row>
    <row r="699" spans="3:6" hidden="1" x14ac:dyDescent="0.3">
      <c r="C699">
        <v>14218</v>
      </c>
      <c r="D699">
        <v>-22.248310093899999</v>
      </c>
      <c r="E699">
        <v>4.4653207214700004</v>
      </c>
      <c r="F699">
        <v>-15</v>
      </c>
    </row>
    <row r="700" spans="3:6" hidden="1" x14ac:dyDescent="0.3">
      <c r="C700">
        <v>14070</v>
      </c>
      <c r="D700">
        <v>-22.674155046900001</v>
      </c>
      <c r="E700">
        <v>4.4656603607400003</v>
      </c>
      <c r="F700">
        <v>-15</v>
      </c>
    </row>
    <row r="701" spans="3:6" hidden="1" x14ac:dyDescent="0.3">
      <c r="C701">
        <v>11365</v>
      </c>
      <c r="D701">
        <v>-23.1</v>
      </c>
      <c r="E701">
        <v>4.4660000000000002</v>
      </c>
      <c r="F701">
        <v>-15</v>
      </c>
    </row>
    <row r="702" spans="3:6" x14ac:dyDescent="0.3">
      <c r="C702">
        <v>25242</v>
      </c>
      <c r="D702">
        <v>23.1</v>
      </c>
      <c r="E702">
        <v>4.4660000000000002</v>
      </c>
      <c r="F702">
        <v>-15</v>
      </c>
    </row>
    <row r="703" spans="3:6" hidden="1" x14ac:dyDescent="0.3">
      <c r="C703">
        <v>14204</v>
      </c>
      <c r="D703">
        <v>-20.5554483023</v>
      </c>
      <c r="E703">
        <v>4.4682396956200003</v>
      </c>
      <c r="F703">
        <v>-15</v>
      </c>
    </row>
    <row r="704" spans="3:6" hidden="1" x14ac:dyDescent="0.3">
      <c r="C704">
        <v>14226</v>
      </c>
      <c r="D704">
        <v>-16.998863285900001</v>
      </c>
      <c r="E704">
        <v>4.4699347232799997</v>
      </c>
      <c r="F704">
        <v>-15</v>
      </c>
    </row>
    <row r="705" spans="3:6" hidden="1" x14ac:dyDescent="0.3">
      <c r="C705">
        <v>27472</v>
      </c>
      <c r="D705">
        <v>22.639457585199999</v>
      </c>
      <c r="E705">
        <v>4.4707044485900003</v>
      </c>
      <c r="F705">
        <v>-15</v>
      </c>
    </row>
    <row r="706" spans="3:6" hidden="1" x14ac:dyDescent="0.3">
      <c r="C706">
        <v>27532</v>
      </c>
      <c r="D706">
        <v>18.257634787699999</v>
      </c>
      <c r="E706">
        <v>4.4737139457700001</v>
      </c>
      <c r="F706">
        <v>-15</v>
      </c>
    </row>
    <row r="707" spans="3:6" hidden="1" x14ac:dyDescent="0.3">
      <c r="C707">
        <v>27618</v>
      </c>
      <c r="D707">
        <v>22.178915170500002</v>
      </c>
      <c r="E707">
        <v>4.4754088971800003</v>
      </c>
      <c r="F707">
        <v>-15</v>
      </c>
    </row>
    <row r="708" spans="3:6" hidden="1" x14ac:dyDescent="0.3">
      <c r="C708">
        <v>27522</v>
      </c>
      <c r="D708">
        <v>21.720843736199999</v>
      </c>
      <c r="E708">
        <v>4.4758504612200003</v>
      </c>
      <c r="F708">
        <v>-15</v>
      </c>
    </row>
    <row r="709" spans="3:6" hidden="1" x14ac:dyDescent="0.3">
      <c r="C709">
        <v>27603</v>
      </c>
      <c r="D709">
        <v>21.2627723019</v>
      </c>
      <c r="E709">
        <v>4.4762920252700003</v>
      </c>
      <c r="F709">
        <v>-15</v>
      </c>
    </row>
    <row r="710" spans="3:6" hidden="1" x14ac:dyDescent="0.3">
      <c r="C710">
        <v>27535</v>
      </c>
      <c r="D710">
        <v>20.815773224600001</v>
      </c>
      <c r="E710">
        <v>4.4773222479700001</v>
      </c>
      <c r="F710">
        <v>-15</v>
      </c>
    </row>
    <row r="711" spans="3:6" hidden="1" x14ac:dyDescent="0.3">
      <c r="C711">
        <v>27604</v>
      </c>
      <c r="D711">
        <v>20.3687741472</v>
      </c>
      <c r="E711">
        <v>4.47835247068</v>
      </c>
      <c r="F711">
        <v>-15</v>
      </c>
    </row>
    <row r="712" spans="3:6" hidden="1" x14ac:dyDescent="0.3">
      <c r="C712">
        <v>14062</v>
      </c>
      <c r="D712">
        <v>-16.5494316429</v>
      </c>
      <c r="E712">
        <v>4.47996736164</v>
      </c>
      <c r="F712">
        <v>-15</v>
      </c>
    </row>
    <row r="713" spans="3:6" hidden="1" x14ac:dyDescent="0.3">
      <c r="C713">
        <v>27607</v>
      </c>
      <c r="D713">
        <v>17.827127051000002</v>
      </c>
      <c r="E713">
        <v>4.4887187341599999</v>
      </c>
      <c r="F713">
        <v>-15</v>
      </c>
    </row>
    <row r="714" spans="3:6" hidden="1" x14ac:dyDescent="0.3">
      <c r="C714">
        <v>11864</v>
      </c>
      <c r="D714">
        <v>-16.100000000000001</v>
      </c>
      <c r="E714">
        <v>4.49</v>
      </c>
      <c r="F714">
        <v>-15</v>
      </c>
    </row>
    <row r="715" spans="3:6" hidden="1" x14ac:dyDescent="0.3">
      <c r="C715">
        <v>25741</v>
      </c>
      <c r="D715">
        <v>16.100000000000001</v>
      </c>
      <c r="E715">
        <v>4.49</v>
      </c>
      <c r="F715">
        <v>-15</v>
      </c>
    </row>
    <row r="716" spans="3:6" hidden="1" x14ac:dyDescent="0.3">
      <c r="C716">
        <v>27515</v>
      </c>
      <c r="D716">
        <v>17.395752244800001</v>
      </c>
      <c r="E716">
        <v>4.5022605040199997</v>
      </c>
      <c r="F716">
        <v>-15</v>
      </c>
    </row>
    <row r="717" spans="3:6" hidden="1" x14ac:dyDescent="0.3">
      <c r="C717">
        <v>27464</v>
      </c>
      <c r="D717">
        <v>16.532188719299999</v>
      </c>
      <c r="E717">
        <v>4.5029011369400003</v>
      </c>
      <c r="F717">
        <v>-15</v>
      </c>
    </row>
    <row r="718" spans="3:6" hidden="1" x14ac:dyDescent="0.3">
      <c r="C718">
        <v>27626</v>
      </c>
      <c r="D718">
        <v>16.964377438500001</v>
      </c>
      <c r="E718">
        <v>4.5158022738900003</v>
      </c>
      <c r="F718">
        <v>-15</v>
      </c>
    </row>
    <row r="719" spans="3:6" hidden="1" x14ac:dyDescent="0.3">
      <c r="C719">
        <v>14177</v>
      </c>
      <c r="D719">
        <v>-19.690001485500002</v>
      </c>
      <c r="E719">
        <v>4.8338827439200003</v>
      </c>
      <c r="F719">
        <v>-15</v>
      </c>
    </row>
    <row r="720" spans="3:6" hidden="1" x14ac:dyDescent="0.3">
      <c r="C720">
        <v>14147</v>
      </c>
      <c r="D720">
        <v>-18.805029684499999</v>
      </c>
      <c r="E720">
        <v>4.8679606825399997</v>
      </c>
      <c r="F720">
        <v>-15</v>
      </c>
    </row>
    <row r="721" spans="3:6" hidden="1" x14ac:dyDescent="0.3">
      <c r="C721">
        <v>14148</v>
      </c>
      <c r="D721">
        <v>-20.5564617046</v>
      </c>
      <c r="E721">
        <v>4.8884637201299999</v>
      </c>
      <c r="F721">
        <v>-15</v>
      </c>
    </row>
    <row r="722" spans="3:6" hidden="1" x14ac:dyDescent="0.3">
      <c r="C722">
        <v>14134</v>
      </c>
      <c r="D722">
        <v>-17.915267600899998</v>
      </c>
      <c r="E722">
        <v>4.9040991043400002</v>
      </c>
      <c r="F722">
        <v>-15</v>
      </c>
    </row>
    <row r="723" spans="3:6" hidden="1" x14ac:dyDescent="0.3">
      <c r="C723">
        <v>14140</v>
      </c>
      <c r="D723">
        <v>-21.395264866000002</v>
      </c>
      <c r="E723">
        <v>4.9118823463399996</v>
      </c>
      <c r="F723">
        <v>-15</v>
      </c>
    </row>
    <row r="724" spans="3:6" hidden="1" x14ac:dyDescent="0.3">
      <c r="C724">
        <v>27549</v>
      </c>
      <c r="D724">
        <v>18.718767823899999</v>
      </c>
      <c r="E724">
        <v>4.9183370041399996</v>
      </c>
      <c r="F724">
        <v>-15</v>
      </c>
    </row>
    <row r="725" spans="3:6" hidden="1" x14ac:dyDescent="0.3">
      <c r="C725">
        <v>11364</v>
      </c>
      <c r="D725">
        <v>-23.1</v>
      </c>
      <c r="E725">
        <v>4.9400000000000004</v>
      </c>
      <c r="F725">
        <v>-15</v>
      </c>
    </row>
    <row r="726" spans="3:6" x14ac:dyDescent="0.3">
      <c r="C726">
        <v>25241</v>
      </c>
      <c r="D726">
        <v>23.1</v>
      </c>
      <c r="E726">
        <v>4.9400000000000004</v>
      </c>
      <c r="F726">
        <v>-15</v>
      </c>
    </row>
    <row r="727" spans="3:6" hidden="1" x14ac:dyDescent="0.3">
      <c r="C727">
        <v>14091</v>
      </c>
      <c r="D727">
        <v>-17.008326940500002</v>
      </c>
      <c r="E727">
        <v>4.9409070755600002</v>
      </c>
      <c r="F727">
        <v>-15</v>
      </c>
    </row>
    <row r="728" spans="3:6" hidden="1" x14ac:dyDescent="0.3">
      <c r="C728">
        <v>27577</v>
      </c>
      <c r="D728">
        <v>19.443246068099999</v>
      </c>
      <c r="E728">
        <v>4.9428414980599999</v>
      </c>
      <c r="F728">
        <v>-15</v>
      </c>
    </row>
    <row r="729" spans="3:6" hidden="1" x14ac:dyDescent="0.3">
      <c r="C729">
        <v>14098</v>
      </c>
      <c r="D729">
        <v>-22.239422232599999</v>
      </c>
      <c r="E729">
        <v>4.9461942509399996</v>
      </c>
      <c r="F729">
        <v>-15</v>
      </c>
    </row>
    <row r="730" spans="3:6" hidden="1" x14ac:dyDescent="0.3">
      <c r="C730">
        <v>27499</v>
      </c>
      <c r="D730">
        <v>22.164595688199999</v>
      </c>
      <c r="E730">
        <v>4.9493492483899999</v>
      </c>
      <c r="F730">
        <v>-15</v>
      </c>
    </row>
    <row r="731" spans="3:6" hidden="1" x14ac:dyDescent="0.3">
      <c r="C731">
        <v>27542</v>
      </c>
      <c r="D731">
        <v>21.231406272200001</v>
      </c>
      <c r="E731">
        <v>4.9504729366399998</v>
      </c>
      <c r="F731">
        <v>-15</v>
      </c>
    </row>
    <row r="732" spans="3:6" hidden="1" x14ac:dyDescent="0.3">
      <c r="C732">
        <v>27550</v>
      </c>
      <c r="D732">
        <v>20.313361371900001</v>
      </c>
      <c r="E732">
        <v>4.9532432533600002</v>
      </c>
      <c r="F732">
        <v>-15</v>
      </c>
    </row>
    <row r="733" spans="3:6" hidden="1" x14ac:dyDescent="0.3">
      <c r="C733">
        <v>11863</v>
      </c>
      <c r="D733">
        <v>-16.100000000000001</v>
      </c>
      <c r="E733">
        <v>4.9625000000000004</v>
      </c>
      <c r="F733">
        <v>-15</v>
      </c>
    </row>
    <row r="734" spans="3:6" hidden="1" x14ac:dyDescent="0.3">
      <c r="C734">
        <v>25740</v>
      </c>
      <c r="D734">
        <v>16.100000000000001</v>
      </c>
      <c r="E734">
        <v>4.9625000000000004</v>
      </c>
      <c r="F734">
        <v>-15</v>
      </c>
    </row>
    <row r="735" spans="3:6" hidden="1" x14ac:dyDescent="0.3">
      <c r="C735">
        <v>27536</v>
      </c>
      <c r="D735">
        <v>17.862562280799999</v>
      </c>
      <c r="E735">
        <v>4.9692132716100001</v>
      </c>
      <c r="F735">
        <v>-15</v>
      </c>
    </row>
    <row r="736" spans="3:6" hidden="1" x14ac:dyDescent="0.3">
      <c r="C736">
        <v>27492</v>
      </c>
      <c r="D736">
        <v>16.976522062899999</v>
      </c>
      <c r="E736">
        <v>4.9916957311500001</v>
      </c>
      <c r="F736">
        <v>-15</v>
      </c>
    </row>
    <row r="737" spans="3:6" hidden="1" x14ac:dyDescent="0.3">
      <c r="C737">
        <v>14239</v>
      </c>
      <c r="D737">
        <v>-19.708073710699999</v>
      </c>
      <c r="E737">
        <v>5.2725911380300001</v>
      </c>
      <c r="F737">
        <v>-15</v>
      </c>
    </row>
    <row r="738" spans="3:6" hidden="1" x14ac:dyDescent="0.3">
      <c r="C738">
        <v>14178</v>
      </c>
      <c r="D738">
        <v>-20.1327744088</v>
      </c>
      <c r="E738">
        <v>5.2906394413399997</v>
      </c>
      <c r="F738">
        <v>-15</v>
      </c>
    </row>
    <row r="739" spans="3:6" hidden="1" x14ac:dyDescent="0.3">
      <c r="C739">
        <v>14175</v>
      </c>
      <c r="D739">
        <v>-19.2654532892</v>
      </c>
      <c r="E739">
        <v>5.3007223352999997</v>
      </c>
      <c r="F739">
        <v>-15</v>
      </c>
    </row>
    <row r="740" spans="3:6" hidden="1" x14ac:dyDescent="0.3">
      <c r="C740">
        <v>14190</v>
      </c>
      <c r="D740">
        <v>-20.557475106799998</v>
      </c>
      <c r="E740">
        <v>5.3086877446500003</v>
      </c>
      <c r="F740">
        <v>-15</v>
      </c>
    </row>
    <row r="741" spans="3:6" hidden="1" x14ac:dyDescent="0.3">
      <c r="C741">
        <v>14191</v>
      </c>
      <c r="D741">
        <v>-18.822832867799999</v>
      </c>
      <c r="E741">
        <v>5.3288535325700002</v>
      </c>
      <c r="F741">
        <v>-15</v>
      </c>
    </row>
    <row r="742" spans="3:6" hidden="1" x14ac:dyDescent="0.3">
      <c r="C742">
        <v>14157</v>
      </c>
      <c r="D742">
        <v>-20.974208060500001</v>
      </c>
      <c r="E742">
        <v>5.3457260663700001</v>
      </c>
      <c r="F742">
        <v>-15</v>
      </c>
    </row>
    <row r="743" spans="3:6" hidden="1" x14ac:dyDescent="0.3">
      <c r="C743">
        <v>14156</v>
      </c>
      <c r="D743">
        <v>-18.376994146400001</v>
      </c>
      <c r="E743">
        <v>5.3494945777199998</v>
      </c>
      <c r="F743">
        <v>-15</v>
      </c>
    </row>
    <row r="744" spans="3:6" hidden="1" x14ac:dyDescent="0.3">
      <c r="C744">
        <v>14202</v>
      </c>
      <c r="D744">
        <v>-17.931155425</v>
      </c>
      <c r="E744">
        <v>5.3701356228700003</v>
      </c>
      <c r="F744">
        <v>-15</v>
      </c>
    </row>
    <row r="745" spans="3:6" hidden="1" x14ac:dyDescent="0.3">
      <c r="C745">
        <v>27591</v>
      </c>
      <c r="D745">
        <v>18.749393123400001</v>
      </c>
      <c r="E745">
        <v>5.3779648508999998</v>
      </c>
      <c r="F745">
        <v>-15</v>
      </c>
    </row>
    <row r="746" spans="3:6" hidden="1" x14ac:dyDescent="0.3">
      <c r="C746">
        <v>14197</v>
      </c>
      <c r="D746">
        <v>-21.390941014100001</v>
      </c>
      <c r="E746">
        <v>5.38276438808</v>
      </c>
      <c r="F746">
        <v>-15</v>
      </c>
    </row>
    <row r="747" spans="3:6" hidden="1" x14ac:dyDescent="0.3">
      <c r="C747">
        <v>14114</v>
      </c>
      <c r="D747">
        <v>-17.474473010099999</v>
      </c>
      <c r="E747">
        <v>5.3910075253600001</v>
      </c>
      <c r="F747">
        <v>-15</v>
      </c>
    </row>
    <row r="748" spans="3:6" hidden="1" x14ac:dyDescent="0.3">
      <c r="C748">
        <v>14121</v>
      </c>
      <c r="D748">
        <v>-21.810737692699998</v>
      </c>
      <c r="E748">
        <v>5.4049160842399999</v>
      </c>
      <c r="F748">
        <v>-15</v>
      </c>
    </row>
    <row r="749" spans="3:6" hidden="1" x14ac:dyDescent="0.3">
      <c r="C749">
        <v>27578</v>
      </c>
      <c r="D749">
        <v>19.053824058299998</v>
      </c>
      <c r="E749">
        <v>5.4059249211199996</v>
      </c>
      <c r="F749">
        <v>-15</v>
      </c>
    </row>
    <row r="750" spans="3:6" hidden="1" x14ac:dyDescent="0.3">
      <c r="C750">
        <v>14225</v>
      </c>
      <c r="D750">
        <v>-17.017790595099999</v>
      </c>
      <c r="E750">
        <v>5.4118794278499998</v>
      </c>
      <c r="F750">
        <v>-15</v>
      </c>
    </row>
    <row r="751" spans="3:6" hidden="1" x14ac:dyDescent="0.3">
      <c r="C751">
        <v>27558</v>
      </c>
      <c r="D751">
        <v>18.323695316999999</v>
      </c>
      <c r="E751">
        <v>5.4138363299799996</v>
      </c>
      <c r="F751">
        <v>-15</v>
      </c>
    </row>
    <row r="752" spans="3:6" hidden="1" x14ac:dyDescent="0.3">
      <c r="C752">
        <v>11363</v>
      </c>
      <c r="D752">
        <v>-23.1</v>
      </c>
      <c r="E752">
        <v>5.4139999999999997</v>
      </c>
      <c r="F752">
        <v>-15</v>
      </c>
    </row>
    <row r="753" spans="3:6" x14ac:dyDescent="0.3">
      <c r="C753">
        <v>25240</v>
      </c>
      <c r="D753">
        <v>23.1</v>
      </c>
      <c r="E753">
        <v>5.4139999999999997</v>
      </c>
      <c r="F753">
        <v>-15</v>
      </c>
    </row>
    <row r="754" spans="3:6" hidden="1" x14ac:dyDescent="0.3">
      <c r="C754">
        <v>27473</v>
      </c>
      <c r="D754">
        <v>22.625138103000001</v>
      </c>
      <c r="E754">
        <v>5.4186447998</v>
      </c>
      <c r="F754">
        <v>-15</v>
      </c>
    </row>
    <row r="755" spans="3:6" hidden="1" x14ac:dyDescent="0.3">
      <c r="C755">
        <v>14071</v>
      </c>
      <c r="D755">
        <v>-22.665267185600001</v>
      </c>
      <c r="E755">
        <v>5.4205338901999998</v>
      </c>
      <c r="F755">
        <v>-15</v>
      </c>
    </row>
    <row r="756" spans="3:6" hidden="1" x14ac:dyDescent="0.3">
      <c r="C756">
        <v>27617</v>
      </c>
      <c r="D756">
        <v>22.150276206000001</v>
      </c>
      <c r="E756">
        <v>5.4232895996000003</v>
      </c>
      <c r="F756">
        <v>-15</v>
      </c>
    </row>
    <row r="757" spans="3:6" hidden="1" x14ac:dyDescent="0.3">
      <c r="C757">
        <v>14063</v>
      </c>
      <c r="D757">
        <v>-16.558895297599999</v>
      </c>
      <c r="E757">
        <v>5.4234397139199997</v>
      </c>
      <c r="F757">
        <v>-15</v>
      </c>
    </row>
    <row r="758" spans="3:6" hidden="1" x14ac:dyDescent="0.3">
      <c r="C758">
        <v>27523</v>
      </c>
      <c r="D758">
        <v>21.675158224299999</v>
      </c>
      <c r="E758">
        <v>5.4239717238100003</v>
      </c>
      <c r="F758">
        <v>-15</v>
      </c>
    </row>
    <row r="759" spans="3:6" hidden="1" x14ac:dyDescent="0.3">
      <c r="C759">
        <v>27597</v>
      </c>
      <c r="D759">
        <v>21.2000402426</v>
      </c>
      <c r="E759">
        <v>5.4246538480100002</v>
      </c>
      <c r="F759">
        <v>-15</v>
      </c>
    </row>
    <row r="760" spans="3:6" hidden="1" x14ac:dyDescent="0.3">
      <c r="C760">
        <v>27559</v>
      </c>
      <c r="D760">
        <v>20.728994419599999</v>
      </c>
      <c r="E760">
        <v>5.4263939420299998</v>
      </c>
      <c r="F760">
        <v>-15</v>
      </c>
    </row>
    <row r="761" spans="3:6" hidden="1" x14ac:dyDescent="0.3">
      <c r="C761">
        <v>14217</v>
      </c>
      <c r="D761">
        <v>-22.230534371200001</v>
      </c>
      <c r="E761">
        <v>5.4270677803999998</v>
      </c>
      <c r="F761">
        <v>-15</v>
      </c>
    </row>
    <row r="762" spans="3:6" hidden="1" x14ac:dyDescent="0.3">
      <c r="C762">
        <v>27590</v>
      </c>
      <c r="D762">
        <v>20.257948596599999</v>
      </c>
      <c r="E762">
        <v>5.4281340360500003</v>
      </c>
      <c r="F762">
        <v>-15</v>
      </c>
    </row>
    <row r="763" spans="3:6" hidden="1" x14ac:dyDescent="0.3">
      <c r="C763">
        <v>27576</v>
      </c>
      <c r="D763">
        <v>19.808101794799999</v>
      </c>
      <c r="E763">
        <v>5.4310095137000003</v>
      </c>
      <c r="F763">
        <v>-15</v>
      </c>
    </row>
    <row r="764" spans="3:6" hidden="1" x14ac:dyDescent="0.3">
      <c r="C764">
        <v>27639</v>
      </c>
      <c r="D764">
        <v>19.358254993100001</v>
      </c>
      <c r="E764">
        <v>5.4338849913400002</v>
      </c>
      <c r="F764">
        <v>-15</v>
      </c>
    </row>
    <row r="765" spans="3:6" hidden="1" x14ac:dyDescent="0.3">
      <c r="C765">
        <v>11862</v>
      </c>
      <c r="D765">
        <v>-16.100000000000001</v>
      </c>
      <c r="E765">
        <v>5.4349999999999996</v>
      </c>
      <c r="F765">
        <v>-15</v>
      </c>
    </row>
    <row r="766" spans="3:6" hidden="1" x14ac:dyDescent="0.3">
      <c r="C766">
        <v>25739</v>
      </c>
      <c r="D766">
        <v>16.100000000000001</v>
      </c>
      <c r="E766">
        <v>5.4349999999999996</v>
      </c>
      <c r="F766">
        <v>-15</v>
      </c>
    </row>
    <row r="767" spans="3:6" hidden="1" x14ac:dyDescent="0.3">
      <c r="C767">
        <v>27602</v>
      </c>
      <c r="D767">
        <v>17.8979975106</v>
      </c>
      <c r="E767">
        <v>5.4497078090500004</v>
      </c>
      <c r="F767">
        <v>-15</v>
      </c>
    </row>
    <row r="768" spans="3:6" hidden="1" x14ac:dyDescent="0.3">
      <c r="C768">
        <v>27465</v>
      </c>
      <c r="D768">
        <v>16.544333343600002</v>
      </c>
      <c r="E768">
        <v>5.4512945942100002</v>
      </c>
      <c r="F768">
        <v>-15</v>
      </c>
    </row>
    <row r="769" spans="3:6" hidden="1" x14ac:dyDescent="0.3">
      <c r="C769">
        <v>27516</v>
      </c>
      <c r="D769">
        <v>17.443332098900001</v>
      </c>
      <c r="E769">
        <v>5.4586484987299997</v>
      </c>
      <c r="F769">
        <v>-15</v>
      </c>
    </row>
    <row r="770" spans="3:6" hidden="1" x14ac:dyDescent="0.3">
      <c r="C770">
        <v>27625</v>
      </c>
      <c r="D770">
        <v>16.988666687199999</v>
      </c>
      <c r="E770">
        <v>5.4675891884099999</v>
      </c>
      <c r="F770">
        <v>-15</v>
      </c>
    </row>
    <row r="771" spans="3:6" hidden="1" x14ac:dyDescent="0.3">
      <c r="C771">
        <v>14176</v>
      </c>
      <c r="D771">
        <v>-19.754370937699999</v>
      </c>
      <c r="E771">
        <v>5.7010828046800004</v>
      </c>
      <c r="F771">
        <v>-15</v>
      </c>
    </row>
    <row r="772" spans="3:6" hidden="1" x14ac:dyDescent="0.3">
      <c r="C772">
        <v>14161</v>
      </c>
      <c r="D772">
        <v>-20.515307964800002</v>
      </c>
      <c r="E772">
        <v>5.7377798546100003</v>
      </c>
      <c r="F772">
        <v>-15</v>
      </c>
    </row>
    <row r="773" spans="3:6" hidden="1" x14ac:dyDescent="0.3">
      <c r="C773">
        <v>14158</v>
      </c>
      <c r="D773">
        <v>-18.8746418538</v>
      </c>
      <c r="E773">
        <v>5.7993186975200004</v>
      </c>
      <c r="F773">
        <v>-15</v>
      </c>
    </row>
    <row r="774" spans="3:6" hidden="1" x14ac:dyDescent="0.3">
      <c r="C774">
        <v>14135</v>
      </c>
      <c r="D774">
        <v>-17.958350706099999</v>
      </c>
      <c r="E774">
        <v>5.8409732182500003</v>
      </c>
      <c r="F774">
        <v>-15</v>
      </c>
    </row>
    <row r="775" spans="3:6" hidden="1" x14ac:dyDescent="0.3">
      <c r="C775">
        <v>27561</v>
      </c>
      <c r="D775">
        <v>18.900783950400001</v>
      </c>
      <c r="E775">
        <v>5.8502400745000003</v>
      </c>
      <c r="F775">
        <v>-15</v>
      </c>
    </row>
    <row r="776" spans="3:6" hidden="1" x14ac:dyDescent="0.3">
      <c r="C776">
        <v>14141</v>
      </c>
      <c r="D776">
        <v>-21.3475821603</v>
      </c>
      <c r="E776">
        <v>5.8512971218600001</v>
      </c>
      <c r="F776">
        <v>-15</v>
      </c>
    </row>
    <row r="777" spans="3:6" hidden="1" x14ac:dyDescent="0.3">
      <c r="C777">
        <v>27582</v>
      </c>
      <c r="D777">
        <v>19.205214885299998</v>
      </c>
      <c r="E777">
        <v>5.8782001447200001</v>
      </c>
      <c r="F777">
        <v>-15</v>
      </c>
    </row>
    <row r="778" spans="3:6" hidden="1" x14ac:dyDescent="0.3">
      <c r="C778">
        <v>14092</v>
      </c>
      <c r="D778">
        <v>-17.030232767099999</v>
      </c>
      <c r="E778">
        <v>5.8785017461900004</v>
      </c>
      <c r="F778">
        <v>-15</v>
      </c>
    </row>
    <row r="779" spans="3:6" hidden="1" x14ac:dyDescent="0.3">
      <c r="C779">
        <v>11362</v>
      </c>
      <c r="D779">
        <v>-23.1</v>
      </c>
      <c r="E779">
        <v>5.8879999999999999</v>
      </c>
      <c r="F779">
        <v>-15</v>
      </c>
    </row>
    <row r="780" spans="3:6" x14ac:dyDescent="0.3">
      <c r="C780">
        <v>25239</v>
      </c>
      <c r="D780">
        <v>23.1</v>
      </c>
      <c r="E780">
        <v>5.8879999999999999</v>
      </c>
      <c r="F780">
        <v>-15</v>
      </c>
    </row>
    <row r="781" spans="3:6" hidden="1" x14ac:dyDescent="0.3">
      <c r="C781">
        <v>27500</v>
      </c>
      <c r="D781">
        <v>22.1362958373</v>
      </c>
      <c r="E781">
        <v>5.8884201002700003</v>
      </c>
      <c r="F781">
        <v>-15</v>
      </c>
    </row>
    <row r="782" spans="3:6" hidden="1" x14ac:dyDescent="0.3">
      <c r="C782">
        <v>27543</v>
      </c>
      <c r="D782">
        <v>21.167289282300001</v>
      </c>
      <c r="E782">
        <v>5.8926174822700004</v>
      </c>
      <c r="F782">
        <v>-15</v>
      </c>
    </row>
    <row r="783" spans="3:6" hidden="1" x14ac:dyDescent="0.3">
      <c r="C783">
        <v>27564</v>
      </c>
      <c r="D783">
        <v>20.191536786899999</v>
      </c>
      <c r="E783">
        <v>5.8928529064299999</v>
      </c>
      <c r="F783">
        <v>-15</v>
      </c>
    </row>
    <row r="784" spans="3:6" hidden="1" x14ac:dyDescent="0.3">
      <c r="C784">
        <v>14099</v>
      </c>
      <c r="D784">
        <v>-22.228016727</v>
      </c>
      <c r="E784">
        <v>5.8987647545200002</v>
      </c>
      <c r="F784">
        <v>-15</v>
      </c>
    </row>
    <row r="785" spans="3:6" hidden="1" x14ac:dyDescent="0.3">
      <c r="C785">
        <v>11861</v>
      </c>
      <c r="D785">
        <v>-16.100000000000001</v>
      </c>
      <c r="E785">
        <v>5.9074999999999998</v>
      </c>
      <c r="F785">
        <v>-15</v>
      </c>
    </row>
    <row r="786" spans="3:6" hidden="1" x14ac:dyDescent="0.3">
      <c r="C786">
        <v>25738</v>
      </c>
      <c r="D786">
        <v>16.100000000000001</v>
      </c>
      <c r="E786">
        <v>5.9074999999999998</v>
      </c>
      <c r="F786">
        <v>-15</v>
      </c>
    </row>
    <row r="787" spans="3:6" hidden="1" x14ac:dyDescent="0.3">
      <c r="C787">
        <v>27537</v>
      </c>
      <c r="D787">
        <v>17.9529630133</v>
      </c>
      <c r="E787">
        <v>5.9183239846799998</v>
      </c>
      <c r="F787">
        <v>-15</v>
      </c>
    </row>
    <row r="788" spans="3:6" hidden="1" x14ac:dyDescent="0.3">
      <c r="C788">
        <v>27493</v>
      </c>
      <c r="D788">
        <v>17.013000515800002</v>
      </c>
      <c r="E788">
        <v>5.9384642956800002</v>
      </c>
      <c r="F788">
        <v>-15</v>
      </c>
    </row>
    <row r="789" spans="3:6" hidden="1" x14ac:dyDescent="0.3">
      <c r="C789">
        <v>14183</v>
      </c>
      <c r="D789">
        <v>-19.800668164800001</v>
      </c>
      <c r="E789">
        <v>6.1295744713299998</v>
      </c>
      <c r="F789">
        <v>-15</v>
      </c>
    </row>
    <row r="790" spans="3:6" hidden="1" x14ac:dyDescent="0.3">
      <c r="C790">
        <v>14165</v>
      </c>
      <c r="D790">
        <v>-20.136904493700001</v>
      </c>
      <c r="E790">
        <v>6.14822321795</v>
      </c>
      <c r="F790">
        <v>-15</v>
      </c>
    </row>
    <row r="791" spans="3:6" hidden="1" x14ac:dyDescent="0.3">
      <c r="C791">
        <v>14186</v>
      </c>
      <c r="D791">
        <v>-20.4731408227</v>
      </c>
      <c r="E791">
        <v>6.1668719645700003</v>
      </c>
      <c r="F791">
        <v>-15</v>
      </c>
    </row>
    <row r="792" spans="3:6" hidden="1" x14ac:dyDescent="0.3">
      <c r="C792">
        <v>14162</v>
      </c>
      <c r="D792">
        <v>-19.363559502299999</v>
      </c>
      <c r="E792">
        <v>6.1996791669000002</v>
      </c>
      <c r="F792">
        <v>-15</v>
      </c>
    </row>
    <row r="793" spans="3:6" hidden="1" x14ac:dyDescent="0.3">
      <c r="C793">
        <v>14153</v>
      </c>
      <c r="D793">
        <v>-20.888682064600001</v>
      </c>
      <c r="E793">
        <v>6.2433509101000002</v>
      </c>
      <c r="F793">
        <v>-15</v>
      </c>
    </row>
    <row r="794" spans="3:6" hidden="1" x14ac:dyDescent="0.3">
      <c r="C794">
        <v>14189</v>
      </c>
      <c r="D794">
        <v>-18.926450839699999</v>
      </c>
      <c r="E794">
        <v>6.2697838624899997</v>
      </c>
      <c r="F794">
        <v>-15</v>
      </c>
    </row>
    <row r="795" spans="3:6" hidden="1" x14ac:dyDescent="0.3">
      <c r="C795">
        <v>14149</v>
      </c>
      <c r="D795">
        <v>-18.455998413500001</v>
      </c>
      <c r="E795">
        <v>6.29079733806</v>
      </c>
      <c r="F795">
        <v>-15</v>
      </c>
    </row>
    <row r="796" spans="3:6" hidden="1" x14ac:dyDescent="0.3">
      <c r="C796">
        <v>14201</v>
      </c>
      <c r="D796">
        <v>-17.9855459873</v>
      </c>
      <c r="E796">
        <v>6.3118108136300002</v>
      </c>
      <c r="F796">
        <v>-15</v>
      </c>
    </row>
    <row r="797" spans="3:6" hidden="1" x14ac:dyDescent="0.3">
      <c r="C797">
        <v>14196</v>
      </c>
      <c r="D797">
        <v>-21.304223306499999</v>
      </c>
      <c r="E797">
        <v>6.3198298556300001</v>
      </c>
      <c r="F797">
        <v>-15</v>
      </c>
    </row>
    <row r="798" spans="3:6" hidden="1" x14ac:dyDescent="0.3">
      <c r="C798">
        <v>27589</v>
      </c>
      <c r="D798">
        <v>19.052174777400001</v>
      </c>
      <c r="E798">
        <v>6.3225152980999999</v>
      </c>
      <c r="F798">
        <v>-15</v>
      </c>
    </row>
    <row r="799" spans="3:6" hidden="1" x14ac:dyDescent="0.3">
      <c r="C799">
        <v>14115</v>
      </c>
      <c r="D799">
        <v>-17.514110463200002</v>
      </c>
      <c r="E799">
        <v>6.3284674390899998</v>
      </c>
      <c r="F799">
        <v>-15</v>
      </c>
    </row>
    <row r="800" spans="3:6" hidden="1" x14ac:dyDescent="0.3">
      <c r="C800">
        <v>27581</v>
      </c>
      <c r="D800">
        <v>19.5886498773</v>
      </c>
      <c r="E800">
        <v>6.3400435374499997</v>
      </c>
      <c r="F800">
        <v>-15</v>
      </c>
    </row>
    <row r="801" spans="3:6" hidden="1" x14ac:dyDescent="0.3">
      <c r="C801">
        <v>14224</v>
      </c>
      <c r="D801">
        <v>-17.042674939099999</v>
      </c>
      <c r="E801">
        <v>6.3451240645400002</v>
      </c>
      <c r="F801">
        <v>-15</v>
      </c>
    </row>
    <row r="802" spans="3:6" hidden="1" x14ac:dyDescent="0.3">
      <c r="C802">
        <v>14122</v>
      </c>
      <c r="D802">
        <v>-21.764861194600002</v>
      </c>
      <c r="E802">
        <v>6.3451457921300003</v>
      </c>
      <c r="F802">
        <v>-15</v>
      </c>
    </row>
    <row r="803" spans="3:6" hidden="1" x14ac:dyDescent="0.3">
      <c r="C803">
        <v>27616</v>
      </c>
      <c r="D803">
        <v>22.122315468699998</v>
      </c>
      <c r="E803">
        <v>6.3535506009400002</v>
      </c>
      <c r="F803">
        <v>-15</v>
      </c>
    </row>
    <row r="804" spans="3:6" hidden="1" x14ac:dyDescent="0.3">
      <c r="C804">
        <v>27551</v>
      </c>
      <c r="D804">
        <v>18.530051646699999</v>
      </c>
      <c r="E804">
        <v>6.3547277292100004</v>
      </c>
      <c r="F804">
        <v>-15</v>
      </c>
    </row>
    <row r="805" spans="3:6" hidden="1" x14ac:dyDescent="0.3">
      <c r="C805">
        <v>27524</v>
      </c>
      <c r="D805">
        <v>21.628426895400001</v>
      </c>
      <c r="E805">
        <v>6.3570658587300004</v>
      </c>
      <c r="F805">
        <v>-15</v>
      </c>
    </row>
    <row r="806" spans="3:6" hidden="1" x14ac:dyDescent="0.3">
      <c r="C806">
        <v>27585</v>
      </c>
      <c r="D806">
        <v>20.125124977199999</v>
      </c>
      <c r="E806">
        <v>6.3575717768000004</v>
      </c>
      <c r="F806">
        <v>-15</v>
      </c>
    </row>
    <row r="807" spans="3:6" hidden="1" x14ac:dyDescent="0.3">
      <c r="C807">
        <v>27474</v>
      </c>
      <c r="D807">
        <v>22.611157734300001</v>
      </c>
      <c r="E807">
        <v>6.3577753004700002</v>
      </c>
      <c r="F807">
        <v>-15</v>
      </c>
    </row>
    <row r="808" spans="3:6" hidden="1" x14ac:dyDescent="0.3">
      <c r="C808">
        <v>27555</v>
      </c>
      <c r="D808">
        <v>20.6298316496</v>
      </c>
      <c r="E808">
        <v>6.3590764466599996</v>
      </c>
      <c r="F808">
        <v>-15</v>
      </c>
    </row>
    <row r="809" spans="3:6" hidden="1" x14ac:dyDescent="0.3">
      <c r="C809">
        <v>27596</v>
      </c>
      <c r="D809">
        <v>21.134538322099999</v>
      </c>
      <c r="E809">
        <v>6.3605811165199997</v>
      </c>
      <c r="F809">
        <v>-15</v>
      </c>
    </row>
    <row r="810" spans="3:6" hidden="1" x14ac:dyDescent="0.3">
      <c r="C810">
        <v>11361</v>
      </c>
      <c r="D810">
        <v>-23.1</v>
      </c>
      <c r="E810">
        <v>6.3620000000000001</v>
      </c>
      <c r="F810">
        <v>-15</v>
      </c>
    </row>
    <row r="811" spans="3:6" x14ac:dyDescent="0.3">
      <c r="C811">
        <v>25238</v>
      </c>
      <c r="D811">
        <v>23.1</v>
      </c>
      <c r="E811">
        <v>6.3620000000000001</v>
      </c>
      <c r="F811">
        <v>-15</v>
      </c>
    </row>
    <row r="812" spans="3:6" hidden="1" x14ac:dyDescent="0.3">
      <c r="C812">
        <v>14064</v>
      </c>
      <c r="D812">
        <v>-16.571337469500001</v>
      </c>
      <c r="E812">
        <v>6.3625620322699996</v>
      </c>
      <c r="F812">
        <v>-15</v>
      </c>
    </row>
    <row r="813" spans="3:6" hidden="1" x14ac:dyDescent="0.3">
      <c r="C813">
        <v>14072</v>
      </c>
      <c r="D813">
        <v>-22.6627495414</v>
      </c>
      <c r="E813">
        <v>6.3662308643200003</v>
      </c>
      <c r="F813">
        <v>-15</v>
      </c>
    </row>
    <row r="814" spans="3:6" hidden="1" x14ac:dyDescent="0.3">
      <c r="C814">
        <v>14216</v>
      </c>
      <c r="D814">
        <v>-22.225499082799999</v>
      </c>
      <c r="E814">
        <v>6.3704617286399996</v>
      </c>
      <c r="F814">
        <v>-15</v>
      </c>
    </row>
    <row r="815" spans="3:6" hidden="1" x14ac:dyDescent="0.3">
      <c r="C815">
        <v>11860</v>
      </c>
      <c r="D815">
        <v>-16.100000000000001</v>
      </c>
      <c r="E815">
        <v>6.38</v>
      </c>
      <c r="F815">
        <v>-15</v>
      </c>
    </row>
    <row r="816" spans="3:6" hidden="1" x14ac:dyDescent="0.3">
      <c r="C816">
        <v>25737</v>
      </c>
      <c r="D816">
        <v>16.100000000000001</v>
      </c>
      <c r="E816">
        <v>6.38</v>
      </c>
      <c r="F816">
        <v>-15</v>
      </c>
    </row>
    <row r="817" spans="3:6" hidden="1" x14ac:dyDescent="0.3">
      <c r="C817">
        <v>27601</v>
      </c>
      <c r="D817">
        <v>18.007928515900002</v>
      </c>
      <c r="E817">
        <v>6.38694016031</v>
      </c>
      <c r="F817">
        <v>-15</v>
      </c>
    </row>
    <row r="818" spans="3:6" hidden="1" x14ac:dyDescent="0.3">
      <c r="C818">
        <v>27466</v>
      </c>
      <c r="D818">
        <v>16.568667172200001</v>
      </c>
      <c r="E818">
        <v>6.3946697014799998</v>
      </c>
      <c r="F818">
        <v>-15</v>
      </c>
    </row>
    <row r="819" spans="3:6" hidden="1" x14ac:dyDescent="0.3">
      <c r="C819">
        <v>27517</v>
      </c>
      <c r="D819">
        <v>17.522631430200001</v>
      </c>
      <c r="E819">
        <v>6.3981397816300003</v>
      </c>
      <c r="F819">
        <v>-15</v>
      </c>
    </row>
    <row r="820" spans="3:6" hidden="1" x14ac:dyDescent="0.3">
      <c r="C820">
        <v>27624</v>
      </c>
      <c r="D820">
        <v>17.037334344400001</v>
      </c>
      <c r="E820">
        <v>6.4093394029499997</v>
      </c>
      <c r="F820">
        <v>-15</v>
      </c>
    </row>
    <row r="821" spans="3:6" hidden="1" x14ac:dyDescent="0.3">
      <c r="C821">
        <v>14166</v>
      </c>
      <c r="D821">
        <v>-19.9546845588</v>
      </c>
      <c r="E821">
        <v>6.6175424847000004</v>
      </c>
      <c r="F821">
        <v>-15</v>
      </c>
    </row>
    <row r="822" spans="3:6" hidden="1" x14ac:dyDescent="0.3">
      <c r="C822">
        <v>14179</v>
      </c>
      <c r="D822">
        <v>-20.2909208877</v>
      </c>
      <c r="E822">
        <v>6.6361912313299998</v>
      </c>
      <c r="F822">
        <v>-15</v>
      </c>
    </row>
    <row r="823" spans="3:6" hidden="1" x14ac:dyDescent="0.3">
      <c r="C823">
        <v>14159</v>
      </c>
      <c r="D823">
        <v>-18.9846236375</v>
      </c>
      <c r="E823">
        <v>6.7255259465400004</v>
      </c>
      <c r="F823">
        <v>-15</v>
      </c>
    </row>
    <row r="824" spans="3:6" hidden="1" x14ac:dyDescent="0.3">
      <c r="C824">
        <v>14142</v>
      </c>
      <c r="D824">
        <v>-21.241248750699999</v>
      </c>
      <c r="E824">
        <v>6.7688910994200002</v>
      </c>
      <c r="F824">
        <v>-15</v>
      </c>
    </row>
    <row r="825" spans="3:6" hidden="1" x14ac:dyDescent="0.3">
      <c r="C825">
        <v>14136</v>
      </c>
      <c r="D825">
        <v>-18.015686094500001</v>
      </c>
      <c r="E825">
        <v>6.7797125231899997</v>
      </c>
      <c r="F825">
        <v>-15</v>
      </c>
    </row>
    <row r="826" spans="3:6" hidden="1" x14ac:dyDescent="0.3">
      <c r="C826">
        <v>27560</v>
      </c>
      <c r="D826">
        <v>19.057916728799999</v>
      </c>
      <c r="E826">
        <v>6.8026242374599999</v>
      </c>
      <c r="F826">
        <v>-15</v>
      </c>
    </row>
    <row r="827" spans="3:6" hidden="1" x14ac:dyDescent="0.3">
      <c r="C827">
        <v>14093</v>
      </c>
      <c r="D827">
        <v>-17.056084221300001</v>
      </c>
      <c r="E827">
        <v>6.8156603927899999</v>
      </c>
      <c r="F827">
        <v>-15</v>
      </c>
    </row>
    <row r="828" spans="3:6" hidden="1" x14ac:dyDescent="0.3">
      <c r="C828">
        <v>27565</v>
      </c>
      <c r="D828">
        <v>20.098473054599999</v>
      </c>
      <c r="E828">
        <v>6.8187079048800001</v>
      </c>
      <c r="F828">
        <v>-15</v>
      </c>
    </row>
    <row r="829" spans="3:6" hidden="1" x14ac:dyDescent="0.3">
      <c r="C829">
        <v>27544</v>
      </c>
      <c r="D829">
        <v>21.116124073200002</v>
      </c>
      <c r="E829">
        <v>6.8254092074799999</v>
      </c>
      <c r="F829">
        <v>-15</v>
      </c>
    </row>
    <row r="830" spans="3:6" hidden="1" x14ac:dyDescent="0.3">
      <c r="C830">
        <v>27501</v>
      </c>
      <c r="D830">
        <v>22.113305053400001</v>
      </c>
      <c r="E830">
        <v>6.8272194156000001</v>
      </c>
      <c r="F830">
        <v>-15</v>
      </c>
    </row>
    <row r="831" spans="3:6" hidden="1" x14ac:dyDescent="0.3">
      <c r="C831">
        <v>14100</v>
      </c>
      <c r="D831">
        <v>-22.204773371800002</v>
      </c>
      <c r="E831">
        <v>6.8281189369200002</v>
      </c>
      <c r="F831">
        <v>-15</v>
      </c>
    </row>
    <row r="832" spans="3:6" hidden="1" x14ac:dyDescent="0.3">
      <c r="C832">
        <v>11360</v>
      </c>
      <c r="D832">
        <v>-23.1</v>
      </c>
      <c r="E832">
        <v>6.8360000000000003</v>
      </c>
      <c r="F832">
        <v>-15</v>
      </c>
    </row>
    <row r="833" spans="3:6" x14ac:dyDescent="0.3">
      <c r="C833">
        <v>25237</v>
      </c>
      <c r="D833">
        <v>23.1</v>
      </c>
      <c r="E833">
        <v>6.8360000000000003</v>
      </c>
      <c r="F833">
        <v>-15</v>
      </c>
    </row>
    <row r="834" spans="3:6" hidden="1" x14ac:dyDescent="0.3">
      <c r="C834">
        <v>27538</v>
      </c>
      <c r="D834">
        <v>18.032767703899999</v>
      </c>
      <c r="E834">
        <v>6.8503066640299997</v>
      </c>
      <c r="F834">
        <v>-15</v>
      </c>
    </row>
    <row r="835" spans="3:6" hidden="1" x14ac:dyDescent="0.3">
      <c r="C835">
        <v>11859</v>
      </c>
      <c r="D835">
        <v>-16.100000000000001</v>
      </c>
      <c r="E835">
        <v>6.8525</v>
      </c>
      <c r="F835">
        <v>-15</v>
      </c>
    </row>
    <row r="836" spans="3:6" hidden="1" x14ac:dyDescent="0.3">
      <c r="C836">
        <v>25736</v>
      </c>
      <c r="D836">
        <v>16.100000000000001</v>
      </c>
      <c r="E836">
        <v>6.8525</v>
      </c>
      <c r="F836">
        <v>-15</v>
      </c>
    </row>
    <row r="837" spans="3:6" hidden="1" x14ac:dyDescent="0.3">
      <c r="C837">
        <v>27494</v>
      </c>
      <c r="D837">
        <v>17.0481855562</v>
      </c>
      <c r="E837">
        <v>6.8744723688300002</v>
      </c>
      <c r="F837">
        <v>-15</v>
      </c>
    </row>
    <row r="838" spans="3:6" hidden="1" x14ac:dyDescent="0.3">
      <c r="C838">
        <v>14185</v>
      </c>
      <c r="D838">
        <v>-20.108700952700001</v>
      </c>
      <c r="E838">
        <v>7.1055104980800001</v>
      </c>
      <c r="F838">
        <v>-15</v>
      </c>
    </row>
    <row r="839" spans="3:6" hidden="1" x14ac:dyDescent="0.3">
      <c r="C839">
        <v>14163</v>
      </c>
      <c r="D839">
        <v>-19.575748694000001</v>
      </c>
      <c r="E839">
        <v>7.1433892643399997</v>
      </c>
      <c r="F839">
        <v>-15</v>
      </c>
    </row>
    <row r="840" spans="3:6" hidden="1" x14ac:dyDescent="0.3">
      <c r="C840">
        <v>14154</v>
      </c>
      <c r="D840">
        <v>-20.643487573800002</v>
      </c>
      <c r="E840">
        <v>7.1617314206399998</v>
      </c>
      <c r="F840">
        <v>-15</v>
      </c>
    </row>
    <row r="841" spans="3:6" hidden="1" x14ac:dyDescent="0.3">
      <c r="C841">
        <v>14188</v>
      </c>
      <c r="D841">
        <v>-19.042796435300001</v>
      </c>
      <c r="E841">
        <v>7.1812680305900001</v>
      </c>
      <c r="F841">
        <v>-15</v>
      </c>
    </row>
    <row r="842" spans="3:6" hidden="1" x14ac:dyDescent="0.3">
      <c r="C842">
        <v>14150</v>
      </c>
      <c r="D842">
        <v>-18.5443113185</v>
      </c>
      <c r="E842">
        <v>7.2144411316600001</v>
      </c>
      <c r="F842">
        <v>-15</v>
      </c>
    </row>
    <row r="843" spans="3:6" hidden="1" x14ac:dyDescent="0.3">
      <c r="C843">
        <v>14195</v>
      </c>
      <c r="D843">
        <v>-21.178274194899998</v>
      </c>
      <c r="E843">
        <v>7.2179523432000003</v>
      </c>
      <c r="F843">
        <v>-15</v>
      </c>
    </row>
    <row r="844" spans="3:6" hidden="1" x14ac:dyDescent="0.3">
      <c r="C844">
        <v>14200</v>
      </c>
      <c r="D844">
        <v>-18.045826201800001</v>
      </c>
      <c r="E844">
        <v>7.2476142327400002</v>
      </c>
      <c r="F844">
        <v>-15</v>
      </c>
    </row>
    <row r="845" spans="3:6" hidden="1" x14ac:dyDescent="0.3">
      <c r="C845">
        <v>14123</v>
      </c>
      <c r="D845">
        <v>-21.681160927800001</v>
      </c>
      <c r="E845">
        <v>7.2518642442100001</v>
      </c>
      <c r="F845">
        <v>-15</v>
      </c>
    </row>
    <row r="846" spans="3:6" hidden="1" x14ac:dyDescent="0.3">
      <c r="C846">
        <v>14116</v>
      </c>
      <c r="D846">
        <v>-17.557659852699999</v>
      </c>
      <c r="E846">
        <v>7.2669054768899999</v>
      </c>
      <c r="F846">
        <v>-15</v>
      </c>
    </row>
    <row r="847" spans="3:6" hidden="1" x14ac:dyDescent="0.3">
      <c r="C847">
        <v>27584</v>
      </c>
      <c r="D847">
        <v>20.071821132</v>
      </c>
      <c r="E847">
        <v>7.2798440329599998</v>
      </c>
      <c r="F847">
        <v>-15</v>
      </c>
    </row>
    <row r="848" spans="3:6" hidden="1" x14ac:dyDescent="0.3">
      <c r="C848">
        <v>27580</v>
      </c>
      <c r="D848">
        <v>19.567739906100002</v>
      </c>
      <c r="E848">
        <v>7.2812886048900003</v>
      </c>
      <c r="F848">
        <v>-15</v>
      </c>
    </row>
    <row r="849" spans="3:6" hidden="1" x14ac:dyDescent="0.3">
      <c r="C849">
        <v>27588</v>
      </c>
      <c r="D849">
        <v>19.0636586802</v>
      </c>
      <c r="E849">
        <v>7.2827331768199999</v>
      </c>
      <c r="F849">
        <v>-15</v>
      </c>
    </row>
    <row r="850" spans="3:6" hidden="1" x14ac:dyDescent="0.3">
      <c r="C850">
        <v>27556</v>
      </c>
      <c r="D850">
        <v>20.5847654781</v>
      </c>
      <c r="E850">
        <v>7.2850406657000004</v>
      </c>
      <c r="F850">
        <v>-15</v>
      </c>
    </row>
    <row r="851" spans="3:6" hidden="1" x14ac:dyDescent="0.3">
      <c r="C851">
        <v>14215</v>
      </c>
      <c r="D851">
        <v>-22.184047660800001</v>
      </c>
      <c r="E851">
        <v>7.2857761452199998</v>
      </c>
      <c r="F851">
        <v>-15</v>
      </c>
    </row>
    <row r="852" spans="3:6" hidden="1" x14ac:dyDescent="0.3">
      <c r="C852">
        <v>14223</v>
      </c>
      <c r="D852">
        <v>-17.0694935036</v>
      </c>
      <c r="E852">
        <v>7.2861967210399996</v>
      </c>
      <c r="F852">
        <v>-15</v>
      </c>
    </row>
    <row r="853" spans="3:6" hidden="1" x14ac:dyDescent="0.3">
      <c r="C853">
        <v>27595</v>
      </c>
      <c r="D853">
        <v>21.097709824300001</v>
      </c>
      <c r="E853">
        <v>7.2902372984400001</v>
      </c>
      <c r="F853">
        <v>-15</v>
      </c>
    </row>
    <row r="854" spans="3:6" hidden="1" x14ac:dyDescent="0.3">
      <c r="C854">
        <v>27525</v>
      </c>
      <c r="D854">
        <v>21.601002231300001</v>
      </c>
      <c r="E854">
        <v>7.2955627643599996</v>
      </c>
      <c r="F854">
        <v>-15</v>
      </c>
    </row>
    <row r="855" spans="3:6" hidden="1" x14ac:dyDescent="0.3">
      <c r="C855">
        <v>14073</v>
      </c>
      <c r="D855">
        <v>-22.642023830399999</v>
      </c>
      <c r="E855">
        <v>7.2978880726100002</v>
      </c>
      <c r="F855">
        <v>-15</v>
      </c>
    </row>
    <row r="856" spans="3:6" hidden="1" x14ac:dyDescent="0.3">
      <c r="C856">
        <v>27552</v>
      </c>
      <c r="D856">
        <v>18.560632785999999</v>
      </c>
      <c r="E856">
        <v>7.29820317228</v>
      </c>
      <c r="F856">
        <v>-15</v>
      </c>
    </row>
    <row r="857" spans="3:6" hidden="1" x14ac:dyDescent="0.3">
      <c r="C857">
        <v>27615</v>
      </c>
      <c r="D857">
        <v>22.104294638199999</v>
      </c>
      <c r="E857">
        <v>7.30088823027</v>
      </c>
      <c r="F857">
        <v>-15</v>
      </c>
    </row>
    <row r="858" spans="3:6" hidden="1" x14ac:dyDescent="0.3">
      <c r="C858">
        <v>27475</v>
      </c>
      <c r="D858">
        <v>22.602147319099998</v>
      </c>
      <c r="E858">
        <v>7.3054441151300002</v>
      </c>
      <c r="F858">
        <v>-15</v>
      </c>
    </row>
    <row r="859" spans="3:6" hidden="1" x14ac:dyDescent="0.3">
      <c r="C859">
        <v>14065</v>
      </c>
      <c r="D859">
        <v>-16.584746751800001</v>
      </c>
      <c r="E859">
        <v>7.3055983605200003</v>
      </c>
      <c r="F859">
        <v>-15</v>
      </c>
    </row>
    <row r="860" spans="3:6" hidden="1" x14ac:dyDescent="0.3">
      <c r="C860">
        <v>11359</v>
      </c>
      <c r="D860">
        <v>-23.1</v>
      </c>
      <c r="E860">
        <v>7.31</v>
      </c>
      <c r="F860">
        <v>-15</v>
      </c>
    </row>
    <row r="861" spans="3:6" x14ac:dyDescent="0.3">
      <c r="C861">
        <v>25236</v>
      </c>
      <c r="D861">
        <v>23.1</v>
      </c>
      <c r="E861">
        <v>7.31</v>
      </c>
      <c r="F861">
        <v>-15</v>
      </c>
    </row>
    <row r="862" spans="3:6" hidden="1" x14ac:dyDescent="0.3">
      <c r="C862">
        <v>27600</v>
      </c>
      <c r="D862">
        <v>18.057606891799999</v>
      </c>
      <c r="E862">
        <v>7.3136731677400002</v>
      </c>
      <c r="F862">
        <v>-15</v>
      </c>
    </row>
    <row r="863" spans="3:6" hidden="1" x14ac:dyDescent="0.3">
      <c r="C863">
        <v>11858</v>
      </c>
      <c r="D863">
        <v>-16.100000000000001</v>
      </c>
      <c r="E863">
        <v>7.3250000000000002</v>
      </c>
      <c r="F863">
        <v>-15</v>
      </c>
    </row>
    <row r="864" spans="3:6" hidden="1" x14ac:dyDescent="0.3">
      <c r="C864">
        <v>25735</v>
      </c>
      <c r="D864">
        <v>16.100000000000001</v>
      </c>
      <c r="E864">
        <v>7.3250000000000002</v>
      </c>
      <c r="F864">
        <v>-15</v>
      </c>
    </row>
    <row r="865" spans="3:6" hidden="1" x14ac:dyDescent="0.3">
      <c r="C865">
        <v>27518</v>
      </c>
      <c r="D865">
        <v>17.558321830000001</v>
      </c>
      <c r="E865">
        <v>7.3266392512299996</v>
      </c>
      <c r="F865">
        <v>-15</v>
      </c>
    </row>
    <row r="866" spans="3:6" hidden="1" x14ac:dyDescent="0.3">
      <c r="C866">
        <v>27467</v>
      </c>
      <c r="D866">
        <v>16.579518384099998</v>
      </c>
      <c r="E866">
        <v>7.3323026673599996</v>
      </c>
      <c r="F866">
        <v>-15</v>
      </c>
    </row>
    <row r="867" spans="3:6" hidden="1" x14ac:dyDescent="0.3">
      <c r="C867">
        <v>27623</v>
      </c>
      <c r="D867">
        <v>17.0590367681</v>
      </c>
      <c r="E867">
        <v>7.3396053347199999</v>
      </c>
      <c r="F867">
        <v>-15</v>
      </c>
    </row>
    <row r="868" spans="3:6" hidden="1" x14ac:dyDescent="0.3">
      <c r="C868">
        <v>14180</v>
      </c>
      <c r="D868">
        <v>-20.1062608726</v>
      </c>
      <c r="E868">
        <v>7.6026043739800002</v>
      </c>
      <c r="F868">
        <v>-15</v>
      </c>
    </row>
    <row r="869" spans="3:6" hidden="1" x14ac:dyDescent="0.3">
      <c r="C869">
        <v>14174</v>
      </c>
      <c r="D869">
        <v>-19.070782322500001</v>
      </c>
      <c r="E869">
        <v>7.6580323072800001</v>
      </c>
      <c r="F869">
        <v>-15</v>
      </c>
    </row>
    <row r="870" spans="3:6" hidden="1" x14ac:dyDescent="0.3">
      <c r="C870">
        <v>14143</v>
      </c>
      <c r="D870">
        <v>-21.145225799199999</v>
      </c>
      <c r="E870">
        <v>7.6777341309200002</v>
      </c>
      <c r="F870">
        <v>-15</v>
      </c>
    </row>
    <row r="871" spans="3:6" hidden="1" x14ac:dyDescent="0.3">
      <c r="C871">
        <v>14137</v>
      </c>
      <c r="D871">
        <v>-18.0655896261</v>
      </c>
      <c r="E871">
        <v>7.7100341521900004</v>
      </c>
      <c r="F871">
        <v>-15</v>
      </c>
    </row>
    <row r="872" spans="3:6" hidden="1" x14ac:dyDescent="0.3">
      <c r="C872">
        <v>14101</v>
      </c>
      <c r="D872">
        <v>-22.151932609700001</v>
      </c>
      <c r="E872">
        <v>7.7420753805700002</v>
      </c>
      <c r="F872">
        <v>-15</v>
      </c>
    </row>
    <row r="873" spans="3:6" hidden="1" x14ac:dyDescent="0.3">
      <c r="C873">
        <v>27575</v>
      </c>
      <c r="D873">
        <v>20.076550691400001</v>
      </c>
      <c r="E873">
        <v>7.7511516792200004</v>
      </c>
      <c r="F873">
        <v>-15</v>
      </c>
    </row>
    <row r="874" spans="3:6" hidden="1" x14ac:dyDescent="0.3">
      <c r="C874">
        <v>27545</v>
      </c>
      <c r="D874">
        <v>21.092677674000001</v>
      </c>
      <c r="E874">
        <v>7.7574466789100001</v>
      </c>
      <c r="F874">
        <v>-15</v>
      </c>
    </row>
    <row r="875" spans="3:6" hidden="1" x14ac:dyDescent="0.3">
      <c r="C875">
        <v>14094</v>
      </c>
      <c r="D875">
        <v>-17.0800894666</v>
      </c>
      <c r="E875">
        <v>7.7577320406899997</v>
      </c>
      <c r="F875">
        <v>-15</v>
      </c>
    </row>
    <row r="876" spans="3:6" hidden="1" x14ac:dyDescent="0.3">
      <c r="C876">
        <v>27562</v>
      </c>
      <c r="D876">
        <v>19.067993690200002</v>
      </c>
      <c r="E876">
        <v>7.7581035585600002</v>
      </c>
      <c r="F876">
        <v>-15</v>
      </c>
    </row>
    <row r="877" spans="3:6" hidden="1" x14ac:dyDescent="0.3">
      <c r="C877">
        <v>27502</v>
      </c>
      <c r="D877">
        <v>22.0999103294</v>
      </c>
      <c r="E877">
        <v>7.7685751529299996</v>
      </c>
      <c r="F877">
        <v>-15</v>
      </c>
    </row>
    <row r="878" spans="3:6" hidden="1" x14ac:dyDescent="0.3">
      <c r="C878">
        <v>11358</v>
      </c>
      <c r="D878">
        <v>-23.1</v>
      </c>
      <c r="E878">
        <v>7.7839999999999998</v>
      </c>
      <c r="F878">
        <v>-15</v>
      </c>
    </row>
    <row r="879" spans="3:6" x14ac:dyDescent="0.3">
      <c r="C879">
        <v>25235</v>
      </c>
      <c r="D879">
        <v>23.1</v>
      </c>
      <c r="E879">
        <v>7.7839999999999998</v>
      </c>
      <c r="F879">
        <v>-15</v>
      </c>
    </row>
    <row r="880" spans="3:6" hidden="1" x14ac:dyDescent="0.3">
      <c r="C880">
        <v>27539</v>
      </c>
      <c r="D880">
        <v>18.064202399700001</v>
      </c>
      <c r="E880">
        <v>7.7849961003199999</v>
      </c>
      <c r="F880">
        <v>-15</v>
      </c>
    </row>
    <row r="881" spans="3:6" hidden="1" x14ac:dyDescent="0.3">
      <c r="C881">
        <v>11857</v>
      </c>
      <c r="D881">
        <v>-16.100000000000001</v>
      </c>
      <c r="E881">
        <v>7.7975000000000003</v>
      </c>
      <c r="F881">
        <v>-15</v>
      </c>
    </row>
    <row r="882" spans="3:6" hidden="1" x14ac:dyDescent="0.3">
      <c r="C882">
        <v>25734</v>
      </c>
      <c r="D882">
        <v>16.100000000000001</v>
      </c>
      <c r="E882">
        <v>7.7975000000000003</v>
      </c>
      <c r="F882">
        <v>-15</v>
      </c>
    </row>
    <row r="883" spans="3:6" hidden="1" x14ac:dyDescent="0.3">
      <c r="C883">
        <v>27495</v>
      </c>
      <c r="D883">
        <v>17.072242534400001</v>
      </c>
      <c r="E883">
        <v>7.8067045949900002</v>
      </c>
      <c r="F883">
        <v>-15</v>
      </c>
    </row>
    <row r="884" spans="3:6" hidden="1" x14ac:dyDescent="0.3">
      <c r="C884">
        <v>14240</v>
      </c>
      <c r="D884">
        <v>-20.103820792400001</v>
      </c>
      <c r="E884">
        <v>8.0996982498900003</v>
      </c>
      <c r="F884">
        <v>-15</v>
      </c>
    </row>
    <row r="885" spans="3:6" hidden="1" x14ac:dyDescent="0.3">
      <c r="C885">
        <v>14164</v>
      </c>
      <c r="D885">
        <v>-19.601294501000002</v>
      </c>
      <c r="E885">
        <v>8.1172474169300006</v>
      </c>
      <c r="F885">
        <v>-15</v>
      </c>
    </row>
    <row r="886" spans="3:6" hidden="1" x14ac:dyDescent="0.3">
      <c r="C886">
        <v>14182</v>
      </c>
      <c r="D886">
        <v>-20.607999098000001</v>
      </c>
      <c r="E886">
        <v>8.1186070842699998</v>
      </c>
      <c r="F886">
        <v>-15</v>
      </c>
    </row>
    <row r="887" spans="3:6" hidden="1" x14ac:dyDescent="0.3">
      <c r="C887">
        <v>14187</v>
      </c>
      <c r="D887">
        <v>-19.098768209599999</v>
      </c>
      <c r="E887">
        <v>8.1347965839699992</v>
      </c>
      <c r="F887">
        <v>-15</v>
      </c>
    </row>
    <row r="888" spans="3:6" hidden="1" x14ac:dyDescent="0.3">
      <c r="C888">
        <v>14194</v>
      </c>
      <c r="D888">
        <v>-21.112177403499999</v>
      </c>
      <c r="E888">
        <v>8.1375159186499992</v>
      </c>
      <c r="F888">
        <v>-15</v>
      </c>
    </row>
    <row r="889" spans="3:6" hidden="1" x14ac:dyDescent="0.3">
      <c r="C889">
        <v>14151</v>
      </c>
      <c r="D889">
        <v>-18.592060629999999</v>
      </c>
      <c r="E889">
        <v>8.1536253278099995</v>
      </c>
      <c r="F889">
        <v>-15</v>
      </c>
    </row>
    <row r="890" spans="3:6" hidden="1" x14ac:dyDescent="0.3">
      <c r="C890">
        <v>14124</v>
      </c>
      <c r="D890">
        <v>-21.615997481000001</v>
      </c>
      <c r="E890">
        <v>8.1679452672899995</v>
      </c>
      <c r="F890">
        <v>-15</v>
      </c>
    </row>
    <row r="891" spans="3:6" hidden="1" x14ac:dyDescent="0.3">
      <c r="C891">
        <v>14199</v>
      </c>
      <c r="D891">
        <v>-18.0853530505</v>
      </c>
      <c r="E891">
        <v>8.1724540716400007</v>
      </c>
      <c r="F891">
        <v>-15</v>
      </c>
    </row>
    <row r="892" spans="3:6" hidden="1" x14ac:dyDescent="0.3">
      <c r="C892">
        <v>14214</v>
      </c>
      <c r="D892">
        <v>-22.119817558499999</v>
      </c>
      <c r="E892">
        <v>8.1983746159299997</v>
      </c>
      <c r="F892">
        <v>-15</v>
      </c>
    </row>
    <row r="893" spans="3:6" hidden="1" x14ac:dyDescent="0.3">
      <c r="C893">
        <v>14117</v>
      </c>
      <c r="D893">
        <v>-17.588019240000001</v>
      </c>
      <c r="E893">
        <v>8.2008607159999993</v>
      </c>
      <c r="F893">
        <v>-15</v>
      </c>
    </row>
    <row r="894" spans="3:6" hidden="1" x14ac:dyDescent="0.3">
      <c r="C894">
        <v>27583</v>
      </c>
      <c r="D894">
        <v>20.081280250799999</v>
      </c>
      <c r="E894">
        <v>8.2224593254799991</v>
      </c>
      <c r="F894">
        <v>-15</v>
      </c>
    </row>
    <row r="895" spans="3:6" hidden="1" x14ac:dyDescent="0.3">
      <c r="C895">
        <v>27557</v>
      </c>
      <c r="D895">
        <v>20.584462887299999</v>
      </c>
      <c r="E895">
        <v>8.2235576924299991</v>
      </c>
      <c r="F895">
        <v>-15</v>
      </c>
    </row>
    <row r="896" spans="3:6" hidden="1" x14ac:dyDescent="0.3">
      <c r="C896">
        <v>27594</v>
      </c>
      <c r="D896">
        <v>21.087645523700001</v>
      </c>
      <c r="E896">
        <v>8.22465605939</v>
      </c>
      <c r="F896">
        <v>-15</v>
      </c>
    </row>
    <row r="897" spans="3:6" hidden="1" x14ac:dyDescent="0.3">
      <c r="C897">
        <v>27579</v>
      </c>
      <c r="D897">
        <v>19.576804475599999</v>
      </c>
      <c r="E897">
        <v>8.2279666328900003</v>
      </c>
      <c r="F897">
        <v>-15</v>
      </c>
    </row>
    <row r="898" spans="3:6" hidden="1" x14ac:dyDescent="0.3">
      <c r="C898">
        <v>14074</v>
      </c>
      <c r="D898">
        <v>-22.6099087793</v>
      </c>
      <c r="E898">
        <v>8.2281873079600008</v>
      </c>
      <c r="F898">
        <v>-15</v>
      </c>
    </row>
    <row r="899" spans="3:6" hidden="1" x14ac:dyDescent="0.3">
      <c r="C899">
        <v>14222</v>
      </c>
      <c r="D899">
        <v>-17.090685429600001</v>
      </c>
      <c r="E899">
        <v>8.2292673603500006</v>
      </c>
      <c r="F899">
        <v>-15</v>
      </c>
    </row>
    <row r="900" spans="3:6" hidden="1" x14ac:dyDescent="0.3">
      <c r="C900">
        <v>27526</v>
      </c>
      <c r="D900">
        <v>21.5915857721</v>
      </c>
      <c r="E900">
        <v>8.2304590674899991</v>
      </c>
      <c r="F900">
        <v>-15</v>
      </c>
    </row>
    <row r="901" spans="3:6" hidden="1" x14ac:dyDescent="0.3">
      <c r="C901">
        <v>27587</v>
      </c>
      <c r="D901">
        <v>19.072328700300002</v>
      </c>
      <c r="E901">
        <v>8.2334739402999997</v>
      </c>
      <c r="F901">
        <v>-15</v>
      </c>
    </row>
    <row r="902" spans="3:6" hidden="1" x14ac:dyDescent="0.3">
      <c r="C902">
        <v>27614</v>
      </c>
      <c r="D902">
        <v>22.095526020499999</v>
      </c>
      <c r="E902">
        <v>8.23626207559</v>
      </c>
      <c r="F902">
        <v>-15</v>
      </c>
    </row>
    <row r="903" spans="3:6" hidden="1" x14ac:dyDescent="0.3">
      <c r="C903">
        <v>27553</v>
      </c>
      <c r="D903">
        <v>18.571563304000001</v>
      </c>
      <c r="E903">
        <v>8.2448964866000001</v>
      </c>
      <c r="F903">
        <v>-15</v>
      </c>
    </row>
    <row r="904" spans="3:6" hidden="1" x14ac:dyDescent="0.3">
      <c r="C904">
        <v>27476</v>
      </c>
      <c r="D904">
        <v>22.597763010200001</v>
      </c>
      <c r="E904">
        <v>8.24713103779</v>
      </c>
      <c r="F904">
        <v>-15</v>
      </c>
    </row>
    <row r="905" spans="3:6" hidden="1" x14ac:dyDescent="0.3">
      <c r="C905">
        <v>14066</v>
      </c>
      <c r="D905">
        <v>-16.595342714800001</v>
      </c>
      <c r="E905">
        <v>8.2496336801800005</v>
      </c>
      <c r="F905">
        <v>-15</v>
      </c>
    </row>
    <row r="906" spans="3:6" hidden="1" x14ac:dyDescent="0.3">
      <c r="C906">
        <v>27599</v>
      </c>
      <c r="D906">
        <v>18.070797907700001</v>
      </c>
      <c r="E906">
        <v>8.2563190328899996</v>
      </c>
      <c r="F906">
        <v>-15</v>
      </c>
    </row>
    <row r="907" spans="3:6" hidden="1" x14ac:dyDescent="0.3">
      <c r="C907">
        <v>11357</v>
      </c>
      <c r="D907">
        <v>-23.1</v>
      </c>
      <c r="E907">
        <v>8.2579999999999991</v>
      </c>
      <c r="F907">
        <v>-15</v>
      </c>
    </row>
    <row r="908" spans="3:6" x14ac:dyDescent="0.3">
      <c r="C908">
        <v>25234</v>
      </c>
      <c r="D908">
        <v>23.1</v>
      </c>
      <c r="E908">
        <v>8.2579999999999991</v>
      </c>
      <c r="F908">
        <v>-15</v>
      </c>
    </row>
    <row r="909" spans="3:6" hidden="1" x14ac:dyDescent="0.3">
      <c r="C909">
        <v>27519</v>
      </c>
      <c r="D909">
        <v>17.578123104199999</v>
      </c>
      <c r="E909">
        <v>8.2650614440800005</v>
      </c>
      <c r="F909">
        <v>-15</v>
      </c>
    </row>
    <row r="910" spans="3:6" hidden="1" x14ac:dyDescent="0.3">
      <c r="C910">
        <v>11856</v>
      </c>
      <c r="D910">
        <v>-16.100000000000001</v>
      </c>
      <c r="E910">
        <v>8.27</v>
      </c>
      <c r="F910">
        <v>-15</v>
      </c>
    </row>
    <row r="911" spans="3:6" hidden="1" x14ac:dyDescent="0.3">
      <c r="C911">
        <v>25733</v>
      </c>
      <c r="D911">
        <v>16.100000000000001</v>
      </c>
      <c r="E911">
        <v>8.27</v>
      </c>
      <c r="F911">
        <v>-15</v>
      </c>
    </row>
    <row r="912" spans="3:6" hidden="1" x14ac:dyDescent="0.3">
      <c r="C912">
        <v>27468</v>
      </c>
      <c r="D912">
        <v>16.5927241503</v>
      </c>
      <c r="E912">
        <v>8.2719019276299992</v>
      </c>
      <c r="F912">
        <v>-15</v>
      </c>
    </row>
    <row r="913" spans="3:6" hidden="1" x14ac:dyDescent="0.3">
      <c r="C913">
        <v>27622</v>
      </c>
      <c r="D913">
        <v>17.0854483006</v>
      </c>
      <c r="E913">
        <v>8.2738038552699997</v>
      </c>
      <c r="F913">
        <v>-15</v>
      </c>
    </row>
    <row r="914" spans="3:6" hidden="1" x14ac:dyDescent="0.3">
      <c r="C914">
        <v>14181</v>
      </c>
      <c r="D914">
        <v>-20.102733816099999</v>
      </c>
      <c r="E914">
        <v>8.5919163305299993</v>
      </c>
      <c r="F914">
        <v>-15</v>
      </c>
    </row>
    <row r="915" spans="3:6" hidden="1" x14ac:dyDescent="0.3">
      <c r="C915">
        <v>14160</v>
      </c>
      <c r="D915">
        <v>-19.102179020099999</v>
      </c>
      <c r="E915">
        <v>8.6149105865699998</v>
      </c>
      <c r="F915">
        <v>-15</v>
      </c>
    </row>
    <row r="916" spans="3:6" hidden="1" x14ac:dyDescent="0.3">
      <c r="C916">
        <v>14144</v>
      </c>
      <c r="D916">
        <v>-21.104636164999999</v>
      </c>
      <c r="E916">
        <v>8.6221929436100009</v>
      </c>
      <c r="F916">
        <v>-15</v>
      </c>
    </row>
    <row r="917" spans="3:6" hidden="1" x14ac:dyDescent="0.3">
      <c r="C917">
        <v>14138</v>
      </c>
      <c r="D917">
        <v>-18.095691567599999</v>
      </c>
      <c r="E917">
        <v>8.6503221016200005</v>
      </c>
      <c r="F917">
        <v>-15</v>
      </c>
    </row>
    <row r="918" spans="3:6" hidden="1" x14ac:dyDescent="0.3">
      <c r="C918">
        <v>14102</v>
      </c>
      <c r="D918">
        <v>-22.109036539200002</v>
      </c>
      <c r="E918">
        <v>8.6728510693699992</v>
      </c>
      <c r="F918">
        <v>-15</v>
      </c>
    </row>
    <row r="919" spans="3:6" hidden="1" x14ac:dyDescent="0.3">
      <c r="C919">
        <v>27546</v>
      </c>
      <c r="D919">
        <v>21.0902905881</v>
      </c>
      <c r="E919">
        <v>8.6937761066100006</v>
      </c>
      <c r="F919">
        <v>-15</v>
      </c>
    </row>
    <row r="920" spans="3:6" hidden="1" x14ac:dyDescent="0.3">
      <c r="C920">
        <v>14095</v>
      </c>
      <c r="D920">
        <v>-17.096832635399998</v>
      </c>
      <c r="E920">
        <v>8.6973277300599996</v>
      </c>
      <c r="F920">
        <v>-15</v>
      </c>
    </row>
    <row r="921" spans="3:6" hidden="1" x14ac:dyDescent="0.3">
      <c r="C921">
        <v>27567</v>
      </c>
      <c r="D921">
        <v>20.086172258600001</v>
      </c>
      <c r="E921">
        <v>8.6975858361899991</v>
      </c>
      <c r="F921">
        <v>-15</v>
      </c>
    </row>
    <row r="922" spans="3:6" hidden="1" x14ac:dyDescent="0.3">
      <c r="C922">
        <v>27503</v>
      </c>
      <c r="D922">
        <v>22.095391303100001</v>
      </c>
      <c r="E922">
        <v>8.7063110907900008</v>
      </c>
      <c r="F922">
        <v>-15</v>
      </c>
    </row>
    <row r="923" spans="3:6" hidden="1" x14ac:dyDescent="0.3">
      <c r="C923">
        <v>27563</v>
      </c>
      <c r="D923">
        <v>19.081282596000001</v>
      </c>
      <c r="E923">
        <v>8.7072000215800003</v>
      </c>
      <c r="F923">
        <v>-15</v>
      </c>
    </row>
    <row r="924" spans="3:6" hidden="1" x14ac:dyDescent="0.3">
      <c r="C924">
        <v>27540</v>
      </c>
      <c r="D924">
        <v>18.084064522799999</v>
      </c>
      <c r="E924">
        <v>8.7280928713700003</v>
      </c>
      <c r="F924">
        <v>-15</v>
      </c>
    </row>
    <row r="925" spans="3:6" hidden="1" x14ac:dyDescent="0.3">
      <c r="C925">
        <v>11356</v>
      </c>
      <c r="D925">
        <v>-23.1</v>
      </c>
      <c r="E925">
        <v>8.7319999999999993</v>
      </c>
      <c r="F925">
        <v>-15</v>
      </c>
    </row>
    <row r="926" spans="3:6" x14ac:dyDescent="0.3">
      <c r="C926">
        <v>25233</v>
      </c>
      <c r="D926">
        <v>23.1</v>
      </c>
      <c r="E926">
        <v>8.7319999999999993</v>
      </c>
      <c r="F926">
        <v>-15</v>
      </c>
    </row>
    <row r="927" spans="3:6" hidden="1" x14ac:dyDescent="0.3">
      <c r="C927">
        <v>11855</v>
      </c>
      <c r="D927">
        <v>-16.100000000000001</v>
      </c>
      <c r="E927">
        <v>8.7424999999999997</v>
      </c>
      <c r="F927">
        <v>-15</v>
      </c>
    </row>
    <row r="928" spans="3:6" hidden="1" x14ac:dyDescent="0.3">
      <c r="C928">
        <v>25732</v>
      </c>
      <c r="D928">
        <v>16.100000000000001</v>
      </c>
      <c r="E928">
        <v>8.7424999999999997</v>
      </c>
      <c r="F928">
        <v>-15</v>
      </c>
    </row>
    <row r="929" spans="3:6" hidden="1" x14ac:dyDescent="0.3">
      <c r="C929">
        <v>27496</v>
      </c>
      <c r="D929">
        <v>17.0944353081</v>
      </c>
      <c r="E929">
        <v>8.7442546451199998</v>
      </c>
      <c r="F929">
        <v>-15</v>
      </c>
    </row>
    <row r="930" spans="3:6" hidden="1" x14ac:dyDescent="0.3">
      <c r="C930">
        <v>14184</v>
      </c>
      <c r="D930">
        <v>-20.101646839800001</v>
      </c>
      <c r="E930">
        <v>9.0841344111800009</v>
      </c>
      <c r="F930">
        <v>-15</v>
      </c>
    </row>
    <row r="931" spans="3:6" hidden="1" x14ac:dyDescent="0.3">
      <c r="C931">
        <v>14173</v>
      </c>
      <c r="D931">
        <v>-19.6036183352</v>
      </c>
      <c r="E931">
        <v>9.0895795001799993</v>
      </c>
      <c r="F931">
        <v>-15</v>
      </c>
    </row>
    <row r="932" spans="3:6" hidden="1" x14ac:dyDescent="0.3">
      <c r="C932">
        <v>14192</v>
      </c>
      <c r="D932">
        <v>-19.1055898306</v>
      </c>
      <c r="E932">
        <v>9.0950245891799995</v>
      </c>
      <c r="F932">
        <v>-15</v>
      </c>
    </row>
    <row r="933" spans="3:6" hidden="1" x14ac:dyDescent="0.3">
      <c r="C933">
        <v>14155</v>
      </c>
      <c r="D933">
        <v>-20.599370883100001</v>
      </c>
      <c r="E933">
        <v>9.0955021898799995</v>
      </c>
      <c r="F933">
        <v>-15</v>
      </c>
    </row>
    <row r="934" spans="3:6" hidden="1" x14ac:dyDescent="0.3">
      <c r="C934">
        <v>14193</v>
      </c>
      <c r="D934">
        <v>-21.097094926400001</v>
      </c>
      <c r="E934">
        <v>9.1068699685799999</v>
      </c>
      <c r="F934">
        <v>-15</v>
      </c>
    </row>
    <row r="935" spans="3:6" hidden="1" x14ac:dyDescent="0.3">
      <c r="C935">
        <v>14152</v>
      </c>
      <c r="D935">
        <v>-18.6058099577</v>
      </c>
      <c r="E935">
        <v>9.1116073603899999</v>
      </c>
      <c r="F935">
        <v>-15</v>
      </c>
    </row>
    <row r="936" spans="3:6" hidden="1" x14ac:dyDescent="0.3">
      <c r="C936">
        <v>14125</v>
      </c>
      <c r="D936">
        <v>-21.5976752232</v>
      </c>
      <c r="E936">
        <v>9.1270987456999997</v>
      </c>
      <c r="F936">
        <v>-15</v>
      </c>
    </row>
    <row r="937" spans="3:6" hidden="1" x14ac:dyDescent="0.3">
      <c r="C937">
        <v>14198</v>
      </c>
      <c r="D937">
        <v>-18.1060300848</v>
      </c>
      <c r="E937">
        <v>9.1281901316000003</v>
      </c>
      <c r="F937">
        <v>-15</v>
      </c>
    </row>
    <row r="938" spans="3:6" hidden="1" x14ac:dyDescent="0.3">
      <c r="C938">
        <v>14118</v>
      </c>
      <c r="D938">
        <v>-17.604504963</v>
      </c>
      <c r="E938">
        <v>9.1467891156800007</v>
      </c>
      <c r="F938">
        <v>-15</v>
      </c>
    </row>
    <row r="939" spans="3:6" hidden="1" x14ac:dyDescent="0.3">
      <c r="C939">
        <v>14213</v>
      </c>
      <c r="D939">
        <v>-22.0982555199</v>
      </c>
      <c r="E939">
        <v>9.1473275228100004</v>
      </c>
      <c r="F939">
        <v>-15</v>
      </c>
    </row>
    <row r="940" spans="3:6" hidden="1" x14ac:dyDescent="0.3">
      <c r="C940">
        <v>27593</v>
      </c>
      <c r="D940">
        <v>21.0929356525</v>
      </c>
      <c r="E940">
        <v>9.1628961538299993</v>
      </c>
      <c r="F940">
        <v>-15</v>
      </c>
    </row>
    <row r="941" spans="3:6" hidden="1" x14ac:dyDescent="0.3">
      <c r="C941">
        <v>14221</v>
      </c>
      <c r="D941">
        <v>-17.102979841300002</v>
      </c>
      <c r="E941">
        <v>9.1653880997700004</v>
      </c>
      <c r="F941">
        <v>-15</v>
      </c>
    </row>
    <row r="942" spans="3:6" hidden="1" x14ac:dyDescent="0.3">
      <c r="C942">
        <v>27574</v>
      </c>
      <c r="D942">
        <v>20.591999959399999</v>
      </c>
      <c r="E942">
        <v>9.1678042503599997</v>
      </c>
      <c r="F942">
        <v>-15</v>
      </c>
    </row>
    <row r="943" spans="3:6" hidden="1" x14ac:dyDescent="0.3">
      <c r="C943">
        <v>27527</v>
      </c>
      <c r="D943">
        <v>21.594096119100001</v>
      </c>
      <c r="E943">
        <v>9.1696281299100004</v>
      </c>
      <c r="F943">
        <v>-15</v>
      </c>
    </row>
    <row r="944" spans="3:6" hidden="1" x14ac:dyDescent="0.3">
      <c r="C944">
        <v>27592</v>
      </c>
      <c r="D944">
        <v>20.0910642664</v>
      </c>
      <c r="E944">
        <v>9.17271234689</v>
      </c>
      <c r="F944">
        <v>-15</v>
      </c>
    </row>
    <row r="945" spans="3:6" hidden="1" x14ac:dyDescent="0.3">
      <c r="C945">
        <v>27613</v>
      </c>
      <c r="D945">
        <v>22.095256585600001</v>
      </c>
      <c r="E945">
        <v>9.1763601060000006</v>
      </c>
      <c r="F945">
        <v>-15</v>
      </c>
    </row>
    <row r="946" spans="3:6" hidden="1" x14ac:dyDescent="0.3">
      <c r="C946">
        <v>14075</v>
      </c>
      <c r="D946">
        <v>-22.599127759999998</v>
      </c>
      <c r="E946">
        <v>9.1766637614099995</v>
      </c>
      <c r="F946">
        <v>-15</v>
      </c>
    </row>
    <row r="947" spans="3:6" hidden="1" x14ac:dyDescent="0.3">
      <c r="C947">
        <v>27566</v>
      </c>
      <c r="D947">
        <v>19.590650379100001</v>
      </c>
      <c r="E947">
        <v>9.1768192248799991</v>
      </c>
      <c r="F947">
        <v>-15</v>
      </c>
    </row>
    <row r="948" spans="3:6" hidden="1" x14ac:dyDescent="0.3">
      <c r="C948">
        <v>27586</v>
      </c>
      <c r="D948">
        <v>19.090236491700001</v>
      </c>
      <c r="E948">
        <v>9.1809261028600009</v>
      </c>
      <c r="F948">
        <v>-15</v>
      </c>
    </row>
    <row r="949" spans="3:6" hidden="1" x14ac:dyDescent="0.3">
      <c r="C949">
        <v>14067</v>
      </c>
      <c r="D949">
        <v>-16.601489920599999</v>
      </c>
      <c r="E949">
        <v>9.1901940498800005</v>
      </c>
      <c r="F949">
        <v>-15</v>
      </c>
    </row>
    <row r="950" spans="3:6" hidden="1" x14ac:dyDescent="0.3">
      <c r="C950">
        <v>27554</v>
      </c>
      <c r="D950">
        <v>18.593783814799998</v>
      </c>
      <c r="E950">
        <v>9.1903964063500005</v>
      </c>
      <c r="F950">
        <v>-15</v>
      </c>
    </row>
    <row r="951" spans="3:6" hidden="1" x14ac:dyDescent="0.3">
      <c r="C951">
        <v>27477</v>
      </c>
      <c r="D951">
        <v>22.5976282928</v>
      </c>
      <c r="E951">
        <v>9.1911800530000001</v>
      </c>
      <c r="F951">
        <v>-15</v>
      </c>
    </row>
    <row r="952" spans="3:6" hidden="1" x14ac:dyDescent="0.3">
      <c r="C952">
        <v>27598</v>
      </c>
      <c r="D952">
        <v>18.097331138000001</v>
      </c>
      <c r="E952">
        <v>9.1998667098400002</v>
      </c>
      <c r="F952">
        <v>-15</v>
      </c>
    </row>
    <row r="953" spans="3:6" hidden="1" x14ac:dyDescent="0.3">
      <c r="C953">
        <v>11355</v>
      </c>
      <c r="D953">
        <v>-23.1</v>
      </c>
      <c r="E953">
        <v>9.2059999999999995</v>
      </c>
      <c r="F953">
        <v>-15</v>
      </c>
    </row>
    <row r="954" spans="3:6" x14ac:dyDescent="0.3">
      <c r="C954">
        <v>25232</v>
      </c>
      <c r="D954">
        <v>23.1</v>
      </c>
      <c r="E954">
        <v>9.2059999999999995</v>
      </c>
      <c r="F954">
        <v>-15</v>
      </c>
    </row>
    <row r="955" spans="3:6" hidden="1" x14ac:dyDescent="0.3">
      <c r="C955">
        <v>27520</v>
      </c>
      <c r="D955">
        <v>17.6003767268</v>
      </c>
      <c r="E955">
        <v>9.2072860724099996</v>
      </c>
      <c r="F955">
        <v>-15</v>
      </c>
    </row>
    <row r="956" spans="3:6" hidden="1" x14ac:dyDescent="0.3">
      <c r="C956">
        <v>27621</v>
      </c>
      <c r="D956">
        <v>17.1034223156</v>
      </c>
      <c r="E956">
        <v>9.2147054349800008</v>
      </c>
      <c r="F956">
        <v>-15</v>
      </c>
    </row>
    <row r="957" spans="3:6" hidden="1" x14ac:dyDescent="0.3">
      <c r="C957">
        <v>27469</v>
      </c>
      <c r="D957">
        <v>16.601711157800001</v>
      </c>
      <c r="E957">
        <v>9.2148527174900003</v>
      </c>
      <c r="F957">
        <v>-15</v>
      </c>
    </row>
    <row r="958" spans="3:6" hidden="1" x14ac:dyDescent="0.3">
      <c r="C958">
        <v>11854</v>
      </c>
      <c r="D958">
        <v>-16.100000000000001</v>
      </c>
      <c r="E958">
        <v>9.2149999999999999</v>
      </c>
      <c r="F958">
        <v>-15</v>
      </c>
    </row>
    <row r="959" spans="3:6" hidden="1" x14ac:dyDescent="0.3">
      <c r="C959">
        <v>25731</v>
      </c>
      <c r="D959">
        <v>16.100000000000001</v>
      </c>
      <c r="E959">
        <v>9.2149999999999999</v>
      </c>
      <c r="F959">
        <v>-15</v>
      </c>
    </row>
    <row r="960" spans="3:6" hidden="1" x14ac:dyDescent="0.3">
      <c r="C960">
        <v>14172</v>
      </c>
      <c r="D960">
        <v>-20.0993429064</v>
      </c>
      <c r="E960">
        <v>9.5754035046000006</v>
      </c>
      <c r="F960">
        <v>-15</v>
      </c>
    </row>
    <row r="961" spans="3:6" hidden="1" x14ac:dyDescent="0.3">
      <c r="C961">
        <v>14146</v>
      </c>
      <c r="D961">
        <v>-19.1056095388</v>
      </c>
      <c r="E961">
        <v>9.5817891453200001</v>
      </c>
      <c r="F961">
        <v>-15</v>
      </c>
    </row>
    <row r="962" spans="3:6" hidden="1" x14ac:dyDescent="0.3">
      <c r="C962">
        <v>14145</v>
      </c>
      <c r="D962">
        <v>-21.093758753199999</v>
      </c>
      <c r="E962">
        <v>9.5939704185999997</v>
      </c>
      <c r="F962">
        <v>-15</v>
      </c>
    </row>
    <row r="963" spans="3:6" hidden="1" x14ac:dyDescent="0.3">
      <c r="C963">
        <v>14139</v>
      </c>
      <c r="D963">
        <v>-18.109042272700002</v>
      </c>
      <c r="E963">
        <v>9.6085837353999999</v>
      </c>
      <c r="F963">
        <v>-15</v>
      </c>
    </row>
    <row r="964" spans="3:6" hidden="1" x14ac:dyDescent="0.3">
      <c r="C964">
        <v>14103</v>
      </c>
      <c r="D964">
        <v>-22.0948842703</v>
      </c>
      <c r="E964">
        <v>9.6287809845400005</v>
      </c>
      <c r="F964">
        <v>-15</v>
      </c>
    </row>
    <row r="965" spans="3:6" hidden="1" x14ac:dyDescent="0.3">
      <c r="C965">
        <v>27547</v>
      </c>
      <c r="D965">
        <v>21.095647068200002</v>
      </c>
      <c r="E965">
        <v>9.6426898889900006</v>
      </c>
      <c r="F965">
        <v>-15</v>
      </c>
    </row>
    <row r="966" spans="3:6" hidden="1" x14ac:dyDescent="0.3">
      <c r="C966">
        <v>27548</v>
      </c>
      <c r="D966">
        <v>20.095610240900001</v>
      </c>
      <c r="E966">
        <v>9.64493296817</v>
      </c>
      <c r="F966">
        <v>-15</v>
      </c>
    </row>
    <row r="967" spans="3:6" hidden="1" x14ac:dyDescent="0.3">
      <c r="C967">
        <v>14096</v>
      </c>
      <c r="D967">
        <v>-17.105547125200001</v>
      </c>
      <c r="E967">
        <v>9.6454099179600004</v>
      </c>
      <c r="F967">
        <v>-15</v>
      </c>
    </row>
    <row r="968" spans="3:6" hidden="1" x14ac:dyDescent="0.3">
      <c r="C968">
        <v>27504</v>
      </c>
      <c r="D968">
        <v>22.096278581</v>
      </c>
      <c r="E968">
        <v>9.65572280662</v>
      </c>
      <c r="F968">
        <v>-15</v>
      </c>
    </row>
    <row r="969" spans="3:6" hidden="1" x14ac:dyDescent="0.3">
      <c r="C969">
        <v>27573</v>
      </c>
      <c r="D969">
        <v>19.097390617799999</v>
      </c>
      <c r="E969">
        <v>9.6564946751399994</v>
      </c>
      <c r="F969">
        <v>-15</v>
      </c>
    </row>
    <row r="970" spans="3:6" hidden="1" x14ac:dyDescent="0.3">
      <c r="C970">
        <v>27541</v>
      </c>
      <c r="D970">
        <v>18.1006267665</v>
      </c>
      <c r="E970">
        <v>9.6729548312800002</v>
      </c>
      <c r="F970">
        <v>-15</v>
      </c>
    </row>
    <row r="971" spans="3:6" hidden="1" x14ac:dyDescent="0.3">
      <c r="C971">
        <v>11354</v>
      </c>
      <c r="D971">
        <v>-23.1</v>
      </c>
      <c r="E971">
        <v>9.68</v>
      </c>
      <c r="F971">
        <v>-15</v>
      </c>
    </row>
    <row r="972" spans="3:6" x14ac:dyDescent="0.3">
      <c r="C972">
        <v>25231</v>
      </c>
      <c r="D972">
        <v>23.1</v>
      </c>
      <c r="E972">
        <v>9.68</v>
      </c>
      <c r="F972">
        <v>-15</v>
      </c>
    </row>
    <row r="973" spans="3:6" hidden="1" x14ac:dyDescent="0.3">
      <c r="C973">
        <v>27497</v>
      </c>
      <c r="D973">
        <v>17.103085380500001</v>
      </c>
      <c r="E973">
        <v>9.6848941906999997</v>
      </c>
      <c r="F973">
        <v>-15</v>
      </c>
    </row>
    <row r="974" spans="3:6" hidden="1" x14ac:dyDescent="0.3">
      <c r="C974">
        <v>11853</v>
      </c>
      <c r="D974">
        <v>-16.100000000000001</v>
      </c>
      <c r="E974">
        <v>9.6875</v>
      </c>
      <c r="F974">
        <v>-15</v>
      </c>
    </row>
    <row r="975" spans="3:6" hidden="1" x14ac:dyDescent="0.3">
      <c r="C975">
        <v>25730</v>
      </c>
      <c r="D975">
        <v>16.100000000000001</v>
      </c>
      <c r="E975">
        <v>9.6875</v>
      </c>
      <c r="F975">
        <v>-15</v>
      </c>
    </row>
    <row r="976" spans="3:6" hidden="1" x14ac:dyDescent="0.3">
      <c r="C976">
        <v>14209</v>
      </c>
      <c r="D976">
        <v>-20.097038973</v>
      </c>
      <c r="E976">
        <v>10.066672598</v>
      </c>
      <c r="F976">
        <v>-15</v>
      </c>
    </row>
    <row r="977" spans="3:6" hidden="1" x14ac:dyDescent="0.3">
      <c r="C977">
        <v>14128</v>
      </c>
      <c r="D977">
        <v>-19.60133411</v>
      </c>
      <c r="E977">
        <v>10.0676131497</v>
      </c>
      <c r="F977">
        <v>-15</v>
      </c>
    </row>
    <row r="978" spans="3:6" hidden="1" x14ac:dyDescent="0.3">
      <c r="C978">
        <v>14210</v>
      </c>
      <c r="D978">
        <v>-19.105629247</v>
      </c>
      <c r="E978">
        <v>10.068553701500001</v>
      </c>
      <c r="F978">
        <v>-15</v>
      </c>
    </row>
    <row r="979" spans="3:6" hidden="1" x14ac:dyDescent="0.3">
      <c r="C979">
        <v>14129</v>
      </c>
      <c r="D979">
        <v>-20.593730776499999</v>
      </c>
      <c r="E979">
        <v>10.073871733300001</v>
      </c>
      <c r="F979">
        <v>-15</v>
      </c>
    </row>
    <row r="980" spans="3:6" hidden="1" x14ac:dyDescent="0.3">
      <c r="C980">
        <v>14127</v>
      </c>
      <c r="D980">
        <v>-18.608841853800001</v>
      </c>
      <c r="E980">
        <v>10.078765520299999</v>
      </c>
      <c r="F980">
        <v>-15</v>
      </c>
    </row>
    <row r="981" spans="3:6" hidden="1" x14ac:dyDescent="0.3">
      <c r="C981">
        <v>14208</v>
      </c>
      <c r="D981">
        <v>-21.0904225799</v>
      </c>
      <c r="E981">
        <v>10.081070868599999</v>
      </c>
      <c r="F981">
        <v>-15</v>
      </c>
    </row>
    <row r="982" spans="3:6" hidden="1" x14ac:dyDescent="0.3">
      <c r="C982">
        <v>14211</v>
      </c>
      <c r="D982">
        <v>-18.1120544606</v>
      </c>
      <c r="E982">
        <v>10.0889773392</v>
      </c>
      <c r="F982">
        <v>-15</v>
      </c>
    </row>
    <row r="983" spans="3:6" hidden="1" x14ac:dyDescent="0.3">
      <c r="C983">
        <v>14126</v>
      </c>
      <c r="D983">
        <v>-21.590967800200001</v>
      </c>
      <c r="E983">
        <v>10.095652657400001</v>
      </c>
      <c r="F983">
        <v>-15</v>
      </c>
    </row>
    <row r="984" spans="3:6" hidden="1" x14ac:dyDescent="0.3">
      <c r="C984">
        <v>14119</v>
      </c>
      <c r="D984">
        <v>-17.610084434899999</v>
      </c>
      <c r="E984">
        <v>10.107204537699999</v>
      </c>
      <c r="F984">
        <v>-15</v>
      </c>
    </row>
    <row r="985" spans="3:6" hidden="1" x14ac:dyDescent="0.3">
      <c r="C985">
        <v>14212</v>
      </c>
      <c r="D985">
        <v>-22.091513020600001</v>
      </c>
      <c r="E985">
        <v>10.1102344463</v>
      </c>
      <c r="F985">
        <v>-15</v>
      </c>
    </row>
    <row r="986" spans="3:6" hidden="1" x14ac:dyDescent="0.3">
      <c r="C986">
        <v>27609</v>
      </c>
      <c r="D986">
        <v>20.100156215399998</v>
      </c>
      <c r="E986">
        <v>10.117153589400001</v>
      </c>
      <c r="F986">
        <v>-15</v>
      </c>
    </row>
    <row r="987" spans="3:6" hidden="1" x14ac:dyDescent="0.3">
      <c r="C987">
        <v>27531</v>
      </c>
      <c r="D987">
        <v>20.5992573497</v>
      </c>
      <c r="E987">
        <v>10.119818606799999</v>
      </c>
      <c r="F987">
        <v>-15</v>
      </c>
    </row>
    <row r="988" spans="3:6" hidden="1" x14ac:dyDescent="0.3">
      <c r="C988">
        <v>27608</v>
      </c>
      <c r="D988">
        <v>21.098358483999998</v>
      </c>
      <c r="E988">
        <v>10.122483624199999</v>
      </c>
      <c r="F988">
        <v>-15</v>
      </c>
    </row>
    <row r="989" spans="3:6" hidden="1" x14ac:dyDescent="0.3">
      <c r="C989">
        <v>27530</v>
      </c>
      <c r="D989">
        <v>19.602350479599998</v>
      </c>
      <c r="E989">
        <v>10.124608418399999</v>
      </c>
      <c r="F989">
        <v>-15</v>
      </c>
    </row>
    <row r="990" spans="3:6" hidden="1" x14ac:dyDescent="0.3">
      <c r="C990">
        <v>14220</v>
      </c>
      <c r="D990">
        <v>-17.108114409199999</v>
      </c>
      <c r="E990">
        <v>10.125431736099999</v>
      </c>
      <c r="F990">
        <v>-15</v>
      </c>
    </row>
    <row r="991" spans="3:6" hidden="1" x14ac:dyDescent="0.3">
      <c r="C991">
        <v>27528</v>
      </c>
      <c r="D991">
        <v>21.597829530199999</v>
      </c>
      <c r="E991">
        <v>10.1287845657</v>
      </c>
      <c r="F991">
        <v>-15</v>
      </c>
    </row>
    <row r="992" spans="3:6" hidden="1" x14ac:dyDescent="0.3">
      <c r="C992">
        <v>27610</v>
      </c>
      <c r="D992">
        <v>19.104544743799998</v>
      </c>
      <c r="E992">
        <v>10.1320632474</v>
      </c>
      <c r="F992">
        <v>-15</v>
      </c>
    </row>
    <row r="993" spans="3:6" hidden="1" x14ac:dyDescent="0.3">
      <c r="C993">
        <v>14076</v>
      </c>
      <c r="D993">
        <v>-22.595756510299999</v>
      </c>
      <c r="E993">
        <v>10.1321172231</v>
      </c>
      <c r="F993">
        <v>-15</v>
      </c>
    </row>
    <row r="994" spans="3:6" hidden="1" x14ac:dyDescent="0.3">
      <c r="C994">
        <v>27612</v>
      </c>
      <c r="D994">
        <v>22.0973005763</v>
      </c>
      <c r="E994">
        <v>10.135085507299999</v>
      </c>
      <c r="F994">
        <v>-15</v>
      </c>
    </row>
    <row r="995" spans="3:6" hidden="1" x14ac:dyDescent="0.3">
      <c r="C995">
        <v>27529</v>
      </c>
      <c r="D995">
        <v>18.6042335695</v>
      </c>
      <c r="E995">
        <v>10.1390531001</v>
      </c>
      <c r="F995">
        <v>-15</v>
      </c>
    </row>
    <row r="996" spans="3:6" hidden="1" x14ac:dyDescent="0.3">
      <c r="C996">
        <v>14068</v>
      </c>
      <c r="D996">
        <v>-16.6040572046</v>
      </c>
      <c r="E996">
        <v>10.1427158681</v>
      </c>
      <c r="F996">
        <v>-15</v>
      </c>
    </row>
    <row r="997" spans="3:6" hidden="1" x14ac:dyDescent="0.3">
      <c r="C997">
        <v>27478</v>
      </c>
      <c r="D997">
        <v>22.598650288200002</v>
      </c>
      <c r="E997">
        <v>10.1445427536</v>
      </c>
      <c r="F997">
        <v>-15</v>
      </c>
    </row>
    <row r="998" spans="3:6" hidden="1" x14ac:dyDescent="0.3">
      <c r="C998">
        <v>27611</v>
      </c>
      <c r="D998">
        <v>18.1039223951</v>
      </c>
      <c r="E998">
        <v>10.1460429527</v>
      </c>
      <c r="F998">
        <v>-15</v>
      </c>
    </row>
    <row r="999" spans="3:6" hidden="1" x14ac:dyDescent="0.3">
      <c r="C999">
        <v>27521</v>
      </c>
      <c r="D999">
        <v>17.603335420200001</v>
      </c>
      <c r="E999">
        <v>10.150562949599999</v>
      </c>
      <c r="F999">
        <v>-15</v>
      </c>
    </row>
    <row r="1000" spans="3:6" hidden="1" x14ac:dyDescent="0.3">
      <c r="C1000">
        <v>11353</v>
      </c>
      <c r="D1000">
        <v>-23.1</v>
      </c>
      <c r="E1000">
        <v>10.154</v>
      </c>
      <c r="F1000">
        <v>-15</v>
      </c>
    </row>
    <row r="1001" spans="3:6" x14ac:dyDescent="0.3">
      <c r="C1001">
        <v>25230</v>
      </c>
      <c r="D1001">
        <v>23.1</v>
      </c>
      <c r="E1001">
        <v>10.154</v>
      </c>
      <c r="F1001">
        <v>-15</v>
      </c>
    </row>
    <row r="1002" spans="3:6" hidden="1" x14ac:dyDescent="0.3">
      <c r="C1002">
        <v>27620</v>
      </c>
      <c r="D1002">
        <v>17.102748445300001</v>
      </c>
      <c r="E1002">
        <v>10.1550829464</v>
      </c>
      <c r="F1002">
        <v>-15</v>
      </c>
    </row>
    <row r="1003" spans="3:6" hidden="1" x14ac:dyDescent="0.3">
      <c r="C1003">
        <v>27470</v>
      </c>
      <c r="D1003">
        <v>16.601374222699999</v>
      </c>
      <c r="E1003">
        <v>10.1575414732</v>
      </c>
      <c r="F1003">
        <v>-15</v>
      </c>
    </row>
    <row r="1004" spans="3:6" hidden="1" x14ac:dyDescent="0.3">
      <c r="C1004">
        <v>11852</v>
      </c>
      <c r="D1004">
        <v>-16.100000000000001</v>
      </c>
      <c r="E1004">
        <v>10.16</v>
      </c>
      <c r="F1004">
        <v>-15</v>
      </c>
    </row>
    <row r="1005" spans="3:6" hidden="1" x14ac:dyDescent="0.3">
      <c r="C1005">
        <v>25729</v>
      </c>
      <c r="D1005">
        <v>16.100000000000001</v>
      </c>
      <c r="E1005">
        <v>10.16</v>
      </c>
      <c r="F1005">
        <v>-15</v>
      </c>
    </row>
    <row r="1006" spans="3:6" hidden="1" x14ac:dyDescent="0.3">
      <c r="C1006">
        <v>14106</v>
      </c>
      <c r="D1006">
        <v>-20.096823819699999</v>
      </c>
      <c r="E1006">
        <v>10.5601720019</v>
      </c>
      <c r="F1006">
        <v>-15</v>
      </c>
    </row>
    <row r="1007" spans="3:6" hidden="1" x14ac:dyDescent="0.3">
      <c r="C1007">
        <v>14105</v>
      </c>
      <c r="D1007">
        <v>-19.104999509100001</v>
      </c>
      <c r="E1007">
        <v>10.5617883694</v>
      </c>
      <c r="F1007">
        <v>-15</v>
      </c>
    </row>
    <row r="1008" spans="3:6" hidden="1" x14ac:dyDescent="0.3">
      <c r="C1008">
        <v>14107</v>
      </c>
      <c r="D1008">
        <v>-21.090022802699998</v>
      </c>
      <c r="E1008">
        <v>10.571403978799999</v>
      </c>
      <c r="F1008">
        <v>-15</v>
      </c>
    </row>
    <row r="1009" spans="3:6" hidden="1" x14ac:dyDescent="0.3">
      <c r="C1009">
        <v>14104</v>
      </c>
      <c r="D1009">
        <v>-18.111218041000001</v>
      </c>
      <c r="E1009">
        <v>10.5767510655</v>
      </c>
      <c r="F1009">
        <v>-15</v>
      </c>
    </row>
    <row r="1010" spans="3:6" hidden="1" x14ac:dyDescent="0.3">
      <c r="C1010">
        <v>14171</v>
      </c>
      <c r="D1010">
        <v>-22.0915003653</v>
      </c>
      <c r="E1010">
        <v>10.595765293299999</v>
      </c>
      <c r="F1010">
        <v>-15</v>
      </c>
    </row>
    <row r="1011" spans="3:6" hidden="1" x14ac:dyDescent="0.3">
      <c r="C1011">
        <v>27508</v>
      </c>
      <c r="D1011">
        <v>20.1017847028</v>
      </c>
      <c r="E1011">
        <v>10.601814643999999</v>
      </c>
      <c r="F1011">
        <v>-15</v>
      </c>
    </row>
    <row r="1012" spans="3:6" hidden="1" x14ac:dyDescent="0.3">
      <c r="C1012">
        <v>14097</v>
      </c>
      <c r="D1012">
        <v>-17.108820637899999</v>
      </c>
      <c r="E1012">
        <v>10.602400251600001</v>
      </c>
      <c r="F1012">
        <v>-15</v>
      </c>
    </row>
    <row r="1013" spans="3:6" hidden="1" x14ac:dyDescent="0.3">
      <c r="C1013">
        <v>27509</v>
      </c>
      <c r="D1013">
        <v>21.0998959207</v>
      </c>
      <c r="E1013">
        <v>10.602827850700001</v>
      </c>
      <c r="F1013">
        <v>-15</v>
      </c>
    </row>
    <row r="1014" spans="3:6" hidden="1" x14ac:dyDescent="0.3">
      <c r="C1014">
        <v>27507</v>
      </c>
      <c r="D1014">
        <v>19.106444871800001</v>
      </c>
      <c r="E1014">
        <v>10.6074050863</v>
      </c>
      <c r="F1014">
        <v>-15</v>
      </c>
    </row>
    <row r="1015" spans="3:6" hidden="1" x14ac:dyDescent="0.3">
      <c r="C1015">
        <v>27505</v>
      </c>
      <c r="D1015">
        <v>22.097297198300001</v>
      </c>
      <c r="E1015">
        <v>10.612037023699999</v>
      </c>
      <c r="F1015">
        <v>-15</v>
      </c>
    </row>
    <row r="1016" spans="3:6" hidden="1" x14ac:dyDescent="0.3">
      <c r="C1016">
        <v>27506</v>
      </c>
      <c r="D1016">
        <v>18.104882049</v>
      </c>
      <c r="E1016">
        <v>10.619236649199999</v>
      </c>
      <c r="F1016">
        <v>-15</v>
      </c>
    </row>
    <row r="1017" spans="3:6" hidden="1" x14ac:dyDescent="0.3">
      <c r="C1017">
        <v>27498</v>
      </c>
      <c r="D1017">
        <v>17.103651454800001</v>
      </c>
      <c r="E1017">
        <v>10.6263168012</v>
      </c>
      <c r="F1017">
        <v>-15</v>
      </c>
    </row>
    <row r="1018" spans="3:6" hidden="1" x14ac:dyDescent="0.3">
      <c r="C1018">
        <v>11352</v>
      </c>
      <c r="D1018">
        <v>-23.1</v>
      </c>
      <c r="E1018">
        <v>10.628</v>
      </c>
      <c r="F1018">
        <v>-15</v>
      </c>
    </row>
    <row r="1019" spans="3:6" x14ac:dyDescent="0.3">
      <c r="C1019">
        <v>25229</v>
      </c>
      <c r="D1019">
        <v>23.1</v>
      </c>
      <c r="E1019">
        <v>10.628</v>
      </c>
      <c r="F1019">
        <v>-15</v>
      </c>
    </row>
    <row r="1020" spans="3:6" hidden="1" x14ac:dyDescent="0.3">
      <c r="C1020">
        <v>11851</v>
      </c>
      <c r="D1020">
        <v>-16.100000000000001</v>
      </c>
      <c r="E1020">
        <v>10.6325</v>
      </c>
      <c r="F1020">
        <v>-15</v>
      </c>
    </row>
    <row r="1021" spans="3:6" hidden="1" x14ac:dyDescent="0.3">
      <c r="C1021">
        <v>25728</v>
      </c>
      <c r="D1021">
        <v>16.100000000000001</v>
      </c>
      <c r="E1021">
        <v>10.6325</v>
      </c>
      <c r="F1021">
        <v>-15</v>
      </c>
    </row>
    <row r="1022" spans="3:6" hidden="1" x14ac:dyDescent="0.3">
      <c r="C1022">
        <v>14235</v>
      </c>
      <c r="D1022">
        <v>-20.0966086663</v>
      </c>
      <c r="E1022">
        <v>11.053671405699999</v>
      </c>
      <c r="F1022">
        <v>-15</v>
      </c>
    </row>
    <row r="1023" spans="3:6" hidden="1" x14ac:dyDescent="0.3">
      <c r="C1023">
        <v>14080</v>
      </c>
      <c r="D1023">
        <v>-19.600489218700002</v>
      </c>
      <c r="E1023">
        <v>11.0543472215</v>
      </c>
      <c r="F1023">
        <v>-15</v>
      </c>
    </row>
    <row r="1024" spans="3:6" hidden="1" x14ac:dyDescent="0.3">
      <c r="C1024">
        <v>14236</v>
      </c>
      <c r="D1024">
        <v>-19.104369771199998</v>
      </c>
      <c r="E1024">
        <v>11.0550230373</v>
      </c>
      <c r="F1024">
        <v>-15</v>
      </c>
    </row>
    <row r="1025" spans="3:6" hidden="1" x14ac:dyDescent="0.3">
      <c r="C1025">
        <v>14081</v>
      </c>
      <c r="D1025">
        <v>-20.5931158458</v>
      </c>
      <c r="E1025">
        <v>11.0577042473</v>
      </c>
      <c r="F1025">
        <v>-15</v>
      </c>
    </row>
    <row r="1026" spans="3:6" hidden="1" x14ac:dyDescent="0.3">
      <c r="C1026">
        <v>14079</v>
      </c>
      <c r="D1026">
        <v>-18.6073756963</v>
      </c>
      <c r="E1026">
        <v>11.059773914599999</v>
      </c>
      <c r="F1026">
        <v>-15</v>
      </c>
    </row>
    <row r="1027" spans="3:6" hidden="1" x14ac:dyDescent="0.3">
      <c r="C1027">
        <v>14234</v>
      </c>
      <c r="D1027">
        <v>-21.089623025400002</v>
      </c>
      <c r="E1027">
        <v>11.061737088899999</v>
      </c>
      <c r="F1027">
        <v>-15</v>
      </c>
    </row>
    <row r="1028" spans="3:6" hidden="1" x14ac:dyDescent="0.3">
      <c r="C1028">
        <v>14237</v>
      </c>
      <c r="D1028">
        <v>-18.1103816215</v>
      </c>
      <c r="E1028">
        <v>11.0645247918</v>
      </c>
      <c r="F1028">
        <v>-15</v>
      </c>
    </row>
    <row r="1029" spans="3:6" hidden="1" x14ac:dyDescent="0.3">
      <c r="C1029">
        <v>14082</v>
      </c>
      <c r="D1029">
        <v>-21.590555367699999</v>
      </c>
      <c r="E1029">
        <v>11.0715166146</v>
      </c>
      <c r="F1029">
        <v>-15</v>
      </c>
    </row>
    <row r="1030" spans="3:6" hidden="1" x14ac:dyDescent="0.3">
      <c r="C1030">
        <v>14078</v>
      </c>
      <c r="D1030">
        <v>-17.609954244099999</v>
      </c>
      <c r="E1030">
        <v>11.071946779499999</v>
      </c>
      <c r="F1030">
        <v>-15</v>
      </c>
    </row>
    <row r="1031" spans="3:6" hidden="1" x14ac:dyDescent="0.3">
      <c r="C1031">
        <v>14219</v>
      </c>
      <c r="D1031">
        <v>-17.1095268666</v>
      </c>
      <c r="E1031">
        <v>11.0793687671</v>
      </c>
      <c r="F1031">
        <v>-15</v>
      </c>
    </row>
    <row r="1032" spans="3:6" hidden="1" x14ac:dyDescent="0.3">
      <c r="C1032">
        <v>14233</v>
      </c>
      <c r="D1032">
        <v>-22.091487709900001</v>
      </c>
      <c r="E1032">
        <v>11.081296140399999</v>
      </c>
      <c r="F1032">
        <v>-15</v>
      </c>
    </row>
    <row r="1033" spans="3:6" hidden="1" x14ac:dyDescent="0.3">
      <c r="C1033">
        <v>27636</v>
      </c>
      <c r="D1033">
        <v>19.1083449998</v>
      </c>
      <c r="E1033">
        <v>11.0827469252</v>
      </c>
      <c r="F1033">
        <v>-15</v>
      </c>
    </row>
    <row r="1034" spans="3:6" hidden="1" x14ac:dyDescent="0.3">
      <c r="C1034">
        <v>27634</v>
      </c>
      <c r="D1034">
        <v>21.101433357400001</v>
      </c>
      <c r="E1034">
        <v>11.0831720772</v>
      </c>
      <c r="F1034">
        <v>-15</v>
      </c>
    </row>
    <row r="1035" spans="3:6" hidden="1" x14ac:dyDescent="0.3">
      <c r="C1035">
        <v>27482</v>
      </c>
      <c r="D1035">
        <v>19.605879094999999</v>
      </c>
      <c r="E1035">
        <v>11.0846113118</v>
      </c>
      <c r="F1035">
        <v>-15</v>
      </c>
    </row>
    <row r="1036" spans="3:6" hidden="1" x14ac:dyDescent="0.3">
      <c r="C1036">
        <v>27483</v>
      </c>
      <c r="D1036">
        <v>20.602423273799999</v>
      </c>
      <c r="E1036">
        <v>11.084823887900001</v>
      </c>
      <c r="F1036">
        <v>-15</v>
      </c>
    </row>
    <row r="1037" spans="3:6" hidden="1" x14ac:dyDescent="0.3">
      <c r="C1037">
        <v>27484</v>
      </c>
      <c r="D1037">
        <v>21.599363588900001</v>
      </c>
      <c r="E1037">
        <v>11.0860803087</v>
      </c>
      <c r="F1037">
        <v>-15</v>
      </c>
    </row>
    <row r="1038" spans="3:6" hidden="1" x14ac:dyDescent="0.3">
      <c r="C1038">
        <v>27635</v>
      </c>
      <c r="D1038">
        <v>20.103413190200001</v>
      </c>
      <c r="E1038">
        <v>11.086475698499999</v>
      </c>
      <c r="F1038">
        <v>-15</v>
      </c>
    </row>
    <row r="1039" spans="3:6" hidden="1" x14ac:dyDescent="0.3">
      <c r="C1039">
        <v>27480</v>
      </c>
      <c r="D1039">
        <v>18.6070933514</v>
      </c>
      <c r="E1039">
        <v>11.0875886354</v>
      </c>
      <c r="F1039">
        <v>-15</v>
      </c>
    </row>
    <row r="1040" spans="3:6" hidden="1" x14ac:dyDescent="0.3">
      <c r="C1040">
        <v>27633</v>
      </c>
      <c r="D1040">
        <v>22.097293820299999</v>
      </c>
      <c r="E1040">
        <v>11.088988540100001</v>
      </c>
      <c r="F1040">
        <v>-15</v>
      </c>
    </row>
    <row r="1041" spans="3:6" hidden="1" x14ac:dyDescent="0.3">
      <c r="C1041">
        <v>14083</v>
      </c>
      <c r="D1041">
        <v>-22.595743854999998</v>
      </c>
      <c r="E1041">
        <v>11.0916480702</v>
      </c>
      <c r="F1041">
        <v>-15</v>
      </c>
    </row>
    <row r="1042" spans="3:6" hidden="1" x14ac:dyDescent="0.3">
      <c r="C1042">
        <v>14069</v>
      </c>
      <c r="D1042">
        <v>-16.6047634333</v>
      </c>
      <c r="E1042">
        <v>11.092184383599999</v>
      </c>
      <c r="F1042">
        <v>-15</v>
      </c>
    </row>
    <row r="1043" spans="3:6" hidden="1" x14ac:dyDescent="0.3">
      <c r="C1043">
        <v>27637</v>
      </c>
      <c r="D1043">
        <v>18.105841702999999</v>
      </c>
      <c r="E1043">
        <v>11.0924303456</v>
      </c>
      <c r="F1043">
        <v>-15</v>
      </c>
    </row>
    <row r="1044" spans="3:6" hidden="1" x14ac:dyDescent="0.3">
      <c r="C1044">
        <v>27481</v>
      </c>
      <c r="D1044">
        <v>17.605198083600001</v>
      </c>
      <c r="E1044">
        <v>11.0949905008</v>
      </c>
      <c r="F1044">
        <v>-15</v>
      </c>
    </row>
    <row r="1045" spans="3:6" hidden="1" x14ac:dyDescent="0.3">
      <c r="C1045">
        <v>27485</v>
      </c>
      <c r="D1045">
        <v>22.598646910199999</v>
      </c>
      <c r="E1045">
        <v>11.0954942701</v>
      </c>
      <c r="F1045">
        <v>-15</v>
      </c>
    </row>
    <row r="1046" spans="3:6" hidden="1" x14ac:dyDescent="0.3">
      <c r="C1046">
        <v>27619</v>
      </c>
      <c r="D1046">
        <v>17.1045544642</v>
      </c>
      <c r="E1046">
        <v>11.097550655899999</v>
      </c>
      <c r="F1046">
        <v>-15</v>
      </c>
    </row>
    <row r="1047" spans="3:6" hidden="1" x14ac:dyDescent="0.3">
      <c r="C1047">
        <v>27471</v>
      </c>
      <c r="D1047">
        <v>16.602277232100001</v>
      </c>
      <c r="E1047">
        <v>11.101275328</v>
      </c>
      <c r="F1047">
        <v>-15</v>
      </c>
    </row>
    <row r="1048" spans="3:6" hidden="1" x14ac:dyDescent="0.3">
      <c r="C1048">
        <v>11351</v>
      </c>
      <c r="D1048">
        <v>-23.1</v>
      </c>
      <c r="E1048">
        <v>11.102</v>
      </c>
      <c r="F1048">
        <v>-15</v>
      </c>
    </row>
    <row r="1049" spans="3:6" x14ac:dyDescent="0.3">
      <c r="C1049">
        <v>25228</v>
      </c>
      <c r="D1049">
        <v>23.1</v>
      </c>
      <c r="E1049">
        <v>11.102</v>
      </c>
      <c r="F1049">
        <v>-15</v>
      </c>
    </row>
    <row r="1050" spans="3:6" hidden="1" x14ac:dyDescent="0.3">
      <c r="C1050">
        <v>11850</v>
      </c>
      <c r="D1050">
        <v>-16.100000000000001</v>
      </c>
      <c r="E1050">
        <v>11.105</v>
      </c>
      <c r="F1050">
        <v>-15</v>
      </c>
    </row>
    <row r="1051" spans="3:6" hidden="1" x14ac:dyDescent="0.3">
      <c r="C1051">
        <v>25727</v>
      </c>
      <c r="D1051">
        <v>16.100000000000001</v>
      </c>
      <c r="E1051">
        <v>11.105</v>
      </c>
      <c r="F1051">
        <v>-15</v>
      </c>
    </row>
    <row r="1052" spans="3:6" hidden="1" x14ac:dyDescent="0.3">
      <c r="C1052">
        <v>14053</v>
      </c>
      <c r="D1052">
        <v>-20.0983043331</v>
      </c>
      <c r="E1052">
        <v>11.5518357028</v>
      </c>
      <c r="F1052">
        <v>-15</v>
      </c>
    </row>
    <row r="1053" spans="3:6" hidden="1" x14ac:dyDescent="0.3">
      <c r="C1053">
        <v>14052</v>
      </c>
      <c r="D1053">
        <v>-19.1021848856</v>
      </c>
      <c r="E1053">
        <v>11.552511518699999</v>
      </c>
      <c r="F1053">
        <v>-15</v>
      </c>
    </row>
    <row r="1054" spans="3:6" hidden="1" x14ac:dyDescent="0.3">
      <c r="C1054">
        <v>14054</v>
      </c>
      <c r="D1054">
        <v>-21.094811512700002</v>
      </c>
      <c r="E1054">
        <v>11.555868544499999</v>
      </c>
      <c r="F1054">
        <v>-15</v>
      </c>
    </row>
    <row r="1055" spans="3:6" hidden="1" x14ac:dyDescent="0.3">
      <c r="C1055">
        <v>14051</v>
      </c>
      <c r="D1055">
        <v>-18.105190810700002</v>
      </c>
      <c r="E1055">
        <v>11.5572623959</v>
      </c>
      <c r="F1055">
        <v>-15</v>
      </c>
    </row>
    <row r="1056" spans="3:6" hidden="1" x14ac:dyDescent="0.3">
      <c r="C1056">
        <v>14077</v>
      </c>
      <c r="D1056">
        <v>-17.1047634333</v>
      </c>
      <c r="E1056">
        <v>11.5646843836</v>
      </c>
      <c r="F1056">
        <v>-15</v>
      </c>
    </row>
    <row r="1057" spans="3:6" hidden="1" x14ac:dyDescent="0.3">
      <c r="C1057">
        <v>14055</v>
      </c>
      <c r="D1057">
        <v>-22.095743854999998</v>
      </c>
      <c r="E1057">
        <v>11.5656480702</v>
      </c>
      <c r="F1057">
        <v>-15</v>
      </c>
    </row>
    <row r="1058" spans="3:6" hidden="1" x14ac:dyDescent="0.3">
      <c r="C1058">
        <v>27454</v>
      </c>
      <c r="D1058">
        <v>19.104172499899999</v>
      </c>
      <c r="E1058">
        <v>11.5663734626</v>
      </c>
      <c r="F1058">
        <v>-15</v>
      </c>
    </row>
    <row r="1059" spans="3:6" hidden="1" x14ac:dyDescent="0.3">
      <c r="C1059">
        <v>27456</v>
      </c>
      <c r="D1059">
        <v>21.1007166787</v>
      </c>
      <c r="E1059">
        <v>11.566586038600001</v>
      </c>
      <c r="F1059">
        <v>-15</v>
      </c>
    </row>
    <row r="1060" spans="3:6" hidden="1" x14ac:dyDescent="0.3">
      <c r="C1060">
        <v>27455</v>
      </c>
      <c r="D1060">
        <v>20.101706595100001</v>
      </c>
      <c r="E1060">
        <v>11.568237849200001</v>
      </c>
      <c r="F1060">
        <v>-15</v>
      </c>
    </row>
    <row r="1061" spans="3:6" hidden="1" x14ac:dyDescent="0.3">
      <c r="C1061">
        <v>27457</v>
      </c>
      <c r="D1061">
        <v>22.098646910199999</v>
      </c>
      <c r="E1061">
        <v>11.5694942701</v>
      </c>
      <c r="F1061">
        <v>-15</v>
      </c>
    </row>
    <row r="1062" spans="3:6" hidden="1" x14ac:dyDescent="0.3">
      <c r="C1062">
        <v>27453</v>
      </c>
      <c r="D1062">
        <v>18.102920851499999</v>
      </c>
      <c r="E1062">
        <v>11.571215172800001</v>
      </c>
      <c r="F1062">
        <v>-15</v>
      </c>
    </row>
    <row r="1063" spans="3:6" hidden="1" x14ac:dyDescent="0.3">
      <c r="C1063">
        <v>27479</v>
      </c>
      <c r="D1063">
        <v>17.102277232100001</v>
      </c>
      <c r="E1063">
        <v>11.573775328</v>
      </c>
      <c r="F1063">
        <v>-15</v>
      </c>
    </row>
    <row r="1064" spans="3:6" hidden="1" x14ac:dyDescent="0.3">
      <c r="C1064">
        <v>11350</v>
      </c>
      <c r="D1064">
        <v>-23.1</v>
      </c>
      <c r="E1064">
        <v>11.576000000000001</v>
      </c>
      <c r="F1064">
        <v>-15</v>
      </c>
    </row>
    <row r="1065" spans="3:6" x14ac:dyDescent="0.3">
      <c r="C1065">
        <v>25227</v>
      </c>
      <c r="D1065">
        <v>23.1</v>
      </c>
      <c r="E1065">
        <v>11.576000000000001</v>
      </c>
      <c r="F1065">
        <v>-15</v>
      </c>
    </row>
    <row r="1066" spans="3:6" hidden="1" x14ac:dyDescent="0.3">
      <c r="C1066">
        <v>11849</v>
      </c>
      <c r="D1066">
        <v>-16.100000000000001</v>
      </c>
      <c r="E1066">
        <v>11.577500000000001</v>
      </c>
      <c r="F1066">
        <v>-15</v>
      </c>
    </row>
    <row r="1067" spans="3:6" hidden="1" x14ac:dyDescent="0.3">
      <c r="C1067">
        <v>25726</v>
      </c>
      <c r="D1067">
        <v>16.100000000000001</v>
      </c>
      <c r="E1067">
        <v>11.577500000000001</v>
      </c>
      <c r="F1067">
        <v>-15</v>
      </c>
    </row>
    <row r="1068" spans="3:6" hidden="1" x14ac:dyDescent="0.3">
      <c r="C1068">
        <v>11340</v>
      </c>
      <c r="D1068">
        <v>-23.1</v>
      </c>
      <c r="E1068">
        <v>12.05</v>
      </c>
      <c r="F1068">
        <v>-15</v>
      </c>
    </row>
    <row r="1069" spans="3:6" hidden="1" x14ac:dyDescent="0.3">
      <c r="C1069">
        <v>12904</v>
      </c>
      <c r="D1069">
        <v>-22.6</v>
      </c>
      <c r="E1069">
        <v>12.05</v>
      </c>
      <c r="F1069">
        <v>-15</v>
      </c>
    </row>
    <row r="1070" spans="3:6" hidden="1" x14ac:dyDescent="0.3">
      <c r="C1070">
        <v>12905</v>
      </c>
      <c r="D1070">
        <v>-22.1</v>
      </c>
      <c r="E1070">
        <v>12.05</v>
      </c>
      <c r="F1070">
        <v>-15</v>
      </c>
    </row>
    <row r="1071" spans="3:6" hidden="1" x14ac:dyDescent="0.3">
      <c r="C1071">
        <v>12906</v>
      </c>
      <c r="D1071">
        <v>-21.6</v>
      </c>
      <c r="E1071">
        <v>12.05</v>
      </c>
      <c r="F1071">
        <v>-15</v>
      </c>
    </row>
    <row r="1072" spans="3:6" hidden="1" x14ac:dyDescent="0.3">
      <c r="C1072">
        <v>12907</v>
      </c>
      <c r="D1072">
        <v>-21.1</v>
      </c>
      <c r="E1072">
        <v>12.05</v>
      </c>
      <c r="F1072">
        <v>-15</v>
      </c>
    </row>
    <row r="1073" spans="3:6" hidden="1" x14ac:dyDescent="0.3">
      <c r="C1073">
        <v>12908</v>
      </c>
      <c r="D1073">
        <v>-20.6</v>
      </c>
      <c r="E1073">
        <v>12.05</v>
      </c>
      <c r="F1073">
        <v>-15</v>
      </c>
    </row>
    <row r="1074" spans="3:6" hidden="1" x14ac:dyDescent="0.3">
      <c r="C1074">
        <v>12909</v>
      </c>
      <c r="D1074">
        <v>-20.100000000000001</v>
      </c>
      <c r="E1074">
        <v>12.05</v>
      </c>
      <c r="F1074">
        <v>-15</v>
      </c>
    </row>
    <row r="1075" spans="3:6" hidden="1" x14ac:dyDescent="0.3">
      <c r="C1075">
        <v>12910</v>
      </c>
      <c r="D1075">
        <v>-19.600000000000001</v>
      </c>
      <c r="E1075">
        <v>12.05</v>
      </c>
      <c r="F1075">
        <v>-15</v>
      </c>
    </row>
    <row r="1076" spans="3:6" hidden="1" x14ac:dyDescent="0.3">
      <c r="C1076">
        <v>12911</v>
      </c>
      <c r="D1076">
        <v>-19.100000000000001</v>
      </c>
      <c r="E1076">
        <v>12.05</v>
      </c>
      <c r="F1076">
        <v>-15</v>
      </c>
    </row>
    <row r="1077" spans="3:6" hidden="1" x14ac:dyDescent="0.3">
      <c r="C1077">
        <v>12912</v>
      </c>
      <c r="D1077">
        <v>-18.600000000000001</v>
      </c>
      <c r="E1077">
        <v>12.05</v>
      </c>
      <c r="F1077">
        <v>-15</v>
      </c>
    </row>
    <row r="1078" spans="3:6" hidden="1" x14ac:dyDescent="0.3">
      <c r="C1078">
        <v>12913</v>
      </c>
      <c r="D1078">
        <v>-18.100000000000001</v>
      </c>
      <c r="E1078">
        <v>12.05</v>
      </c>
      <c r="F1078">
        <v>-15</v>
      </c>
    </row>
    <row r="1079" spans="3:6" hidden="1" x14ac:dyDescent="0.3">
      <c r="C1079">
        <v>12914</v>
      </c>
      <c r="D1079">
        <v>-17.600000000000001</v>
      </c>
      <c r="E1079">
        <v>12.05</v>
      </c>
      <c r="F1079">
        <v>-15</v>
      </c>
    </row>
    <row r="1080" spans="3:6" hidden="1" x14ac:dyDescent="0.3">
      <c r="C1080">
        <v>12915</v>
      </c>
      <c r="D1080">
        <v>-17.100000000000001</v>
      </c>
      <c r="E1080">
        <v>12.05</v>
      </c>
      <c r="F1080">
        <v>-15</v>
      </c>
    </row>
    <row r="1081" spans="3:6" hidden="1" x14ac:dyDescent="0.3">
      <c r="C1081">
        <v>12916</v>
      </c>
      <c r="D1081">
        <v>-16.600000000000001</v>
      </c>
      <c r="E1081">
        <v>12.05</v>
      </c>
      <c r="F1081">
        <v>-15</v>
      </c>
    </row>
    <row r="1082" spans="3:6" hidden="1" x14ac:dyDescent="0.3">
      <c r="C1082">
        <v>11839</v>
      </c>
      <c r="D1082">
        <v>-16.100000000000001</v>
      </c>
      <c r="E1082">
        <v>12.05</v>
      </c>
      <c r="F1082">
        <v>-15</v>
      </c>
    </row>
    <row r="1083" spans="3:6" hidden="1" x14ac:dyDescent="0.3">
      <c r="C1083">
        <v>25725</v>
      </c>
      <c r="D1083">
        <v>16.100000000000001</v>
      </c>
      <c r="E1083">
        <v>12.05</v>
      </c>
      <c r="F1083">
        <v>-15</v>
      </c>
    </row>
    <row r="1084" spans="3:6" hidden="1" x14ac:dyDescent="0.3">
      <c r="C1084">
        <v>26702</v>
      </c>
      <c r="D1084">
        <v>16.600000000000001</v>
      </c>
      <c r="E1084">
        <v>12.05</v>
      </c>
      <c r="F1084">
        <v>-15</v>
      </c>
    </row>
    <row r="1085" spans="3:6" hidden="1" x14ac:dyDescent="0.3">
      <c r="C1085">
        <v>26701</v>
      </c>
      <c r="D1085">
        <v>17.100000000000001</v>
      </c>
      <c r="E1085">
        <v>12.05</v>
      </c>
      <c r="F1085">
        <v>-15</v>
      </c>
    </row>
    <row r="1086" spans="3:6" hidden="1" x14ac:dyDescent="0.3">
      <c r="C1086">
        <v>26700</v>
      </c>
      <c r="D1086">
        <v>17.600000000000001</v>
      </c>
      <c r="E1086">
        <v>12.05</v>
      </c>
      <c r="F1086">
        <v>-15</v>
      </c>
    </row>
    <row r="1087" spans="3:6" hidden="1" x14ac:dyDescent="0.3">
      <c r="C1087">
        <v>26699</v>
      </c>
      <c r="D1087">
        <v>18.100000000000001</v>
      </c>
      <c r="E1087">
        <v>12.05</v>
      </c>
      <c r="F1087">
        <v>-15</v>
      </c>
    </row>
    <row r="1088" spans="3:6" hidden="1" x14ac:dyDescent="0.3">
      <c r="C1088">
        <v>26698</v>
      </c>
      <c r="D1088">
        <v>18.600000000000001</v>
      </c>
      <c r="E1088">
        <v>12.05</v>
      </c>
      <c r="F1088">
        <v>-15</v>
      </c>
    </row>
    <row r="1089" spans="3:6" hidden="1" x14ac:dyDescent="0.3">
      <c r="C1089">
        <v>26697</v>
      </c>
      <c r="D1089">
        <v>19.100000000000001</v>
      </c>
      <c r="E1089">
        <v>12.05</v>
      </c>
      <c r="F1089">
        <v>-15</v>
      </c>
    </row>
    <row r="1090" spans="3:6" hidden="1" x14ac:dyDescent="0.3">
      <c r="C1090">
        <v>26696</v>
      </c>
      <c r="D1090">
        <v>19.600000000000001</v>
      </c>
      <c r="E1090">
        <v>12.05</v>
      </c>
      <c r="F1090">
        <v>-15</v>
      </c>
    </row>
    <row r="1091" spans="3:6" hidden="1" x14ac:dyDescent="0.3">
      <c r="C1091">
        <v>26695</v>
      </c>
      <c r="D1091">
        <v>20.100000000000001</v>
      </c>
      <c r="E1091">
        <v>12.05</v>
      </c>
      <c r="F1091">
        <v>-15</v>
      </c>
    </row>
    <row r="1092" spans="3:6" hidden="1" x14ac:dyDescent="0.3">
      <c r="C1092">
        <v>26694</v>
      </c>
      <c r="D1092">
        <v>20.6</v>
      </c>
      <c r="E1092">
        <v>12.05</v>
      </c>
      <c r="F1092">
        <v>-15</v>
      </c>
    </row>
    <row r="1093" spans="3:6" hidden="1" x14ac:dyDescent="0.3">
      <c r="C1093">
        <v>26693</v>
      </c>
      <c r="D1093">
        <v>21.1</v>
      </c>
      <c r="E1093">
        <v>12.05</v>
      </c>
      <c r="F1093">
        <v>-15</v>
      </c>
    </row>
    <row r="1094" spans="3:6" hidden="1" x14ac:dyDescent="0.3">
      <c r="C1094">
        <v>26692</v>
      </c>
      <c r="D1094">
        <v>21.6</v>
      </c>
      <c r="E1094">
        <v>12.05</v>
      </c>
      <c r="F1094">
        <v>-15</v>
      </c>
    </row>
    <row r="1095" spans="3:6" hidden="1" x14ac:dyDescent="0.3">
      <c r="C1095">
        <v>26691</v>
      </c>
      <c r="D1095">
        <v>22.1</v>
      </c>
      <c r="E1095">
        <v>12.05</v>
      </c>
      <c r="F1095">
        <v>-15</v>
      </c>
    </row>
    <row r="1096" spans="3:6" hidden="1" x14ac:dyDescent="0.3">
      <c r="C1096">
        <v>26690</v>
      </c>
      <c r="D1096">
        <v>22.6</v>
      </c>
      <c r="E1096">
        <v>12.05</v>
      </c>
      <c r="F1096">
        <v>-15</v>
      </c>
    </row>
    <row r="1097" spans="3:6" x14ac:dyDescent="0.3">
      <c r="C1097">
        <v>25226</v>
      </c>
      <c r="D1097">
        <v>23.1</v>
      </c>
      <c r="E1097">
        <v>12.05</v>
      </c>
      <c r="F1097">
        <v>-15</v>
      </c>
    </row>
    <row r="1098" spans="3:6" hidden="1" x14ac:dyDescent="0.3">
      <c r="C1098">
        <v>11653</v>
      </c>
      <c r="D1098">
        <v>-23.1</v>
      </c>
      <c r="E1098">
        <v>12.501875</v>
      </c>
      <c r="F1098">
        <v>-15</v>
      </c>
    </row>
    <row r="1099" spans="3:6" hidden="1" x14ac:dyDescent="0.3">
      <c r="C1099">
        <v>14391</v>
      </c>
      <c r="D1099">
        <v>-22.1</v>
      </c>
      <c r="E1099">
        <v>12.501875</v>
      </c>
      <c r="F1099">
        <v>-15</v>
      </c>
    </row>
    <row r="1100" spans="3:6" hidden="1" x14ac:dyDescent="0.3">
      <c r="C1100">
        <v>14392</v>
      </c>
      <c r="D1100">
        <v>-21.1</v>
      </c>
      <c r="E1100">
        <v>12.501875</v>
      </c>
      <c r="F1100">
        <v>-15</v>
      </c>
    </row>
    <row r="1101" spans="3:6" hidden="1" x14ac:dyDescent="0.3">
      <c r="C1101">
        <v>14393</v>
      </c>
      <c r="D1101">
        <v>-20.100000000000001</v>
      </c>
      <c r="E1101">
        <v>12.501875</v>
      </c>
      <c r="F1101">
        <v>-15</v>
      </c>
    </row>
    <row r="1102" spans="3:6" hidden="1" x14ac:dyDescent="0.3">
      <c r="C1102">
        <v>14394</v>
      </c>
      <c r="D1102">
        <v>-19.100000000000001</v>
      </c>
      <c r="E1102">
        <v>12.501875</v>
      </c>
      <c r="F1102">
        <v>-15</v>
      </c>
    </row>
    <row r="1103" spans="3:6" hidden="1" x14ac:dyDescent="0.3">
      <c r="C1103">
        <v>14395</v>
      </c>
      <c r="D1103">
        <v>-18.100000000000001</v>
      </c>
      <c r="E1103">
        <v>12.501875</v>
      </c>
      <c r="F1103">
        <v>-15</v>
      </c>
    </row>
    <row r="1104" spans="3:6" hidden="1" x14ac:dyDescent="0.3">
      <c r="C1104">
        <v>14396</v>
      </c>
      <c r="D1104">
        <v>-17.100000000000001</v>
      </c>
      <c r="E1104">
        <v>12.501875</v>
      </c>
      <c r="F1104">
        <v>-15</v>
      </c>
    </row>
    <row r="1105" spans="3:6" hidden="1" x14ac:dyDescent="0.3">
      <c r="C1105">
        <v>12013</v>
      </c>
      <c r="D1105">
        <v>-16.100000000000001</v>
      </c>
      <c r="E1105">
        <v>12.501875</v>
      </c>
      <c r="F1105">
        <v>-15</v>
      </c>
    </row>
    <row r="1106" spans="3:6" hidden="1" x14ac:dyDescent="0.3">
      <c r="C1106">
        <v>25890</v>
      </c>
      <c r="D1106">
        <v>16.100000000000001</v>
      </c>
      <c r="E1106">
        <v>12.501875</v>
      </c>
      <c r="F1106">
        <v>-15</v>
      </c>
    </row>
    <row r="1107" spans="3:6" hidden="1" x14ac:dyDescent="0.3">
      <c r="C1107">
        <v>27928</v>
      </c>
      <c r="D1107">
        <v>17.100000000000001</v>
      </c>
      <c r="E1107">
        <v>12.501875</v>
      </c>
      <c r="F1107">
        <v>-15</v>
      </c>
    </row>
    <row r="1108" spans="3:6" hidden="1" x14ac:dyDescent="0.3">
      <c r="C1108">
        <v>27927</v>
      </c>
      <c r="D1108">
        <v>18.100000000000001</v>
      </c>
      <c r="E1108">
        <v>12.501875</v>
      </c>
      <c r="F1108">
        <v>-15</v>
      </c>
    </row>
    <row r="1109" spans="3:6" hidden="1" x14ac:dyDescent="0.3">
      <c r="C1109">
        <v>27926</v>
      </c>
      <c r="D1109">
        <v>19.100000000000001</v>
      </c>
      <c r="E1109">
        <v>12.501875</v>
      </c>
      <c r="F1109">
        <v>-15</v>
      </c>
    </row>
    <row r="1110" spans="3:6" hidden="1" x14ac:dyDescent="0.3">
      <c r="C1110">
        <v>27925</v>
      </c>
      <c r="D1110">
        <v>20.100000000000001</v>
      </c>
      <c r="E1110">
        <v>12.501875</v>
      </c>
      <c r="F1110">
        <v>-15</v>
      </c>
    </row>
    <row r="1111" spans="3:6" hidden="1" x14ac:dyDescent="0.3">
      <c r="C1111">
        <v>27924</v>
      </c>
      <c r="D1111">
        <v>21.1</v>
      </c>
      <c r="E1111">
        <v>12.501875</v>
      </c>
      <c r="F1111">
        <v>-15</v>
      </c>
    </row>
    <row r="1112" spans="3:6" hidden="1" x14ac:dyDescent="0.3">
      <c r="C1112">
        <v>27923</v>
      </c>
      <c r="D1112">
        <v>22.1</v>
      </c>
      <c r="E1112">
        <v>12.501875</v>
      </c>
      <c r="F1112">
        <v>-15</v>
      </c>
    </row>
    <row r="1113" spans="3:6" x14ac:dyDescent="0.3">
      <c r="C1113">
        <v>25530</v>
      </c>
      <c r="D1113">
        <v>23.1</v>
      </c>
      <c r="E1113">
        <v>12.501875</v>
      </c>
      <c r="F1113">
        <v>-15</v>
      </c>
    </row>
    <row r="1114" spans="3:6" hidden="1" x14ac:dyDescent="0.3">
      <c r="C1114">
        <v>11652</v>
      </c>
      <c r="D1114">
        <v>-23.1</v>
      </c>
      <c r="E1114">
        <v>12.953749999999999</v>
      </c>
      <c r="F1114">
        <v>-15</v>
      </c>
    </row>
    <row r="1115" spans="3:6" hidden="1" x14ac:dyDescent="0.3">
      <c r="C1115">
        <v>14397</v>
      </c>
      <c r="D1115">
        <v>-22.6</v>
      </c>
      <c r="E1115">
        <v>12.953749999999999</v>
      </c>
      <c r="F1115">
        <v>-15</v>
      </c>
    </row>
    <row r="1116" spans="3:6" hidden="1" x14ac:dyDescent="0.3">
      <c r="C1116">
        <v>14398</v>
      </c>
      <c r="D1116">
        <v>-22.1</v>
      </c>
      <c r="E1116">
        <v>12.953749999999999</v>
      </c>
      <c r="F1116">
        <v>-15</v>
      </c>
    </row>
    <row r="1117" spans="3:6" hidden="1" x14ac:dyDescent="0.3">
      <c r="C1117">
        <v>14399</v>
      </c>
      <c r="D1117">
        <v>-21.6</v>
      </c>
      <c r="E1117">
        <v>12.953749999999999</v>
      </c>
      <c r="F1117">
        <v>-15</v>
      </c>
    </row>
    <row r="1118" spans="3:6" hidden="1" x14ac:dyDescent="0.3">
      <c r="C1118">
        <v>14400</v>
      </c>
      <c r="D1118">
        <v>-21.1</v>
      </c>
      <c r="E1118">
        <v>12.953749999999999</v>
      </c>
      <c r="F1118">
        <v>-15</v>
      </c>
    </row>
    <row r="1119" spans="3:6" hidden="1" x14ac:dyDescent="0.3">
      <c r="C1119">
        <v>14401</v>
      </c>
      <c r="D1119">
        <v>-20.6</v>
      </c>
      <c r="E1119">
        <v>12.953749999999999</v>
      </c>
      <c r="F1119">
        <v>-15</v>
      </c>
    </row>
    <row r="1120" spans="3:6" hidden="1" x14ac:dyDescent="0.3">
      <c r="C1120">
        <v>14402</v>
      </c>
      <c r="D1120">
        <v>-20.100000000000001</v>
      </c>
      <c r="E1120">
        <v>12.953749999999999</v>
      </c>
      <c r="F1120">
        <v>-15</v>
      </c>
    </row>
    <row r="1121" spans="3:6" hidden="1" x14ac:dyDescent="0.3">
      <c r="C1121">
        <v>14403</v>
      </c>
      <c r="D1121">
        <v>-19.600000000000001</v>
      </c>
      <c r="E1121">
        <v>12.953749999999999</v>
      </c>
      <c r="F1121">
        <v>-15</v>
      </c>
    </row>
    <row r="1122" spans="3:6" hidden="1" x14ac:dyDescent="0.3">
      <c r="C1122">
        <v>14404</v>
      </c>
      <c r="D1122">
        <v>-19.100000000000001</v>
      </c>
      <c r="E1122">
        <v>12.953749999999999</v>
      </c>
      <c r="F1122">
        <v>-15</v>
      </c>
    </row>
    <row r="1123" spans="3:6" hidden="1" x14ac:dyDescent="0.3">
      <c r="C1123">
        <v>14405</v>
      </c>
      <c r="D1123">
        <v>-18.600000000000001</v>
      </c>
      <c r="E1123">
        <v>12.953749999999999</v>
      </c>
      <c r="F1123">
        <v>-15</v>
      </c>
    </row>
    <row r="1124" spans="3:6" hidden="1" x14ac:dyDescent="0.3">
      <c r="C1124">
        <v>14406</v>
      </c>
      <c r="D1124">
        <v>-18.100000000000001</v>
      </c>
      <c r="E1124">
        <v>12.953749999999999</v>
      </c>
      <c r="F1124">
        <v>-15</v>
      </c>
    </row>
    <row r="1125" spans="3:6" hidden="1" x14ac:dyDescent="0.3">
      <c r="C1125">
        <v>14407</v>
      </c>
      <c r="D1125">
        <v>-17.600000000000001</v>
      </c>
      <c r="E1125">
        <v>12.953749999999999</v>
      </c>
      <c r="F1125">
        <v>-15</v>
      </c>
    </row>
    <row r="1126" spans="3:6" hidden="1" x14ac:dyDescent="0.3">
      <c r="C1126">
        <v>14408</v>
      </c>
      <c r="D1126">
        <v>-17.100000000000001</v>
      </c>
      <c r="E1126">
        <v>12.953749999999999</v>
      </c>
      <c r="F1126">
        <v>-15</v>
      </c>
    </row>
    <row r="1127" spans="3:6" hidden="1" x14ac:dyDescent="0.3">
      <c r="C1127">
        <v>14409</v>
      </c>
      <c r="D1127">
        <v>-16.600000000000001</v>
      </c>
      <c r="E1127">
        <v>12.953749999999999</v>
      </c>
      <c r="F1127">
        <v>-15</v>
      </c>
    </row>
    <row r="1128" spans="3:6" hidden="1" x14ac:dyDescent="0.3">
      <c r="C1128">
        <v>12012</v>
      </c>
      <c r="D1128">
        <v>-16.100000000000001</v>
      </c>
      <c r="E1128">
        <v>12.953749999999999</v>
      </c>
      <c r="F1128">
        <v>-15</v>
      </c>
    </row>
    <row r="1129" spans="3:6" hidden="1" x14ac:dyDescent="0.3">
      <c r="C1129">
        <v>25889</v>
      </c>
      <c r="D1129">
        <v>16.100000000000001</v>
      </c>
      <c r="E1129">
        <v>12.953749999999999</v>
      </c>
      <c r="F1129">
        <v>-15</v>
      </c>
    </row>
    <row r="1130" spans="3:6" hidden="1" x14ac:dyDescent="0.3">
      <c r="C1130">
        <v>27922</v>
      </c>
      <c r="D1130">
        <v>16.600000000000001</v>
      </c>
      <c r="E1130">
        <v>12.953749999999999</v>
      </c>
      <c r="F1130">
        <v>-15</v>
      </c>
    </row>
    <row r="1131" spans="3:6" hidden="1" x14ac:dyDescent="0.3">
      <c r="C1131">
        <v>27921</v>
      </c>
      <c r="D1131">
        <v>17.100000000000001</v>
      </c>
      <c r="E1131">
        <v>12.953749999999999</v>
      </c>
      <c r="F1131">
        <v>-15</v>
      </c>
    </row>
    <row r="1132" spans="3:6" hidden="1" x14ac:dyDescent="0.3">
      <c r="C1132">
        <v>27920</v>
      </c>
      <c r="D1132">
        <v>17.600000000000001</v>
      </c>
      <c r="E1132">
        <v>12.953749999999999</v>
      </c>
      <c r="F1132">
        <v>-15</v>
      </c>
    </row>
    <row r="1133" spans="3:6" hidden="1" x14ac:dyDescent="0.3">
      <c r="C1133">
        <v>27919</v>
      </c>
      <c r="D1133">
        <v>18.100000000000001</v>
      </c>
      <c r="E1133">
        <v>12.953749999999999</v>
      </c>
      <c r="F1133">
        <v>-15</v>
      </c>
    </row>
    <row r="1134" spans="3:6" hidden="1" x14ac:dyDescent="0.3">
      <c r="C1134">
        <v>27918</v>
      </c>
      <c r="D1134">
        <v>18.600000000000001</v>
      </c>
      <c r="E1134">
        <v>12.953749999999999</v>
      </c>
      <c r="F1134">
        <v>-15</v>
      </c>
    </row>
    <row r="1135" spans="3:6" hidden="1" x14ac:dyDescent="0.3">
      <c r="C1135">
        <v>27917</v>
      </c>
      <c r="D1135">
        <v>19.100000000000001</v>
      </c>
      <c r="E1135">
        <v>12.953749999999999</v>
      </c>
      <c r="F1135">
        <v>-15</v>
      </c>
    </row>
    <row r="1136" spans="3:6" hidden="1" x14ac:dyDescent="0.3">
      <c r="C1136">
        <v>27916</v>
      </c>
      <c r="D1136">
        <v>19.600000000000001</v>
      </c>
      <c r="E1136">
        <v>12.953749999999999</v>
      </c>
      <c r="F1136">
        <v>-15</v>
      </c>
    </row>
    <row r="1137" spans="3:6" hidden="1" x14ac:dyDescent="0.3">
      <c r="C1137">
        <v>27915</v>
      </c>
      <c r="D1137">
        <v>20.100000000000001</v>
      </c>
      <c r="E1137">
        <v>12.953749999999999</v>
      </c>
      <c r="F1137">
        <v>-15</v>
      </c>
    </row>
    <row r="1138" spans="3:6" hidden="1" x14ac:dyDescent="0.3">
      <c r="C1138">
        <v>27914</v>
      </c>
      <c r="D1138">
        <v>20.6</v>
      </c>
      <c r="E1138">
        <v>12.953749999999999</v>
      </c>
      <c r="F1138">
        <v>-15</v>
      </c>
    </row>
    <row r="1139" spans="3:6" hidden="1" x14ac:dyDescent="0.3">
      <c r="C1139">
        <v>27913</v>
      </c>
      <c r="D1139">
        <v>21.1</v>
      </c>
      <c r="E1139">
        <v>12.953749999999999</v>
      </c>
      <c r="F1139">
        <v>-15</v>
      </c>
    </row>
    <row r="1140" spans="3:6" hidden="1" x14ac:dyDescent="0.3">
      <c r="C1140">
        <v>27912</v>
      </c>
      <c r="D1140">
        <v>21.6</v>
      </c>
      <c r="E1140">
        <v>12.953749999999999</v>
      </c>
      <c r="F1140">
        <v>-15</v>
      </c>
    </row>
    <row r="1141" spans="3:6" hidden="1" x14ac:dyDescent="0.3">
      <c r="C1141">
        <v>27911</v>
      </c>
      <c r="D1141">
        <v>22.1</v>
      </c>
      <c r="E1141">
        <v>12.953749999999999</v>
      </c>
      <c r="F1141">
        <v>-15</v>
      </c>
    </row>
    <row r="1142" spans="3:6" hidden="1" x14ac:dyDescent="0.3">
      <c r="C1142">
        <v>27910</v>
      </c>
      <c r="D1142">
        <v>22.6</v>
      </c>
      <c r="E1142">
        <v>12.953749999999999</v>
      </c>
      <c r="F1142">
        <v>-15</v>
      </c>
    </row>
    <row r="1143" spans="3:6" x14ac:dyDescent="0.3">
      <c r="C1143">
        <v>25529</v>
      </c>
      <c r="D1143">
        <v>23.1</v>
      </c>
      <c r="E1143">
        <v>12.953749999999999</v>
      </c>
      <c r="F1143">
        <v>-15</v>
      </c>
    </row>
    <row r="1144" spans="3:6" hidden="1" x14ac:dyDescent="0.3">
      <c r="C1144">
        <v>11651</v>
      </c>
      <c r="D1144">
        <v>-23.1</v>
      </c>
      <c r="E1144">
        <v>13.405625000000001</v>
      </c>
      <c r="F1144">
        <v>-15</v>
      </c>
    </row>
    <row r="1145" spans="3:6" hidden="1" x14ac:dyDescent="0.3">
      <c r="C1145">
        <v>14410</v>
      </c>
      <c r="D1145">
        <v>-22.1</v>
      </c>
      <c r="E1145">
        <v>13.405625000000001</v>
      </c>
      <c r="F1145">
        <v>-15</v>
      </c>
    </row>
    <row r="1146" spans="3:6" hidden="1" x14ac:dyDescent="0.3">
      <c r="C1146">
        <v>14411</v>
      </c>
      <c r="D1146">
        <v>-21.1</v>
      </c>
      <c r="E1146">
        <v>13.405625000000001</v>
      </c>
      <c r="F1146">
        <v>-15</v>
      </c>
    </row>
    <row r="1147" spans="3:6" hidden="1" x14ac:dyDescent="0.3">
      <c r="C1147">
        <v>14412</v>
      </c>
      <c r="D1147">
        <v>-20.100000000000001</v>
      </c>
      <c r="E1147">
        <v>13.405625000000001</v>
      </c>
      <c r="F1147">
        <v>-15</v>
      </c>
    </row>
    <row r="1148" spans="3:6" hidden="1" x14ac:dyDescent="0.3">
      <c r="C1148">
        <v>14413</v>
      </c>
      <c r="D1148">
        <v>-19.100000000000001</v>
      </c>
      <c r="E1148">
        <v>13.405625000000001</v>
      </c>
      <c r="F1148">
        <v>-15</v>
      </c>
    </row>
    <row r="1149" spans="3:6" hidden="1" x14ac:dyDescent="0.3">
      <c r="C1149">
        <v>14414</v>
      </c>
      <c r="D1149">
        <v>-18.100000000000001</v>
      </c>
      <c r="E1149">
        <v>13.405625000000001</v>
      </c>
      <c r="F1149">
        <v>-15</v>
      </c>
    </row>
    <row r="1150" spans="3:6" hidden="1" x14ac:dyDescent="0.3">
      <c r="C1150">
        <v>14415</v>
      </c>
      <c r="D1150">
        <v>-17.100000000000001</v>
      </c>
      <c r="E1150">
        <v>13.405625000000001</v>
      </c>
      <c r="F1150">
        <v>-15</v>
      </c>
    </row>
    <row r="1151" spans="3:6" hidden="1" x14ac:dyDescent="0.3">
      <c r="C1151">
        <v>12011</v>
      </c>
      <c r="D1151">
        <v>-16.100000000000001</v>
      </c>
      <c r="E1151">
        <v>13.405625000000001</v>
      </c>
      <c r="F1151">
        <v>-15</v>
      </c>
    </row>
    <row r="1152" spans="3:6" hidden="1" x14ac:dyDescent="0.3">
      <c r="C1152">
        <v>25888</v>
      </c>
      <c r="D1152">
        <v>16.100000000000001</v>
      </c>
      <c r="E1152">
        <v>13.405625000000001</v>
      </c>
      <c r="F1152">
        <v>-15</v>
      </c>
    </row>
    <row r="1153" spans="3:6" hidden="1" x14ac:dyDescent="0.3">
      <c r="C1153">
        <v>27909</v>
      </c>
      <c r="D1153">
        <v>17.100000000000001</v>
      </c>
      <c r="E1153">
        <v>13.405625000000001</v>
      </c>
      <c r="F1153">
        <v>-15</v>
      </c>
    </row>
    <row r="1154" spans="3:6" hidden="1" x14ac:dyDescent="0.3">
      <c r="C1154">
        <v>27908</v>
      </c>
      <c r="D1154">
        <v>18.100000000000001</v>
      </c>
      <c r="E1154">
        <v>13.405625000000001</v>
      </c>
      <c r="F1154">
        <v>-15</v>
      </c>
    </row>
    <row r="1155" spans="3:6" hidden="1" x14ac:dyDescent="0.3">
      <c r="C1155">
        <v>27907</v>
      </c>
      <c r="D1155">
        <v>19.100000000000001</v>
      </c>
      <c r="E1155">
        <v>13.405625000000001</v>
      </c>
      <c r="F1155">
        <v>-15</v>
      </c>
    </row>
    <row r="1156" spans="3:6" hidden="1" x14ac:dyDescent="0.3">
      <c r="C1156">
        <v>27906</v>
      </c>
      <c r="D1156">
        <v>20.100000000000001</v>
      </c>
      <c r="E1156">
        <v>13.405625000000001</v>
      </c>
      <c r="F1156">
        <v>-15</v>
      </c>
    </row>
    <row r="1157" spans="3:6" hidden="1" x14ac:dyDescent="0.3">
      <c r="C1157">
        <v>27905</v>
      </c>
      <c r="D1157">
        <v>21.1</v>
      </c>
      <c r="E1157">
        <v>13.405625000000001</v>
      </c>
      <c r="F1157">
        <v>-15</v>
      </c>
    </row>
    <row r="1158" spans="3:6" hidden="1" x14ac:dyDescent="0.3">
      <c r="C1158">
        <v>27904</v>
      </c>
      <c r="D1158">
        <v>22.1</v>
      </c>
      <c r="E1158">
        <v>13.405625000000001</v>
      </c>
      <c r="F1158">
        <v>-15</v>
      </c>
    </row>
    <row r="1159" spans="3:6" x14ac:dyDescent="0.3">
      <c r="C1159">
        <v>25528</v>
      </c>
      <c r="D1159">
        <v>23.1</v>
      </c>
      <c r="E1159">
        <v>13.405625000000001</v>
      </c>
      <c r="F1159">
        <v>-15</v>
      </c>
    </row>
    <row r="1160" spans="3:6" hidden="1" x14ac:dyDescent="0.3">
      <c r="C1160">
        <v>11650</v>
      </c>
      <c r="D1160">
        <v>-23.1</v>
      </c>
      <c r="E1160">
        <v>13.8575</v>
      </c>
      <c r="F1160">
        <v>-15</v>
      </c>
    </row>
    <row r="1161" spans="3:6" hidden="1" x14ac:dyDescent="0.3">
      <c r="C1161">
        <v>14416</v>
      </c>
      <c r="D1161">
        <v>-22.6</v>
      </c>
      <c r="E1161">
        <v>13.8575</v>
      </c>
      <c r="F1161">
        <v>-15</v>
      </c>
    </row>
    <row r="1162" spans="3:6" hidden="1" x14ac:dyDescent="0.3">
      <c r="C1162">
        <v>14417</v>
      </c>
      <c r="D1162">
        <v>-22.1</v>
      </c>
      <c r="E1162">
        <v>13.8575</v>
      </c>
      <c r="F1162">
        <v>-15</v>
      </c>
    </row>
    <row r="1163" spans="3:6" hidden="1" x14ac:dyDescent="0.3">
      <c r="C1163">
        <v>14418</v>
      </c>
      <c r="D1163">
        <v>-21.6</v>
      </c>
      <c r="E1163">
        <v>13.8575</v>
      </c>
      <c r="F1163">
        <v>-15</v>
      </c>
    </row>
    <row r="1164" spans="3:6" hidden="1" x14ac:dyDescent="0.3">
      <c r="C1164">
        <v>14419</v>
      </c>
      <c r="D1164">
        <v>-21.1</v>
      </c>
      <c r="E1164">
        <v>13.8575</v>
      </c>
      <c r="F1164">
        <v>-15</v>
      </c>
    </row>
    <row r="1165" spans="3:6" hidden="1" x14ac:dyDescent="0.3">
      <c r="C1165">
        <v>14420</v>
      </c>
      <c r="D1165">
        <v>-20.6</v>
      </c>
      <c r="E1165">
        <v>13.8575</v>
      </c>
      <c r="F1165">
        <v>-15</v>
      </c>
    </row>
    <row r="1166" spans="3:6" hidden="1" x14ac:dyDescent="0.3">
      <c r="C1166">
        <v>14421</v>
      </c>
      <c r="D1166">
        <v>-20.100000000000001</v>
      </c>
      <c r="E1166">
        <v>13.8575</v>
      </c>
      <c r="F1166">
        <v>-15</v>
      </c>
    </row>
    <row r="1167" spans="3:6" hidden="1" x14ac:dyDescent="0.3">
      <c r="C1167">
        <v>14422</v>
      </c>
      <c r="D1167">
        <v>-19.600000000000001</v>
      </c>
      <c r="E1167">
        <v>13.8575</v>
      </c>
      <c r="F1167">
        <v>-15</v>
      </c>
    </row>
    <row r="1168" spans="3:6" hidden="1" x14ac:dyDescent="0.3">
      <c r="C1168">
        <v>14423</v>
      </c>
      <c r="D1168">
        <v>-19.100000000000001</v>
      </c>
      <c r="E1168">
        <v>13.8575</v>
      </c>
      <c r="F1168">
        <v>-15</v>
      </c>
    </row>
    <row r="1169" spans="3:6" hidden="1" x14ac:dyDescent="0.3">
      <c r="C1169">
        <v>14424</v>
      </c>
      <c r="D1169">
        <v>-18.600000000000001</v>
      </c>
      <c r="E1169">
        <v>13.8575</v>
      </c>
      <c r="F1169">
        <v>-15</v>
      </c>
    </row>
    <row r="1170" spans="3:6" hidden="1" x14ac:dyDescent="0.3">
      <c r="C1170">
        <v>14425</v>
      </c>
      <c r="D1170">
        <v>-18.100000000000001</v>
      </c>
      <c r="E1170">
        <v>13.8575</v>
      </c>
      <c r="F1170">
        <v>-15</v>
      </c>
    </row>
    <row r="1171" spans="3:6" hidden="1" x14ac:dyDescent="0.3">
      <c r="C1171">
        <v>14426</v>
      </c>
      <c r="D1171">
        <v>-17.600000000000001</v>
      </c>
      <c r="E1171">
        <v>13.8575</v>
      </c>
      <c r="F1171">
        <v>-15</v>
      </c>
    </row>
    <row r="1172" spans="3:6" hidden="1" x14ac:dyDescent="0.3">
      <c r="C1172">
        <v>14427</v>
      </c>
      <c r="D1172">
        <v>-17.100000000000001</v>
      </c>
      <c r="E1172">
        <v>13.8575</v>
      </c>
      <c r="F1172">
        <v>-15</v>
      </c>
    </row>
    <row r="1173" spans="3:6" hidden="1" x14ac:dyDescent="0.3">
      <c r="C1173">
        <v>14428</v>
      </c>
      <c r="D1173">
        <v>-16.600000000000001</v>
      </c>
      <c r="E1173">
        <v>13.8575</v>
      </c>
      <c r="F1173">
        <v>-15</v>
      </c>
    </row>
    <row r="1174" spans="3:6" hidden="1" x14ac:dyDescent="0.3">
      <c r="C1174">
        <v>12010</v>
      </c>
      <c r="D1174">
        <v>-16.100000000000001</v>
      </c>
      <c r="E1174">
        <v>13.8575</v>
      </c>
      <c r="F1174">
        <v>-15</v>
      </c>
    </row>
    <row r="1175" spans="3:6" hidden="1" x14ac:dyDescent="0.3">
      <c r="C1175">
        <v>25887</v>
      </c>
      <c r="D1175">
        <v>16.100000000000001</v>
      </c>
      <c r="E1175">
        <v>13.8575</v>
      </c>
      <c r="F1175">
        <v>-15</v>
      </c>
    </row>
    <row r="1176" spans="3:6" hidden="1" x14ac:dyDescent="0.3">
      <c r="C1176">
        <v>27903</v>
      </c>
      <c r="D1176">
        <v>16.600000000000001</v>
      </c>
      <c r="E1176">
        <v>13.8575</v>
      </c>
      <c r="F1176">
        <v>-15</v>
      </c>
    </row>
    <row r="1177" spans="3:6" hidden="1" x14ac:dyDescent="0.3">
      <c r="C1177">
        <v>27902</v>
      </c>
      <c r="D1177">
        <v>17.100000000000001</v>
      </c>
      <c r="E1177">
        <v>13.8575</v>
      </c>
      <c r="F1177">
        <v>-15</v>
      </c>
    </row>
    <row r="1178" spans="3:6" hidden="1" x14ac:dyDescent="0.3">
      <c r="C1178">
        <v>27901</v>
      </c>
      <c r="D1178">
        <v>17.600000000000001</v>
      </c>
      <c r="E1178">
        <v>13.8575</v>
      </c>
      <c r="F1178">
        <v>-15</v>
      </c>
    </row>
    <row r="1179" spans="3:6" hidden="1" x14ac:dyDescent="0.3">
      <c r="C1179">
        <v>27900</v>
      </c>
      <c r="D1179">
        <v>18.100000000000001</v>
      </c>
      <c r="E1179">
        <v>13.8575</v>
      </c>
      <c r="F1179">
        <v>-15</v>
      </c>
    </row>
    <row r="1180" spans="3:6" hidden="1" x14ac:dyDescent="0.3">
      <c r="C1180">
        <v>27899</v>
      </c>
      <c r="D1180">
        <v>18.600000000000001</v>
      </c>
      <c r="E1180">
        <v>13.8575</v>
      </c>
      <c r="F1180">
        <v>-15</v>
      </c>
    </row>
    <row r="1181" spans="3:6" hidden="1" x14ac:dyDescent="0.3">
      <c r="C1181">
        <v>27898</v>
      </c>
      <c r="D1181">
        <v>19.100000000000001</v>
      </c>
      <c r="E1181">
        <v>13.8575</v>
      </c>
      <c r="F1181">
        <v>-15</v>
      </c>
    </row>
    <row r="1182" spans="3:6" hidden="1" x14ac:dyDescent="0.3">
      <c r="C1182">
        <v>27897</v>
      </c>
      <c r="D1182">
        <v>19.600000000000001</v>
      </c>
      <c r="E1182">
        <v>13.8575</v>
      </c>
      <c r="F1182">
        <v>-15</v>
      </c>
    </row>
    <row r="1183" spans="3:6" hidden="1" x14ac:dyDescent="0.3">
      <c r="C1183">
        <v>27896</v>
      </c>
      <c r="D1183">
        <v>20.100000000000001</v>
      </c>
      <c r="E1183">
        <v>13.8575</v>
      </c>
      <c r="F1183">
        <v>-15</v>
      </c>
    </row>
    <row r="1184" spans="3:6" hidden="1" x14ac:dyDescent="0.3">
      <c r="C1184">
        <v>27895</v>
      </c>
      <c r="D1184">
        <v>20.6</v>
      </c>
      <c r="E1184">
        <v>13.8575</v>
      </c>
      <c r="F1184">
        <v>-15</v>
      </c>
    </row>
    <row r="1185" spans="3:6" hidden="1" x14ac:dyDescent="0.3">
      <c r="C1185">
        <v>27894</v>
      </c>
      <c r="D1185">
        <v>21.1</v>
      </c>
      <c r="E1185">
        <v>13.8575</v>
      </c>
      <c r="F1185">
        <v>-15</v>
      </c>
    </row>
    <row r="1186" spans="3:6" hidden="1" x14ac:dyDescent="0.3">
      <c r="C1186">
        <v>27893</v>
      </c>
      <c r="D1186">
        <v>21.6</v>
      </c>
      <c r="E1186">
        <v>13.8575</v>
      </c>
      <c r="F1186">
        <v>-15</v>
      </c>
    </row>
    <row r="1187" spans="3:6" hidden="1" x14ac:dyDescent="0.3">
      <c r="C1187">
        <v>27892</v>
      </c>
      <c r="D1187">
        <v>22.1</v>
      </c>
      <c r="E1187">
        <v>13.8575</v>
      </c>
      <c r="F1187">
        <v>-15</v>
      </c>
    </row>
    <row r="1188" spans="3:6" hidden="1" x14ac:dyDescent="0.3">
      <c r="C1188">
        <v>27891</v>
      </c>
      <c r="D1188">
        <v>22.6</v>
      </c>
      <c r="E1188">
        <v>13.8575</v>
      </c>
      <c r="F1188">
        <v>-15</v>
      </c>
    </row>
    <row r="1189" spans="3:6" x14ac:dyDescent="0.3">
      <c r="C1189">
        <v>25527</v>
      </c>
      <c r="D1189">
        <v>23.1</v>
      </c>
      <c r="E1189">
        <v>13.8575</v>
      </c>
      <c r="F1189">
        <v>-15</v>
      </c>
    </row>
    <row r="1190" spans="3:6" hidden="1" x14ac:dyDescent="0.3">
      <c r="C1190">
        <v>11649</v>
      </c>
      <c r="D1190">
        <v>-23.1</v>
      </c>
      <c r="E1190">
        <v>14.309374999999999</v>
      </c>
      <c r="F1190">
        <v>-15</v>
      </c>
    </row>
    <row r="1191" spans="3:6" hidden="1" x14ac:dyDescent="0.3">
      <c r="C1191">
        <v>14429</v>
      </c>
      <c r="D1191">
        <v>-22.1</v>
      </c>
      <c r="E1191">
        <v>14.309374999999999</v>
      </c>
      <c r="F1191">
        <v>-15</v>
      </c>
    </row>
    <row r="1192" spans="3:6" hidden="1" x14ac:dyDescent="0.3">
      <c r="C1192">
        <v>14430</v>
      </c>
      <c r="D1192">
        <v>-21.1</v>
      </c>
      <c r="E1192">
        <v>14.309374999999999</v>
      </c>
      <c r="F1192">
        <v>-15</v>
      </c>
    </row>
    <row r="1193" spans="3:6" hidden="1" x14ac:dyDescent="0.3">
      <c r="C1193">
        <v>14431</v>
      </c>
      <c r="D1193">
        <v>-20.100000000000001</v>
      </c>
      <c r="E1193">
        <v>14.309374999999999</v>
      </c>
      <c r="F1193">
        <v>-15</v>
      </c>
    </row>
    <row r="1194" spans="3:6" hidden="1" x14ac:dyDescent="0.3">
      <c r="C1194">
        <v>14432</v>
      </c>
      <c r="D1194">
        <v>-19.100000000000001</v>
      </c>
      <c r="E1194">
        <v>14.309374999999999</v>
      </c>
      <c r="F1194">
        <v>-15</v>
      </c>
    </row>
    <row r="1195" spans="3:6" hidden="1" x14ac:dyDescent="0.3">
      <c r="C1195">
        <v>14433</v>
      </c>
      <c r="D1195">
        <v>-18.100000000000001</v>
      </c>
      <c r="E1195">
        <v>14.309374999999999</v>
      </c>
      <c r="F1195">
        <v>-15</v>
      </c>
    </row>
    <row r="1196" spans="3:6" hidden="1" x14ac:dyDescent="0.3">
      <c r="C1196">
        <v>14434</v>
      </c>
      <c r="D1196">
        <v>-17.100000000000001</v>
      </c>
      <c r="E1196">
        <v>14.309374999999999</v>
      </c>
      <c r="F1196">
        <v>-15</v>
      </c>
    </row>
    <row r="1197" spans="3:6" hidden="1" x14ac:dyDescent="0.3">
      <c r="C1197">
        <v>12009</v>
      </c>
      <c r="D1197">
        <v>-16.100000000000001</v>
      </c>
      <c r="E1197">
        <v>14.309374999999999</v>
      </c>
      <c r="F1197">
        <v>-15</v>
      </c>
    </row>
    <row r="1198" spans="3:6" hidden="1" x14ac:dyDescent="0.3">
      <c r="C1198">
        <v>25886</v>
      </c>
      <c r="D1198">
        <v>16.100000000000001</v>
      </c>
      <c r="E1198">
        <v>14.309374999999999</v>
      </c>
      <c r="F1198">
        <v>-15</v>
      </c>
    </row>
    <row r="1199" spans="3:6" hidden="1" x14ac:dyDescent="0.3">
      <c r="C1199">
        <v>27890</v>
      </c>
      <c r="D1199">
        <v>17.100000000000001</v>
      </c>
      <c r="E1199">
        <v>14.309374999999999</v>
      </c>
      <c r="F1199">
        <v>-15</v>
      </c>
    </row>
    <row r="1200" spans="3:6" hidden="1" x14ac:dyDescent="0.3">
      <c r="C1200">
        <v>27889</v>
      </c>
      <c r="D1200">
        <v>18.100000000000001</v>
      </c>
      <c r="E1200">
        <v>14.309374999999999</v>
      </c>
      <c r="F1200">
        <v>-15</v>
      </c>
    </row>
    <row r="1201" spans="3:6" hidden="1" x14ac:dyDescent="0.3">
      <c r="C1201">
        <v>27888</v>
      </c>
      <c r="D1201">
        <v>19.100000000000001</v>
      </c>
      <c r="E1201">
        <v>14.309374999999999</v>
      </c>
      <c r="F1201">
        <v>-15</v>
      </c>
    </row>
    <row r="1202" spans="3:6" hidden="1" x14ac:dyDescent="0.3">
      <c r="C1202">
        <v>27887</v>
      </c>
      <c r="D1202">
        <v>20.100000000000001</v>
      </c>
      <c r="E1202">
        <v>14.309374999999999</v>
      </c>
      <c r="F1202">
        <v>-15</v>
      </c>
    </row>
    <row r="1203" spans="3:6" hidden="1" x14ac:dyDescent="0.3">
      <c r="C1203">
        <v>27886</v>
      </c>
      <c r="D1203">
        <v>21.1</v>
      </c>
      <c r="E1203">
        <v>14.309374999999999</v>
      </c>
      <c r="F1203">
        <v>-15</v>
      </c>
    </row>
    <row r="1204" spans="3:6" hidden="1" x14ac:dyDescent="0.3">
      <c r="C1204">
        <v>27885</v>
      </c>
      <c r="D1204">
        <v>22.1</v>
      </c>
      <c r="E1204">
        <v>14.309374999999999</v>
      </c>
      <c r="F1204">
        <v>-15</v>
      </c>
    </row>
    <row r="1205" spans="3:6" x14ac:dyDescent="0.3">
      <c r="C1205">
        <v>25526</v>
      </c>
      <c r="D1205">
        <v>23.1</v>
      </c>
      <c r="E1205">
        <v>14.309374999999999</v>
      </c>
      <c r="F1205">
        <v>-15</v>
      </c>
    </row>
    <row r="1206" spans="3:6" hidden="1" x14ac:dyDescent="0.3">
      <c r="C1206">
        <v>11648</v>
      </c>
      <c r="D1206">
        <v>-23.1</v>
      </c>
      <c r="E1206">
        <v>14.76125</v>
      </c>
      <c r="F1206">
        <v>-15</v>
      </c>
    </row>
    <row r="1207" spans="3:6" hidden="1" x14ac:dyDescent="0.3">
      <c r="C1207">
        <v>14435</v>
      </c>
      <c r="D1207">
        <v>-22.6</v>
      </c>
      <c r="E1207">
        <v>14.76125</v>
      </c>
      <c r="F1207">
        <v>-15</v>
      </c>
    </row>
    <row r="1208" spans="3:6" hidden="1" x14ac:dyDescent="0.3">
      <c r="C1208">
        <v>14436</v>
      </c>
      <c r="D1208">
        <v>-22.1</v>
      </c>
      <c r="E1208">
        <v>14.76125</v>
      </c>
      <c r="F1208">
        <v>-15</v>
      </c>
    </row>
    <row r="1209" spans="3:6" hidden="1" x14ac:dyDescent="0.3">
      <c r="C1209">
        <v>14437</v>
      </c>
      <c r="D1209">
        <v>-21.6</v>
      </c>
      <c r="E1209">
        <v>14.76125</v>
      </c>
      <c r="F1209">
        <v>-15</v>
      </c>
    </row>
    <row r="1210" spans="3:6" hidden="1" x14ac:dyDescent="0.3">
      <c r="C1210">
        <v>14438</v>
      </c>
      <c r="D1210">
        <v>-21.1</v>
      </c>
      <c r="E1210">
        <v>14.76125</v>
      </c>
      <c r="F1210">
        <v>-15</v>
      </c>
    </row>
    <row r="1211" spans="3:6" hidden="1" x14ac:dyDescent="0.3">
      <c r="C1211">
        <v>14439</v>
      </c>
      <c r="D1211">
        <v>-20.6</v>
      </c>
      <c r="E1211">
        <v>14.76125</v>
      </c>
      <c r="F1211">
        <v>-15</v>
      </c>
    </row>
    <row r="1212" spans="3:6" hidden="1" x14ac:dyDescent="0.3">
      <c r="C1212">
        <v>14440</v>
      </c>
      <c r="D1212">
        <v>-20.100000000000001</v>
      </c>
      <c r="E1212">
        <v>14.76125</v>
      </c>
      <c r="F1212">
        <v>-15</v>
      </c>
    </row>
    <row r="1213" spans="3:6" hidden="1" x14ac:dyDescent="0.3">
      <c r="C1213">
        <v>14441</v>
      </c>
      <c r="D1213">
        <v>-19.600000000000001</v>
      </c>
      <c r="E1213">
        <v>14.76125</v>
      </c>
      <c r="F1213">
        <v>-15</v>
      </c>
    </row>
    <row r="1214" spans="3:6" hidden="1" x14ac:dyDescent="0.3">
      <c r="C1214">
        <v>14442</v>
      </c>
      <c r="D1214">
        <v>-19.100000000000001</v>
      </c>
      <c r="E1214">
        <v>14.76125</v>
      </c>
      <c r="F1214">
        <v>-15</v>
      </c>
    </row>
    <row r="1215" spans="3:6" hidden="1" x14ac:dyDescent="0.3">
      <c r="C1215">
        <v>14443</v>
      </c>
      <c r="D1215">
        <v>-18.600000000000001</v>
      </c>
      <c r="E1215">
        <v>14.76125</v>
      </c>
      <c r="F1215">
        <v>-15</v>
      </c>
    </row>
    <row r="1216" spans="3:6" hidden="1" x14ac:dyDescent="0.3">
      <c r="C1216">
        <v>14444</v>
      </c>
      <c r="D1216">
        <v>-18.100000000000001</v>
      </c>
      <c r="E1216">
        <v>14.76125</v>
      </c>
      <c r="F1216">
        <v>-15</v>
      </c>
    </row>
    <row r="1217" spans="3:6" hidden="1" x14ac:dyDescent="0.3">
      <c r="C1217">
        <v>14445</v>
      </c>
      <c r="D1217">
        <v>-17.600000000000001</v>
      </c>
      <c r="E1217">
        <v>14.76125</v>
      </c>
      <c r="F1217">
        <v>-15</v>
      </c>
    </row>
    <row r="1218" spans="3:6" hidden="1" x14ac:dyDescent="0.3">
      <c r="C1218">
        <v>14446</v>
      </c>
      <c r="D1218">
        <v>-17.100000000000001</v>
      </c>
      <c r="E1218">
        <v>14.76125</v>
      </c>
      <c r="F1218">
        <v>-15</v>
      </c>
    </row>
    <row r="1219" spans="3:6" hidden="1" x14ac:dyDescent="0.3">
      <c r="C1219">
        <v>14447</v>
      </c>
      <c r="D1219">
        <v>-16.600000000000001</v>
      </c>
      <c r="E1219">
        <v>14.76125</v>
      </c>
      <c r="F1219">
        <v>-15</v>
      </c>
    </row>
    <row r="1220" spans="3:6" hidden="1" x14ac:dyDescent="0.3">
      <c r="C1220">
        <v>12008</v>
      </c>
      <c r="D1220">
        <v>-16.100000000000001</v>
      </c>
      <c r="E1220">
        <v>14.76125</v>
      </c>
      <c r="F1220">
        <v>-15</v>
      </c>
    </row>
    <row r="1221" spans="3:6" hidden="1" x14ac:dyDescent="0.3">
      <c r="C1221">
        <v>25885</v>
      </c>
      <c r="D1221">
        <v>16.100000000000001</v>
      </c>
      <c r="E1221">
        <v>14.76125</v>
      </c>
      <c r="F1221">
        <v>-15</v>
      </c>
    </row>
    <row r="1222" spans="3:6" hidden="1" x14ac:dyDescent="0.3">
      <c r="C1222">
        <v>27884</v>
      </c>
      <c r="D1222">
        <v>16.600000000000001</v>
      </c>
      <c r="E1222">
        <v>14.76125</v>
      </c>
      <c r="F1222">
        <v>-15</v>
      </c>
    </row>
    <row r="1223" spans="3:6" hidden="1" x14ac:dyDescent="0.3">
      <c r="C1223">
        <v>27883</v>
      </c>
      <c r="D1223">
        <v>17.100000000000001</v>
      </c>
      <c r="E1223">
        <v>14.76125</v>
      </c>
      <c r="F1223">
        <v>-15</v>
      </c>
    </row>
    <row r="1224" spans="3:6" hidden="1" x14ac:dyDescent="0.3">
      <c r="C1224">
        <v>27882</v>
      </c>
      <c r="D1224">
        <v>17.600000000000001</v>
      </c>
      <c r="E1224">
        <v>14.76125</v>
      </c>
      <c r="F1224">
        <v>-15</v>
      </c>
    </row>
    <row r="1225" spans="3:6" hidden="1" x14ac:dyDescent="0.3">
      <c r="C1225">
        <v>27881</v>
      </c>
      <c r="D1225">
        <v>18.100000000000001</v>
      </c>
      <c r="E1225">
        <v>14.76125</v>
      </c>
      <c r="F1225">
        <v>-15</v>
      </c>
    </row>
    <row r="1226" spans="3:6" hidden="1" x14ac:dyDescent="0.3">
      <c r="C1226">
        <v>27880</v>
      </c>
      <c r="D1226">
        <v>18.600000000000001</v>
      </c>
      <c r="E1226">
        <v>14.76125</v>
      </c>
      <c r="F1226">
        <v>-15</v>
      </c>
    </row>
    <row r="1227" spans="3:6" hidden="1" x14ac:dyDescent="0.3">
      <c r="C1227">
        <v>27879</v>
      </c>
      <c r="D1227">
        <v>19.100000000000001</v>
      </c>
      <c r="E1227">
        <v>14.76125</v>
      </c>
      <c r="F1227">
        <v>-15</v>
      </c>
    </row>
    <row r="1228" spans="3:6" hidden="1" x14ac:dyDescent="0.3">
      <c r="C1228">
        <v>27878</v>
      </c>
      <c r="D1228">
        <v>19.600000000000001</v>
      </c>
      <c r="E1228">
        <v>14.76125</v>
      </c>
      <c r="F1228">
        <v>-15</v>
      </c>
    </row>
    <row r="1229" spans="3:6" hidden="1" x14ac:dyDescent="0.3">
      <c r="C1229">
        <v>27877</v>
      </c>
      <c r="D1229">
        <v>20.100000000000001</v>
      </c>
      <c r="E1229">
        <v>14.76125</v>
      </c>
      <c r="F1229">
        <v>-15</v>
      </c>
    </row>
    <row r="1230" spans="3:6" hidden="1" x14ac:dyDescent="0.3">
      <c r="C1230">
        <v>27876</v>
      </c>
      <c r="D1230">
        <v>20.6</v>
      </c>
      <c r="E1230">
        <v>14.76125</v>
      </c>
      <c r="F1230">
        <v>-15</v>
      </c>
    </row>
    <row r="1231" spans="3:6" hidden="1" x14ac:dyDescent="0.3">
      <c r="C1231">
        <v>27875</v>
      </c>
      <c r="D1231">
        <v>21.1</v>
      </c>
      <c r="E1231">
        <v>14.76125</v>
      </c>
      <c r="F1231">
        <v>-15</v>
      </c>
    </row>
    <row r="1232" spans="3:6" hidden="1" x14ac:dyDescent="0.3">
      <c r="C1232">
        <v>27874</v>
      </c>
      <c r="D1232">
        <v>21.6</v>
      </c>
      <c r="E1232">
        <v>14.76125</v>
      </c>
      <c r="F1232">
        <v>-15</v>
      </c>
    </row>
    <row r="1233" spans="3:6" hidden="1" x14ac:dyDescent="0.3">
      <c r="C1233">
        <v>27873</v>
      </c>
      <c r="D1233">
        <v>22.1</v>
      </c>
      <c r="E1233">
        <v>14.76125</v>
      </c>
      <c r="F1233">
        <v>-15</v>
      </c>
    </row>
    <row r="1234" spans="3:6" hidden="1" x14ac:dyDescent="0.3">
      <c r="C1234">
        <v>27872</v>
      </c>
      <c r="D1234">
        <v>22.6</v>
      </c>
      <c r="E1234">
        <v>14.76125</v>
      </c>
      <c r="F1234">
        <v>-15</v>
      </c>
    </row>
    <row r="1235" spans="3:6" x14ac:dyDescent="0.3">
      <c r="C1235">
        <v>25525</v>
      </c>
      <c r="D1235">
        <v>23.1</v>
      </c>
      <c r="E1235">
        <v>14.76125</v>
      </c>
      <c r="F1235">
        <v>-15</v>
      </c>
    </row>
    <row r="1236" spans="3:6" hidden="1" x14ac:dyDescent="0.3">
      <c r="C1236">
        <v>11647</v>
      </c>
      <c r="D1236">
        <v>-23.1</v>
      </c>
      <c r="E1236">
        <v>15.213125</v>
      </c>
      <c r="F1236">
        <v>-15</v>
      </c>
    </row>
    <row r="1237" spans="3:6" hidden="1" x14ac:dyDescent="0.3">
      <c r="C1237">
        <v>14448</v>
      </c>
      <c r="D1237">
        <v>-22.1</v>
      </c>
      <c r="E1237">
        <v>15.213125</v>
      </c>
      <c r="F1237">
        <v>-15</v>
      </c>
    </row>
    <row r="1238" spans="3:6" hidden="1" x14ac:dyDescent="0.3">
      <c r="C1238">
        <v>14449</v>
      </c>
      <c r="D1238">
        <v>-21.1</v>
      </c>
      <c r="E1238">
        <v>15.213125</v>
      </c>
      <c r="F1238">
        <v>-15</v>
      </c>
    </row>
    <row r="1239" spans="3:6" hidden="1" x14ac:dyDescent="0.3">
      <c r="C1239">
        <v>14450</v>
      </c>
      <c r="D1239">
        <v>-20.100000000000001</v>
      </c>
      <c r="E1239">
        <v>15.213125</v>
      </c>
      <c r="F1239">
        <v>-15</v>
      </c>
    </row>
    <row r="1240" spans="3:6" hidden="1" x14ac:dyDescent="0.3">
      <c r="C1240">
        <v>14451</v>
      </c>
      <c r="D1240">
        <v>-19.100000000000001</v>
      </c>
      <c r="E1240">
        <v>15.213125</v>
      </c>
      <c r="F1240">
        <v>-15</v>
      </c>
    </row>
    <row r="1241" spans="3:6" hidden="1" x14ac:dyDescent="0.3">
      <c r="C1241">
        <v>14452</v>
      </c>
      <c r="D1241">
        <v>-18.100000000000001</v>
      </c>
      <c r="E1241">
        <v>15.213125</v>
      </c>
      <c r="F1241">
        <v>-15</v>
      </c>
    </row>
    <row r="1242" spans="3:6" hidden="1" x14ac:dyDescent="0.3">
      <c r="C1242">
        <v>14453</v>
      </c>
      <c r="D1242">
        <v>-17.100000000000001</v>
      </c>
      <c r="E1242">
        <v>15.213125</v>
      </c>
      <c r="F1242">
        <v>-15</v>
      </c>
    </row>
    <row r="1243" spans="3:6" hidden="1" x14ac:dyDescent="0.3">
      <c r="C1243">
        <v>12007</v>
      </c>
      <c r="D1243">
        <v>-16.100000000000001</v>
      </c>
      <c r="E1243">
        <v>15.213125</v>
      </c>
      <c r="F1243">
        <v>-15</v>
      </c>
    </row>
    <row r="1244" spans="3:6" hidden="1" x14ac:dyDescent="0.3">
      <c r="C1244">
        <v>25884</v>
      </c>
      <c r="D1244">
        <v>16.100000000000001</v>
      </c>
      <c r="E1244">
        <v>15.213125</v>
      </c>
      <c r="F1244">
        <v>-15</v>
      </c>
    </row>
    <row r="1245" spans="3:6" hidden="1" x14ac:dyDescent="0.3">
      <c r="C1245">
        <v>27871</v>
      </c>
      <c r="D1245">
        <v>17.100000000000001</v>
      </c>
      <c r="E1245">
        <v>15.213125</v>
      </c>
      <c r="F1245">
        <v>-15</v>
      </c>
    </row>
    <row r="1246" spans="3:6" hidden="1" x14ac:dyDescent="0.3">
      <c r="C1246">
        <v>27870</v>
      </c>
      <c r="D1246">
        <v>18.100000000000001</v>
      </c>
      <c r="E1246">
        <v>15.213125</v>
      </c>
      <c r="F1246">
        <v>-15</v>
      </c>
    </row>
    <row r="1247" spans="3:6" hidden="1" x14ac:dyDescent="0.3">
      <c r="C1247">
        <v>27869</v>
      </c>
      <c r="D1247">
        <v>19.100000000000001</v>
      </c>
      <c r="E1247">
        <v>15.213125</v>
      </c>
      <c r="F1247">
        <v>-15</v>
      </c>
    </row>
    <row r="1248" spans="3:6" hidden="1" x14ac:dyDescent="0.3">
      <c r="C1248">
        <v>27868</v>
      </c>
      <c r="D1248">
        <v>20.100000000000001</v>
      </c>
      <c r="E1248">
        <v>15.213125</v>
      </c>
      <c r="F1248">
        <v>-15</v>
      </c>
    </row>
    <row r="1249" spans="3:6" hidden="1" x14ac:dyDescent="0.3">
      <c r="C1249">
        <v>27867</v>
      </c>
      <c r="D1249">
        <v>21.1</v>
      </c>
      <c r="E1249">
        <v>15.213125</v>
      </c>
      <c r="F1249">
        <v>-15</v>
      </c>
    </row>
    <row r="1250" spans="3:6" hidden="1" x14ac:dyDescent="0.3">
      <c r="C1250">
        <v>27866</v>
      </c>
      <c r="D1250">
        <v>22.1</v>
      </c>
      <c r="E1250">
        <v>15.213125</v>
      </c>
      <c r="F1250">
        <v>-15</v>
      </c>
    </row>
    <row r="1251" spans="3:6" x14ac:dyDescent="0.3">
      <c r="C1251">
        <v>25524</v>
      </c>
      <c r="D1251">
        <v>23.1</v>
      </c>
      <c r="E1251">
        <v>15.213125</v>
      </c>
      <c r="F1251">
        <v>-15</v>
      </c>
    </row>
    <row r="1252" spans="3:6" hidden="1" x14ac:dyDescent="0.3">
      <c r="C1252">
        <v>11646</v>
      </c>
      <c r="D1252">
        <v>-23.1</v>
      </c>
      <c r="E1252">
        <v>15.664999999999999</v>
      </c>
      <c r="F1252">
        <v>-15</v>
      </c>
    </row>
    <row r="1253" spans="3:6" hidden="1" x14ac:dyDescent="0.3">
      <c r="C1253">
        <v>14454</v>
      </c>
      <c r="D1253">
        <v>-22.6</v>
      </c>
      <c r="E1253">
        <v>15.664999999999999</v>
      </c>
      <c r="F1253">
        <v>-15</v>
      </c>
    </row>
    <row r="1254" spans="3:6" hidden="1" x14ac:dyDescent="0.3">
      <c r="C1254">
        <v>14455</v>
      </c>
      <c r="D1254">
        <v>-22.1</v>
      </c>
      <c r="E1254">
        <v>15.664999999999999</v>
      </c>
      <c r="F1254">
        <v>-15</v>
      </c>
    </row>
    <row r="1255" spans="3:6" hidden="1" x14ac:dyDescent="0.3">
      <c r="C1255">
        <v>14456</v>
      </c>
      <c r="D1255">
        <v>-21.6</v>
      </c>
      <c r="E1255">
        <v>15.664999999999999</v>
      </c>
      <c r="F1255">
        <v>-15</v>
      </c>
    </row>
    <row r="1256" spans="3:6" hidden="1" x14ac:dyDescent="0.3">
      <c r="C1256">
        <v>14457</v>
      </c>
      <c r="D1256">
        <v>-21.1</v>
      </c>
      <c r="E1256">
        <v>15.664999999999999</v>
      </c>
      <c r="F1256">
        <v>-15</v>
      </c>
    </row>
    <row r="1257" spans="3:6" hidden="1" x14ac:dyDescent="0.3">
      <c r="C1257">
        <v>14458</v>
      </c>
      <c r="D1257">
        <v>-20.6</v>
      </c>
      <c r="E1257">
        <v>15.664999999999999</v>
      </c>
      <c r="F1257">
        <v>-15</v>
      </c>
    </row>
    <row r="1258" spans="3:6" hidden="1" x14ac:dyDescent="0.3">
      <c r="C1258">
        <v>14459</v>
      </c>
      <c r="D1258">
        <v>-20.100000000000001</v>
      </c>
      <c r="E1258">
        <v>15.664999999999999</v>
      </c>
      <c r="F1258">
        <v>-15</v>
      </c>
    </row>
    <row r="1259" spans="3:6" hidden="1" x14ac:dyDescent="0.3">
      <c r="C1259">
        <v>14460</v>
      </c>
      <c r="D1259">
        <v>-19.600000000000001</v>
      </c>
      <c r="E1259">
        <v>15.664999999999999</v>
      </c>
      <c r="F1259">
        <v>-15</v>
      </c>
    </row>
    <row r="1260" spans="3:6" hidden="1" x14ac:dyDescent="0.3">
      <c r="C1260">
        <v>14461</v>
      </c>
      <c r="D1260">
        <v>-19.100000000000001</v>
      </c>
      <c r="E1260">
        <v>15.664999999999999</v>
      </c>
      <c r="F1260">
        <v>-15</v>
      </c>
    </row>
    <row r="1261" spans="3:6" hidden="1" x14ac:dyDescent="0.3">
      <c r="C1261">
        <v>14462</v>
      </c>
      <c r="D1261">
        <v>-18.600000000000001</v>
      </c>
      <c r="E1261">
        <v>15.664999999999999</v>
      </c>
      <c r="F1261">
        <v>-15</v>
      </c>
    </row>
    <row r="1262" spans="3:6" hidden="1" x14ac:dyDescent="0.3">
      <c r="C1262">
        <v>14463</v>
      </c>
      <c r="D1262">
        <v>-18.100000000000001</v>
      </c>
      <c r="E1262">
        <v>15.664999999999999</v>
      </c>
      <c r="F1262">
        <v>-15</v>
      </c>
    </row>
    <row r="1263" spans="3:6" hidden="1" x14ac:dyDescent="0.3">
      <c r="C1263">
        <v>14464</v>
      </c>
      <c r="D1263">
        <v>-17.600000000000001</v>
      </c>
      <c r="E1263">
        <v>15.664999999999999</v>
      </c>
      <c r="F1263">
        <v>-15</v>
      </c>
    </row>
    <row r="1264" spans="3:6" hidden="1" x14ac:dyDescent="0.3">
      <c r="C1264">
        <v>14465</v>
      </c>
      <c r="D1264">
        <v>-17.100000000000001</v>
      </c>
      <c r="E1264">
        <v>15.664999999999999</v>
      </c>
      <c r="F1264">
        <v>-15</v>
      </c>
    </row>
    <row r="1265" spans="3:6" hidden="1" x14ac:dyDescent="0.3">
      <c r="C1265">
        <v>14466</v>
      </c>
      <c r="D1265">
        <v>-16.600000000000001</v>
      </c>
      <c r="E1265">
        <v>15.664999999999999</v>
      </c>
      <c r="F1265">
        <v>-15</v>
      </c>
    </row>
    <row r="1266" spans="3:6" hidden="1" x14ac:dyDescent="0.3">
      <c r="C1266">
        <v>12006</v>
      </c>
      <c r="D1266">
        <v>-16.100000000000001</v>
      </c>
      <c r="E1266">
        <v>15.664999999999999</v>
      </c>
      <c r="F1266">
        <v>-15</v>
      </c>
    </row>
    <row r="1267" spans="3:6" hidden="1" x14ac:dyDescent="0.3">
      <c r="C1267">
        <v>25883</v>
      </c>
      <c r="D1267">
        <v>16.100000000000001</v>
      </c>
      <c r="E1267">
        <v>15.664999999999999</v>
      </c>
      <c r="F1267">
        <v>-15</v>
      </c>
    </row>
    <row r="1268" spans="3:6" hidden="1" x14ac:dyDescent="0.3">
      <c r="C1268">
        <v>27865</v>
      </c>
      <c r="D1268">
        <v>16.600000000000001</v>
      </c>
      <c r="E1268">
        <v>15.664999999999999</v>
      </c>
      <c r="F1268">
        <v>-15</v>
      </c>
    </row>
    <row r="1269" spans="3:6" hidden="1" x14ac:dyDescent="0.3">
      <c r="C1269">
        <v>27864</v>
      </c>
      <c r="D1269">
        <v>17.100000000000001</v>
      </c>
      <c r="E1269">
        <v>15.664999999999999</v>
      </c>
      <c r="F1269">
        <v>-15</v>
      </c>
    </row>
    <row r="1270" spans="3:6" hidden="1" x14ac:dyDescent="0.3">
      <c r="C1270">
        <v>27863</v>
      </c>
      <c r="D1270">
        <v>17.600000000000001</v>
      </c>
      <c r="E1270">
        <v>15.664999999999999</v>
      </c>
      <c r="F1270">
        <v>-15</v>
      </c>
    </row>
    <row r="1271" spans="3:6" hidden="1" x14ac:dyDescent="0.3">
      <c r="C1271">
        <v>27862</v>
      </c>
      <c r="D1271">
        <v>18.100000000000001</v>
      </c>
      <c r="E1271">
        <v>15.664999999999999</v>
      </c>
      <c r="F1271">
        <v>-15</v>
      </c>
    </row>
    <row r="1272" spans="3:6" hidden="1" x14ac:dyDescent="0.3">
      <c r="C1272">
        <v>27861</v>
      </c>
      <c r="D1272">
        <v>18.600000000000001</v>
      </c>
      <c r="E1272">
        <v>15.664999999999999</v>
      </c>
      <c r="F1272">
        <v>-15</v>
      </c>
    </row>
    <row r="1273" spans="3:6" hidden="1" x14ac:dyDescent="0.3">
      <c r="C1273">
        <v>27860</v>
      </c>
      <c r="D1273">
        <v>19.100000000000001</v>
      </c>
      <c r="E1273">
        <v>15.664999999999999</v>
      </c>
      <c r="F1273">
        <v>-15</v>
      </c>
    </row>
    <row r="1274" spans="3:6" hidden="1" x14ac:dyDescent="0.3">
      <c r="C1274">
        <v>27859</v>
      </c>
      <c r="D1274">
        <v>19.600000000000001</v>
      </c>
      <c r="E1274">
        <v>15.664999999999999</v>
      </c>
      <c r="F1274">
        <v>-15</v>
      </c>
    </row>
    <row r="1275" spans="3:6" hidden="1" x14ac:dyDescent="0.3">
      <c r="C1275">
        <v>27858</v>
      </c>
      <c r="D1275">
        <v>20.100000000000001</v>
      </c>
      <c r="E1275">
        <v>15.664999999999999</v>
      </c>
      <c r="F1275">
        <v>-15</v>
      </c>
    </row>
    <row r="1276" spans="3:6" hidden="1" x14ac:dyDescent="0.3">
      <c r="C1276">
        <v>27857</v>
      </c>
      <c r="D1276">
        <v>20.6</v>
      </c>
      <c r="E1276">
        <v>15.664999999999999</v>
      </c>
      <c r="F1276">
        <v>-15</v>
      </c>
    </row>
    <row r="1277" spans="3:6" hidden="1" x14ac:dyDescent="0.3">
      <c r="C1277">
        <v>27856</v>
      </c>
      <c r="D1277">
        <v>21.1</v>
      </c>
      <c r="E1277">
        <v>15.664999999999999</v>
      </c>
      <c r="F1277">
        <v>-15</v>
      </c>
    </row>
    <row r="1278" spans="3:6" hidden="1" x14ac:dyDescent="0.3">
      <c r="C1278">
        <v>27855</v>
      </c>
      <c r="D1278">
        <v>21.6</v>
      </c>
      <c r="E1278">
        <v>15.664999999999999</v>
      </c>
      <c r="F1278">
        <v>-15</v>
      </c>
    </row>
    <row r="1279" spans="3:6" hidden="1" x14ac:dyDescent="0.3">
      <c r="C1279">
        <v>27854</v>
      </c>
      <c r="D1279">
        <v>22.1</v>
      </c>
      <c r="E1279">
        <v>15.664999999999999</v>
      </c>
      <c r="F1279">
        <v>-15</v>
      </c>
    </row>
    <row r="1280" spans="3:6" hidden="1" x14ac:dyDescent="0.3">
      <c r="C1280">
        <v>27853</v>
      </c>
      <c r="D1280">
        <v>22.6</v>
      </c>
      <c r="E1280">
        <v>15.664999999999999</v>
      </c>
      <c r="F1280">
        <v>-15</v>
      </c>
    </row>
    <row r="1281" spans="3:6" x14ac:dyDescent="0.3">
      <c r="C1281">
        <v>25523</v>
      </c>
      <c r="D1281">
        <v>23.1</v>
      </c>
      <c r="E1281">
        <v>15.664999999999999</v>
      </c>
      <c r="F1281">
        <v>-15</v>
      </c>
    </row>
    <row r="1282" spans="3:6" hidden="1" x14ac:dyDescent="0.3">
      <c r="C1282">
        <v>11645</v>
      </c>
      <c r="D1282">
        <v>-23.1</v>
      </c>
      <c r="E1282">
        <v>16.116875</v>
      </c>
      <c r="F1282">
        <v>-15</v>
      </c>
    </row>
    <row r="1283" spans="3:6" hidden="1" x14ac:dyDescent="0.3">
      <c r="C1283">
        <v>14467</v>
      </c>
      <c r="D1283">
        <v>-22.1</v>
      </c>
      <c r="E1283">
        <v>16.116875</v>
      </c>
      <c r="F1283">
        <v>-15</v>
      </c>
    </row>
    <row r="1284" spans="3:6" hidden="1" x14ac:dyDescent="0.3">
      <c r="C1284">
        <v>14468</v>
      </c>
      <c r="D1284">
        <v>-21.1</v>
      </c>
      <c r="E1284">
        <v>16.116875</v>
      </c>
      <c r="F1284">
        <v>-15</v>
      </c>
    </row>
    <row r="1285" spans="3:6" hidden="1" x14ac:dyDescent="0.3">
      <c r="C1285">
        <v>14469</v>
      </c>
      <c r="D1285">
        <v>-20.100000000000001</v>
      </c>
      <c r="E1285">
        <v>16.116875</v>
      </c>
      <c r="F1285">
        <v>-15</v>
      </c>
    </row>
    <row r="1286" spans="3:6" hidden="1" x14ac:dyDescent="0.3">
      <c r="C1286">
        <v>14470</v>
      </c>
      <c r="D1286">
        <v>-19.100000000000001</v>
      </c>
      <c r="E1286">
        <v>16.116875</v>
      </c>
      <c r="F1286">
        <v>-15</v>
      </c>
    </row>
    <row r="1287" spans="3:6" hidden="1" x14ac:dyDescent="0.3">
      <c r="C1287">
        <v>14471</v>
      </c>
      <c r="D1287">
        <v>-18.100000000000001</v>
      </c>
      <c r="E1287">
        <v>16.116875</v>
      </c>
      <c r="F1287">
        <v>-15</v>
      </c>
    </row>
    <row r="1288" spans="3:6" hidden="1" x14ac:dyDescent="0.3">
      <c r="C1288">
        <v>14472</v>
      </c>
      <c r="D1288">
        <v>-17.100000000000001</v>
      </c>
      <c r="E1288">
        <v>16.116875</v>
      </c>
      <c r="F1288">
        <v>-15</v>
      </c>
    </row>
    <row r="1289" spans="3:6" hidden="1" x14ac:dyDescent="0.3">
      <c r="C1289">
        <v>12005</v>
      </c>
      <c r="D1289">
        <v>-16.100000000000001</v>
      </c>
      <c r="E1289">
        <v>16.116875</v>
      </c>
      <c r="F1289">
        <v>-15</v>
      </c>
    </row>
    <row r="1290" spans="3:6" hidden="1" x14ac:dyDescent="0.3">
      <c r="C1290">
        <v>25882</v>
      </c>
      <c r="D1290">
        <v>16.100000000000001</v>
      </c>
      <c r="E1290">
        <v>16.116875</v>
      </c>
      <c r="F1290">
        <v>-15</v>
      </c>
    </row>
    <row r="1291" spans="3:6" hidden="1" x14ac:dyDescent="0.3">
      <c r="C1291">
        <v>27852</v>
      </c>
      <c r="D1291">
        <v>17.100000000000001</v>
      </c>
      <c r="E1291">
        <v>16.116875</v>
      </c>
      <c r="F1291">
        <v>-15</v>
      </c>
    </row>
    <row r="1292" spans="3:6" hidden="1" x14ac:dyDescent="0.3">
      <c r="C1292">
        <v>27851</v>
      </c>
      <c r="D1292">
        <v>18.100000000000001</v>
      </c>
      <c r="E1292">
        <v>16.116875</v>
      </c>
      <c r="F1292">
        <v>-15</v>
      </c>
    </row>
    <row r="1293" spans="3:6" hidden="1" x14ac:dyDescent="0.3">
      <c r="C1293">
        <v>27850</v>
      </c>
      <c r="D1293">
        <v>19.100000000000001</v>
      </c>
      <c r="E1293">
        <v>16.116875</v>
      </c>
      <c r="F1293">
        <v>-15</v>
      </c>
    </row>
    <row r="1294" spans="3:6" hidden="1" x14ac:dyDescent="0.3">
      <c r="C1294">
        <v>27849</v>
      </c>
      <c r="D1294">
        <v>20.100000000000001</v>
      </c>
      <c r="E1294">
        <v>16.116875</v>
      </c>
      <c r="F1294">
        <v>-15</v>
      </c>
    </row>
    <row r="1295" spans="3:6" hidden="1" x14ac:dyDescent="0.3">
      <c r="C1295">
        <v>27848</v>
      </c>
      <c r="D1295">
        <v>21.1</v>
      </c>
      <c r="E1295">
        <v>16.116875</v>
      </c>
      <c r="F1295">
        <v>-15</v>
      </c>
    </row>
    <row r="1296" spans="3:6" hidden="1" x14ac:dyDescent="0.3">
      <c r="C1296">
        <v>27847</v>
      </c>
      <c r="D1296">
        <v>22.1</v>
      </c>
      <c r="E1296">
        <v>16.116875</v>
      </c>
      <c r="F1296">
        <v>-15</v>
      </c>
    </row>
    <row r="1297" spans="3:6" x14ac:dyDescent="0.3">
      <c r="C1297">
        <v>25522</v>
      </c>
      <c r="D1297">
        <v>23.1</v>
      </c>
      <c r="E1297">
        <v>16.116875</v>
      </c>
      <c r="F1297">
        <v>-15</v>
      </c>
    </row>
    <row r="1298" spans="3:6" hidden="1" x14ac:dyDescent="0.3">
      <c r="C1298">
        <v>11644</v>
      </c>
      <c r="D1298">
        <v>-23.1</v>
      </c>
      <c r="E1298">
        <v>16.568750000000001</v>
      </c>
      <c r="F1298">
        <v>-15</v>
      </c>
    </row>
    <row r="1299" spans="3:6" hidden="1" x14ac:dyDescent="0.3">
      <c r="C1299">
        <v>14473</v>
      </c>
      <c r="D1299">
        <v>-22.6</v>
      </c>
      <c r="E1299">
        <v>16.568750000000001</v>
      </c>
      <c r="F1299">
        <v>-15</v>
      </c>
    </row>
    <row r="1300" spans="3:6" hidden="1" x14ac:dyDescent="0.3">
      <c r="C1300">
        <v>14474</v>
      </c>
      <c r="D1300">
        <v>-22.1</v>
      </c>
      <c r="E1300">
        <v>16.568750000000001</v>
      </c>
      <c r="F1300">
        <v>-15</v>
      </c>
    </row>
    <row r="1301" spans="3:6" hidden="1" x14ac:dyDescent="0.3">
      <c r="C1301">
        <v>14475</v>
      </c>
      <c r="D1301">
        <v>-21.6</v>
      </c>
      <c r="E1301">
        <v>16.568750000000001</v>
      </c>
      <c r="F1301">
        <v>-15</v>
      </c>
    </row>
    <row r="1302" spans="3:6" hidden="1" x14ac:dyDescent="0.3">
      <c r="C1302">
        <v>14476</v>
      </c>
      <c r="D1302">
        <v>-21.1</v>
      </c>
      <c r="E1302">
        <v>16.568750000000001</v>
      </c>
      <c r="F1302">
        <v>-15</v>
      </c>
    </row>
    <row r="1303" spans="3:6" hidden="1" x14ac:dyDescent="0.3">
      <c r="C1303">
        <v>14477</v>
      </c>
      <c r="D1303">
        <v>-20.6</v>
      </c>
      <c r="E1303">
        <v>16.568750000000001</v>
      </c>
      <c r="F1303">
        <v>-15</v>
      </c>
    </row>
    <row r="1304" spans="3:6" hidden="1" x14ac:dyDescent="0.3">
      <c r="C1304">
        <v>14478</v>
      </c>
      <c r="D1304">
        <v>-20.100000000000001</v>
      </c>
      <c r="E1304">
        <v>16.568750000000001</v>
      </c>
      <c r="F1304">
        <v>-15</v>
      </c>
    </row>
    <row r="1305" spans="3:6" hidden="1" x14ac:dyDescent="0.3">
      <c r="C1305">
        <v>14479</v>
      </c>
      <c r="D1305">
        <v>-19.600000000000001</v>
      </c>
      <c r="E1305">
        <v>16.568750000000001</v>
      </c>
      <c r="F1305">
        <v>-15</v>
      </c>
    </row>
    <row r="1306" spans="3:6" hidden="1" x14ac:dyDescent="0.3">
      <c r="C1306">
        <v>14480</v>
      </c>
      <c r="D1306">
        <v>-19.100000000000001</v>
      </c>
      <c r="E1306">
        <v>16.568750000000001</v>
      </c>
      <c r="F1306">
        <v>-15</v>
      </c>
    </row>
    <row r="1307" spans="3:6" hidden="1" x14ac:dyDescent="0.3">
      <c r="C1307">
        <v>14481</v>
      </c>
      <c r="D1307">
        <v>-18.600000000000001</v>
      </c>
      <c r="E1307">
        <v>16.568750000000001</v>
      </c>
      <c r="F1307">
        <v>-15</v>
      </c>
    </row>
    <row r="1308" spans="3:6" hidden="1" x14ac:dyDescent="0.3">
      <c r="C1308">
        <v>14482</v>
      </c>
      <c r="D1308">
        <v>-18.100000000000001</v>
      </c>
      <c r="E1308">
        <v>16.568750000000001</v>
      </c>
      <c r="F1308">
        <v>-15</v>
      </c>
    </row>
    <row r="1309" spans="3:6" hidden="1" x14ac:dyDescent="0.3">
      <c r="C1309">
        <v>14483</v>
      </c>
      <c r="D1309">
        <v>-17.600000000000001</v>
      </c>
      <c r="E1309">
        <v>16.568750000000001</v>
      </c>
      <c r="F1309">
        <v>-15</v>
      </c>
    </row>
    <row r="1310" spans="3:6" hidden="1" x14ac:dyDescent="0.3">
      <c r="C1310">
        <v>14484</v>
      </c>
      <c r="D1310">
        <v>-17.100000000000001</v>
      </c>
      <c r="E1310">
        <v>16.568750000000001</v>
      </c>
      <c r="F1310">
        <v>-15</v>
      </c>
    </row>
    <row r="1311" spans="3:6" hidden="1" x14ac:dyDescent="0.3">
      <c r="C1311">
        <v>14485</v>
      </c>
      <c r="D1311">
        <v>-16.600000000000001</v>
      </c>
      <c r="E1311">
        <v>16.568750000000001</v>
      </c>
      <c r="F1311">
        <v>-15</v>
      </c>
    </row>
    <row r="1312" spans="3:6" hidden="1" x14ac:dyDescent="0.3">
      <c r="C1312">
        <v>12004</v>
      </c>
      <c r="D1312">
        <v>-16.100000000000001</v>
      </c>
      <c r="E1312">
        <v>16.568750000000001</v>
      </c>
      <c r="F1312">
        <v>-15</v>
      </c>
    </row>
    <row r="1313" spans="3:6" hidden="1" x14ac:dyDescent="0.3">
      <c r="C1313">
        <v>25881</v>
      </c>
      <c r="D1313">
        <v>16.100000000000001</v>
      </c>
      <c r="E1313">
        <v>16.568750000000001</v>
      </c>
      <c r="F1313">
        <v>-15</v>
      </c>
    </row>
    <row r="1314" spans="3:6" hidden="1" x14ac:dyDescent="0.3">
      <c r="C1314">
        <v>27846</v>
      </c>
      <c r="D1314">
        <v>16.600000000000001</v>
      </c>
      <c r="E1314">
        <v>16.568750000000001</v>
      </c>
      <c r="F1314">
        <v>-15</v>
      </c>
    </row>
    <row r="1315" spans="3:6" hidden="1" x14ac:dyDescent="0.3">
      <c r="C1315">
        <v>27845</v>
      </c>
      <c r="D1315">
        <v>17.100000000000001</v>
      </c>
      <c r="E1315">
        <v>16.568750000000001</v>
      </c>
      <c r="F1315">
        <v>-15</v>
      </c>
    </row>
    <row r="1316" spans="3:6" hidden="1" x14ac:dyDescent="0.3">
      <c r="C1316">
        <v>27844</v>
      </c>
      <c r="D1316">
        <v>17.600000000000001</v>
      </c>
      <c r="E1316">
        <v>16.568750000000001</v>
      </c>
      <c r="F1316">
        <v>-15</v>
      </c>
    </row>
    <row r="1317" spans="3:6" hidden="1" x14ac:dyDescent="0.3">
      <c r="C1317">
        <v>27843</v>
      </c>
      <c r="D1317">
        <v>18.100000000000001</v>
      </c>
      <c r="E1317">
        <v>16.568750000000001</v>
      </c>
      <c r="F1317">
        <v>-15</v>
      </c>
    </row>
    <row r="1318" spans="3:6" hidden="1" x14ac:dyDescent="0.3">
      <c r="C1318">
        <v>27842</v>
      </c>
      <c r="D1318">
        <v>18.600000000000001</v>
      </c>
      <c r="E1318">
        <v>16.568750000000001</v>
      </c>
      <c r="F1318">
        <v>-15</v>
      </c>
    </row>
    <row r="1319" spans="3:6" hidden="1" x14ac:dyDescent="0.3">
      <c r="C1319">
        <v>27841</v>
      </c>
      <c r="D1319">
        <v>19.100000000000001</v>
      </c>
      <c r="E1319">
        <v>16.568750000000001</v>
      </c>
      <c r="F1319">
        <v>-15</v>
      </c>
    </row>
    <row r="1320" spans="3:6" hidden="1" x14ac:dyDescent="0.3">
      <c r="C1320">
        <v>27840</v>
      </c>
      <c r="D1320">
        <v>19.600000000000001</v>
      </c>
      <c r="E1320">
        <v>16.568750000000001</v>
      </c>
      <c r="F1320">
        <v>-15</v>
      </c>
    </row>
    <row r="1321" spans="3:6" hidden="1" x14ac:dyDescent="0.3">
      <c r="C1321">
        <v>27839</v>
      </c>
      <c r="D1321">
        <v>20.100000000000001</v>
      </c>
      <c r="E1321">
        <v>16.568750000000001</v>
      </c>
      <c r="F1321">
        <v>-15</v>
      </c>
    </row>
    <row r="1322" spans="3:6" hidden="1" x14ac:dyDescent="0.3">
      <c r="C1322">
        <v>27838</v>
      </c>
      <c r="D1322">
        <v>20.6</v>
      </c>
      <c r="E1322">
        <v>16.568750000000001</v>
      </c>
      <c r="F1322">
        <v>-15</v>
      </c>
    </row>
    <row r="1323" spans="3:6" hidden="1" x14ac:dyDescent="0.3">
      <c r="C1323">
        <v>27837</v>
      </c>
      <c r="D1323">
        <v>21.1</v>
      </c>
      <c r="E1323">
        <v>16.568750000000001</v>
      </c>
      <c r="F1323">
        <v>-15</v>
      </c>
    </row>
    <row r="1324" spans="3:6" hidden="1" x14ac:dyDescent="0.3">
      <c r="C1324">
        <v>27836</v>
      </c>
      <c r="D1324">
        <v>21.6</v>
      </c>
      <c r="E1324">
        <v>16.568750000000001</v>
      </c>
      <c r="F1324">
        <v>-15</v>
      </c>
    </row>
    <row r="1325" spans="3:6" hidden="1" x14ac:dyDescent="0.3">
      <c r="C1325">
        <v>27835</v>
      </c>
      <c r="D1325">
        <v>22.1</v>
      </c>
      <c r="E1325">
        <v>16.568750000000001</v>
      </c>
      <c r="F1325">
        <v>-15</v>
      </c>
    </row>
    <row r="1326" spans="3:6" hidden="1" x14ac:dyDescent="0.3">
      <c r="C1326">
        <v>27834</v>
      </c>
      <c r="D1326">
        <v>22.6</v>
      </c>
      <c r="E1326">
        <v>16.568750000000001</v>
      </c>
      <c r="F1326">
        <v>-15</v>
      </c>
    </row>
    <row r="1327" spans="3:6" x14ac:dyDescent="0.3">
      <c r="C1327">
        <v>25521</v>
      </c>
      <c r="D1327">
        <v>23.1</v>
      </c>
      <c r="E1327">
        <v>16.568750000000001</v>
      </c>
      <c r="F1327">
        <v>-15</v>
      </c>
    </row>
    <row r="1328" spans="3:6" hidden="1" x14ac:dyDescent="0.3">
      <c r="C1328">
        <v>11643</v>
      </c>
      <c r="D1328">
        <v>-23.1</v>
      </c>
      <c r="E1328">
        <v>17.020624999999999</v>
      </c>
      <c r="F1328">
        <v>-15</v>
      </c>
    </row>
    <row r="1329" spans="3:6" hidden="1" x14ac:dyDescent="0.3">
      <c r="C1329">
        <v>14486</v>
      </c>
      <c r="D1329">
        <v>-22.1</v>
      </c>
      <c r="E1329">
        <v>17.020624999999999</v>
      </c>
      <c r="F1329">
        <v>-15</v>
      </c>
    </row>
    <row r="1330" spans="3:6" hidden="1" x14ac:dyDescent="0.3">
      <c r="C1330">
        <v>14487</v>
      </c>
      <c r="D1330">
        <v>-21.1</v>
      </c>
      <c r="E1330">
        <v>17.020624999999999</v>
      </c>
      <c r="F1330">
        <v>-15</v>
      </c>
    </row>
    <row r="1331" spans="3:6" hidden="1" x14ac:dyDescent="0.3">
      <c r="C1331">
        <v>14488</v>
      </c>
      <c r="D1331">
        <v>-20.100000000000001</v>
      </c>
      <c r="E1331">
        <v>17.020624999999999</v>
      </c>
      <c r="F1331">
        <v>-15</v>
      </c>
    </row>
    <row r="1332" spans="3:6" hidden="1" x14ac:dyDescent="0.3">
      <c r="C1332">
        <v>14489</v>
      </c>
      <c r="D1332">
        <v>-19.100000000000001</v>
      </c>
      <c r="E1332">
        <v>17.020624999999999</v>
      </c>
      <c r="F1332">
        <v>-15</v>
      </c>
    </row>
    <row r="1333" spans="3:6" hidden="1" x14ac:dyDescent="0.3">
      <c r="C1333">
        <v>14490</v>
      </c>
      <c r="D1333">
        <v>-18.100000000000001</v>
      </c>
      <c r="E1333">
        <v>17.020624999999999</v>
      </c>
      <c r="F1333">
        <v>-15</v>
      </c>
    </row>
    <row r="1334" spans="3:6" hidden="1" x14ac:dyDescent="0.3">
      <c r="C1334">
        <v>14491</v>
      </c>
      <c r="D1334">
        <v>-17.100000000000001</v>
      </c>
      <c r="E1334">
        <v>17.020624999999999</v>
      </c>
      <c r="F1334">
        <v>-15</v>
      </c>
    </row>
    <row r="1335" spans="3:6" hidden="1" x14ac:dyDescent="0.3">
      <c r="C1335">
        <v>12003</v>
      </c>
      <c r="D1335">
        <v>-16.100000000000001</v>
      </c>
      <c r="E1335">
        <v>17.020624999999999</v>
      </c>
      <c r="F1335">
        <v>-15</v>
      </c>
    </row>
    <row r="1336" spans="3:6" hidden="1" x14ac:dyDescent="0.3">
      <c r="C1336">
        <v>25880</v>
      </c>
      <c r="D1336">
        <v>16.100000000000001</v>
      </c>
      <c r="E1336">
        <v>17.020624999999999</v>
      </c>
      <c r="F1336">
        <v>-15</v>
      </c>
    </row>
    <row r="1337" spans="3:6" hidden="1" x14ac:dyDescent="0.3">
      <c r="C1337">
        <v>27833</v>
      </c>
      <c r="D1337">
        <v>17.100000000000001</v>
      </c>
      <c r="E1337">
        <v>17.020624999999999</v>
      </c>
      <c r="F1337">
        <v>-15</v>
      </c>
    </row>
    <row r="1338" spans="3:6" hidden="1" x14ac:dyDescent="0.3">
      <c r="C1338">
        <v>27832</v>
      </c>
      <c r="D1338">
        <v>18.100000000000001</v>
      </c>
      <c r="E1338">
        <v>17.020624999999999</v>
      </c>
      <c r="F1338">
        <v>-15</v>
      </c>
    </row>
    <row r="1339" spans="3:6" hidden="1" x14ac:dyDescent="0.3">
      <c r="C1339">
        <v>27831</v>
      </c>
      <c r="D1339">
        <v>19.100000000000001</v>
      </c>
      <c r="E1339">
        <v>17.020624999999999</v>
      </c>
      <c r="F1339">
        <v>-15</v>
      </c>
    </row>
    <row r="1340" spans="3:6" hidden="1" x14ac:dyDescent="0.3">
      <c r="C1340">
        <v>27830</v>
      </c>
      <c r="D1340">
        <v>20.100000000000001</v>
      </c>
      <c r="E1340">
        <v>17.020624999999999</v>
      </c>
      <c r="F1340">
        <v>-15</v>
      </c>
    </row>
    <row r="1341" spans="3:6" hidden="1" x14ac:dyDescent="0.3">
      <c r="C1341">
        <v>27829</v>
      </c>
      <c r="D1341">
        <v>21.1</v>
      </c>
      <c r="E1341">
        <v>17.020624999999999</v>
      </c>
      <c r="F1341">
        <v>-15</v>
      </c>
    </row>
    <row r="1342" spans="3:6" hidden="1" x14ac:dyDescent="0.3">
      <c r="C1342">
        <v>27828</v>
      </c>
      <c r="D1342">
        <v>22.1</v>
      </c>
      <c r="E1342">
        <v>17.020624999999999</v>
      </c>
      <c r="F1342">
        <v>-15</v>
      </c>
    </row>
    <row r="1343" spans="3:6" x14ac:dyDescent="0.3">
      <c r="C1343">
        <v>25520</v>
      </c>
      <c r="D1343">
        <v>23.1</v>
      </c>
      <c r="E1343">
        <v>17.020624999999999</v>
      </c>
      <c r="F1343">
        <v>-15</v>
      </c>
    </row>
    <row r="1344" spans="3:6" hidden="1" x14ac:dyDescent="0.3">
      <c r="C1344">
        <v>11642</v>
      </c>
      <c r="D1344">
        <v>-23.1</v>
      </c>
      <c r="E1344">
        <v>17.4725</v>
      </c>
      <c r="F1344">
        <v>-15</v>
      </c>
    </row>
    <row r="1345" spans="3:6" hidden="1" x14ac:dyDescent="0.3">
      <c r="C1345">
        <v>14492</v>
      </c>
      <c r="D1345">
        <v>-22.6</v>
      </c>
      <c r="E1345">
        <v>17.4725</v>
      </c>
      <c r="F1345">
        <v>-15</v>
      </c>
    </row>
    <row r="1346" spans="3:6" hidden="1" x14ac:dyDescent="0.3">
      <c r="C1346">
        <v>14493</v>
      </c>
      <c r="D1346">
        <v>-22.1</v>
      </c>
      <c r="E1346">
        <v>17.4725</v>
      </c>
      <c r="F1346">
        <v>-15</v>
      </c>
    </row>
    <row r="1347" spans="3:6" hidden="1" x14ac:dyDescent="0.3">
      <c r="C1347">
        <v>14494</v>
      </c>
      <c r="D1347">
        <v>-21.6</v>
      </c>
      <c r="E1347">
        <v>17.4725</v>
      </c>
      <c r="F1347">
        <v>-15</v>
      </c>
    </row>
    <row r="1348" spans="3:6" hidden="1" x14ac:dyDescent="0.3">
      <c r="C1348">
        <v>14495</v>
      </c>
      <c r="D1348">
        <v>-21.1</v>
      </c>
      <c r="E1348">
        <v>17.4725</v>
      </c>
      <c r="F1348">
        <v>-15</v>
      </c>
    </row>
    <row r="1349" spans="3:6" hidden="1" x14ac:dyDescent="0.3">
      <c r="C1349">
        <v>14496</v>
      </c>
      <c r="D1349">
        <v>-20.6</v>
      </c>
      <c r="E1349">
        <v>17.4725</v>
      </c>
      <c r="F1349">
        <v>-15</v>
      </c>
    </row>
    <row r="1350" spans="3:6" hidden="1" x14ac:dyDescent="0.3">
      <c r="C1350">
        <v>14497</v>
      </c>
      <c r="D1350">
        <v>-20.100000000000001</v>
      </c>
      <c r="E1350">
        <v>17.4725</v>
      </c>
      <c r="F1350">
        <v>-15</v>
      </c>
    </row>
    <row r="1351" spans="3:6" hidden="1" x14ac:dyDescent="0.3">
      <c r="C1351">
        <v>14498</v>
      </c>
      <c r="D1351">
        <v>-19.600000000000001</v>
      </c>
      <c r="E1351">
        <v>17.4725</v>
      </c>
      <c r="F1351">
        <v>-15</v>
      </c>
    </row>
    <row r="1352" spans="3:6" hidden="1" x14ac:dyDescent="0.3">
      <c r="C1352">
        <v>14499</v>
      </c>
      <c r="D1352">
        <v>-19.100000000000001</v>
      </c>
      <c r="E1352">
        <v>17.4725</v>
      </c>
      <c r="F1352">
        <v>-15</v>
      </c>
    </row>
    <row r="1353" spans="3:6" hidden="1" x14ac:dyDescent="0.3">
      <c r="C1353">
        <v>14500</v>
      </c>
      <c r="D1353">
        <v>-18.600000000000001</v>
      </c>
      <c r="E1353">
        <v>17.4725</v>
      </c>
      <c r="F1353">
        <v>-15</v>
      </c>
    </row>
    <row r="1354" spans="3:6" hidden="1" x14ac:dyDescent="0.3">
      <c r="C1354">
        <v>14501</v>
      </c>
      <c r="D1354">
        <v>-18.100000000000001</v>
      </c>
      <c r="E1354">
        <v>17.4725</v>
      </c>
      <c r="F1354">
        <v>-15</v>
      </c>
    </row>
    <row r="1355" spans="3:6" hidden="1" x14ac:dyDescent="0.3">
      <c r="C1355">
        <v>14502</v>
      </c>
      <c r="D1355">
        <v>-17.600000000000001</v>
      </c>
      <c r="E1355">
        <v>17.4725</v>
      </c>
      <c r="F1355">
        <v>-15</v>
      </c>
    </row>
    <row r="1356" spans="3:6" hidden="1" x14ac:dyDescent="0.3">
      <c r="C1356">
        <v>14503</v>
      </c>
      <c r="D1356">
        <v>-17.100000000000001</v>
      </c>
      <c r="E1356">
        <v>17.4725</v>
      </c>
      <c r="F1356">
        <v>-15</v>
      </c>
    </row>
    <row r="1357" spans="3:6" hidden="1" x14ac:dyDescent="0.3">
      <c r="C1357">
        <v>14504</v>
      </c>
      <c r="D1357">
        <v>-16.600000000000001</v>
      </c>
      <c r="E1357">
        <v>17.4725</v>
      </c>
      <c r="F1357">
        <v>-15</v>
      </c>
    </row>
    <row r="1358" spans="3:6" hidden="1" x14ac:dyDescent="0.3">
      <c r="C1358">
        <v>12002</v>
      </c>
      <c r="D1358">
        <v>-16.100000000000001</v>
      </c>
      <c r="E1358">
        <v>17.4725</v>
      </c>
      <c r="F1358">
        <v>-15</v>
      </c>
    </row>
    <row r="1359" spans="3:6" hidden="1" x14ac:dyDescent="0.3">
      <c r="C1359">
        <v>25879</v>
      </c>
      <c r="D1359">
        <v>16.100000000000001</v>
      </c>
      <c r="E1359">
        <v>17.4725</v>
      </c>
      <c r="F1359">
        <v>-15</v>
      </c>
    </row>
    <row r="1360" spans="3:6" hidden="1" x14ac:dyDescent="0.3">
      <c r="C1360">
        <v>27827</v>
      </c>
      <c r="D1360">
        <v>16.600000000000001</v>
      </c>
      <c r="E1360">
        <v>17.4725</v>
      </c>
      <c r="F1360">
        <v>-15</v>
      </c>
    </row>
    <row r="1361" spans="3:6" hidden="1" x14ac:dyDescent="0.3">
      <c r="C1361">
        <v>27826</v>
      </c>
      <c r="D1361">
        <v>17.100000000000001</v>
      </c>
      <c r="E1361">
        <v>17.4725</v>
      </c>
      <c r="F1361">
        <v>-15</v>
      </c>
    </row>
    <row r="1362" spans="3:6" hidden="1" x14ac:dyDescent="0.3">
      <c r="C1362">
        <v>27825</v>
      </c>
      <c r="D1362">
        <v>17.600000000000001</v>
      </c>
      <c r="E1362">
        <v>17.4725</v>
      </c>
      <c r="F1362">
        <v>-15</v>
      </c>
    </row>
    <row r="1363" spans="3:6" hidden="1" x14ac:dyDescent="0.3">
      <c r="C1363">
        <v>27824</v>
      </c>
      <c r="D1363">
        <v>18.100000000000001</v>
      </c>
      <c r="E1363">
        <v>17.4725</v>
      </c>
      <c r="F1363">
        <v>-15</v>
      </c>
    </row>
    <row r="1364" spans="3:6" hidden="1" x14ac:dyDescent="0.3">
      <c r="C1364">
        <v>27823</v>
      </c>
      <c r="D1364">
        <v>18.600000000000001</v>
      </c>
      <c r="E1364">
        <v>17.4725</v>
      </c>
      <c r="F1364">
        <v>-15</v>
      </c>
    </row>
    <row r="1365" spans="3:6" hidden="1" x14ac:dyDescent="0.3">
      <c r="C1365">
        <v>27822</v>
      </c>
      <c r="D1365">
        <v>19.100000000000001</v>
      </c>
      <c r="E1365">
        <v>17.4725</v>
      </c>
      <c r="F1365">
        <v>-15</v>
      </c>
    </row>
    <row r="1366" spans="3:6" hidden="1" x14ac:dyDescent="0.3">
      <c r="C1366">
        <v>27821</v>
      </c>
      <c r="D1366">
        <v>19.600000000000001</v>
      </c>
      <c r="E1366">
        <v>17.4725</v>
      </c>
      <c r="F1366">
        <v>-15</v>
      </c>
    </row>
    <row r="1367" spans="3:6" hidden="1" x14ac:dyDescent="0.3">
      <c r="C1367">
        <v>27820</v>
      </c>
      <c r="D1367">
        <v>20.100000000000001</v>
      </c>
      <c r="E1367">
        <v>17.4725</v>
      </c>
      <c r="F1367">
        <v>-15</v>
      </c>
    </row>
    <row r="1368" spans="3:6" hidden="1" x14ac:dyDescent="0.3">
      <c r="C1368">
        <v>27819</v>
      </c>
      <c r="D1368">
        <v>20.6</v>
      </c>
      <c r="E1368">
        <v>17.4725</v>
      </c>
      <c r="F1368">
        <v>-15</v>
      </c>
    </row>
    <row r="1369" spans="3:6" hidden="1" x14ac:dyDescent="0.3">
      <c r="C1369">
        <v>27818</v>
      </c>
      <c r="D1369">
        <v>21.1</v>
      </c>
      <c r="E1369">
        <v>17.4725</v>
      </c>
      <c r="F1369">
        <v>-15</v>
      </c>
    </row>
    <row r="1370" spans="3:6" hidden="1" x14ac:dyDescent="0.3">
      <c r="C1370">
        <v>27817</v>
      </c>
      <c r="D1370">
        <v>21.6</v>
      </c>
      <c r="E1370">
        <v>17.4725</v>
      </c>
      <c r="F1370">
        <v>-15</v>
      </c>
    </row>
    <row r="1371" spans="3:6" hidden="1" x14ac:dyDescent="0.3">
      <c r="C1371">
        <v>27816</v>
      </c>
      <c r="D1371">
        <v>22.1</v>
      </c>
      <c r="E1371">
        <v>17.4725</v>
      </c>
      <c r="F1371">
        <v>-15</v>
      </c>
    </row>
    <row r="1372" spans="3:6" hidden="1" x14ac:dyDescent="0.3">
      <c r="C1372">
        <v>27815</v>
      </c>
      <c r="D1372">
        <v>22.6</v>
      </c>
      <c r="E1372">
        <v>17.4725</v>
      </c>
      <c r="F1372">
        <v>-15</v>
      </c>
    </row>
    <row r="1373" spans="3:6" x14ac:dyDescent="0.3">
      <c r="C1373">
        <v>25519</v>
      </c>
      <c r="D1373">
        <v>23.1</v>
      </c>
      <c r="E1373">
        <v>17.4725</v>
      </c>
      <c r="F1373">
        <v>-15</v>
      </c>
    </row>
    <row r="1374" spans="3:6" hidden="1" x14ac:dyDescent="0.3">
      <c r="C1374">
        <v>11641</v>
      </c>
      <c r="D1374">
        <v>-23.1</v>
      </c>
      <c r="E1374">
        <v>17.924375000000001</v>
      </c>
      <c r="F1374">
        <v>-15</v>
      </c>
    </row>
    <row r="1375" spans="3:6" hidden="1" x14ac:dyDescent="0.3">
      <c r="C1375">
        <v>14505</v>
      </c>
      <c r="D1375">
        <v>-22.1</v>
      </c>
      <c r="E1375">
        <v>17.924375000000001</v>
      </c>
      <c r="F1375">
        <v>-15</v>
      </c>
    </row>
    <row r="1376" spans="3:6" hidden="1" x14ac:dyDescent="0.3">
      <c r="C1376">
        <v>14506</v>
      </c>
      <c r="D1376">
        <v>-21.1</v>
      </c>
      <c r="E1376">
        <v>17.924375000000001</v>
      </c>
      <c r="F1376">
        <v>-15</v>
      </c>
    </row>
    <row r="1377" spans="3:6" hidden="1" x14ac:dyDescent="0.3">
      <c r="C1377">
        <v>14507</v>
      </c>
      <c r="D1377">
        <v>-20.100000000000001</v>
      </c>
      <c r="E1377">
        <v>17.924375000000001</v>
      </c>
      <c r="F1377">
        <v>-15</v>
      </c>
    </row>
    <row r="1378" spans="3:6" hidden="1" x14ac:dyDescent="0.3">
      <c r="C1378">
        <v>14508</v>
      </c>
      <c r="D1378">
        <v>-19.100000000000001</v>
      </c>
      <c r="E1378">
        <v>17.924375000000001</v>
      </c>
      <c r="F1378">
        <v>-15</v>
      </c>
    </row>
    <row r="1379" spans="3:6" hidden="1" x14ac:dyDescent="0.3">
      <c r="C1379">
        <v>14509</v>
      </c>
      <c r="D1379">
        <v>-18.100000000000001</v>
      </c>
      <c r="E1379">
        <v>17.924375000000001</v>
      </c>
      <c r="F1379">
        <v>-15</v>
      </c>
    </row>
    <row r="1380" spans="3:6" hidden="1" x14ac:dyDescent="0.3">
      <c r="C1380">
        <v>14510</v>
      </c>
      <c r="D1380">
        <v>-17.100000000000001</v>
      </c>
      <c r="E1380">
        <v>17.924375000000001</v>
      </c>
      <c r="F1380">
        <v>-15</v>
      </c>
    </row>
    <row r="1381" spans="3:6" hidden="1" x14ac:dyDescent="0.3">
      <c r="C1381">
        <v>12001</v>
      </c>
      <c r="D1381">
        <v>-16.100000000000001</v>
      </c>
      <c r="E1381">
        <v>17.924375000000001</v>
      </c>
      <c r="F1381">
        <v>-15</v>
      </c>
    </row>
    <row r="1382" spans="3:6" hidden="1" x14ac:dyDescent="0.3">
      <c r="C1382">
        <v>25878</v>
      </c>
      <c r="D1382">
        <v>16.100000000000001</v>
      </c>
      <c r="E1382">
        <v>17.924375000000001</v>
      </c>
      <c r="F1382">
        <v>-15</v>
      </c>
    </row>
    <row r="1383" spans="3:6" hidden="1" x14ac:dyDescent="0.3">
      <c r="C1383">
        <v>27814</v>
      </c>
      <c r="D1383">
        <v>17.100000000000001</v>
      </c>
      <c r="E1383">
        <v>17.924375000000001</v>
      </c>
      <c r="F1383">
        <v>-15</v>
      </c>
    </row>
    <row r="1384" spans="3:6" hidden="1" x14ac:dyDescent="0.3">
      <c r="C1384">
        <v>27813</v>
      </c>
      <c r="D1384">
        <v>18.100000000000001</v>
      </c>
      <c r="E1384">
        <v>17.924375000000001</v>
      </c>
      <c r="F1384">
        <v>-15</v>
      </c>
    </row>
    <row r="1385" spans="3:6" hidden="1" x14ac:dyDescent="0.3">
      <c r="C1385">
        <v>27812</v>
      </c>
      <c r="D1385">
        <v>19.100000000000001</v>
      </c>
      <c r="E1385">
        <v>17.924375000000001</v>
      </c>
      <c r="F1385">
        <v>-15</v>
      </c>
    </row>
    <row r="1386" spans="3:6" hidden="1" x14ac:dyDescent="0.3">
      <c r="C1386">
        <v>27811</v>
      </c>
      <c r="D1386">
        <v>20.100000000000001</v>
      </c>
      <c r="E1386">
        <v>17.924375000000001</v>
      </c>
      <c r="F1386">
        <v>-15</v>
      </c>
    </row>
    <row r="1387" spans="3:6" hidden="1" x14ac:dyDescent="0.3">
      <c r="C1387">
        <v>27810</v>
      </c>
      <c r="D1387">
        <v>21.1</v>
      </c>
      <c r="E1387">
        <v>17.924375000000001</v>
      </c>
      <c r="F1387">
        <v>-15</v>
      </c>
    </row>
    <row r="1388" spans="3:6" hidden="1" x14ac:dyDescent="0.3">
      <c r="C1388">
        <v>27809</v>
      </c>
      <c r="D1388">
        <v>22.1</v>
      </c>
      <c r="E1388">
        <v>17.924375000000001</v>
      </c>
      <c r="F1388">
        <v>-15</v>
      </c>
    </row>
    <row r="1389" spans="3:6" x14ac:dyDescent="0.3">
      <c r="C1389">
        <v>25518</v>
      </c>
      <c r="D1389">
        <v>23.1</v>
      </c>
      <c r="E1389">
        <v>17.924375000000001</v>
      </c>
      <c r="F1389">
        <v>-15</v>
      </c>
    </row>
    <row r="1390" spans="3:6" hidden="1" x14ac:dyDescent="0.3">
      <c r="C1390">
        <v>11640</v>
      </c>
      <c r="D1390">
        <v>-23.1</v>
      </c>
      <c r="E1390">
        <v>18.376249999999999</v>
      </c>
      <c r="F1390">
        <v>-15</v>
      </c>
    </row>
    <row r="1391" spans="3:6" hidden="1" x14ac:dyDescent="0.3">
      <c r="C1391">
        <v>14511</v>
      </c>
      <c r="D1391">
        <v>-22.6</v>
      </c>
      <c r="E1391">
        <v>18.376249999999999</v>
      </c>
      <c r="F1391">
        <v>-15</v>
      </c>
    </row>
    <row r="1392" spans="3:6" hidden="1" x14ac:dyDescent="0.3">
      <c r="C1392">
        <v>14512</v>
      </c>
      <c r="D1392">
        <v>-22.1</v>
      </c>
      <c r="E1392">
        <v>18.376249999999999</v>
      </c>
      <c r="F1392">
        <v>-15</v>
      </c>
    </row>
    <row r="1393" spans="3:6" hidden="1" x14ac:dyDescent="0.3">
      <c r="C1393">
        <v>14513</v>
      </c>
      <c r="D1393">
        <v>-21.6</v>
      </c>
      <c r="E1393">
        <v>18.376249999999999</v>
      </c>
      <c r="F1393">
        <v>-15</v>
      </c>
    </row>
    <row r="1394" spans="3:6" hidden="1" x14ac:dyDescent="0.3">
      <c r="C1394">
        <v>14514</v>
      </c>
      <c r="D1394">
        <v>-21.1</v>
      </c>
      <c r="E1394">
        <v>18.376249999999999</v>
      </c>
      <c r="F1394">
        <v>-15</v>
      </c>
    </row>
    <row r="1395" spans="3:6" hidden="1" x14ac:dyDescent="0.3">
      <c r="C1395">
        <v>14515</v>
      </c>
      <c r="D1395">
        <v>-20.6</v>
      </c>
      <c r="E1395">
        <v>18.376249999999999</v>
      </c>
      <c r="F1395">
        <v>-15</v>
      </c>
    </row>
    <row r="1396" spans="3:6" hidden="1" x14ac:dyDescent="0.3">
      <c r="C1396">
        <v>14516</v>
      </c>
      <c r="D1396">
        <v>-20.100000000000001</v>
      </c>
      <c r="E1396">
        <v>18.376249999999999</v>
      </c>
      <c r="F1396">
        <v>-15</v>
      </c>
    </row>
    <row r="1397" spans="3:6" hidden="1" x14ac:dyDescent="0.3">
      <c r="C1397">
        <v>14517</v>
      </c>
      <c r="D1397">
        <v>-19.600000000000001</v>
      </c>
      <c r="E1397">
        <v>18.376249999999999</v>
      </c>
      <c r="F1397">
        <v>-15</v>
      </c>
    </row>
    <row r="1398" spans="3:6" hidden="1" x14ac:dyDescent="0.3">
      <c r="C1398">
        <v>14518</v>
      </c>
      <c r="D1398">
        <v>-19.100000000000001</v>
      </c>
      <c r="E1398">
        <v>18.376249999999999</v>
      </c>
      <c r="F1398">
        <v>-15</v>
      </c>
    </row>
    <row r="1399" spans="3:6" hidden="1" x14ac:dyDescent="0.3">
      <c r="C1399">
        <v>14519</v>
      </c>
      <c r="D1399">
        <v>-18.600000000000001</v>
      </c>
      <c r="E1399">
        <v>18.376249999999999</v>
      </c>
      <c r="F1399">
        <v>-15</v>
      </c>
    </row>
    <row r="1400" spans="3:6" hidden="1" x14ac:dyDescent="0.3">
      <c r="C1400">
        <v>14520</v>
      </c>
      <c r="D1400">
        <v>-18.100000000000001</v>
      </c>
      <c r="E1400">
        <v>18.376249999999999</v>
      </c>
      <c r="F1400">
        <v>-15</v>
      </c>
    </row>
    <row r="1401" spans="3:6" hidden="1" x14ac:dyDescent="0.3">
      <c r="C1401">
        <v>14521</v>
      </c>
      <c r="D1401">
        <v>-17.600000000000001</v>
      </c>
      <c r="E1401">
        <v>18.376249999999999</v>
      </c>
      <c r="F1401">
        <v>-15</v>
      </c>
    </row>
    <row r="1402" spans="3:6" hidden="1" x14ac:dyDescent="0.3">
      <c r="C1402">
        <v>14522</v>
      </c>
      <c r="D1402">
        <v>-17.100000000000001</v>
      </c>
      <c r="E1402">
        <v>18.376249999999999</v>
      </c>
      <c r="F1402">
        <v>-15</v>
      </c>
    </row>
    <row r="1403" spans="3:6" hidden="1" x14ac:dyDescent="0.3">
      <c r="C1403">
        <v>14523</v>
      </c>
      <c r="D1403">
        <v>-16.600000000000001</v>
      </c>
      <c r="E1403">
        <v>18.376249999999999</v>
      </c>
      <c r="F1403">
        <v>-15</v>
      </c>
    </row>
    <row r="1404" spans="3:6" hidden="1" x14ac:dyDescent="0.3">
      <c r="C1404">
        <v>12000</v>
      </c>
      <c r="D1404">
        <v>-16.100000000000001</v>
      </c>
      <c r="E1404">
        <v>18.376249999999999</v>
      </c>
      <c r="F1404">
        <v>-15</v>
      </c>
    </row>
    <row r="1405" spans="3:6" hidden="1" x14ac:dyDescent="0.3">
      <c r="C1405">
        <v>25877</v>
      </c>
      <c r="D1405">
        <v>16.100000000000001</v>
      </c>
      <c r="E1405">
        <v>18.376249999999999</v>
      </c>
      <c r="F1405">
        <v>-15</v>
      </c>
    </row>
    <row r="1406" spans="3:6" hidden="1" x14ac:dyDescent="0.3">
      <c r="C1406">
        <v>27808</v>
      </c>
      <c r="D1406">
        <v>16.600000000000001</v>
      </c>
      <c r="E1406">
        <v>18.376249999999999</v>
      </c>
      <c r="F1406">
        <v>-15</v>
      </c>
    </row>
    <row r="1407" spans="3:6" hidden="1" x14ac:dyDescent="0.3">
      <c r="C1407">
        <v>27807</v>
      </c>
      <c r="D1407">
        <v>17.100000000000001</v>
      </c>
      <c r="E1407">
        <v>18.376249999999999</v>
      </c>
      <c r="F1407">
        <v>-15</v>
      </c>
    </row>
    <row r="1408" spans="3:6" hidden="1" x14ac:dyDescent="0.3">
      <c r="C1408">
        <v>27806</v>
      </c>
      <c r="D1408">
        <v>17.600000000000001</v>
      </c>
      <c r="E1408">
        <v>18.376249999999999</v>
      </c>
      <c r="F1408">
        <v>-15</v>
      </c>
    </row>
    <row r="1409" spans="3:6" hidden="1" x14ac:dyDescent="0.3">
      <c r="C1409">
        <v>27805</v>
      </c>
      <c r="D1409">
        <v>18.100000000000001</v>
      </c>
      <c r="E1409">
        <v>18.376249999999999</v>
      </c>
      <c r="F1409">
        <v>-15</v>
      </c>
    </row>
    <row r="1410" spans="3:6" hidden="1" x14ac:dyDescent="0.3">
      <c r="C1410">
        <v>27804</v>
      </c>
      <c r="D1410">
        <v>18.600000000000001</v>
      </c>
      <c r="E1410">
        <v>18.376249999999999</v>
      </c>
      <c r="F1410">
        <v>-15</v>
      </c>
    </row>
    <row r="1411" spans="3:6" hidden="1" x14ac:dyDescent="0.3">
      <c r="C1411">
        <v>27803</v>
      </c>
      <c r="D1411">
        <v>19.100000000000001</v>
      </c>
      <c r="E1411">
        <v>18.376249999999999</v>
      </c>
      <c r="F1411">
        <v>-15</v>
      </c>
    </row>
    <row r="1412" spans="3:6" hidden="1" x14ac:dyDescent="0.3">
      <c r="C1412">
        <v>27802</v>
      </c>
      <c r="D1412">
        <v>19.600000000000001</v>
      </c>
      <c r="E1412">
        <v>18.376249999999999</v>
      </c>
      <c r="F1412">
        <v>-15</v>
      </c>
    </row>
    <row r="1413" spans="3:6" hidden="1" x14ac:dyDescent="0.3">
      <c r="C1413">
        <v>27801</v>
      </c>
      <c r="D1413">
        <v>20.100000000000001</v>
      </c>
      <c r="E1413">
        <v>18.376249999999999</v>
      </c>
      <c r="F1413">
        <v>-15</v>
      </c>
    </row>
    <row r="1414" spans="3:6" hidden="1" x14ac:dyDescent="0.3">
      <c r="C1414">
        <v>27800</v>
      </c>
      <c r="D1414">
        <v>20.6</v>
      </c>
      <c r="E1414">
        <v>18.376249999999999</v>
      </c>
      <c r="F1414">
        <v>-15</v>
      </c>
    </row>
    <row r="1415" spans="3:6" hidden="1" x14ac:dyDescent="0.3">
      <c r="C1415">
        <v>27799</v>
      </c>
      <c r="D1415">
        <v>21.1</v>
      </c>
      <c r="E1415">
        <v>18.376249999999999</v>
      </c>
      <c r="F1415">
        <v>-15</v>
      </c>
    </row>
    <row r="1416" spans="3:6" hidden="1" x14ac:dyDescent="0.3">
      <c r="C1416">
        <v>27798</v>
      </c>
      <c r="D1416">
        <v>21.6</v>
      </c>
      <c r="E1416">
        <v>18.376249999999999</v>
      </c>
      <c r="F1416">
        <v>-15</v>
      </c>
    </row>
    <row r="1417" spans="3:6" hidden="1" x14ac:dyDescent="0.3">
      <c r="C1417">
        <v>27797</v>
      </c>
      <c r="D1417">
        <v>22.1</v>
      </c>
      <c r="E1417">
        <v>18.376249999999999</v>
      </c>
      <c r="F1417">
        <v>-15</v>
      </c>
    </row>
    <row r="1418" spans="3:6" hidden="1" x14ac:dyDescent="0.3">
      <c r="C1418">
        <v>27796</v>
      </c>
      <c r="D1418">
        <v>22.6</v>
      </c>
      <c r="E1418">
        <v>18.376249999999999</v>
      </c>
      <c r="F1418">
        <v>-15</v>
      </c>
    </row>
    <row r="1419" spans="3:6" x14ac:dyDescent="0.3">
      <c r="C1419">
        <v>25517</v>
      </c>
      <c r="D1419">
        <v>23.1</v>
      </c>
      <c r="E1419">
        <v>18.376249999999999</v>
      </c>
      <c r="F1419">
        <v>-15</v>
      </c>
    </row>
    <row r="1420" spans="3:6" hidden="1" x14ac:dyDescent="0.3">
      <c r="C1420">
        <v>11639</v>
      </c>
      <c r="D1420">
        <v>-23.1</v>
      </c>
      <c r="E1420">
        <v>18.828125</v>
      </c>
      <c r="F1420">
        <v>-15</v>
      </c>
    </row>
    <row r="1421" spans="3:6" hidden="1" x14ac:dyDescent="0.3">
      <c r="C1421">
        <v>14524</v>
      </c>
      <c r="D1421">
        <v>-22.1</v>
      </c>
      <c r="E1421">
        <v>18.828125</v>
      </c>
      <c r="F1421">
        <v>-15</v>
      </c>
    </row>
    <row r="1422" spans="3:6" hidden="1" x14ac:dyDescent="0.3">
      <c r="C1422">
        <v>14525</v>
      </c>
      <c r="D1422">
        <v>-21.1</v>
      </c>
      <c r="E1422">
        <v>18.828125</v>
      </c>
      <c r="F1422">
        <v>-15</v>
      </c>
    </row>
    <row r="1423" spans="3:6" hidden="1" x14ac:dyDescent="0.3">
      <c r="C1423">
        <v>14526</v>
      </c>
      <c r="D1423">
        <v>-20.100000000000001</v>
      </c>
      <c r="E1423">
        <v>18.828125</v>
      </c>
      <c r="F1423">
        <v>-15</v>
      </c>
    </row>
    <row r="1424" spans="3:6" hidden="1" x14ac:dyDescent="0.3">
      <c r="C1424">
        <v>14527</v>
      </c>
      <c r="D1424">
        <v>-19.100000000000001</v>
      </c>
      <c r="E1424">
        <v>18.828125</v>
      </c>
      <c r="F1424">
        <v>-15</v>
      </c>
    </row>
    <row r="1425" spans="3:6" hidden="1" x14ac:dyDescent="0.3">
      <c r="C1425">
        <v>14528</v>
      </c>
      <c r="D1425">
        <v>-18.100000000000001</v>
      </c>
      <c r="E1425">
        <v>18.828125</v>
      </c>
      <c r="F1425">
        <v>-15</v>
      </c>
    </row>
    <row r="1426" spans="3:6" hidden="1" x14ac:dyDescent="0.3">
      <c r="C1426">
        <v>14529</v>
      </c>
      <c r="D1426">
        <v>-17.100000000000001</v>
      </c>
      <c r="E1426">
        <v>18.828125</v>
      </c>
      <c r="F1426">
        <v>-15</v>
      </c>
    </row>
    <row r="1427" spans="3:6" hidden="1" x14ac:dyDescent="0.3">
      <c r="C1427">
        <v>11999</v>
      </c>
      <c r="D1427">
        <v>-16.100000000000001</v>
      </c>
      <c r="E1427">
        <v>18.828125</v>
      </c>
      <c r="F1427">
        <v>-15</v>
      </c>
    </row>
    <row r="1428" spans="3:6" hidden="1" x14ac:dyDescent="0.3">
      <c r="C1428">
        <v>25876</v>
      </c>
      <c r="D1428">
        <v>16.100000000000001</v>
      </c>
      <c r="E1428">
        <v>18.828125</v>
      </c>
      <c r="F1428">
        <v>-15</v>
      </c>
    </row>
    <row r="1429" spans="3:6" hidden="1" x14ac:dyDescent="0.3">
      <c r="C1429">
        <v>27795</v>
      </c>
      <c r="D1429">
        <v>17.100000000000001</v>
      </c>
      <c r="E1429">
        <v>18.828125</v>
      </c>
      <c r="F1429">
        <v>-15</v>
      </c>
    </row>
    <row r="1430" spans="3:6" hidden="1" x14ac:dyDescent="0.3">
      <c r="C1430">
        <v>27794</v>
      </c>
      <c r="D1430">
        <v>18.100000000000001</v>
      </c>
      <c r="E1430">
        <v>18.828125</v>
      </c>
      <c r="F1430">
        <v>-15</v>
      </c>
    </row>
    <row r="1431" spans="3:6" hidden="1" x14ac:dyDescent="0.3">
      <c r="C1431">
        <v>27793</v>
      </c>
      <c r="D1431">
        <v>19.100000000000001</v>
      </c>
      <c r="E1431">
        <v>18.828125</v>
      </c>
      <c r="F1431">
        <v>-15</v>
      </c>
    </row>
    <row r="1432" spans="3:6" hidden="1" x14ac:dyDescent="0.3">
      <c r="C1432">
        <v>27792</v>
      </c>
      <c r="D1432">
        <v>20.100000000000001</v>
      </c>
      <c r="E1432">
        <v>18.828125</v>
      </c>
      <c r="F1432">
        <v>-15</v>
      </c>
    </row>
    <row r="1433" spans="3:6" hidden="1" x14ac:dyDescent="0.3">
      <c r="C1433">
        <v>27791</v>
      </c>
      <c r="D1433">
        <v>21.1</v>
      </c>
      <c r="E1433">
        <v>18.828125</v>
      </c>
      <c r="F1433">
        <v>-15</v>
      </c>
    </row>
    <row r="1434" spans="3:6" hidden="1" x14ac:dyDescent="0.3">
      <c r="C1434">
        <v>27790</v>
      </c>
      <c r="D1434">
        <v>22.1</v>
      </c>
      <c r="E1434">
        <v>18.828125</v>
      </c>
      <c r="F1434">
        <v>-15</v>
      </c>
    </row>
    <row r="1435" spans="3:6" x14ac:dyDescent="0.3">
      <c r="C1435">
        <v>25516</v>
      </c>
      <c r="D1435">
        <v>23.1</v>
      </c>
      <c r="E1435">
        <v>18.828125</v>
      </c>
      <c r="F1435">
        <v>-15</v>
      </c>
    </row>
    <row r="1436" spans="3:6" hidden="1" x14ac:dyDescent="0.3">
      <c r="C1436">
        <v>11629</v>
      </c>
      <c r="D1436">
        <v>-23.1</v>
      </c>
      <c r="E1436">
        <v>19.28</v>
      </c>
      <c r="F1436">
        <v>-15</v>
      </c>
    </row>
    <row r="1437" spans="3:6" hidden="1" x14ac:dyDescent="0.3">
      <c r="C1437">
        <v>12999</v>
      </c>
      <c r="D1437">
        <v>-22.6</v>
      </c>
      <c r="E1437">
        <v>19.28</v>
      </c>
      <c r="F1437">
        <v>-15</v>
      </c>
    </row>
    <row r="1438" spans="3:6" hidden="1" x14ac:dyDescent="0.3">
      <c r="C1438">
        <v>13000</v>
      </c>
      <c r="D1438">
        <v>-22.1</v>
      </c>
      <c r="E1438">
        <v>19.28</v>
      </c>
      <c r="F1438">
        <v>-15</v>
      </c>
    </row>
    <row r="1439" spans="3:6" hidden="1" x14ac:dyDescent="0.3">
      <c r="C1439">
        <v>13001</v>
      </c>
      <c r="D1439">
        <v>-21.6</v>
      </c>
      <c r="E1439">
        <v>19.28</v>
      </c>
      <c r="F1439">
        <v>-15</v>
      </c>
    </row>
    <row r="1440" spans="3:6" hidden="1" x14ac:dyDescent="0.3">
      <c r="C1440">
        <v>13002</v>
      </c>
      <c r="D1440">
        <v>-21.1</v>
      </c>
      <c r="E1440">
        <v>19.28</v>
      </c>
      <c r="F1440">
        <v>-15</v>
      </c>
    </row>
    <row r="1441" spans="3:6" hidden="1" x14ac:dyDescent="0.3">
      <c r="C1441">
        <v>13003</v>
      </c>
      <c r="D1441">
        <v>-20.6</v>
      </c>
      <c r="E1441">
        <v>19.28</v>
      </c>
      <c r="F1441">
        <v>-15</v>
      </c>
    </row>
    <row r="1442" spans="3:6" hidden="1" x14ac:dyDescent="0.3">
      <c r="C1442">
        <v>13004</v>
      </c>
      <c r="D1442">
        <v>-20.100000000000001</v>
      </c>
      <c r="E1442">
        <v>19.28</v>
      </c>
      <c r="F1442">
        <v>-15</v>
      </c>
    </row>
    <row r="1443" spans="3:6" hidden="1" x14ac:dyDescent="0.3">
      <c r="C1443">
        <v>13005</v>
      </c>
      <c r="D1443">
        <v>-19.600000000000001</v>
      </c>
      <c r="E1443">
        <v>19.28</v>
      </c>
      <c r="F1443">
        <v>-15</v>
      </c>
    </row>
    <row r="1444" spans="3:6" hidden="1" x14ac:dyDescent="0.3">
      <c r="C1444">
        <v>13006</v>
      </c>
      <c r="D1444">
        <v>-19.100000000000001</v>
      </c>
      <c r="E1444">
        <v>19.28</v>
      </c>
      <c r="F1444">
        <v>-15</v>
      </c>
    </row>
    <row r="1445" spans="3:6" hidden="1" x14ac:dyDescent="0.3">
      <c r="C1445">
        <v>13007</v>
      </c>
      <c r="D1445">
        <v>-18.600000000000001</v>
      </c>
      <c r="E1445">
        <v>19.28</v>
      </c>
      <c r="F1445">
        <v>-15</v>
      </c>
    </row>
    <row r="1446" spans="3:6" hidden="1" x14ac:dyDescent="0.3">
      <c r="C1446">
        <v>13008</v>
      </c>
      <c r="D1446">
        <v>-18.100000000000001</v>
      </c>
      <c r="E1446">
        <v>19.28</v>
      </c>
      <c r="F1446">
        <v>-15</v>
      </c>
    </row>
    <row r="1447" spans="3:6" hidden="1" x14ac:dyDescent="0.3">
      <c r="C1447">
        <v>13009</v>
      </c>
      <c r="D1447">
        <v>-17.600000000000001</v>
      </c>
      <c r="E1447">
        <v>19.28</v>
      </c>
      <c r="F1447">
        <v>-15</v>
      </c>
    </row>
    <row r="1448" spans="3:6" hidden="1" x14ac:dyDescent="0.3">
      <c r="C1448">
        <v>13010</v>
      </c>
      <c r="D1448">
        <v>-17.100000000000001</v>
      </c>
      <c r="E1448">
        <v>19.28</v>
      </c>
      <c r="F1448">
        <v>-15</v>
      </c>
    </row>
    <row r="1449" spans="3:6" hidden="1" x14ac:dyDescent="0.3">
      <c r="C1449">
        <v>13011</v>
      </c>
      <c r="D1449">
        <v>-16.600000000000001</v>
      </c>
      <c r="E1449">
        <v>19.28</v>
      </c>
      <c r="F1449">
        <v>-15</v>
      </c>
    </row>
    <row r="1450" spans="3:6" hidden="1" x14ac:dyDescent="0.3">
      <c r="C1450">
        <v>11989</v>
      </c>
      <c r="D1450">
        <v>-16.100000000000001</v>
      </c>
      <c r="E1450">
        <v>19.28</v>
      </c>
      <c r="F1450">
        <v>-15</v>
      </c>
    </row>
    <row r="1451" spans="3:6" hidden="1" x14ac:dyDescent="0.3">
      <c r="C1451">
        <v>25875</v>
      </c>
      <c r="D1451">
        <v>16.100000000000001</v>
      </c>
      <c r="E1451">
        <v>19.28</v>
      </c>
      <c r="F1451">
        <v>-15</v>
      </c>
    </row>
    <row r="1452" spans="3:6" hidden="1" x14ac:dyDescent="0.3">
      <c r="C1452">
        <v>26797</v>
      </c>
      <c r="D1452">
        <v>16.600000000000001</v>
      </c>
      <c r="E1452">
        <v>19.28</v>
      </c>
      <c r="F1452">
        <v>-15</v>
      </c>
    </row>
    <row r="1453" spans="3:6" hidden="1" x14ac:dyDescent="0.3">
      <c r="C1453">
        <v>26796</v>
      </c>
      <c r="D1453">
        <v>17.100000000000001</v>
      </c>
      <c r="E1453">
        <v>19.28</v>
      </c>
      <c r="F1453">
        <v>-15</v>
      </c>
    </row>
    <row r="1454" spans="3:6" hidden="1" x14ac:dyDescent="0.3">
      <c r="C1454">
        <v>26795</v>
      </c>
      <c r="D1454">
        <v>17.600000000000001</v>
      </c>
      <c r="E1454">
        <v>19.28</v>
      </c>
      <c r="F1454">
        <v>-15</v>
      </c>
    </row>
    <row r="1455" spans="3:6" hidden="1" x14ac:dyDescent="0.3">
      <c r="C1455">
        <v>26794</v>
      </c>
      <c r="D1455">
        <v>18.100000000000001</v>
      </c>
      <c r="E1455">
        <v>19.28</v>
      </c>
      <c r="F1455">
        <v>-15</v>
      </c>
    </row>
    <row r="1456" spans="3:6" hidden="1" x14ac:dyDescent="0.3">
      <c r="C1456">
        <v>26793</v>
      </c>
      <c r="D1456">
        <v>18.600000000000001</v>
      </c>
      <c r="E1456">
        <v>19.28</v>
      </c>
      <c r="F1456">
        <v>-15</v>
      </c>
    </row>
    <row r="1457" spans="3:6" hidden="1" x14ac:dyDescent="0.3">
      <c r="C1457">
        <v>26792</v>
      </c>
      <c r="D1457">
        <v>19.100000000000001</v>
      </c>
      <c r="E1457">
        <v>19.28</v>
      </c>
      <c r="F1457">
        <v>-15</v>
      </c>
    </row>
    <row r="1458" spans="3:6" hidden="1" x14ac:dyDescent="0.3">
      <c r="C1458">
        <v>26791</v>
      </c>
      <c r="D1458">
        <v>19.600000000000001</v>
      </c>
      <c r="E1458">
        <v>19.28</v>
      </c>
      <c r="F1458">
        <v>-15</v>
      </c>
    </row>
    <row r="1459" spans="3:6" hidden="1" x14ac:dyDescent="0.3">
      <c r="C1459">
        <v>26790</v>
      </c>
      <c r="D1459">
        <v>20.100000000000001</v>
      </c>
      <c r="E1459">
        <v>19.28</v>
      </c>
      <c r="F1459">
        <v>-15</v>
      </c>
    </row>
    <row r="1460" spans="3:6" hidden="1" x14ac:dyDescent="0.3">
      <c r="C1460">
        <v>26789</v>
      </c>
      <c r="D1460">
        <v>20.6</v>
      </c>
      <c r="E1460">
        <v>19.28</v>
      </c>
      <c r="F1460">
        <v>-15</v>
      </c>
    </row>
    <row r="1461" spans="3:6" hidden="1" x14ac:dyDescent="0.3">
      <c r="C1461">
        <v>26788</v>
      </c>
      <c r="D1461">
        <v>21.1</v>
      </c>
      <c r="E1461">
        <v>19.28</v>
      </c>
      <c r="F1461">
        <v>-15</v>
      </c>
    </row>
    <row r="1462" spans="3:6" hidden="1" x14ac:dyDescent="0.3">
      <c r="C1462">
        <v>26787</v>
      </c>
      <c r="D1462">
        <v>21.6</v>
      </c>
      <c r="E1462">
        <v>19.28</v>
      </c>
      <c r="F1462">
        <v>-15</v>
      </c>
    </row>
    <row r="1463" spans="3:6" hidden="1" x14ac:dyDescent="0.3">
      <c r="C1463">
        <v>26786</v>
      </c>
      <c r="D1463">
        <v>22.1</v>
      </c>
      <c r="E1463">
        <v>19.28</v>
      </c>
      <c r="F1463">
        <v>-15</v>
      </c>
    </row>
    <row r="1464" spans="3:6" hidden="1" x14ac:dyDescent="0.3">
      <c r="C1464">
        <v>26785</v>
      </c>
      <c r="D1464">
        <v>22.6</v>
      </c>
      <c r="E1464">
        <v>19.28</v>
      </c>
      <c r="F1464">
        <v>-15</v>
      </c>
    </row>
    <row r="1465" spans="3:6" x14ac:dyDescent="0.3">
      <c r="C1465">
        <v>25515</v>
      </c>
      <c r="D1465">
        <v>23.1</v>
      </c>
      <c r="E1465">
        <v>19.28</v>
      </c>
      <c r="F1465">
        <v>-15</v>
      </c>
    </row>
    <row r="1466" spans="3:6" hidden="1" x14ac:dyDescent="0.3">
      <c r="C1466">
        <v>36136</v>
      </c>
      <c r="D1466">
        <v>-18.091872371800001</v>
      </c>
      <c r="E1466">
        <v>19.705465146600002</v>
      </c>
      <c r="F1466">
        <v>-15</v>
      </c>
    </row>
    <row r="1467" spans="3:6" hidden="1" x14ac:dyDescent="0.3">
      <c r="C1467">
        <v>36137</v>
      </c>
      <c r="D1467">
        <v>-19.099954931700001</v>
      </c>
      <c r="E1467">
        <v>19.707365150099999</v>
      </c>
      <c r="F1467">
        <v>-15</v>
      </c>
    </row>
    <row r="1468" spans="3:6" hidden="1" x14ac:dyDescent="0.3">
      <c r="C1468">
        <v>36139</v>
      </c>
      <c r="D1468">
        <v>-21.106905731299999</v>
      </c>
      <c r="E1468">
        <v>19.712535987900001</v>
      </c>
      <c r="F1468">
        <v>-15</v>
      </c>
    </row>
    <row r="1469" spans="3:6" hidden="1" x14ac:dyDescent="0.3">
      <c r="C1469">
        <v>36140</v>
      </c>
      <c r="D1469">
        <v>-22.108276227699999</v>
      </c>
      <c r="E1469">
        <v>19.716308693599998</v>
      </c>
      <c r="F1469">
        <v>-15</v>
      </c>
    </row>
    <row r="1470" spans="3:6" hidden="1" x14ac:dyDescent="0.3">
      <c r="C1470">
        <v>36153</v>
      </c>
      <c r="D1470">
        <v>-17.093360305400001</v>
      </c>
      <c r="E1470">
        <v>19.716899863999998</v>
      </c>
      <c r="F1470">
        <v>-15</v>
      </c>
    </row>
    <row r="1471" spans="3:6" hidden="1" x14ac:dyDescent="0.3">
      <c r="C1471">
        <v>36138</v>
      </c>
      <c r="D1471">
        <v>-20.102885326399999</v>
      </c>
      <c r="E1471">
        <v>19.7172386843</v>
      </c>
      <c r="F1471">
        <v>-15</v>
      </c>
    </row>
    <row r="1472" spans="3:6" hidden="1" x14ac:dyDescent="0.3">
      <c r="C1472">
        <v>36700</v>
      </c>
      <c r="D1472">
        <v>17.085510464599999</v>
      </c>
      <c r="E1472">
        <v>19.731061950400001</v>
      </c>
      <c r="F1472">
        <v>-15</v>
      </c>
    </row>
    <row r="1473" spans="3:6" hidden="1" x14ac:dyDescent="0.3">
      <c r="C1473">
        <v>11765</v>
      </c>
      <c r="D1473">
        <v>-23.1</v>
      </c>
      <c r="E1473">
        <v>19.732500000000002</v>
      </c>
      <c r="F1473">
        <v>-15</v>
      </c>
    </row>
    <row r="1474" spans="3:6" hidden="1" x14ac:dyDescent="0.3">
      <c r="C1474">
        <v>12125</v>
      </c>
      <c r="D1474">
        <v>-16.100000000000001</v>
      </c>
      <c r="E1474">
        <v>19.732500000000002</v>
      </c>
      <c r="F1474">
        <v>-15</v>
      </c>
    </row>
    <row r="1475" spans="3:6" hidden="1" x14ac:dyDescent="0.3">
      <c r="C1475">
        <v>26002</v>
      </c>
      <c r="D1475">
        <v>16.100000000000001</v>
      </c>
      <c r="E1475">
        <v>19.732500000000002</v>
      </c>
      <c r="F1475">
        <v>-15</v>
      </c>
    </row>
    <row r="1476" spans="3:6" x14ac:dyDescent="0.3">
      <c r="C1476">
        <v>25642</v>
      </c>
      <c r="D1476">
        <v>23.1</v>
      </c>
      <c r="E1476">
        <v>19.732500000000002</v>
      </c>
      <c r="F1476">
        <v>-15</v>
      </c>
    </row>
    <row r="1477" spans="3:6" hidden="1" x14ac:dyDescent="0.3">
      <c r="C1477">
        <v>36683</v>
      </c>
      <c r="D1477">
        <v>18.072106555600001</v>
      </c>
      <c r="E1477">
        <v>19.733776467399998</v>
      </c>
      <c r="F1477">
        <v>-15</v>
      </c>
    </row>
    <row r="1478" spans="3:6" hidden="1" x14ac:dyDescent="0.3">
      <c r="C1478">
        <v>36684</v>
      </c>
      <c r="D1478">
        <v>19.0640950803</v>
      </c>
      <c r="E1478">
        <v>19.750179991700001</v>
      </c>
      <c r="F1478">
        <v>-15</v>
      </c>
    </row>
    <row r="1479" spans="3:6" hidden="1" x14ac:dyDescent="0.3">
      <c r="C1479">
        <v>36687</v>
      </c>
      <c r="D1479">
        <v>22.057597594099999</v>
      </c>
      <c r="E1479">
        <v>19.776843349300002</v>
      </c>
      <c r="F1479">
        <v>-15</v>
      </c>
    </row>
    <row r="1480" spans="3:6" hidden="1" x14ac:dyDescent="0.3">
      <c r="C1480">
        <v>36685</v>
      </c>
      <c r="D1480">
        <v>20.058492302800001</v>
      </c>
      <c r="E1480">
        <v>19.785978069999999</v>
      </c>
      <c r="F1480">
        <v>-15</v>
      </c>
    </row>
    <row r="1481" spans="3:6" hidden="1" x14ac:dyDescent="0.3">
      <c r="C1481">
        <v>36686</v>
      </c>
      <c r="D1481">
        <v>21.049286485500001</v>
      </c>
      <c r="E1481">
        <v>19.806502974200001</v>
      </c>
      <c r="F1481">
        <v>-15</v>
      </c>
    </row>
    <row r="1482" spans="3:6" hidden="1" x14ac:dyDescent="0.3">
      <c r="C1482">
        <v>36224</v>
      </c>
      <c r="D1482">
        <v>-18.083744743699999</v>
      </c>
      <c r="E1482">
        <v>20.130930293199999</v>
      </c>
      <c r="F1482">
        <v>-15</v>
      </c>
    </row>
    <row r="1483" spans="3:6" hidden="1" x14ac:dyDescent="0.3">
      <c r="C1483">
        <v>36154</v>
      </c>
      <c r="D1483">
        <v>-18.591827303500001</v>
      </c>
      <c r="E1483">
        <v>20.1328302967</v>
      </c>
      <c r="F1483">
        <v>-15</v>
      </c>
    </row>
    <row r="1484" spans="3:6" hidden="1" x14ac:dyDescent="0.3">
      <c r="C1484">
        <v>36223</v>
      </c>
      <c r="D1484">
        <v>-19.099909863400001</v>
      </c>
      <c r="E1484">
        <v>20.134730300200001</v>
      </c>
      <c r="F1484">
        <v>-15</v>
      </c>
    </row>
    <row r="1485" spans="3:6" hidden="1" x14ac:dyDescent="0.3">
      <c r="C1485">
        <v>36155</v>
      </c>
      <c r="D1485">
        <v>-17.5852326772</v>
      </c>
      <c r="E1485">
        <v>20.142365010599999</v>
      </c>
      <c r="F1485">
        <v>-15</v>
      </c>
    </row>
    <row r="1486" spans="3:6" hidden="1" x14ac:dyDescent="0.3">
      <c r="C1486">
        <v>36156</v>
      </c>
      <c r="D1486">
        <v>-19.602840258099999</v>
      </c>
      <c r="E1486">
        <v>20.144603834400002</v>
      </c>
      <c r="F1486">
        <v>-15</v>
      </c>
    </row>
    <row r="1487" spans="3:6" hidden="1" x14ac:dyDescent="0.3">
      <c r="C1487">
        <v>36221</v>
      </c>
      <c r="D1487">
        <v>-21.113811462600001</v>
      </c>
      <c r="E1487">
        <v>20.145071975800001</v>
      </c>
      <c r="F1487">
        <v>-15</v>
      </c>
    </row>
    <row r="1488" spans="3:6" hidden="1" x14ac:dyDescent="0.3">
      <c r="C1488">
        <v>36158</v>
      </c>
      <c r="D1488">
        <v>-21.615181959000001</v>
      </c>
      <c r="E1488">
        <v>20.148844681500002</v>
      </c>
      <c r="F1488">
        <v>-15</v>
      </c>
    </row>
    <row r="1489" spans="3:6" hidden="1" x14ac:dyDescent="0.3">
      <c r="C1489">
        <v>36157</v>
      </c>
      <c r="D1489">
        <v>-20.609791057799999</v>
      </c>
      <c r="E1489">
        <v>20.1497746722</v>
      </c>
      <c r="F1489">
        <v>-15</v>
      </c>
    </row>
    <row r="1490" spans="3:6" hidden="1" x14ac:dyDescent="0.3">
      <c r="C1490">
        <v>36220</v>
      </c>
      <c r="D1490">
        <v>-22.116552455400001</v>
      </c>
      <c r="E1490">
        <v>20.152617387100001</v>
      </c>
      <c r="F1490">
        <v>-15</v>
      </c>
    </row>
    <row r="1491" spans="3:6" hidden="1" x14ac:dyDescent="0.3">
      <c r="C1491">
        <v>36219</v>
      </c>
      <c r="D1491">
        <v>-17.0867206108</v>
      </c>
      <c r="E1491">
        <v>20.153799728100001</v>
      </c>
      <c r="F1491">
        <v>-15</v>
      </c>
    </row>
    <row r="1492" spans="3:6" hidden="1" x14ac:dyDescent="0.3">
      <c r="C1492">
        <v>36222</v>
      </c>
      <c r="D1492">
        <v>-20.105770652899999</v>
      </c>
      <c r="E1492">
        <v>20.154477368599998</v>
      </c>
      <c r="F1492">
        <v>-15</v>
      </c>
    </row>
    <row r="1493" spans="3:6" hidden="1" x14ac:dyDescent="0.3">
      <c r="C1493">
        <v>36159</v>
      </c>
      <c r="D1493">
        <v>-22.608276227699999</v>
      </c>
      <c r="E1493">
        <v>20.168808693599999</v>
      </c>
      <c r="F1493">
        <v>-15</v>
      </c>
    </row>
    <row r="1494" spans="3:6" hidden="1" x14ac:dyDescent="0.3">
      <c r="C1494">
        <v>36142</v>
      </c>
      <c r="D1494">
        <v>-16.593360305400001</v>
      </c>
      <c r="E1494">
        <v>20.169399863999999</v>
      </c>
      <c r="F1494">
        <v>-15</v>
      </c>
    </row>
    <row r="1495" spans="3:6" hidden="1" x14ac:dyDescent="0.3">
      <c r="C1495">
        <v>36759</v>
      </c>
      <c r="D1495">
        <v>17.071020929199999</v>
      </c>
      <c r="E1495">
        <v>20.182123900800001</v>
      </c>
      <c r="F1495">
        <v>-15</v>
      </c>
    </row>
    <row r="1496" spans="3:6" hidden="1" x14ac:dyDescent="0.3">
      <c r="C1496">
        <v>36689</v>
      </c>
      <c r="D1496">
        <v>16.585510464599999</v>
      </c>
      <c r="E1496">
        <v>20.183561950400001</v>
      </c>
      <c r="F1496">
        <v>-15</v>
      </c>
    </row>
    <row r="1497" spans="3:6" hidden="1" x14ac:dyDescent="0.3">
      <c r="C1497">
        <v>36701</v>
      </c>
      <c r="D1497">
        <v>17.557617020199999</v>
      </c>
      <c r="E1497">
        <v>20.184838417800002</v>
      </c>
      <c r="F1497">
        <v>-15</v>
      </c>
    </row>
    <row r="1498" spans="3:6" hidden="1" x14ac:dyDescent="0.3">
      <c r="C1498">
        <v>11764</v>
      </c>
      <c r="D1498">
        <v>-23.1</v>
      </c>
      <c r="E1498">
        <v>20.184999999999999</v>
      </c>
      <c r="F1498">
        <v>-15</v>
      </c>
    </row>
    <row r="1499" spans="3:6" hidden="1" x14ac:dyDescent="0.3">
      <c r="C1499">
        <v>12124</v>
      </c>
      <c r="D1499">
        <v>-16.100000000000001</v>
      </c>
      <c r="E1499">
        <v>20.184999999999999</v>
      </c>
      <c r="F1499">
        <v>-15</v>
      </c>
    </row>
    <row r="1500" spans="3:6" hidden="1" x14ac:dyDescent="0.3">
      <c r="C1500">
        <v>26001</v>
      </c>
      <c r="D1500">
        <v>16.100000000000001</v>
      </c>
      <c r="E1500">
        <v>20.184999999999999</v>
      </c>
      <c r="F1500">
        <v>-15</v>
      </c>
    </row>
    <row r="1501" spans="3:6" x14ac:dyDescent="0.3">
      <c r="C1501">
        <v>25641</v>
      </c>
      <c r="D1501">
        <v>23.1</v>
      </c>
      <c r="E1501">
        <v>20.184999999999999</v>
      </c>
      <c r="F1501">
        <v>-15</v>
      </c>
    </row>
    <row r="1502" spans="3:6" hidden="1" x14ac:dyDescent="0.3">
      <c r="C1502">
        <v>36764</v>
      </c>
      <c r="D1502">
        <v>18.044213111099999</v>
      </c>
      <c r="E1502">
        <v>20.187552934799999</v>
      </c>
      <c r="F1502">
        <v>-15</v>
      </c>
    </row>
    <row r="1503" spans="3:6" hidden="1" x14ac:dyDescent="0.3">
      <c r="C1503">
        <v>36702</v>
      </c>
      <c r="D1503">
        <v>18.536201635899999</v>
      </c>
      <c r="E1503">
        <v>20.203956459099999</v>
      </c>
      <c r="F1503">
        <v>-15</v>
      </c>
    </row>
    <row r="1504" spans="3:6" hidden="1" x14ac:dyDescent="0.3">
      <c r="C1504">
        <v>36763</v>
      </c>
      <c r="D1504">
        <v>19.028190160699999</v>
      </c>
      <c r="E1504">
        <v>20.220359983400002</v>
      </c>
      <c r="F1504">
        <v>-15</v>
      </c>
    </row>
    <row r="1505" spans="3:6" hidden="1" x14ac:dyDescent="0.3">
      <c r="C1505">
        <v>36706</v>
      </c>
      <c r="D1505">
        <v>22.557597594099999</v>
      </c>
      <c r="E1505">
        <v>20.229343349299999</v>
      </c>
      <c r="F1505">
        <v>-15</v>
      </c>
    </row>
    <row r="1506" spans="3:6" hidden="1" x14ac:dyDescent="0.3">
      <c r="C1506">
        <v>36703</v>
      </c>
      <c r="D1506">
        <v>19.522587383099999</v>
      </c>
      <c r="E1506">
        <v>20.256158061699999</v>
      </c>
      <c r="F1506">
        <v>-15</v>
      </c>
    </row>
    <row r="1507" spans="3:6" hidden="1" x14ac:dyDescent="0.3">
      <c r="C1507">
        <v>36760</v>
      </c>
      <c r="D1507">
        <v>22.0151951882</v>
      </c>
      <c r="E1507">
        <v>20.273686698599999</v>
      </c>
      <c r="F1507">
        <v>-15</v>
      </c>
    </row>
    <row r="1508" spans="3:6" hidden="1" x14ac:dyDescent="0.3">
      <c r="C1508">
        <v>36762</v>
      </c>
      <c r="D1508">
        <v>20.016984605600001</v>
      </c>
      <c r="E1508">
        <v>20.29195614</v>
      </c>
      <c r="F1508">
        <v>-15</v>
      </c>
    </row>
    <row r="1509" spans="3:6" hidden="1" x14ac:dyDescent="0.3">
      <c r="C1509">
        <v>36705</v>
      </c>
      <c r="D1509">
        <v>21.506884079599999</v>
      </c>
      <c r="E1509">
        <v>20.303346323500001</v>
      </c>
      <c r="F1509">
        <v>-15</v>
      </c>
    </row>
    <row r="1510" spans="3:6" hidden="1" x14ac:dyDescent="0.3">
      <c r="C1510">
        <v>36704</v>
      </c>
      <c r="D1510">
        <v>20.507778788300001</v>
      </c>
      <c r="E1510">
        <v>20.312481044199998</v>
      </c>
      <c r="F1510">
        <v>-15</v>
      </c>
    </row>
    <row r="1511" spans="3:6" hidden="1" x14ac:dyDescent="0.3">
      <c r="C1511">
        <v>36761</v>
      </c>
      <c r="D1511">
        <v>20.9985729711</v>
      </c>
      <c r="E1511">
        <v>20.3330059484</v>
      </c>
      <c r="F1511">
        <v>-15</v>
      </c>
    </row>
    <row r="1512" spans="3:6" hidden="1" x14ac:dyDescent="0.3">
      <c r="C1512">
        <v>36191</v>
      </c>
      <c r="D1512">
        <v>-19.079467567599998</v>
      </c>
      <c r="E1512">
        <v>20.543729295599999</v>
      </c>
      <c r="F1512">
        <v>-15</v>
      </c>
    </row>
    <row r="1513" spans="3:6" hidden="1" x14ac:dyDescent="0.3">
      <c r="C1513">
        <v>36168</v>
      </c>
      <c r="D1513">
        <v>-18.070300743000001</v>
      </c>
      <c r="E1513">
        <v>20.551018501000001</v>
      </c>
      <c r="F1513">
        <v>-15</v>
      </c>
    </row>
    <row r="1514" spans="3:6" hidden="1" x14ac:dyDescent="0.3">
      <c r="C1514">
        <v>36169</v>
      </c>
      <c r="D1514">
        <v>-21.1465755286</v>
      </c>
      <c r="E1514">
        <v>20.559210117399999</v>
      </c>
      <c r="F1514">
        <v>-15</v>
      </c>
    </row>
    <row r="1515" spans="3:6" hidden="1" x14ac:dyDescent="0.3">
      <c r="C1515">
        <v>36164</v>
      </c>
      <c r="D1515">
        <v>-22.1380030977</v>
      </c>
      <c r="E1515">
        <v>20.578422358200001</v>
      </c>
      <c r="F1515">
        <v>-15</v>
      </c>
    </row>
    <row r="1516" spans="3:6" hidden="1" x14ac:dyDescent="0.3">
      <c r="C1516">
        <v>36177</v>
      </c>
      <c r="D1516">
        <v>-17.077309561900002</v>
      </c>
      <c r="E1516">
        <v>20.582702553099999</v>
      </c>
      <c r="F1516">
        <v>-15</v>
      </c>
    </row>
    <row r="1517" spans="3:6" hidden="1" x14ac:dyDescent="0.3">
      <c r="C1517">
        <v>36192</v>
      </c>
      <c r="D1517">
        <v>-20.119723947499999</v>
      </c>
      <c r="E1517">
        <v>20.588458922200001</v>
      </c>
      <c r="F1517">
        <v>-15</v>
      </c>
    </row>
    <row r="1518" spans="3:6" hidden="1" x14ac:dyDescent="0.3">
      <c r="C1518">
        <v>36708</v>
      </c>
      <c r="D1518">
        <v>17.048475712399998</v>
      </c>
      <c r="E1518">
        <v>20.634228350499999</v>
      </c>
      <c r="F1518">
        <v>-15</v>
      </c>
    </row>
    <row r="1519" spans="3:6" hidden="1" x14ac:dyDescent="0.3">
      <c r="C1519">
        <v>11763</v>
      </c>
      <c r="D1519">
        <v>-23.1</v>
      </c>
      <c r="E1519">
        <v>20.637499999999999</v>
      </c>
      <c r="F1519">
        <v>-15</v>
      </c>
    </row>
    <row r="1520" spans="3:6" hidden="1" x14ac:dyDescent="0.3">
      <c r="C1520">
        <v>12123</v>
      </c>
      <c r="D1520">
        <v>-16.100000000000001</v>
      </c>
      <c r="E1520">
        <v>20.637499999999999</v>
      </c>
      <c r="F1520">
        <v>-15</v>
      </c>
    </row>
    <row r="1521" spans="3:6" hidden="1" x14ac:dyDescent="0.3">
      <c r="C1521">
        <v>26000</v>
      </c>
      <c r="D1521">
        <v>16.100000000000001</v>
      </c>
      <c r="E1521">
        <v>20.637499999999999</v>
      </c>
      <c r="F1521">
        <v>-15</v>
      </c>
    </row>
    <row r="1522" spans="3:6" x14ac:dyDescent="0.3">
      <c r="C1522">
        <v>25640</v>
      </c>
      <c r="D1522">
        <v>23.1</v>
      </c>
      <c r="E1522">
        <v>20.637499999999999</v>
      </c>
      <c r="F1522">
        <v>-15</v>
      </c>
    </row>
    <row r="1523" spans="3:6" hidden="1" x14ac:dyDescent="0.3">
      <c r="C1523">
        <v>36713</v>
      </c>
      <c r="D1523">
        <v>18.002313844900002</v>
      </c>
      <c r="E1523">
        <v>20.641454491400001</v>
      </c>
      <c r="F1523">
        <v>-15</v>
      </c>
    </row>
    <row r="1524" spans="3:6" hidden="1" x14ac:dyDescent="0.3">
      <c r="C1524">
        <v>36733</v>
      </c>
      <c r="D1524">
        <v>18.961622942999998</v>
      </c>
      <c r="E1524">
        <v>20.689810501899998</v>
      </c>
      <c r="F1524">
        <v>-15</v>
      </c>
    </row>
    <row r="1525" spans="3:6" hidden="1" x14ac:dyDescent="0.3">
      <c r="C1525">
        <v>36710</v>
      </c>
      <c r="D1525">
        <v>22.0282414841</v>
      </c>
      <c r="E1525">
        <v>20.710837223999999</v>
      </c>
      <c r="F1525">
        <v>-15</v>
      </c>
    </row>
    <row r="1526" spans="3:6" hidden="1" x14ac:dyDescent="0.3">
      <c r="C1526">
        <v>36714</v>
      </c>
      <c r="D1526">
        <v>19.9278504573</v>
      </c>
      <c r="E1526">
        <v>20.774318201900002</v>
      </c>
      <c r="F1526">
        <v>-15</v>
      </c>
    </row>
    <row r="1527" spans="3:6" hidden="1" x14ac:dyDescent="0.3">
      <c r="C1527">
        <v>36715</v>
      </c>
      <c r="D1527">
        <v>20.9253326919</v>
      </c>
      <c r="E1527">
        <v>20.907593746100002</v>
      </c>
      <c r="F1527">
        <v>-15</v>
      </c>
    </row>
    <row r="1528" spans="3:6" hidden="1" x14ac:dyDescent="0.3">
      <c r="C1528">
        <v>36235</v>
      </c>
      <c r="D1528">
        <v>-19.059025271700001</v>
      </c>
      <c r="E1528">
        <v>20.952728291</v>
      </c>
      <c r="F1528">
        <v>-15</v>
      </c>
    </row>
    <row r="1529" spans="3:6" hidden="1" x14ac:dyDescent="0.3">
      <c r="C1529">
        <v>36190</v>
      </c>
      <c r="D1529">
        <v>-18.557941007</v>
      </c>
      <c r="E1529">
        <v>20.9619174999</v>
      </c>
      <c r="F1529">
        <v>-15</v>
      </c>
    </row>
    <row r="1530" spans="3:6" hidden="1" x14ac:dyDescent="0.3">
      <c r="C1530">
        <v>36209</v>
      </c>
      <c r="D1530">
        <v>-18.056856742299999</v>
      </c>
      <c r="E1530">
        <v>20.971106708800001</v>
      </c>
      <c r="F1530">
        <v>-15</v>
      </c>
    </row>
    <row r="1531" spans="3:6" hidden="1" x14ac:dyDescent="0.3">
      <c r="C1531">
        <v>36208</v>
      </c>
      <c r="D1531">
        <v>-21.179339594599998</v>
      </c>
      <c r="E1531">
        <v>20.973348259000002</v>
      </c>
      <c r="F1531">
        <v>-15</v>
      </c>
    </row>
    <row r="1532" spans="3:6" hidden="1" x14ac:dyDescent="0.3">
      <c r="C1532">
        <v>36193</v>
      </c>
      <c r="D1532">
        <v>-19.5963512569</v>
      </c>
      <c r="E1532">
        <v>20.987584383400002</v>
      </c>
      <c r="F1532">
        <v>-15</v>
      </c>
    </row>
    <row r="1533" spans="3:6" hidden="1" x14ac:dyDescent="0.3">
      <c r="C1533">
        <v>36171</v>
      </c>
      <c r="D1533">
        <v>-21.669396667299999</v>
      </c>
      <c r="E1533">
        <v>20.988787794099999</v>
      </c>
      <c r="F1533">
        <v>-15</v>
      </c>
    </row>
    <row r="1534" spans="3:6" hidden="1" x14ac:dyDescent="0.3">
      <c r="C1534">
        <v>36178</v>
      </c>
      <c r="D1534">
        <v>-17.562377627699998</v>
      </c>
      <c r="E1534">
        <v>20.991356043500002</v>
      </c>
      <c r="F1534">
        <v>-15</v>
      </c>
    </row>
    <row r="1535" spans="3:6" hidden="1" x14ac:dyDescent="0.3">
      <c r="C1535">
        <v>36194</v>
      </c>
      <c r="D1535">
        <v>-20.6565084183</v>
      </c>
      <c r="E1535">
        <v>20.997894367299999</v>
      </c>
      <c r="F1535">
        <v>-15</v>
      </c>
    </row>
    <row r="1536" spans="3:6" hidden="1" x14ac:dyDescent="0.3">
      <c r="C1536">
        <v>36216</v>
      </c>
      <c r="D1536">
        <v>-22.15945374</v>
      </c>
      <c r="E1536">
        <v>21.004227329300001</v>
      </c>
      <c r="F1536">
        <v>-15</v>
      </c>
    </row>
    <row r="1537" spans="3:6" hidden="1" x14ac:dyDescent="0.3">
      <c r="C1537">
        <v>36231</v>
      </c>
      <c r="D1537">
        <v>-17.067898513100001</v>
      </c>
      <c r="E1537">
        <v>21.011605378199999</v>
      </c>
      <c r="F1537">
        <v>-15</v>
      </c>
    </row>
    <row r="1538" spans="3:6" hidden="1" x14ac:dyDescent="0.3">
      <c r="C1538">
        <v>36236</v>
      </c>
      <c r="D1538">
        <v>-20.133677242000001</v>
      </c>
      <c r="E1538">
        <v>21.022440475700002</v>
      </c>
      <c r="F1538">
        <v>-15</v>
      </c>
    </row>
    <row r="1539" spans="3:6" hidden="1" x14ac:dyDescent="0.3">
      <c r="C1539">
        <v>36146</v>
      </c>
      <c r="D1539">
        <v>-22.629726869999999</v>
      </c>
      <c r="E1539">
        <v>21.047113664600001</v>
      </c>
      <c r="F1539">
        <v>-15</v>
      </c>
    </row>
    <row r="1540" spans="3:6" hidden="1" x14ac:dyDescent="0.3">
      <c r="C1540">
        <v>36175</v>
      </c>
      <c r="D1540">
        <v>-16.5839492566</v>
      </c>
      <c r="E1540">
        <v>21.050802689099999</v>
      </c>
      <c r="F1540">
        <v>-15</v>
      </c>
    </row>
    <row r="1541" spans="3:6" hidden="1" x14ac:dyDescent="0.3">
      <c r="C1541">
        <v>36758</v>
      </c>
      <c r="D1541">
        <v>17.025930495600001</v>
      </c>
      <c r="E1541">
        <v>21.086332800099999</v>
      </c>
      <c r="F1541">
        <v>-15</v>
      </c>
    </row>
    <row r="1542" spans="3:6" hidden="1" x14ac:dyDescent="0.3">
      <c r="C1542">
        <v>36690</v>
      </c>
      <c r="D1542">
        <v>16.562965247800001</v>
      </c>
      <c r="E1542">
        <v>21.088166399999999</v>
      </c>
      <c r="F1542">
        <v>-15</v>
      </c>
    </row>
    <row r="1543" spans="3:6" hidden="1" x14ac:dyDescent="0.3">
      <c r="C1543">
        <v>11762</v>
      </c>
      <c r="D1543">
        <v>-23.1</v>
      </c>
      <c r="E1543">
        <v>21.09</v>
      </c>
      <c r="F1543">
        <v>-15</v>
      </c>
    </row>
    <row r="1544" spans="3:6" hidden="1" x14ac:dyDescent="0.3">
      <c r="C1544">
        <v>12122</v>
      </c>
      <c r="D1544">
        <v>-16.100000000000001</v>
      </c>
      <c r="E1544">
        <v>21.09</v>
      </c>
      <c r="F1544">
        <v>-15</v>
      </c>
    </row>
    <row r="1545" spans="3:6" hidden="1" x14ac:dyDescent="0.3">
      <c r="C1545">
        <v>25999</v>
      </c>
      <c r="D1545">
        <v>16.100000000000001</v>
      </c>
      <c r="E1545">
        <v>21.09</v>
      </c>
      <c r="F1545">
        <v>-15</v>
      </c>
    </row>
    <row r="1546" spans="3:6" x14ac:dyDescent="0.3">
      <c r="C1546">
        <v>25639</v>
      </c>
      <c r="D1546">
        <v>23.1</v>
      </c>
      <c r="E1546">
        <v>21.09</v>
      </c>
      <c r="F1546">
        <v>-15</v>
      </c>
    </row>
    <row r="1547" spans="3:6" hidden="1" x14ac:dyDescent="0.3">
      <c r="C1547">
        <v>36716</v>
      </c>
      <c r="D1547">
        <v>17.493172537100001</v>
      </c>
      <c r="E1547">
        <v>21.090844424</v>
      </c>
      <c r="F1547">
        <v>-15</v>
      </c>
    </row>
    <row r="1548" spans="3:6" hidden="1" x14ac:dyDescent="0.3">
      <c r="C1548">
        <v>36750</v>
      </c>
      <c r="D1548">
        <v>17.9604145787</v>
      </c>
      <c r="E1548">
        <v>21.095356047999999</v>
      </c>
      <c r="F1548">
        <v>-15</v>
      </c>
    </row>
    <row r="1549" spans="3:6" hidden="1" x14ac:dyDescent="0.3">
      <c r="C1549">
        <v>36693</v>
      </c>
      <c r="D1549">
        <v>22.570643889999999</v>
      </c>
      <c r="E1549">
        <v>21.118993874699999</v>
      </c>
      <c r="F1549">
        <v>-15</v>
      </c>
    </row>
    <row r="1550" spans="3:6" hidden="1" x14ac:dyDescent="0.3">
      <c r="C1550">
        <v>36722</v>
      </c>
      <c r="D1550">
        <v>18.427735152099999</v>
      </c>
      <c r="E1550">
        <v>21.127308534200001</v>
      </c>
      <c r="F1550">
        <v>-15</v>
      </c>
    </row>
    <row r="1551" spans="3:6" hidden="1" x14ac:dyDescent="0.3">
      <c r="C1551">
        <v>36756</v>
      </c>
      <c r="D1551">
        <v>22.041287780099999</v>
      </c>
      <c r="E1551">
        <v>21.1479877493</v>
      </c>
      <c r="F1551">
        <v>-15</v>
      </c>
    </row>
    <row r="1552" spans="3:6" hidden="1" x14ac:dyDescent="0.3">
      <c r="C1552">
        <v>36752</v>
      </c>
      <c r="D1552">
        <v>18.895055725399999</v>
      </c>
      <c r="E1552">
        <v>21.159261020300001</v>
      </c>
      <c r="F1552">
        <v>-15</v>
      </c>
    </row>
    <row r="1553" spans="3:6" hidden="1" x14ac:dyDescent="0.3">
      <c r="C1553">
        <v>36734</v>
      </c>
      <c r="D1553">
        <v>19.366886017300001</v>
      </c>
      <c r="E1553">
        <v>21.207970642100001</v>
      </c>
      <c r="F1553">
        <v>-15</v>
      </c>
    </row>
    <row r="1554" spans="3:6" hidden="1" x14ac:dyDescent="0.3">
      <c r="C1554">
        <v>36749</v>
      </c>
      <c r="D1554">
        <v>19.838716309100001</v>
      </c>
      <c r="E1554">
        <v>21.2566802638</v>
      </c>
      <c r="F1554">
        <v>-15</v>
      </c>
    </row>
    <row r="1555" spans="3:6" hidden="1" x14ac:dyDescent="0.3">
      <c r="C1555">
        <v>36717</v>
      </c>
      <c r="D1555">
        <v>21.446690096400001</v>
      </c>
      <c r="E1555">
        <v>21.315084646599999</v>
      </c>
      <c r="F1555">
        <v>-15</v>
      </c>
    </row>
    <row r="1556" spans="3:6" hidden="1" x14ac:dyDescent="0.3">
      <c r="C1556">
        <v>36207</v>
      </c>
      <c r="D1556">
        <v>-19.036487581700001</v>
      </c>
      <c r="E1556">
        <v>21.354780549499999</v>
      </c>
      <c r="F1556">
        <v>-15</v>
      </c>
    </row>
    <row r="1557" spans="3:6" hidden="1" x14ac:dyDescent="0.3">
      <c r="C1557">
        <v>36719</v>
      </c>
      <c r="D1557">
        <v>20.345404360900002</v>
      </c>
      <c r="E1557">
        <v>21.369430903800001</v>
      </c>
      <c r="F1557">
        <v>-15</v>
      </c>
    </row>
    <row r="1558" spans="3:6" hidden="1" x14ac:dyDescent="0.3">
      <c r="C1558">
        <v>36195</v>
      </c>
      <c r="D1558">
        <v>-21.2498523559</v>
      </c>
      <c r="E1558">
        <v>21.373082461799999</v>
      </c>
      <c r="F1558">
        <v>-15</v>
      </c>
    </row>
    <row r="1559" spans="3:6" hidden="1" x14ac:dyDescent="0.3">
      <c r="C1559">
        <v>36174</v>
      </c>
      <c r="D1559">
        <v>-18.046429227499999</v>
      </c>
      <c r="E1559">
        <v>21.376507867600001</v>
      </c>
      <c r="F1559">
        <v>-15</v>
      </c>
    </row>
    <row r="1560" spans="3:6" hidden="1" x14ac:dyDescent="0.3">
      <c r="C1560">
        <v>36163</v>
      </c>
      <c r="D1560">
        <v>-22.192540937499999</v>
      </c>
      <c r="E1560">
        <v>21.4218791851</v>
      </c>
      <c r="F1560">
        <v>-15</v>
      </c>
    </row>
    <row r="1561" spans="3:6" hidden="1" x14ac:dyDescent="0.3">
      <c r="C1561">
        <v>36176</v>
      </c>
      <c r="D1561">
        <v>-17.061061766600002</v>
      </c>
      <c r="E1561">
        <v>21.433471406599999</v>
      </c>
      <c r="F1561">
        <v>-15</v>
      </c>
    </row>
    <row r="1562" spans="3:6" hidden="1" x14ac:dyDescent="0.3">
      <c r="C1562">
        <v>36200</v>
      </c>
      <c r="D1562">
        <v>-19.962462366800001</v>
      </c>
      <c r="E1562">
        <v>21.444554775499999</v>
      </c>
      <c r="F1562">
        <v>-15</v>
      </c>
    </row>
    <row r="1563" spans="3:6" hidden="1" x14ac:dyDescent="0.3">
      <c r="C1563">
        <v>36203</v>
      </c>
      <c r="D1563">
        <v>-20.303077332499999</v>
      </c>
      <c r="E1563">
        <v>21.447585388699999</v>
      </c>
      <c r="F1563">
        <v>-15</v>
      </c>
    </row>
    <row r="1564" spans="3:6" hidden="1" x14ac:dyDescent="0.3">
      <c r="C1564">
        <v>36748</v>
      </c>
      <c r="D1564">
        <v>20.852092412699999</v>
      </c>
      <c r="E1564">
        <v>21.482181543900001</v>
      </c>
      <c r="F1564">
        <v>-15</v>
      </c>
    </row>
    <row r="1565" spans="3:6" hidden="1" x14ac:dyDescent="0.3">
      <c r="C1565">
        <v>36724</v>
      </c>
      <c r="D1565">
        <v>16.992031657599998</v>
      </c>
      <c r="E1565">
        <v>21.491750655800001</v>
      </c>
      <c r="F1565">
        <v>-15</v>
      </c>
    </row>
    <row r="1566" spans="3:6" hidden="1" x14ac:dyDescent="0.3">
      <c r="C1566">
        <v>11761</v>
      </c>
      <c r="D1566">
        <v>-23.1</v>
      </c>
      <c r="E1566">
        <v>21.5425</v>
      </c>
      <c r="F1566">
        <v>-15</v>
      </c>
    </row>
    <row r="1567" spans="3:6" hidden="1" x14ac:dyDescent="0.3">
      <c r="C1567">
        <v>12121</v>
      </c>
      <c r="D1567">
        <v>-16.100000000000001</v>
      </c>
      <c r="E1567">
        <v>21.5425</v>
      </c>
      <c r="F1567">
        <v>-15</v>
      </c>
    </row>
    <row r="1568" spans="3:6" hidden="1" x14ac:dyDescent="0.3">
      <c r="C1568">
        <v>25998</v>
      </c>
      <c r="D1568">
        <v>16.100000000000001</v>
      </c>
      <c r="E1568">
        <v>21.5425</v>
      </c>
      <c r="F1568">
        <v>-15</v>
      </c>
    </row>
    <row r="1569" spans="3:6" x14ac:dyDescent="0.3">
      <c r="C1569">
        <v>25638</v>
      </c>
      <c r="D1569">
        <v>23.1</v>
      </c>
      <c r="E1569">
        <v>21.5425</v>
      </c>
      <c r="F1569">
        <v>-15</v>
      </c>
    </row>
    <row r="1570" spans="3:6" hidden="1" x14ac:dyDescent="0.3">
      <c r="C1570">
        <v>36720</v>
      </c>
      <c r="D1570">
        <v>17.9263546894</v>
      </c>
      <c r="E1570">
        <v>21.553916039499999</v>
      </c>
      <c r="F1570">
        <v>-15</v>
      </c>
    </row>
    <row r="1571" spans="3:6" hidden="1" x14ac:dyDescent="0.3">
      <c r="C1571">
        <v>36711</v>
      </c>
      <c r="D1571">
        <v>22.127218969299999</v>
      </c>
      <c r="E1571">
        <v>21.556588274700001</v>
      </c>
      <c r="F1571">
        <v>-15</v>
      </c>
    </row>
    <row r="1572" spans="3:6" hidden="1" x14ac:dyDescent="0.3">
      <c r="C1572">
        <v>36744</v>
      </c>
      <c r="D1572">
        <v>18.793096619500002</v>
      </c>
      <c r="E1572">
        <v>21.629991481600001</v>
      </c>
      <c r="F1572">
        <v>-15</v>
      </c>
    </row>
    <row r="1573" spans="3:6" hidden="1" x14ac:dyDescent="0.3">
      <c r="C1573">
        <v>36742</v>
      </c>
      <c r="D1573">
        <v>19.666357276799999</v>
      </c>
      <c r="E1573">
        <v>21.743260472999999</v>
      </c>
      <c r="F1573">
        <v>-15</v>
      </c>
    </row>
    <row r="1574" spans="3:6" hidden="1" x14ac:dyDescent="0.3">
      <c r="C1574">
        <v>36240</v>
      </c>
      <c r="D1574">
        <v>-19.013949891599999</v>
      </c>
      <c r="E1574">
        <v>21.756832807999999</v>
      </c>
      <c r="F1574">
        <v>-15</v>
      </c>
    </row>
    <row r="1575" spans="3:6" hidden="1" x14ac:dyDescent="0.3">
      <c r="C1575">
        <v>36204</v>
      </c>
      <c r="D1575">
        <v>-18.5249758022</v>
      </c>
      <c r="E1575">
        <v>21.769370917300002</v>
      </c>
      <c r="F1575">
        <v>-15</v>
      </c>
    </row>
    <row r="1576" spans="3:6" hidden="1" x14ac:dyDescent="0.3">
      <c r="C1576">
        <v>36237</v>
      </c>
      <c r="D1576">
        <v>-21.3203651171</v>
      </c>
      <c r="E1576">
        <v>21.772816664699999</v>
      </c>
      <c r="F1576">
        <v>-15</v>
      </c>
    </row>
    <row r="1577" spans="3:6" hidden="1" x14ac:dyDescent="0.3">
      <c r="C1577">
        <v>36212</v>
      </c>
      <c r="D1577">
        <v>-18.036001712800001</v>
      </c>
      <c r="E1577">
        <v>21.781909026499999</v>
      </c>
      <c r="F1577">
        <v>-15</v>
      </c>
    </row>
    <row r="1578" spans="3:6" hidden="1" x14ac:dyDescent="0.3">
      <c r="C1578">
        <v>36196</v>
      </c>
      <c r="D1578">
        <v>-21.772996626099999</v>
      </c>
      <c r="E1578">
        <v>21.806173852800001</v>
      </c>
      <c r="F1578">
        <v>-15</v>
      </c>
    </row>
    <row r="1579" spans="3:6" hidden="1" x14ac:dyDescent="0.3">
      <c r="C1579">
        <v>36206</v>
      </c>
      <c r="D1579">
        <v>-19.402598691600002</v>
      </c>
      <c r="E1579">
        <v>21.811750941700002</v>
      </c>
      <c r="F1579">
        <v>-15</v>
      </c>
    </row>
    <row r="1580" spans="3:6" hidden="1" x14ac:dyDescent="0.3">
      <c r="C1580">
        <v>36189</v>
      </c>
      <c r="D1580">
        <v>-17.545113366500001</v>
      </c>
      <c r="E1580">
        <v>21.818623230699998</v>
      </c>
      <c r="F1580">
        <v>-15</v>
      </c>
    </row>
    <row r="1581" spans="3:6" hidden="1" x14ac:dyDescent="0.3">
      <c r="C1581">
        <v>36199</v>
      </c>
      <c r="D1581">
        <v>-20.896421270000001</v>
      </c>
      <c r="E1581">
        <v>21.822773483199999</v>
      </c>
      <c r="F1581">
        <v>-15</v>
      </c>
    </row>
    <row r="1582" spans="3:6" hidden="1" x14ac:dyDescent="0.3">
      <c r="C1582">
        <v>36215</v>
      </c>
      <c r="D1582">
        <v>-22.225628135000001</v>
      </c>
      <c r="E1582">
        <v>21.839531041000001</v>
      </c>
      <c r="F1582">
        <v>-15</v>
      </c>
    </row>
    <row r="1583" spans="3:6" hidden="1" x14ac:dyDescent="0.3">
      <c r="C1583">
        <v>36721</v>
      </c>
      <c r="D1583">
        <v>21.1375074167</v>
      </c>
      <c r="E1583">
        <v>21.847138968100001</v>
      </c>
      <c r="F1583">
        <v>-15</v>
      </c>
    </row>
    <row r="1584" spans="3:6" hidden="1" x14ac:dyDescent="0.3">
      <c r="C1584">
        <v>36218</v>
      </c>
      <c r="D1584">
        <v>-17.054225020200001</v>
      </c>
      <c r="E1584">
        <v>21.855337434999999</v>
      </c>
      <c r="F1584">
        <v>-15</v>
      </c>
    </row>
    <row r="1585" spans="3:6" hidden="1" x14ac:dyDescent="0.3">
      <c r="C1585">
        <v>36239</v>
      </c>
      <c r="D1585">
        <v>-19.791247491699998</v>
      </c>
      <c r="E1585">
        <v>21.866669075400001</v>
      </c>
      <c r="F1585">
        <v>-15</v>
      </c>
    </row>
    <row r="1586" spans="3:6" hidden="1" x14ac:dyDescent="0.3">
      <c r="C1586">
        <v>36202</v>
      </c>
      <c r="D1586">
        <v>-20.131862457299999</v>
      </c>
      <c r="E1586">
        <v>21.869699688499999</v>
      </c>
      <c r="F1586">
        <v>-15</v>
      </c>
    </row>
    <row r="1587" spans="3:6" hidden="1" x14ac:dyDescent="0.3">
      <c r="C1587">
        <v>36238</v>
      </c>
      <c r="D1587">
        <v>-20.472477422899999</v>
      </c>
      <c r="E1587">
        <v>21.872730301699999</v>
      </c>
      <c r="F1587">
        <v>-15</v>
      </c>
    </row>
    <row r="1588" spans="3:6" hidden="1" x14ac:dyDescent="0.3">
      <c r="C1588">
        <v>36771</v>
      </c>
      <c r="D1588">
        <v>16.958132819700001</v>
      </c>
      <c r="E1588">
        <v>21.8971685116</v>
      </c>
      <c r="F1588">
        <v>-15</v>
      </c>
    </row>
    <row r="1589" spans="3:6" hidden="1" x14ac:dyDescent="0.3">
      <c r="C1589">
        <v>36147</v>
      </c>
      <c r="D1589">
        <v>-22.662814067500001</v>
      </c>
      <c r="E1589">
        <v>21.917265520499999</v>
      </c>
      <c r="F1589">
        <v>-15</v>
      </c>
    </row>
    <row r="1590" spans="3:6" hidden="1" x14ac:dyDescent="0.3">
      <c r="C1590">
        <v>36143</v>
      </c>
      <c r="D1590">
        <v>-16.577112510100001</v>
      </c>
      <c r="E1590">
        <v>21.9251687175</v>
      </c>
      <c r="F1590">
        <v>-15</v>
      </c>
    </row>
    <row r="1591" spans="3:6" hidden="1" x14ac:dyDescent="0.3">
      <c r="C1591">
        <v>36675</v>
      </c>
      <c r="D1591">
        <v>20.574001054899998</v>
      </c>
      <c r="E1591">
        <v>21.940542605299999</v>
      </c>
      <c r="F1591">
        <v>-15</v>
      </c>
    </row>
    <row r="1592" spans="3:6" hidden="1" x14ac:dyDescent="0.3">
      <c r="C1592">
        <v>36723</v>
      </c>
      <c r="D1592">
        <v>16.5290664099</v>
      </c>
      <c r="E1592">
        <v>21.946084255799999</v>
      </c>
      <c r="F1592">
        <v>-15</v>
      </c>
    </row>
    <row r="1593" spans="3:6" hidden="1" x14ac:dyDescent="0.3">
      <c r="C1593">
        <v>36726</v>
      </c>
      <c r="D1593">
        <v>17.425213809900001</v>
      </c>
      <c r="E1593">
        <v>21.954822271299999</v>
      </c>
      <c r="F1593">
        <v>-15</v>
      </c>
    </row>
    <row r="1594" spans="3:6" hidden="1" x14ac:dyDescent="0.3">
      <c r="C1594">
        <v>36755</v>
      </c>
      <c r="D1594">
        <v>22.213150158600001</v>
      </c>
      <c r="E1594">
        <v>21.965188800100002</v>
      </c>
      <c r="F1594">
        <v>-15</v>
      </c>
    </row>
    <row r="1595" spans="3:6" hidden="1" x14ac:dyDescent="0.3">
      <c r="C1595">
        <v>36694</v>
      </c>
      <c r="D1595">
        <v>22.656575079300001</v>
      </c>
      <c r="E1595">
        <v>21.9800944001</v>
      </c>
      <c r="F1595">
        <v>-15</v>
      </c>
    </row>
    <row r="1596" spans="3:6" hidden="1" x14ac:dyDescent="0.3">
      <c r="C1596">
        <v>11760</v>
      </c>
      <c r="D1596">
        <v>-23.1</v>
      </c>
      <c r="E1596">
        <v>21.995000000000001</v>
      </c>
      <c r="F1596">
        <v>-15</v>
      </c>
    </row>
    <row r="1597" spans="3:6" hidden="1" x14ac:dyDescent="0.3">
      <c r="C1597">
        <v>12120</v>
      </c>
      <c r="D1597">
        <v>-16.100000000000001</v>
      </c>
      <c r="E1597">
        <v>21.995000000000001</v>
      </c>
      <c r="F1597">
        <v>-15</v>
      </c>
    </row>
    <row r="1598" spans="3:6" hidden="1" x14ac:dyDescent="0.3">
      <c r="C1598">
        <v>25997</v>
      </c>
      <c r="D1598">
        <v>16.100000000000001</v>
      </c>
      <c r="E1598">
        <v>21.995000000000001</v>
      </c>
      <c r="F1598">
        <v>-15</v>
      </c>
    </row>
    <row r="1599" spans="3:6" x14ac:dyDescent="0.3">
      <c r="C1599">
        <v>25637</v>
      </c>
      <c r="D1599">
        <v>23.1</v>
      </c>
      <c r="E1599">
        <v>21.995000000000001</v>
      </c>
      <c r="F1599">
        <v>-15</v>
      </c>
    </row>
    <row r="1600" spans="3:6" hidden="1" x14ac:dyDescent="0.3">
      <c r="C1600">
        <v>36753</v>
      </c>
      <c r="D1600">
        <v>17.892294800199998</v>
      </c>
      <c r="E1600">
        <v>22.012476030999998</v>
      </c>
      <c r="F1600">
        <v>-15</v>
      </c>
    </row>
    <row r="1601" spans="3:6" hidden="1" x14ac:dyDescent="0.3">
      <c r="C1601">
        <v>36743</v>
      </c>
      <c r="D1601">
        <v>18.291716156900002</v>
      </c>
      <c r="E1601">
        <v>22.056598987000001</v>
      </c>
      <c r="F1601">
        <v>-15</v>
      </c>
    </row>
    <row r="1602" spans="3:6" hidden="1" x14ac:dyDescent="0.3">
      <c r="C1602">
        <v>36718</v>
      </c>
      <c r="D1602">
        <v>21.818036289599998</v>
      </c>
      <c r="E1602">
        <v>22.0886425962</v>
      </c>
      <c r="F1602">
        <v>-15</v>
      </c>
    </row>
    <row r="1603" spans="3:6" hidden="1" x14ac:dyDescent="0.3">
      <c r="C1603">
        <v>36777</v>
      </c>
      <c r="D1603">
        <v>18.691137513499999</v>
      </c>
      <c r="E1603">
        <v>22.100721943</v>
      </c>
      <c r="F1603">
        <v>-15</v>
      </c>
    </row>
    <row r="1604" spans="3:6" hidden="1" x14ac:dyDescent="0.3">
      <c r="C1604">
        <v>36746</v>
      </c>
      <c r="D1604">
        <v>19.092567879000001</v>
      </c>
      <c r="E1604">
        <v>22.165281312600001</v>
      </c>
      <c r="F1604">
        <v>-15</v>
      </c>
    </row>
    <row r="1605" spans="3:6" hidden="1" x14ac:dyDescent="0.3">
      <c r="C1605">
        <v>36205</v>
      </c>
      <c r="D1605">
        <v>-18.969765220100001</v>
      </c>
      <c r="E1605">
        <v>22.1658046033</v>
      </c>
      <c r="F1605">
        <v>-15</v>
      </c>
    </row>
    <row r="1606" spans="3:6" hidden="1" x14ac:dyDescent="0.3">
      <c r="C1606">
        <v>36197</v>
      </c>
      <c r="D1606">
        <v>-21.392289738900001</v>
      </c>
      <c r="E1606">
        <v>22.1686565282</v>
      </c>
      <c r="F1606">
        <v>-15</v>
      </c>
    </row>
    <row r="1607" spans="3:6" hidden="1" x14ac:dyDescent="0.3">
      <c r="C1607">
        <v>36172</v>
      </c>
      <c r="D1607">
        <v>-18.032125015399998</v>
      </c>
      <c r="E1607">
        <v>22.176572405999998</v>
      </c>
      <c r="F1607">
        <v>-15</v>
      </c>
    </row>
    <row r="1608" spans="3:6" hidden="1" x14ac:dyDescent="0.3">
      <c r="C1608">
        <v>36751</v>
      </c>
      <c r="D1608">
        <v>21.422922420700001</v>
      </c>
      <c r="E1608">
        <v>22.212096392300001</v>
      </c>
      <c r="F1608">
        <v>-15</v>
      </c>
    </row>
    <row r="1609" spans="3:6" hidden="1" x14ac:dyDescent="0.3">
      <c r="C1609">
        <v>36776</v>
      </c>
      <c r="D1609">
        <v>19.493998244499998</v>
      </c>
      <c r="E1609">
        <v>22.229840682199999</v>
      </c>
      <c r="F1609">
        <v>-15</v>
      </c>
    </row>
    <row r="1610" spans="3:6" hidden="1" x14ac:dyDescent="0.3">
      <c r="C1610">
        <v>36198</v>
      </c>
      <c r="D1610">
        <v>-20.558938414499998</v>
      </c>
      <c r="E1610">
        <v>22.237624081700002</v>
      </c>
      <c r="F1610">
        <v>-15</v>
      </c>
    </row>
    <row r="1611" spans="3:6" hidden="1" x14ac:dyDescent="0.3">
      <c r="C1611">
        <v>36201</v>
      </c>
      <c r="D1611">
        <v>-19.7918411695</v>
      </c>
      <c r="E1611">
        <v>22.239896545099999</v>
      </c>
      <c r="F1611">
        <v>-15</v>
      </c>
    </row>
    <row r="1612" spans="3:6" hidden="1" x14ac:dyDescent="0.3">
      <c r="C1612">
        <v>36165</v>
      </c>
      <c r="D1612">
        <v>-22.263727199000002</v>
      </c>
      <c r="E1612">
        <v>22.244543066199999</v>
      </c>
      <c r="F1612">
        <v>-15</v>
      </c>
    </row>
    <row r="1613" spans="3:6" hidden="1" x14ac:dyDescent="0.3">
      <c r="C1613">
        <v>36161</v>
      </c>
      <c r="D1613">
        <v>-17.066473381400002</v>
      </c>
      <c r="E1613">
        <v>22.2457602892</v>
      </c>
      <c r="F1613">
        <v>-15</v>
      </c>
    </row>
    <row r="1614" spans="3:6" hidden="1" x14ac:dyDescent="0.3">
      <c r="C1614">
        <v>36735</v>
      </c>
      <c r="D1614">
        <v>17.7871664818</v>
      </c>
      <c r="E1614">
        <v>22.297392091399999</v>
      </c>
      <c r="F1614">
        <v>-15</v>
      </c>
    </row>
    <row r="1615" spans="3:6" hidden="1" x14ac:dyDescent="0.3">
      <c r="C1615">
        <v>36725</v>
      </c>
      <c r="D1615">
        <v>16.960824033800002</v>
      </c>
      <c r="E1615">
        <v>22.297875314799999</v>
      </c>
      <c r="F1615">
        <v>-15</v>
      </c>
    </row>
    <row r="1616" spans="3:6" hidden="1" x14ac:dyDescent="0.3">
      <c r="C1616">
        <v>36676</v>
      </c>
      <c r="D1616">
        <v>19.8949539708</v>
      </c>
      <c r="E1616">
        <v>22.314372174399999</v>
      </c>
      <c r="F1616">
        <v>-15</v>
      </c>
    </row>
    <row r="1617" spans="3:6" hidden="1" x14ac:dyDescent="0.3">
      <c r="C1617">
        <v>36712</v>
      </c>
      <c r="D1617">
        <v>22.2400458332</v>
      </c>
      <c r="E1617">
        <v>22.368951120999998</v>
      </c>
      <c r="F1617">
        <v>-15</v>
      </c>
    </row>
    <row r="1618" spans="3:6" hidden="1" x14ac:dyDescent="0.3">
      <c r="C1618">
        <v>36747</v>
      </c>
      <c r="D1618">
        <v>20.295909697100001</v>
      </c>
      <c r="E1618">
        <v>22.398903666700001</v>
      </c>
      <c r="F1618">
        <v>-15</v>
      </c>
    </row>
    <row r="1619" spans="3:6" hidden="1" x14ac:dyDescent="0.3">
      <c r="C1619">
        <v>11759</v>
      </c>
      <c r="D1619">
        <v>-23.1</v>
      </c>
      <c r="E1619">
        <v>22.447500000000002</v>
      </c>
      <c r="F1619">
        <v>-15</v>
      </c>
    </row>
    <row r="1620" spans="3:6" hidden="1" x14ac:dyDescent="0.3">
      <c r="C1620">
        <v>12119</v>
      </c>
      <c r="D1620">
        <v>-16.100000000000001</v>
      </c>
      <c r="E1620">
        <v>22.447500000000002</v>
      </c>
      <c r="F1620">
        <v>-15</v>
      </c>
    </row>
    <row r="1621" spans="3:6" hidden="1" x14ac:dyDescent="0.3">
      <c r="C1621">
        <v>25996</v>
      </c>
      <c r="D1621">
        <v>16.100000000000001</v>
      </c>
      <c r="E1621">
        <v>22.447500000000002</v>
      </c>
      <c r="F1621">
        <v>-15</v>
      </c>
    </row>
    <row r="1622" spans="3:6" x14ac:dyDescent="0.3">
      <c r="C1622">
        <v>25636</v>
      </c>
      <c r="D1622">
        <v>23.1</v>
      </c>
      <c r="E1622">
        <v>22.447500000000002</v>
      </c>
      <c r="F1622">
        <v>-15</v>
      </c>
    </row>
    <row r="1623" spans="3:6" hidden="1" x14ac:dyDescent="0.3">
      <c r="C1623">
        <v>36738</v>
      </c>
      <c r="D1623">
        <v>21.1727568138</v>
      </c>
      <c r="E1623">
        <v>22.453479398999999</v>
      </c>
      <c r="F1623">
        <v>-15</v>
      </c>
    </row>
    <row r="1624" spans="3:6" hidden="1" x14ac:dyDescent="0.3">
      <c r="C1624">
        <v>36732</v>
      </c>
      <c r="D1624">
        <v>21.5571345669</v>
      </c>
      <c r="E1624">
        <v>22.532467933900001</v>
      </c>
      <c r="F1624">
        <v>-15</v>
      </c>
    </row>
    <row r="1625" spans="3:6" hidden="1" x14ac:dyDescent="0.3">
      <c r="C1625">
        <v>36673</v>
      </c>
      <c r="D1625">
        <v>20.609250452000001</v>
      </c>
      <c r="E1625">
        <v>22.546883036200001</v>
      </c>
      <c r="F1625">
        <v>-15</v>
      </c>
    </row>
    <row r="1626" spans="3:6" hidden="1" x14ac:dyDescent="0.3">
      <c r="C1626">
        <v>36233</v>
      </c>
      <c r="D1626">
        <v>-21.464214360700002</v>
      </c>
      <c r="E1626">
        <v>22.564496391799999</v>
      </c>
      <c r="F1626">
        <v>-15</v>
      </c>
    </row>
    <row r="1627" spans="3:6" hidden="1" x14ac:dyDescent="0.3">
      <c r="C1627">
        <v>36213</v>
      </c>
      <c r="D1627">
        <v>-18.028248317900001</v>
      </c>
      <c r="E1627">
        <v>22.571235785500001</v>
      </c>
      <c r="F1627">
        <v>-15</v>
      </c>
    </row>
    <row r="1628" spans="3:6" hidden="1" x14ac:dyDescent="0.3">
      <c r="C1628">
        <v>36188</v>
      </c>
      <c r="D1628">
        <v>-18.476914433200001</v>
      </c>
      <c r="E1628">
        <v>22.573006092</v>
      </c>
      <c r="F1628">
        <v>-15</v>
      </c>
    </row>
    <row r="1629" spans="3:6" hidden="1" x14ac:dyDescent="0.3">
      <c r="C1629">
        <v>36234</v>
      </c>
      <c r="D1629">
        <v>-18.925580548500001</v>
      </c>
      <c r="E1629">
        <v>22.574776398600001</v>
      </c>
      <c r="F1629">
        <v>-15</v>
      </c>
    </row>
    <row r="1630" spans="3:6" hidden="1" x14ac:dyDescent="0.3">
      <c r="C1630">
        <v>36774</v>
      </c>
      <c r="D1630">
        <v>17.6820381635</v>
      </c>
      <c r="E1630">
        <v>22.5823081518</v>
      </c>
      <c r="F1630">
        <v>-15</v>
      </c>
    </row>
    <row r="1631" spans="3:6" hidden="1" x14ac:dyDescent="0.3">
      <c r="C1631">
        <v>36185</v>
      </c>
      <c r="D1631">
        <v>-21.054806883400001</v>
      </c>
      <c r="E1631">
        <v>22.583507126699999</v>
      </c>
      <c r="F1631">
        <v>-15</v>
      </c>
    </row>
    <row r="1632" spans="3:6" hidden="1" x14ac:dyDescent="0.3">
      <c r="C1632">
        <v>36186</v>
      </c>
      <c r="D1632">
        <v>-19.359007697900001</v>
      </c>
      <c r="E1632">
        <v>22.593950206700001</v>
      </c>
      <c r="F1632">
        <v>-15</v>
      </c>
    </row>
    <row r="1633" spans="3:6" hidden="1" x14ac:dyDescent="0.3">
      <c r="C1633">
        <v>36210</v>
      </c>
      <c r="D1633">
        <v>-20.645399405999999</v>
      </c>
      <c r="E1633">
        <v>22.602517861599999</v>
      </c>
      <c r="F1633">
        <v>-15</v>
      </c>
    </row>
    <row r="1634" spans="3:6" hidden="1" x14ac:dyDescent="0.3">
      <c r="C1634">
        <v>36170</v>
      </c>
      <c r="D1634">
        <v>-17.553485030299999</v>
      </c>
      <c r="E1634">
        <v>22.6037094645</v>
      </c>
      <c r="F1634">
        <v>-15</v>
      </c>
    </row>
    <row r="1635" spans="3:6" hidden="1" x14ac:dyDescent="0.3">
      <c r="C1635">
        <v>36183</v>
      </c>
      <c r="D1635">
        <v>-21.883020311799999</v>
      </c>
      <c r="E1635">
        <v>22.607025741600001</v>
      </c>
      <c r="F1635">
        <v>-15</v>
      </c>
    </row>
    <row r="1636" spans="3:6" hidden="1" x14ac:dyDescent="0.3">
      <c r="C1636">
        <v>36173</v>
      </c>
      <c r="D1636">
        <v>-20.218917126699999</v>
      </c>
      <c r="E1636">
        <v>22.607820938300002</v>
      </c>
      <c r="F1636">
        <v>-15</v>
      </c>
    </row>
    <row r="1637" spans="3:6" hidden="1" x14ac:dyDescent="0.3">
      <c r="C1637">
        <v>36211</v>
      </c>
      <c r="D1637">
        <v>-19.792434847300001</v>
      </c>
      <c r="E1637">
        <v>22.613124014899999</v>
      </c>
      <c r="F1637">
        <v>-15</v>
      </c>
    </row>
    <row r="1638" spans="3:6" hidden="1" x14ac:dyDescent="0.3">
      <c r="C1638">
        <v>36745</v>
      </c>
      <c r="D1638">
        <v>18.4383448251</v>
      </c>
      <c r="E1638">
        <v>22.621959896</v>
      </c>
      <c r="F1638">
        <v>-15</v>
      </c>
    </row>
    <row r="1639" spans="3:6" hidden="1" x14ac:dyDescent="0.3">
      <c r="C1639">
        <v>36217</v>
      </c>
      <c r="D1639">
        <v>-17.078721742599999</v>
      </c>
      <c r="E1639">
        <v>22.6361831434</v>
      </c>
      <c r="F1639">
        <v>-15</v>
      </c>
    </row>
    <row r="1640" spans="3:6" hidden="1" x14ac:dyDescent="0.3">
      <c r="C1640">
        <v>36737</v>
      </c>
      <c r="D1640">
        <v>17.322776705700001</v>
      </c>
      <c r="E1640">
        <v>22.640445134899998</v>
      </c>
      <c r="F1640">
        <v>-15</v>
      </c>
    </row>
    <row r="1641" spans="3:6" hidden="1" x14ac:dyDescent="0.3">
      <c r="C1641">
        <v>36214</v>
      </c>
      <c r="D1641">
        <v>-22.301826262999999</v>
      </c>
      <c r="E1641">
        <v>22.6495550914</v>
      </c>
      <c r="F1641">
        <v>-15</v>
      </c>
    </row>
    <row r="1642" spans="3:6" hidden="1" x14ac:dyDescent="0.3">
      <c r="C1642">
        <v>36775</v>
      </c>
      <c r="D1642">
        <v>20.922591206900002</v>
      </c>
      <c r="E1642">
        <v>22.694862405799999</v>
      </c>
      <c r="F1642">
        <v>-15</v>
      </c>
    </row>
    <row r="1643" spans="3:6" hidden="1" x14ac:dyDescent="0.3">
      <c r="C1643">
        <v>36757</v>
      </c>
      <c r="D1643">
        <v>16.963515247899998</v>
      </c>
      <c r="E1643">
        <v>22.698582118000001</v>
      </c>
      <c r="F1643">
        <v>-15</v>
      </c>
    </row>
    <row r="1644" spans="3:6" hidden="1" x14ac:dyDescent="0.3">
      <c r="C1644">
        <v>36741</v>
      </c>
      <c r="D1644">
        <v>19.326177149100001</v>
      </c>
      <c r="E1644">
        <v>22.7059281941</v>
      </c>
      <c r="F1644">
        <v>-15</v>
      </c>
    </row>
    <row r="1645" spans="3:6" hidden="1" x14ac:dyDescent="0.3">
      <c r="C1645">
        <v>36144</v>
      </c>
      <c r="D1645">
        <v>-16.589360871299998</v>
      </c>
      <c r="E1645">
        <v>22.768091571700001</v>
      </c>
      <c r="F1645">
        <v>-15</v>
      </c>
    </row>
    <row r="1646" spans="3:6" hidden="1" x14ac:dyDescent="0.3">
      <c r="C1646">
        <v>36754</v>
      </c>
      <c r="D1646">
        <v>22.2669415079</v>
      </c>
      <c r="E1646">
        <v>22.772713441800001</v>
      </c>
      <c r="F1646">
        <v>-15</v>
      </c>
    </row>
    <row r="1647" spans="3:6" hidden="1" x14ac:dyDescent="0.3">
      <c r="C1647">
        <v>36740</v>
      </c>
      <c r="D1647">
        <v>21.306968959999999</v>
      </c>
      <c r="E1647">
        <v>22.773850940599999</v>
      </c>
      <c r="F1647">
        <v>-15</v>
      </c>
    </row>
    <row r="1648" spans="3:6" hidden="1" x14ac:dyDescent="0.3">
      <c r="C1648">
        <v>36148</v>
      </c>
      <c r="D1648">
        <v>-22.700913131499998</v>
      </c>
      <c r="E1648">
        <v>22.774777545700001</v>
      </c>
      <c r="F1648">
        <v>-15</v>
      </c>
    </row>
    <row r="1649" spans="3:6" hidden="1" x14ac:dyDescent="0.3">
      <c r="C1649">
        <v>36691</v>
      </c>
      <c r="D1649">
        <v>16.531757623899999</v>
      </c>
      <c r="E1649">
        <v>22.799291059000002</v>
      </c>
      <c r="F1649">
        <v>-15</v>
      </c>
    </row>
    <row r="1650" spans="3:6" hidden="1" x14ac:dyDescent="0.3">
      <c r="C1650">
        <v>36731</v>
      </c>
      <c r="D1650">
        <v>21.979144110499998</v>
      </c>
      <c r="E1650">
        <v>22.812776458599998</v>
      </c>
      <c r="F1650">
        <v>-15</v>
      </c>
    </row>
    <row r="1651" spans="3:6" hidden="1" x14ac:dyDescent="0.3">
      <c r="C1651">
        <v>36695</v>
      </c>
      <c r="D1651">
        <v>22.683470753999998</v>
      </c>
      <c r="E1651">
        <v>22.8363567209</v>
      </c>
      <c r="F1651">
        <v>-15</v>
      </c>
    </row>
    <row r="1652" spans="3:6" hidden="1" x14ac:dyDescent="0.3">
      <c r="C1652">
        <v>36674</v>
      </c>
      <c r="D1652">
        <v>20.158146132399999</v>
      </c>
      <c r="E1652">
        <v>22.840871927599999</v>
      </c>
      <c r="F1652">
        <v>-15</v>
      </c>
    </row>
    <row r="1653" spans="3:6" hidden="1" x14ac:dyDescent="0.3">
      <c r="C1653">
        <v>36773</v>
      </c>
      <c r="D1653">
        <v>21.6913467131</v>
      </c>
      <c r="E1653">
        <v>22.8528394754</v>
      </c>
      <c r="F1653">
        <v>-15</v>
      </c>
    </row>
    <row r="1654" spans="3:6" hidden="1" x14ac:dyDescent="0.3">
      <c r="C1654">
        <v>36736</v>
      </c>
      <c r="D1654">
        <v>17.9337951501</v>
      </c>
      <c r="E1654">
        <v>22.862753000400001</v>
      </c>
      <c r="F1654">
        <v>-15</v>
      </c>
    </row>
    <row r="1655" spans="3:6" hidden="1" x14ac:dyDescent="0.3">
      <c r="C1655">
        <v>11749</v>
      </c>
      <c r="D1655">
        <v>-23.1</v>
      </c>
      <c r="E1655">
        <v>22.9</v>
      </c>
      <c r="F1655">
        <v>-15</v>
      </c>
    </row>
    <row r="1656" spans="3:6" hidden="1" x14ac:dyDescent="0.3">
      <c r="C1656">
        <v>12109</v>
      </c>
      <c r="D1656">
        <v>-16.100000000000001</v>
      </c>
      <c r="E1656">
        <v>22.9</v>
      </c>
      <c r="F1656">
        <v>-15</v>
      </c>
    </row>
    <row r="1657" spans="3:6" hidden="1" x14ac:dyDescent="0.3">
      <c r="C1657">
        <v>25995</v>
      </c>
      <c r="D1657">
        <v>16.100000000000001</v>
      </c>
      <c r="E1657">
        <v>22.9</v>
      </c>
      <c r="F1657">
        <v>-15</v>
      </c>
    </row>
    <row r="1658" spans="3:6" x14ac:dyDescent="0.3">
      <c r="C1658">
        <v>25635</v>
      </c>
      <c r="D1658">
        <v>23.1</v>
      </c>
      <c r="E1658">
        <v>22.9</v>
      </c>
      <c r="F1658">
        <v>-15</v>
      </c>
    </row>
    <row r="1659" spans="3:6" hidden="1" x14ac:dyDescent="0.3">
      <c r="C1659">
        <v>36184</v>
      </c>
      <c r="D1659">
        <v>-21.542285345700002</v>
      </c>
      <c r="E1659">
        <v>22.930382361100001</v>
      </c>
      <c r="F1659">
        <v>-15</v>
      </c>
    </row>
    <row r="1660" spans="3:6" hidden="1" x14ac:dyDescent="0.3">
      <c r="C1660">
        <v>36166</v>
      </c>
      <c r="D1660">
        <v>-18.028334074899998</v>
      </c>
      <c r="E1660">
        <v>22.9598377686</v>
      </c>
      <c r="F1660">
        <v>-15</v>
      </c>
    </row>
    <row r="1661" spans="3:6" hidden="1" x14ac:dyDescent="0.3">
      <c r="C1661">
        <v>36187</v>
      </c>
      <c r="D1661">
        <v>-18.9382985674</v>
      </c>
      <c r="E1661">
        <v>22.9626244685</v>
      </c>
      <c r="F1661">
        <v>-15</v>
      </c>
    </row>
    <row r="1662" spans="3:6" hidden="1" x14ac:dyDescent="0.3">
      <c r="C1662">
        <v>36167</v>
      </c>
      <c r="D1662">
        <v>-20.708910597799999</v>
      </c>
      <c r="E1662">
        <v>22.981981602200001</v>
      </c>
      <c r="F1662">
        <v>-15</v>
      </c>
    </row>
    <row r="1663" spans="3:6" hidden="1" x14ac:dyDescent="0.3">
      <c r="C1663">
        <v>36180</v>
      </c>
      <c r="D1663">
        <v>-19.831249244799999</v>
      </c>
      <c r="E1663">
        <v>22.987269328899998</v>
      </c>
      <c r="F1663">
        <v>-15</v>
      </c>
    </row>
    <row r="1664" spans="3:6" hidden="1" x14ac:dyDescent="0.3">
      <c r="C1664">
        <v>36162</v>
      </c>
      <c r="D1664">
        <v>-22.327961698199999</v>
      </c>
      <c r="E1664">
        <v>23.008053927799999</v>
      </c>
      <c r="F1664">
        <v>-15</v>
      </c>
    </row>
    <row r="1665" spans="3:6" hidden="1" x14ac:dyDescent="0.3">
      <c r="C1665">
        <v>36160</v>
      </c>
      <c r="D1665">
        <v>-17.085708259699999</v>
      </c>
      <c r="E1665">
        <v>23.013798531799999</v>
      </c>
      <c r="F1665">
        <v>-15</v>
      </c>
    </row>
    <row r="1666" spans="3:6" hidden="1" x14ac:dyDescent="0.3">
      <c r="C1666">
        <v>36739</v>
      </c>
      <c r="D1666">
        <v>20.8932905805</v>
      </c>
      <c r="E1666">
        <v>23.047280438800001</v>
      </c>
      <c r="F1666">
        <v>-15</v>
      </c>
    </row>
    <row r="1667" spans="3:6" hidden="1" x14ac:dyDescent="0.3">
      <c r="C1667">
        <v>36707</v>
      </c>
      <c r="D1667">
        <v>17.032264346800002</v>
      </c>
      <c r="E1667">
        <v>23.054754278299999</v>
      </c>
      <c r="F1667">
        <v>-15</v>
      </c>
    </row>
    <row r="1668" spans="3:6" hidden="1" x14ac:dyDescent="0.3">
      <c r="C1668">
        <v>36709</v>
      </c>
      <c r="D1668">
        <v>22.337437856800001</v>
      </c>
      <c r="E1668">
        <v>23.111644830100001</v>
      </c>
      <c r="F1668">
        <v>-15</v>
      </c>
    </row>
    <row r="1669" spans="3:6" hidden="1" x14ac:dyDescent="0.3">
      <c r="C1669">
        <v>36730</v>
      </c>
      <c r="D1669">
        <v>21.671371980499998</v>
      </c>
      <c r="E1669">
        <v>23.1303714282</v>
      </c>
      <c r="F1669">
        <v>-15</v>
      </c>
    </row>
    <row r="1670" spans="3:6" hidden="1" x14ac:dyDescent="0.3">
      <c r="C1670">
        <v>36769</v>
      </c>
      <c r="D1670">
        <v>18.1855521367</v>
      </c>
      <c r="E1670">
        <v>23.143197849</v>
      </c>
      <c r="F1670">
        <v>-15</v>
      </c>
    </row>
    <row r="1671" spans="3:6" hidden="1" x14ac:dyDescent="0.3">
      <c r="C1671">
        <v>36697</v>
      </c>
      <c r="D1671">
        <v>18.6719540952</v>
      </c>
      <c r="E1671">
        <v>23.162606777499999</v>
      </c>
      <c r="F1671">
        <v>-15</v>
      </c>
    </row>
    <row r="1672" spans="3:6" hidden="1" x14ac:dyDescent="0.3">
      <c r="C1672">
        <v>36768</v>
      </c>
      <c r="D1672">
        <v>19.1583560537</v>
      </c>
      <c r="E1672">
        <v>23.1820157061</v>
      </c>
      <c r="F1672">
        <v>-15</v>
      </c>
    </row>
    <row r="1673" spans="3:6" hidden="1" x14ac:dyDescent="0.3">
      <c r="C1673">
        <v>11821</v>
      </c>
      <c r="D1673">
        <v>-23.1</v>
      </c>
      <c r="E1673">
        <v>23.2</v>
      </c>
      <c r="F1673">
        <v>-15</v>
      </c>
    </row>
    <row r="1674" spans="3:6" hidden="1" x14ac:dyDescent="0.3">
      <c r="C1674">
        <v>12181</v>
      </c>
      <c r="D1674">
        <v>-16.100000000000001</v>
      </c>
      <c r="E1674">
        <v>23.2</v>
      </c>
      <c r="F1674">
        <v>-15</v>
      </c>
    </row>
    <row r="1675" spans="3:6" hidden="1" x14ac:dyDescent="0.3">
      <c r="C1675">
        <v>26058</v>
      </c>
      <c r="D1675">
        <v>16.100000000000001</v>
      </c>
      <c r="E1675">
        <v>23.2</v>
      </c>
      <c r="F1675">
        <v>-15</v>
      </c>
    </row>
    <row r="1676" spans="3:6" x14ac:dyDescent="0.3">
      <c r="C1676">
        <v>25698</v>
      </c>
      <c r="D1676">
        <v>23.1</v>
      </c>
      <c r="E1676">
        <v>23.2</v>
      </c>
      <c r="F1676">
        <v>-15</v>
      </c>
    </row>
    <row r="1677" spans="3:6" hidden="1" x14ac:dyDescent="0.3">
      <c r="C1677">
        <v>36698</v>
      </c>
      <c r="D1677">
        <v>19.5893693107</v>
      </c>
      <c r="E1677">
        <v>23.2324279473</v>
      </c>
      <c r="F1677">
        <v>-15</v>
      </c>
    </row>
    <row r="1678" spans="3:6" hidden="1" x14ac:dyDescent="0.3">
      <c r="C1678">
        <v>36696</v>
      </c>
      <c r="D1678">
        <v>17.643282791200001</v>
      </c>
      <c r="E1678">
        <v>23.277062143799998</v>
      </c>
      <c r="F1678">
        <v>-15</v>
      </c>
    </row>
    <row r="1679" spans="3:6" hidden="1" x14ac:dyDescent="0.3">
      <c r="C1679">
        <v>36767</v>
      </c>
      <c r="D1679">
        <v>20.0203825677</v>
      </c>
      <c r="E1679">
        <v>23.2828401885</v>
      </c>
      <c r="F1679">
        <v>-15</v>
      </c>
    </row>
    <row r="1680" spans="3:6" hidden="1" x14ac:dyDescent="0.3">
      <c r="C1680">
        <v>36226</v>
      </c>
      <c r="D1680">
        <v>-21.6203563306</v>
      </c>
      <c r="E1680">
        <v>23.296268330499998</v>
      </c>
      <c r="F1680">
        <v>-15</v>
      </c>
    </row>
    <row r="1681" spans="3:6" hidden="1" x14ac:dyDescent="0.3">
      <c r="C1681">
        <v>36151</v>
      </c>
      <c r="D1681">
        <v>-21.1963890601</v>
      </c>
      <c r="E1681">
        <v>23.3288568366</v>
      </c>
      <c r="F1681">
        <v>-15</v>
      </c>
    </row>
    <row r="1682" spans="3:6" hidden="1" x14ac:dyDescent="0.3">
      <c r="C1682">
        <v>36152</v>
      </c>
      <c r="D1682">
        <v>-21.987226732100002</v>
      </c>
      <c r="E1682">
        <v>23.331410547299999</v>
      </c>
      <c r="F1682">
        <v>-15</v>
      </c>
    </row>
    <row r="1683" spans="3:6" hidden="1" x14ac:dyDescent="0.3">
      <c r="C1683">
        <v>36728</v>
      </c>
      <c r="D1683">
        <v>20.4421862608</v>
      </c>
      <c r="E1683">
        <v>23.341269330199999</v>
      </c>
      <c r="F1683">
        <v>-15</v>
      </c>
    </row>
    <row r="1684" spans="3:6" hidden="1" x14ac:dyDescent="0.3">
      <c r="C1684">
        <v>36229</v>
      </c>
      <c r="D1684">
        <v>-18.028419831899999</v>
      </c>
      <c r="E1684">
        <v>23.348439751800001</v>
      </c>
      <c r="F1684">
        <v>-15</v>
      </c>
    </row>
    <row r="1685" spans="3:6" hidden="1" x14ac:dyDescent="0.3">
      <c r="C1685">
        <v>36150</v>
      </c>
      <c r="D1685">
        <v>-18.489718209100001</v>
      </c>
      <c r="E1685">
        <v>23.3494561451</v>
      </c>
      <c r="F1685">
        <v>-15</v>
      </c>
    </row>
    <row r="1686" spans="3:6" hidden="1" x14ac:dyDescent="0.3">
      <c r="C1686">
        <v>36228</v>
      </c>
      <c r="D1686">
        <v>-18.951016586200002</v>
      </c>
      <c r="E1686">
        <v>23.3504725385</v>
      </c>
      <c r="F1686">
        <v>-15</v>
      </c>
    </row>
    <row r="1687" spans="3:6" hidden="1" x14ac:dyDescent="0.3">
      <c r="C1687">
        <v>36182</v>
      </c>
      <c r="D1687">
        <v>-19.410540114300002</v>
      </c>
      <c r="E1687">
        <v>23.355943590799999</v>
      </c>
      <c r="F1687">
        <v>-15</v>
      </c>
    </row>
    <row r="1688" spans="3:6" hidden="1" x14ac:dyDescent="0.3">
      <c r="C1688">
        <v>36232</v>
      </c>
      <c r="D1688">
        <v>-19.870063642400002</v>
      </c>
      <c r="E1688">
        <v>23.361414643</v>
      </c>
      <c r="F1688">
        <v>-15</v>
      </c>
    </row>
    <row r="1689" spans="3:6" hidden="1" x14ac:dyDescent="0.3">
      <c r="C1689">
        <v>36179</v>
      </c>
      <c r="D1689">
        <v>-20.321242716</v>
      </c>
      <c r="E1689">
        <v>23.3614299929</v>
      </c>
      <c r="F1689">
        <v>-15</v>
      </c>
    </row>
    <row r="1690" spans="3:6" hidden="1" x14ac:dyDescent="0.3">
      <c r="C1690">
        <v>36227</v>
      </c>
      <c r="D1690">
        <v>-20.772421789599999</v>
      </c>
      <c r="E1690">
        <v>23.3614453428</v>
      </c>
      <c r="F1690">
        <v>-15</v>
      </c>
    </row>
    <row r="1691" spans="3:6" hidden="1" x14ac:dyDescent="0.3">
      <c r="C1691">
        <v>36225</v>
      </c>
      <c r="D1691">
        <v>-22.354097133500002</v>
      </c>
      <c r="E1691">
        <v>23.366552764200001</v>
      </c>
      <c r="F1691">
        <v>-15</v>
      </c>
    </row>
    <row r="1692" spans="3:6" hidden="1" x14ac:dyDescent="0.3">
      <c r="C1692">
        <v>36149</v>
      </c>
      <c r="D1692">
        <v>-17.5605573044</v>
      </c>
      <c r="E1692">
        <v>23.369926836000001</v>
      </c>
      <c r="F1692">
        <v>-15</v>
      </c>
    </row>
    <row r="1693" spans="3:6" hidden="1" x14ac:dyDescent="0.3">
      <c r="C1693">
        <v>36230</v>
      </c>
      <c r="D1693">
        <v>-17.0926947769</v>
      </c>
      <c r="E1693">
        <v>23.391413920200002</v>
      </c>
      <c r="F1693">
        <v>-15</v>
      </c>
    </row>
    <row r="1694" spans="3:6" hidden="1" x14ac:dyDescent="0.3">
      <c r="C1694">
        <v>36772</v>
      </c>
      <c r="D1694">
        <v>20.863989954000001</v>
      </c>
      <c r="E1694">
        <v>23.399698471899999</v>
      </c>
      <c r="F1694">
        <v>-15</v>
      </c>
    </row>
    <row r="1695" spans="3:6" hidden="1" x14ac:dyDescent="0.3">
      <c r="C1695">
        <v>36729</v>
      </c>
      <c r="D1695">
        <v>21.257693600900001</v>
      </c>
      <c r="E1695">
        <v>23.403800926399999</v>
      </c>
      <c r="F1695">
        <v>-15</v>
      </c>
    </row>
    <row r="1696" spans="3:6" hidden="1" x14ac:dyDescent="0.3">
      <c r="C1696">
        <v>36766</v>
      </c>
      <c r="D1696">
        <v>21.651397247799999</v>
      </c>
      <c r="E1696">
        <v>23.407903381000001</v>
      </c>
      <c r="F1696">
        <v>-15</v>
      </c>
    </row>
    <row r="1697" spans="3:6" hidden="1" x14ac:dyDescent="0.3">
      <c r="C1697">
        <v>36770</v>
      </c>
      <c r="D1697">
        <v>17.1010134458</v>
      </c>
      <c r="E1697">
        <v>23.410926438600001</v>
      </c>
      <c r="F1697">
        <v>-15</v>
      </c>
    </row>
    <row r="1698" spans="3:6" hidden="1" x14ac:dyDescent="0.3">
      <c r="C1698">
        <v>36699</v>
      </c>
      <c r="D1698">
        <v>22.029665726800001</v>
      </c>
      <c r="E1698">
        <v>23.429239799699999</v>
      </c>
      <c r="F1698">
        <v>-15</v>
      </c>
    </row>
    <row r="1699" spans="3:6" hidden="1" x14ac:dyDescent="0.3">
      <c r="C1699">
        <v>36145</v>
      </c>
      <c r="D1699">
        <v>-22.727048566699999</v>
      </c>
      <c r="E1699">
        <v>23.433276382100001</v>
      </c>
      <c r="F1699">
        <v>-15</v>
      </c>
    </row>
    <row r="1700" spans="3:6" hidden="1" x14ac:dyDescent="0.3">
      <c r="C1700">
        <v>36141</v>
      </c>
      <c r="D1700">
        <v>-16.596347388400002</v>
      </c>
      <c r="E1700">
        <v>23.445706960100001</v>
      </c>
      <c r="F1700">
        <v>-15</v>
      </c>
    </row>
    <row r="1701" spans="3:6" hidden="1" x14ac:dyDescent="0.3">
      <c r="C1701">
        <v>36765</v>
      </c>
      <c r="D1701">
        <v>22.4079342058</v>
      </c>
      <c r="E1701">
        <v>23.4505762185</v>
      </c>
      <c r="F1701">
        <v>-15</v>
      </c>
    </row>
    <row r="1702" spans="3:6" hidden="1" x14ac:dyDescent="0.3">
      <c r="C1702">
        <v>36688</v>
      </c>
      <c r="D1702">
        <v>16.600506722900001</v>
      </c>
      <c r="E1702">
        <v>23.4554632193</v>
      </c>
      <c r="F1702">
        <v>-15</v>
      </c>
    </row>
    <row r="1703" spans="3:6" hidden="1" x14ac:dyDescent="0.3">
      <c r="C1703">
        <v>36692</v>
      </c>
      <c r="D1703">
        <v>22.753967102899999</v>
      </c>
      <c r="E1703">
        <v>23.475288109200001</v>
      </c>
      <c r="F1703">
        <v>-15</v>
      </c>
    </row>
    <row r="1704" spans="3:6" hidden="1" x14ac:dyDescent="0.3">
      <c r="C1704">
        <v>11820</v>
      </c>
      <c r="D1704">
        <v>-23.1</v>
      </c>
      <c r="E1704">
        <v>23.5</v>
      </c>
      <c r="F1704">
        <v>-15</v>
      </c>
    </row>
    <row r="1705" spans="3:6" hidden="1" x14ac:dyDescent="0.3">
      <c r="C1705">
        <v>12180</v>
      </c>
      <c r="D1705">
        <v>-16.100000000000001</v>
      </c>
      <c r="E1705">
        <v>23.5</v>
      </c>
      <c r="F1705">
        <v>-15</v>
      </c>
    </row>
    <row r="1706" spans="3:6" hidden="1" x14ac:dyDescent="0.3">
      <c r="C1706">
        <v>26057</v>
      </c>
      <c r="D1706">
        <v>16.100000000000001</v>
      </c>
      <c r="E1706">
        <v>23.5</v>
      </c>
      <c r="F1706">
        <v>-15</v>
      </c>
    </row>
    <row r="1707" spans="3:6" x14ac:dyDescent="0.3">
      <c r="C1707">
        <v>25697</v>
      </c>
      <c r="D1707">
        <v>23.1</v>
      </c>
      <c r="E1707">
        <v>23.5</v>
      </c>
      <c r="F1707">
        <v>-15</v>
      </c>
    </row>
    <row r="1708" spans="3:6" hidden="1" x14ac:dyDescent="0.3">
      <c r="C1708">
        <v>36678</v>
      </c>
      <c r="D1708">
        <v>18.109442734999998</v>
      </c>
      <c r="E1708">
        <v>23.621598924499999</v>
      </c>
      <c r="F1708">
        <v>-15</v>
      </c>
    </row>
    <row r="1709" spans="3:6" hidden="1" x14ac:dyDescent="0.3">
      <c r="C1709">
        <v>36679</v>
      </c>
      <c r="D1709">
        <v>19.079178026800001</v>
      </c>
      <c r="E1709">
        <v>23.641007853000001</v>
      </c>
      <c r="F1709">
        <v>-15</v>
      </c>
    </row>
    <row r="1710" spans="3:6" hidden="1" x14ac:dyDescent="0.3">
      <c r="C1710">
        <v>36680</v>
      </c>
      <c r="D1710">
        <v>19.993524617199999</v>
      </c>
      <c r="E1710">
        <v>23.6914200943</v>
      </c>
      <c r="F1710">
        <v>-15</v>
      </c>
    </row>
    <row r="1711" spans="3:6" hidden="1" x14ac:dyDescent="0.3">
      <c r="C1711">
        <v>36134</v>
      </c>
      <c r="D1711">
        <v>-21.760178165300001</v>
      </c>
      <c r="E1711">
        <v>23.698134165199999</v>
      </c>
      <c r="F1711">
        <v>-15</v>
      </c>
    </row>
    <row r="1712" spans="3:6" hidden="1" x14ac:dyDescent="0.3">
      <c r="C1712">
        <v>36131</v>
      </c>
      <c r="D1712">
        <v>-18.030876582600001</v>
      </c>
      <c r="E1712">
        <v>23.724219875900001</v>
      </c>
      <c r="F1712">
        <v>-15</v>
      </c>
    </row>
    <row r="1713" spans="3:6" hidden="1" x14ac:dyDescent="0.3">
      <c r="C1713">
        <v>36132</v>
      </c>
      <c r="D1713">
        <v>-18.975508293099999</v>
      </c>
      <c r="E1713">
        <v>23.725236269300002</v>
      </c>
      <c r="F1713">
        <v>-15</v>
      </c>
    </row>
    <row r="1714" spans="3:6" hidden="1" x14ac:dyDescent="0.3">
      <c r="C1714">
        <v>36181</v>
      </c>
      <c r="D1714">
        <v>-19.918365154499998</v>
      </c>
      <c r="E1714">
        <v>23.730707321499999</v>
      </c>
      <c r="F1714">
        <v>-15</v>
      </c>
    </row>
    <row r="1715" spans="3:6" hidden="1" x14ac:dyDescent="0.3">
      <c r="C1715">
        <v>36133</v>
      </c>
      <c r="D1715">
        <v>-20.852877561500001</v>
      </c>
      <c r="E1715">
        <v>23.730722671399999</v>
      </c>
      <c r="F1715">
        <v>-15</v>
      </c>
    </row>
    <row r="1716" spans="3:6" hidden="1" x14ac:dyDescent="0.3">
      <c r="C1716">
        <v>36135</v>
      </c>
      <c r="D1716">
        <v>-22.427048566700002</v>
      </c>
      <c r="E1716">
        <v>23.733276382100001</v>
      </c>
      <c r="F1716">
        <v>-15</v>
      </c>
    </row>
    <row r="1717" spans="3:6" hidden="1" x14ac:dyDescent="0.3">
      <c r="C1717">
        <v>36130</v>
      </c>
      <c r="D1717">
        <v>-17.079680721799999</v>
      </c>
      <c r="E1717">
        <v>23.745706960100001</v>
      </c>
      <c r="F1717">
        <v>-15</v>
      </c>
    </row>
    <row r="1718" spans="3:6" hidden="1" x14ac:dyDescent="0.3">
      <c r="C1718">
        <v>36727</v>
      </c>
      <c r="D1718">
        <v>20.898661643699999</v>
      </c>
      <c r="E1718">
        <v>23.749849235900001</v>
      </c>
      <c r="F1718">
        <v>-15</v>
      </c>
    </row>
    <row r="1719" spans="3:6" hidden="1" x14ac:dyDescent="0.3">
      <c r="C1719">
        <v>36681</v>
      </c>
      <c r="D1719">
        <v>21.775698623899999</v>
      </c>
      <c r="E1719">
        <v>23.753951690499999</v>
      </c>
      <c r="F1719">
        <v>-15</v>
      </c>
    </row>
    <row r="1720" spans="3:6" hidden="1" x14ac:dyDescent="0.3">
      <c r="C1720">
        <v>36677</v>
      </c>
      <c r="D1720">
        <v>17.0838400562</v>
      </c>
      <c r="E1720">
        <v>23.755463219300001</v>
      </c>
      <c r="F1720">
        <v>-15</v>
      </c>
    </row>
    <row r="1721" spans="3:6" hidden="1" x14ac:dyDescent="0.3">
      <c r="C1721">
        <v>36682</v>
      </c>
      <c r="D1721">
        <v>22.453967102899998</v>
      </c>
      <c r="E1721">
        <v>23.775288109200002</v>
      </c>
      <c r="F1721">
        <v>-15</v>
      </c>
    </row>
    <row r="1722" spans="3:6" hidden="1" x14ac:dyDescent="0.3">
      <c r="C1722">
        <v>11819</v>
      </c>
      <c r="D1722">
        <v>-23.1</v>
      </c>
      <c r="E1722">
        <v>23.8</v>
      </c>
      <c r="F1722">
        <v>-15</v>
      </c>
    </row>
    <row r="1723" spans="3:6" hidden="1" x14ac:dyDescent="0.3">
      <c r="C1723">
        <v>12179</v>
      </c>
      <c r="D1723">
        <v>-16.100000000000001</v>
      </c>
      <c r="E1723">
        <v>23.8</v>
      </c>
      <c r="F1723">
        <v>-15</v>
      </c>
    </row>
    <row r="1724" spans="3:6" hidden="1" x14ac:dyDescent="0.3">
      <c r="C1724">
        <v>26056</v>
      </c>
      <c r="D1724">
        <v>16.100000000000001</v>
      </c>
      <c r="E1724">
        <v>23.8</v>
      </c>
      <c r="F1724">
        <v>-15</v>
      </c>
    </row>
    <row r="1725" spans="3:6" x14ac:dyDescent="0.3">
      <c r="C1725">
        <v>25696</v>
      </c>
      <c r="D1725">
        <v>23.1</v>
      </c>
      <c r="E1725">
        <v>23.8</v>
      </c>
      <c r="F1725">
        <v>-15</v>
      </c>
    </row>
    <row r="1726" spans="3:6" hidden="1" x14ac:dyDescent="0.3">
      <c r="C1726">
        <v>11809</v>
      </c>
      <c r="D1726">
        <v>-23.1</v>
      </c>
      <c r="E1726">
        <v>24.1</v>
      </c>
      <c r="F1726">
        <v>-15</v>
      </c>
    </row>
    <row r="1727" spans="3:6" hidden="1" x14ac:dyDescent="0.3">
      <c r="C1727">
        <v>13095</v>
      </c>
      <c r="D1727">
        <v>-22.8</v>
      </c>
      <c r="E1727">
        <v>24.1</v>
      </c>
      <c r="F1727">
        <v>-15</v>
      </c>
    </row>
    <row r="1728" spans="3:6" hidden="1" x14ac:dyDescent="0.3">
      <c r="C1728">
        <v>13096</v>
      </c>
      <c r="D1728">
        <v>-22.5</v>
      </c>
      <c r="E1728">
        <v>24.1</v>
      </c>
      <c r="F1728">
        <v>-15</v>
      </c>
    </row>
    <row r="1729" spans="3:6" hidden="1" x14ac:dyDescent="0.3">
      <c r="C1729">
        <v>13097</v>
      </c>
      <c r="D1729">
        <v>-22.2</v>
      </c>
      <c r="E1729">
        <v>24.1</v>
      </c>
      <c r="F1729">
        <v>-15</v>
      </c>
    </row>
    <row r="1730" spans="3:6" hidden="1" x14ac:dyDescent="0.3">
      <c r="C1730">
        <v>13094</v>
      </c>
      <c r="D1730">
        <v>-21.9</v>
      </c>
      <c r="E1730">
        <v>24.1</v>
      </c>
      <c r="F1730">
        <v>-15</v>
      </c>
    </row>
    <row r="1731" spans="3:6" hidden="1" x14ac:dyDescent="0.3">
      <c r="C1731">
        <v>13124</v>
      </c>
      <c r="D1731">
        <v>-21.416666666699999</v>
      </c>
      <c r="E1731">
        <v>24.1</v>
      </c>
      <c r="F1731">
        <v>-15</v>
      </c>
    </row>
    <row r="1732" spans="3:6" hidden="1" x14ac:dyDescent="0.3">
      <c r="C1732">
        <v>13125</v>
      </c>
      <c r="D1732">
        <v>-20.933333333299998</v>
      </c>
      <c r="E1732">
        <v>24.1</v>
      </c>
      <c r="F1732">
        <v>-15</v>
      </c>
    </row>
    <row r="1733" spans="3:6" hidden="1" x14ac:dyDescent="0.3">
      <c r="C1733">
        <v>13126</v>
      </c>
      <c r="D1733">
        <v>-20.45</v>
      </c>
      <c r="E1733">
        <v>24.1</v>
      </c>
      <c r="F1733">
        <v>-15</v>
      </c>
    </row>
    <row r="1734" spans="3:6" hidden="1" x14ac:dyDescent="0.3">
      <c r="C1734">
        <v>13127</v>
      </c>
      <c r="D1734">
        <v>-19.9666666667</v>
      </c>
      <c r="E1734">
        <v>24.1</v>
      </c>
      <c r="F1734">
        <v>-15</v>
      </c>
    </row>
    <row r="1735" spans="3:6" hidden="1" x14ac:dyDescent="0.3">
      <c r="C1735">
        <v>13128</v>
      </c>
      <c r="D1735">
        <v>-19.483333333299999</v>
      </c>
      <c r="E1735">
        <v>24.1</v>
      </c>
      <c r="F1735">
        <v>-15</v>
      </c>
    </row>
    <row r="1736" spans="3:6" hidden="1" x14ac:dyDescent="0.3">
      <c r="C1736">
        <v>13129</v>
      </c>
      <c r="D1736">
        <v>-19</v>
      </c>
      <c r="E1736">
        <v>24.1</v>
      </c>
      <c r="F1736">
        <v>-15</v>
      </c>
    </row>
    <row r="1737" spans="3:6" hidden="1" x14ac:dyDescent="0.3">
      <c r="C1737">
        <v>13130</v>
      </c>
      <c r="D1737">
        <v>-18.516666666700001</v>
      </c>
      <c r="E1737">
        <v>24.1</v>
      </c>
      <c r="F1737">
        <v>-15</v>
      </c>
    </row>
    <row r="1738" spans="3:6" hidden="1" x14ac:dyDescent="0.3">
      <c r="C1738">
        <v>13131</v>
      </c>
      <c r="D1738">
        <v>-18.0333333333</v>
      </c>
      <c r="E1738">
        <v>24.1</v>
      </c>
      <c r="F1738">
        <v>-15</v>
      </c>
    </row>
    <row r="1739" spans="3:6" hidden="1" x14ac:dyDescent="0.3">
      <c r="C1739">
        <v>13132</v>
      </c>
      <c r="D1739">
        <v>-17.55</v>
      </c>
      <c r="E1739">
        <v>24.1</v>
      </c>
      <c r="F1739">
        <v>-15</v>
      </c>
    </row>
    <row r="1740" spans="3:6" hidden="1" x14ac:dyDescent="0.3">
      <c r="C1740">
        <v>13133</v>
      </c>
      <c r="D1740">
        <v>-17.066666666700002</v>
      </c>
      <c r="E1740">
        <v>24.1</v>
      </c>
      <c r="F1740">
        <v>-15</v>
      </c>
    </row>
    <row r="1741" spans="3:6" hidden="1" x14ac:dyDescent="0.3">
      <c r="C1741">
        <v>13134</v>
      </c>
      <c r="D1741">
        <v>-16.583333333300001</v>
      </c>
      <c r="E1741">
        <v>24.1</v>
      </c>
      <c r="F1741">
        <v>-15</v>
      </c>
    </row>
    <row r="1742" spans="3:6" hidden="1" x14ac:dyDescent="0.3">
      <c r="C1742">
        <v>12169</v>
      </c>
      <c r="D1742">
        <v>-16.100000000000001</v>
      </c>
      <c r="E1742">
        <v>24.1</v>
      </c>
      <c r="F1742">
        <v>-15</v>
      </c>
    </row>
    <row r="1743" spans="3:6" hidden="1" x14ac:dyDescent="0.3">
      <c r="C1743">
        <v>13205</v>
      </c>
      <c r="D1743">
        <v>-15.6264705882</v>
      </c>
      <c r="E1743">
        <v>24.1</v>
      </c>
      <c r="F1743">
        <v>-15</v>
      </c>
    </row>
    <row r="1744" spans="3:6" hidden="1" x14ac:dyDescent="0.3">
      <c r="C1744">
        <v>13206</v>
      </c>
      <c r="D1744">
        <v>-15.152941176500001</v>
      </c>
      <c r="E1744">
        <v>24.1</v>
      </c>
      <c r="F1744">
        <v>-15</v>
      </c>
    </row>
    <row r="1745" spans="3:6" hidden="1" x14ac:dyDescent="0.3">
      <c r="C1745">
        <v>13207</v>
      </c>
      <c r="D1745">
        <v>-14.679411764699999</v>
      </c>
      <c r="E1745">
        <v>24.1</v>
      </c>
      <c r="F1745">
        <v>-15</v>
      </c>
    </row>
    <row r="1746" spans="3:6" hidden="1" x14ac:dyDescent="0.3">
      <c r="C1746">
        <v>13208</v>
      </c>
      <c r="D1746">
        <v>-14.2058823529</v>
      </c>
      <c r="E1746">
        <v>24.1</v>
      </c>
      <c r="F1746">
        <v>-15</v>
      </c>
    </row>
    <row r="1747" spans="3:6" hidden="1" x14ac:dyDescent="0.3">
      <c r="C1747">
        <v>13209</v>
      </c>
      <c r="D1747">
        <v>-13.7323529412</v>
      </c>
      <c r="E1747">
        <v>24.1</v>
      </c>
      <c r="F1747">
        <v>-15</v>
      </c>
    </row>
    <row r="1748" spans="3:6" hidden="1" x14ac:dyDescent="0.3">
      <c r="C1748">
        <v>13210</v>
      </c>
      <c r="D1748">
        <v>-13.258823529400001</v>
      </c>
      <c r="E1748">
        <v>24.1</v>
      </c>
      <c r="F1748">
        <v>-15</v>
      </c>
    </row>
    <row r="1749" spans="3:6" hidden="1" x14ac:dyDescent="0.3">
      <c r="C1749">
        <v>13211</v>
      </c>
      <c r="D1749">
        <v>-12.785294117699999</v>
      </c>
      <c r="E1749">
        <v>24.1</v>
      </c>
      <c r="F1749">
        <v>-15</v>
      </c>
    </row>
    <row r="1750" spans="3:6" hidden="1" x14ac:dyDescent="0.3">
      <c r="C1750">
        <v>13212</v>
      </c>
      <c r="D1750">
        <v>-12.3117647059</v>
      </c>
      <c r="E1750">
        <v>24.1</v>
      </c>
      <c r="F1750">
        <v>-15</v>
      </c>
    </row>
    <row r="1751" spans="3:6" hidden="1" x14ac:dyDescent="0.3">
      <c r="C1751">
        <v>13213</v>
      </c>
      <c r="D1751">
        <v>-11.8382352941</v>
      </c>
      <c r="E1751">
        <v>24.1</v>
      </c>
      <c r="F1751">
        <v>-15</v>
      </c>
    </row>
    <row r="1752" spans="3:6" hidden="1" x14ac:dyDescent="0.3">
      <c r="C1752">
        <v>13214</v>
      </c>
      <c r="D1752">
        <v>-11.364705882399999</v>
      </c>
      <c r="E1752">
        <v>24.1</v>
      </c>
      <c r="F1752">
        <v>-15</v>
      </c>
    </row>
    <row r="1753" spans="3:6" hidden="1" x14ac:dyDescent="0.3">
      <c r="C1753">
        <v>13215</v>
      </c>
      <c r="D1753">
        <v>-10.8911764706</v>
      </c>
      <c r="E1753">
        <v>24.1</v>
      </c>
      <c r="F1753">
        <v>-15</v>
      </c>
    </row>
    <row r="1754" spans="3:6" hidden="1" x14ac:dyDescent="0.3">
      <c r="C1754">
        <v>13216</v>
      </c>
      <c r="D1754">
        <v>-10.4176470588</v>
      </c>
      <c r="E1754">
        <v>24.1</v>
      </c>
      <c r="F1754">
        <v>-15</v>
      </c>
    </row>
    <row r="1755" spans="3:6" hidden="1" x14ac:dyDescent="0.3">
      <c r="C1755">
        <v>13217</v>
      </c>
      <c r="D1755">
        <v>-9.9441176470600006</v>
      </c>
      <c r="E1755">
        <v>24.1</v>
      </c>
      <c r="F1755">
        <v>-15</v>
      </c>
    </row>
    <row r="1756" spans="3:6" hidden="1" x14ac:dyDescent="0.3">
      <c r="C1756">
        <v>13218</v>
      </c>
      <c r="D1756">
        <v>-9.4705882352900002</v>
      </c>
      <c r="E1756">
        <v>24.1</v>
      </c>
      <c r="F1756">
        <v>-15</v>
      </c>
    </row>
    <row r="1757" spans="3:6" hidden="1" x14ac:dyDescent="0.3">
      <c r="C1757">
        <v>13219</v>
      </c>
      <c r="D1757">
        <v>-8.9970588235300006</v>
      </c>
      <c r="E1757">
        <v>24.1</v>
      </c>
      <c r="F1757">
        <v>-15</v>
      </c>
    </row>
    <row r="1758" spans="3:6" hidden="1" x14ac:dyDescent="0.3">
      <c r="C1758">
        <v>13220</v>
      </c>
      <c r="D1758">
        <v>-8.5235294117699993</v>
      </c>
      <c r="E1758">
        <v>24.1</v>
      </c>
      <c r="F1758">
        <v>-15</v>
      </c>
    </row>
    <row r="1759" spans="3:6" hidden="1" x14ac:dyDescent="0.3">
      <c r="C1759">
        <v>13221</v>
      </c>
      <c r="D1759">
        <v>-8.0500000000000007</v>
      </c>
      <c r="E1759">
        <v>24.1</v>
      </c>
      <c r="F1759">
        <v>-15</v>
      </c>
    </row>
    <row r="1760" spans="3:6" hidden="1" x14ac:dyDescent="0.3">
      <c r="C1760">
        <v>13222</v>
      </c>
      <c r="D1760">
        <v>-7.5764705882300003</v>
      </c>
      <c r="E1760">
        <v>24.1</v>
      </c>
      <c r="F1760">
        <v>-15</v>
      </c>
    </row>
    <row r="1761" spans="3:6" hidden="1" x14ac:dyDescent="0.3">
      <c r="C1761">
        <v>13223</v>
      </c>
      <c r="D1761">
        <v>-7.1029411764699999</v>
      </c>
      <c r="E1761">
        <v>24.1</v>
      </c>
      <c r="F1761">
        <v>-15</v>
      </c>
    </row>
    <row r="1762" spans="3:6" hidden="1" x14ac:dyDescent="0.3">
      <c r="C1762">
        <v>13224</v>
      </c>
      <c r="D1762">
        <v>-6.6294117647100004</v>
      </c>
      <c r="E1762">
        <v>24.1</v>
      </c>
      <c r="F1762">
        <v>-15</v>
      </c>
    </row>
    <row r="1763" spans="3:6" hidden="1" x14ac:dyDescent="0.3">
      <c r="C1763">
        <v>13225</v>
      </c>
      <c r="D1763">
        <v>-6.15588235294</v>
      </c>
      <c r="E1763">
        <v>24.1</v>
      </c>
      <c r="F1763">
        <v>-15</v>
      </c>
    </row>
    <row r="1764" spans="3:6" hidden="1" x14ac:dyDescent="0.3">
      <c r="C1764">
        <v>13226</v>
      </c>
      <c r="D1764">
        <v>-5.6823529411799996</v>
      </c>
      <c r="E1764">
        <v>24.1</v>
      </c>
      <c r="F1764">
        <v>-15</v>
      </c>
    </row>
    <row r="1765" spans="3:6" hidden="1" x14ac:dyDescent="0.3">
      <c r="C1765">
        <v>13227</v>
      </c>
      <c r="D1765">
        <v>-5.20882352941</v>
      </c>
      <c r="E1765">
        <v>24.1</v>
      </c>
      <c r="F1765">
        <v>-15</v>
      </c>
    </row>
    <row r="1766" spans="3:6" hidden="1" x14ac:dyDescent="0.3">
      <c r="C1766">
        <v>13228</v>
      </c>
      <c r="D1766">
        <v>-4.7352941176499996</v>
      </c>
      <c r="E1766">
        <v>24.1</v>
      </c>
      <c r="F1766">
        <v>-15</v>
      </c>
    </row>
    <row r="1767" spans="3:6" hidden="1" x14ac:dyDescent="0.3">
      <c r="C1767">
        <v>13229</v>
      </c>
      <c r="D1767">
        <v>-4.2617647058800001</v>
      </c>
      <c r="E1767">
        <v>24.1</v>
      </c>
      <c r="F1767">
        <v>-15</v>
      </c>
    </row>
    <row r="1768" spans="3:6" hidden="1" x14ac:dyDescent="0.3">
      <c r="C1768">
        <v>13230</v>
      </c>
      <c r="D1768">
        <v>-3.7882352941200002</v>
      </c>
      <c r="E1768">
        <v>24.1</v>
      </c>
      <c r="F1768">
        <v>-15</v>
      </c>
    </row>
    <row r="1769" spans="3:6" hidden="1" x14ac:dyDescent="0.3">
      <c r="C1769">
        <v>13231</v>
      </c>
      <c r="D1769">
        <v>-3.3147058823500002</v>
      </c>
      <c r="E1769">
        <v>24.1</v>
      </c>
      <c r="F1769">
        <v>-15</v>
      </c>
    </row>
    <row r="1770" spans="3:6" hidden="1" x14ac:dyDescent="0.3">
      <c r="C1770">
        <v>13232</v>
      </c>
      <c r="D1770">
        <v>-2.8411764705899998</v>
      </c>
      <c r="E1770">
        <v>24.1</v>
      </c>
      <c r="F1770">
        <v>-15</v>
      </c>
    </row>
    <row r="1771" spans="3:6" hidden="1" x14ac:dyDescent="0.3">
      <c r="C1771">
        <v>13233</v>
      </c>
      <c r="D1771">
        <v>-2.3676470588199998</v>
      </c>
      <c r="E1771">
        <v>24.1</v>
      </c>
      <c r="F1771">
        <v>-15</v>
      </c>
    </row>
    <row r="1772" spans="3:6" hidden="1" x14ac:dyDescent="0.3">
      <c r="C1772">
        <v>13234</v>
      </c>
      <c r="D1772">
        <v>-1.8941176470600001</v>
      </c>
      <c r="E1772">
        <v>24.1</v>
      </c>
      <c r="F1772">
        <v>-15</v>
      </c>
    </row>
    <row r="1773" spans="3:6" hidden="1" x14ac:dyDescent="0.3">
      <c r="C1773">
        <v>13235</v>
      </c>
      <c r="D1773">
        <v>-1.4205882352899999</v>
      </c>
      <c r="E1773">
        <v>24.1</v>
      </c>
      <c r="F1773">
        <v>-15</v>
      </c>
    </row>
    <row r="1774" spans="3:6" hidden="1" x14ac:dyDescent="0.3">
      <c r="C1774">
        <v>13236</v>
      </c>
      <c r="D1774">
        <v>-0.94705882352899995</v>
      </c>
      <c r="E1774">
        <v>24.1</v>
      </c>
      <c r="F1774">
        <v>-15</v>
      </c>
    </row>
    <row r="1775" spans="3:6" hidden="1" x14ac:dyDescent="0.3">
      <c r="C1775">
        <v>13237</v>
      </c>
      <c r="D1775">
        <v>-0.47352941176500002</v>
      </c>
      <c r="E1775">
        <v>24.1</v>
      </c>
      <c r="F1775">
        <v>-15</v>
      </c>
    </row>
    <row r="1776" spans="3:6" hidden="1" x14ac:dyDescent="0.3">
      <c r="C1776">
        <v>13204</v>
      </c>
      <c r="D1776">
        <v>0</v>
      </c>
      <c r="E1776">
        <v>24.1</v>
      </c>
      <c r="F1776">
        <v>-15</v>
      </c>
    </row>
    <row r="1777" spans="3:6" hidden="1" x14ac:dyDescent="0.3">
      <c r="C1777">
        <v>34656</v>
      </c>
      <c r="D1777">
        <v>0.47352941176500002</v>
      </c>
      <c r="E1777">
        <v>24.1</v>
      </c>
      <c r="F1777">
        <v>-15</v>
      </c>
    </row>
    <row r="1778" spans="3:6" hidden="1" x14ac:dyDescent="0.3">
      <c r="C1778">
        <v>34657</v>
      </c>
      <c r="D1778">
        <v>0.94705882352899995</v>
      </c>
      <c r="E1778">
        <v>24.1</v>
      </c>
      <c r="F1778">
        <v>-15</v>
      </c>
    </row>
    <row r="1779" spans="3:6" hidden="1" x14ac:dyDescent="0.3">
      <c r="C1779">
        <v>34658</v>
      </c>
      <c r="D1779">
        <v>1.4205882352899999</v>
      </c>
      <c r="E1779">
        <v>24.1</v>
      </c>
      <c r="F1779">
        <v>-15</v>
      </c>
    </row>
    <row r="1780" spans="3:6" hidden="1" x14ac:dyDescent="0.3">
      <c r="C1780">
        <v>34659</v>
      </c>
      <c r="D1780">
        <v>1.8941176470600001</v>
      </c>
      <c r="E1780">
        <v>24.1</v>
      </c>
      <c r="F1780">
        <v>-15</v>
      </c>
    </row>
    <row r="1781" spans="3:6" hidden="1" x14ac:dyDescent="0.3">
      <c r="C1781">
        <v>34660</v>
      </c>
      <c r="D1781">
        <v>2.3676470588199998</v>
      </c>
      <c r="E1781">
        <v>24.1</v>
      </c>
      <c r="F1781">
        <v>-15</v>
      </c>
    </row>
    <row r="1782" spans="3:6" hidden="1" x14ac:dyDescent="0.3">
      <c r="C1782">
        <v>34661</v>
      </c>
      <c r="D1782">
        <v>2.8411764705899998</v>
      </c>
      <c r="E1782">
        <v>24.1</v>
      </c>
      <c r="F1782">
        <v>-15</v>
      </c>
    </row>
    <row r="1783" spans="3:6" hidden="1" x14ac:dyDescent="0.3">
      <c r="C1783">
        <v>34662</v>
      </c>
      <c r="D1783">
        <v>3.3147058823500002</v>
      </c>
      <c r="E1783">
        <v>24.1</v>
      </c>
      <c r="F1783">
        <v>-15</v>
      </c>
    </row>
    <row r="1784" spans="3:6" hidden="1" x14ac:dyDescent="0.3">
      <c r="C1784">
        <v>34663</v>
      </c>
      <c r="D1784">
        <v>3.7882352941200002</v>
      </c>
      <c r="E1784">
        <v>24.1</v>
      </c>
      <c r="F1784">
        <v>-15</v>
      </c>
    </row>
    <row r="1785" spans="3:6" hidden="1" x14ac:dyDescent="0.3">
      <c r="C1785">
        <v>34664</v>
      </c>
      <c r="D1785">
        <v>4.2617647058800001</v>
      </c>
      <c r="E1785">
        <v>24.1</v>
      </c>
      <c r="F1785">
        <v>-15</v>
      </c>
    </row>
    <row r="1786" spans="3:6" hidden="1" x14ac:dyDescent="0.3">
      <c r="C1786">
        <v>34665</v>
      </c>
      <c r="D1786">
        <v>4.7352941176499996</v>
      </c>
      <c r="E1786">
        <v>24.1</v>
      </c>
      <c r="F1786">
        <v>-15</v>
      </c>
    </row>
    <row r="1787" spans="3:6" hidden="1" x14ac:dyDescent="0.3">
      <c r="C1787">
        <v>34666</v>
      </c>
      <c r="D1787">
        <v>5.20882352941</v>
      </c>
      <c r="E1787">
        <v>24.1</v>
      </c>
      <c r="F1787">
        <v>-15</v>
      </c>
    </row>
    <row r="1788" spans="3:6" hidden="1" x14ac:dyDescent="0.3">
      <c r="C1788">
        <v>34667</v>
      </c>
      <c r="D1788">
        <v>5.6823529411799996</v>
      </c>
      <c r="E1788">
        <v>24.1</v>
      </c>
      <c r="F1788">
        <v>-15</v>
      </c>
    </row>
    <row r="1789" spans="3:6" hidden="1" x14ac:dyDescent="0.3">
      <c r="C1789">
        <v>34668</v>
      </c>
      <c r="D1789">
        <v>6.15588235294</v>
      </c>
      <c r="E1789">
        <v>24.1</v>
      </c>
      <c r="F1789">
        <v>-15</v>
      </c>
    </row>
    <row r="1790" spans="3:6" hidden="1" x14ac:dyDescent="0.3">
      <c r="C1790">
        <v>34669</v>
      </c>
      <c r="D1790">
        <v>6.6294117647100004</v>
      </c>
      <c r="E1790">
        <v>24.1</v>
      </c>
      <c r="F1790">
        <v>-15</v>
      </c>
    </row>
    <row r="1791" spans="3:6" hidden="1" x14ac:dyDescent="0.3">
      <c r="C1791">
        <v>34670</v>
      </c>
      <c r="D1791">
        <v>7.1029411764699999</v>
      </c>
      <c r="E1791">
        <v>24.1</v>
      </c>
      <c r="F1791">
        <v>-15</v>
      </c>
    </row>
    <row r="1792" spans="3:6" hidden="1" x14ac:dyDescent="0.3">
      <c r="C1792">
        <v>34671</v>
      </c>
      <c r="D1792">
        <v>7.5764705882300003</v>
      </c>
      <c r="E1792">
        <v>24.1</v>
      </c>
      <c r="F1792">
        <v>-15</v>
      </c>
    </row>
    <row r="1793" spans="3:6" hidden="1" x14ac:dyDescent="0.3">
      <c r="C1793">
        <v>34672</v>
      </c>
      <c r="D1793">
        <v>8.0500000000000007</v>
      </c>
      <c r="E1793">
        <v>24.1</v>
      </c>
      <c r="F1793">
        <v>-15</v>
      </c>
    </row>
    <row r="1794" spans="3:6" hidden="1" x14ac:dyDescent="0.3">
      <c r="C1794">
        <v>34673</v>
      </c>
      <c r="D1794">
        <v>8.5235294117699993</v>
      </c>
      <c r="E1794">
        <v>24.1</v>
      </c>
      <c r="F1794">
        <v>-15</v>
      </c>
    </row>
    <row r="1795" spans="3:6" hidden="1" x14ac:dyDescent="0.3">
      <c r="C1795">
        <v>34674</v>
      </c>
      <c r="D1795">
        <v>8.9970588235300006</v>
      </c>
      <c r="E1795">
        <v>24.1</v>
      </c>
      <c r="F1795">
        <v>-15</v>
      </c>
    </row>
    <row r="1796" spans="3:6" hidden="1" x14ac:dyDescent="0.3">
      <c r="C1796">
        <v>34675</v>
      </c>
      <c r="D1796">
        <v>9.4705882352900002</v>
      </c>
      <c r="E1796">
        <v>24.1</v>
      </c>
      <c r="F1796">
        <v>-15</v>
      </c>
    </row>
    <row r="1797" spans="3:6" hidden="1" x14ac:dyDescent="0.3">
      <c r="C1797">
        <v>34676</v>
      </c>
      <c r="D1797">
        <v>9.9441176470600006</v>
      </c>
      <c r="E1797">
        <v>24.1</v>
      </c>
      <c r="F1797">
        <v>-15</v>
      </c>
    </row>
    <row r="1798" spans="3:6" hidden="1" x14ac:dyDescent="0.3">
      <c r="C1798">
        <v>34677</v>
      </c>
      <c r="D1798">
        <v>10.4176470588</v>
      </c>
      <c r="E1798">
        <v>24.1</v>
      </c>
      <c r="F1798">
        <v>-15</v>
      </c>
    </row>
    <row r="1799" spans="3:6" hidden="1" x14ac:dyDescent="0.3">
      <c r="C1799">
        <v>34678</v>
      </c>
      <c r="D1799">
        <v>10.8911764706</v>
      </c>
      <c r="E1799">
        <v>24.1</v>
      </c>
      <c r="F1799">
        <v>-15</v>
      </c>
    </row>
    <row r="1800" spans="3:6" hidden="1" x14ac:dyDescent="0.3">
      <c r="C1800">
        <v>34679</v>
      </c>
      <c r="D1800">
        <v>11.364705882399999</v>
      </c>
      <c r="E1800">
        <v>24.1</v>
      </c>
      <c r="F1800">
        <v>-15</v>
      </c>
    </row>
    <row r="1801" spans="3:6" hidden="1" x14ac:dyDescent="0.3">
      <c r="C1801">
        <v>34680</v>
      </c>
      <c r="D1801">
        <v>11.8382352941</v>
      </c>
      <c r="E1801">
        <v>24.1</v>
      </c>
      <c r="F1801">
        <v>-15</v>
      </c>
    </row>
    <row r="1802" spans="3:6" hidden="1" x14ac:dyDescent="0.3">
      <c r="C1802">
        <v>34681</v>
      </c>
      <c r="D1802">
        <v>12.3117647059</v>
      </c>
      <c r="E1802">
        <v>24.1</v>
      </c>
      <c r="F1802">
        <v>-15</v>
      </c>
    </row>
    <row r="1803" spans="3:6" hidden="1" x14ac:dyDescent="0.3">
      <c r="C1803">
        <v>34682</v>
      </c>
      <c r="D1803">
        <v>12.785294117699999</v>
      </c>
      <c r="E1803">
        <v>24.1</v>
      </c>
      <c r="F1803">
        <v>-15</v>
      </c>
    </row>
    <row r="1804" spans="3:6" hidden="1" x14ac:dyDescent="0.3">
      <c r="C1804">
        <v>34683</v>
      </c>
      <c r="D1804">
        <v>13.258823529400001</v>
      </c>
      <c r="E1804">
        <v>24.1</v>
      </c>
      <c r="F1804">
        <v>-15</v>
      </c>
    </row>
    <row r="1805" spans="3:6" hidden="1" x14ac:dyDescent="0.3">
      <c r="C1805">
        <v>34684</v>
      </c>
      <c r="D1805">
        <v>13.7323529412</v>
      </c>
      <c r="E1805">
        <v>24.1</v>
      </c>
      <c r="F1805">
        <v>-15</v>
      </c>
    </row>
    <row r="1806" spans="3:6" hidden="1" x14ac:dyDescent="0.3">
      <c r="C1806">
        <v>34685</v>
      </c>
      <c r="D1806">
        <v>14.2058823529</v>
      </c>
      <c r="E1806">
        <v>24.1</v>
      </c>
      <c r="F1806">
        <v>-15</v>
      </c>
    </row>
    <row r="1807" spans="3:6" hidden="1" x14ac:dyDescent="0.3">
      <c r="C1807">
        <v>34686</v>
      </c>
      <c r="D1807">
        <v>14.679411764699999</v>
      </c>
      <c r="E1807">
        <v>24.1</v>
      </c>
      <c r="F1807">
        <v>-15</v>
      </c>
    </row>
    <row r="1808" spans="3:6" hidden="1" x14ac:dyDescent="0.3">
      <c r="C1808">
        <v>34687</v>
      </c>
      <c r="D1808">
        <v>15.152941176500001</v>
      </c>
      <c r="E1808">
        <v>24.1</v>
      </c>
      <c r="F1808">
        <v>-15</v>
      </c>
    </row>
    <row r="1809" spans="3:6" hidden="1" x14ac:dyDescent="0.3">
      <c r="C1809">
        <v>34688</v>
      </c>
      <c r="D1809">
        <v>15.6264705882</v>
      </c>
      <c r="E1809">
        <v>24.1</v>
      </c>
      <c r="F1809">
        <v>-15</v>
      </c>
    </row>
    <row r="1810" spans="3:6" hidden="1" x14ac:dyDescent="0.3">
      <c r="C1810">
        <v>26055</v>
      </c>
      <c r="D1810">
        <v>16.100000000000001</v>
      </c>
      <c r="E1810">
        <v>24.1</v>
      </c>
      <c r="F1810">
        <v>-15</v>
      </c>
    </row>
    <row r="1811" spans="3:6" hidden="1" x14ac:dyDescent="0.3">
      <c r="C1811">
        <v>26920</v>
      </c>
      <c r="D1811">
        <v>16.583333333300001</v>
      </c>
      <c r="E1811">
        <v>24.1</v>
      </c>
      <c r="F1811">
        <v>-15</v>
      </c>
    </row>
    <row r="1812" spans="3:6" hidden="1" x14ac:dyDescent="0.3">
      <c r="C1812">
        <v>26919</v>
      </c>
      <c r="D1812">
        <v>17.066666666700002</v>
      </c>
      <c r="E1812">
        <v>24.1</v>
      </c>
      <c r="F1812">
        <v>-15</v>
      </c>
    </row>
    <row r="1813" spans="3:6" hidden="1" x14ac:dyDescent="0.3">
      <c r="C1813">
        <v>26918</v>
      </c>
      <c r="D1813">
        <v>17.55</v>
      </c>
      <c r="E1813">
        <v>24.1</v>
      </c>
      <c r="F1813">
        <v>-15</v>
      </c>
    </row>
    <row r="1814" spans="3:6" hidden="1" x14ac:dyDescent="0.3">
      <c r="C1814">
        <v>26917</v>
      </c>
      <c r="D1814">
        <v>18.0333333333</v>
      </c>
      <c r="E1814">
        <v>24.1</v>
      </c>
      <c r="F1814">
        <v>-15</v>
      </c>
    </row>
    <row r="1815" spans="3:6" hidden="1" x14ac:dyDescent="0.3">
      <c r="C1815">
        <v>26916</v>
      </c>
      <c r="D1815">
        <v>18.516666666700001</v>
      </c>
      <c r="E1815">
        <v>24.1</v>
      </c>
      <c r="F1815">
        <v>-15</v>
      </c>
    </row>
    <row r="1816" spans="3:6" hidden="1" x14ac:dyDescent="0.3">
      <c r="C1816">
        <v>26915</v>
      </c>
      <c r="D1816">
        <v>19</v>
      </c>
      <c r="E1816">
        <v>24.1</v>
      </c>
      <c r="F1816">
        <v>-15</v>
      </c>
    </row>
    <row r="1817" spans="3:6" hidden="1" x14ac:dyDescent="0.3">
      <c r="C1817">
        <v>26914</v>
      </c>
      <c r="D1817">
        <v>19.483333333299999</v>
      </c>
      <c r="E1817">
        <v>24.1</v>
      </c>
      <c r="F1817">
        <v>-15</v>
      </c>
    </row>
    <row r="1818" spans="3:6" hidden="1" x14ac:dyDescent="0.3">
      <c r="C1818">
        <v>26913</v>
      </c>
      <c r="D1818">
        <v>19.9666666667</v>
      </c>
      <c r="E1818">
        <v>24.1</v>
      </c>
      <c r="F1818">
        <v>-15</v>
      </c>
    </row>
    <row r="1819" spans="3:6" hidden="1" x14ac:dyDescent="0.3">
      <c r="C1819">
        <v>26912</v>
      </c>
      <c r="D1819">
        <v>20.45</v>
      </c>
      <c r="E1819">
        <v>24.1</v>
      </c>
      <c r="F1819">
        <v>-15</v>
      </c>
    </row>
    <row r="1820" spans="3:6" hidden="1" x14ac:dyDescent="0.3">
      <c r="C1820">
        <v>26911</v>
      </c>
      <c r="D1820">
        <v>20.933333333299998</v>
      </c>
      <c r="E1820">
        <v>24.1</v>
      </c>
      <c r="F1820">
        <v>-15</v>
      </c>
    </row>
    <row r="1821" spans="3:6" hidden="1" x14ac:dyDescent="0.3">
      <c r="C1821">
        <v>26910</v>
      </c>
      <c r="D1821">
        <v>21.416666666699999</v>
      </c>
      <c r="E1821">
        <v>24.1</v>
      </c>
      <c r="F1821">
        <v>-15</v>
      </c>
    </row>
    <row r="1822" spans="3:6" hidden="1" x14ac:dyDescent="0.3">
      <c r="C1822">
        <v>26880</v>
      </c>
      <c r="D1822">
        <v>21.9</v>
      </c>
      <c r="E1822">
        <v>24.1</v>
      </c>
      <c r="F1822">
        <v>-15</v>
      </c>
    </row>
    <row r="1823" spans="3:6" hidden="1" x14ac:dyDescent="0.3">
      <c r="C1823">
        <v>26892</v>
      </c>
      <c r="D1823">
        <v>22.2</v>
      </c>
      <c r="E1823">
        <v>24.1</v>
      </c>
      <c r="F1823">
        <v>-15</v>
      </c>
    </row>
    <row r="1824" spans="3:6" hidden="1" x14ac:dyDescent="0.3">
      <c r="C1824">
        <v>26891</v>
      </c>
      <c r="D1824">
        <v>22.5</v>
      </c>
      <c r="E1824">
        <v>24.1</v>
      </c>
      <c r="F1824">
        <v>-15</v>
      </c>
    </row>
    <row r="1825" spans="3:6" hidden="1" x14ac:dyDescent="0.3">
      <c r="C1825">
        <v>26890</v>
      </c>
      <c r="D1825">
        <v>22.8</v>
      </c>
      <c r="E1825">
        <v>24.1</v>
      </c>
      <c r="F1825">
        <v>-15</v>
      </c>
    </row>
    <row r="1826" spans="3:6" x14ac:dyDescent="0.3">
      <c r="C1826">
        <v>25695</v>
      </c>
      <c r="D1826">
        <v>23.1</v>
      </c>
      <c r="E1826">
        <v>24.1</v>
      </c>
      <c r="F1826">
        <v>-15</v>
      </c>
    </row>
    <row r="1827" spans="3:6" hidden="1" x14ac:dyDescent="0.3">
      <c r="C1827" t="s">
        <v>143</v>
      </c>
      <c r="D1827" t="s">
        <v>144</v>
      </c>
      <c r="E1827" t="s">
        <v>145</v>
      </c>
      <c r="F1827" t="s">
        <v>146</v>
      </c>
    </row>
    <row r="1828" spans="3:6" hidden="1" x14ac:dyDescent="0.3">
      <c r="C1828" t="s">
        <v>143</v>
      </c>
      <c r="D1828" t="s">
        <v>144</v>
      </c>
      <c r="E1828" t="s">
        <v>145</v>
      </c>
      <c r="F1828" t="s">
        <v>146</v>
      </c>
    </row>
    <row r="1829" spans="3:6" hidden="1" x14ac:dyDescent="0.3">
      <c r="C1829" t="s">
        <v>143</v>
      </c>
      <c r="D1829" t="s">
        <v>144</v>
      </c>
      <c r="E1829" t="s">
        <v>145</v>
      </c>
      <c r="F1829" t="s">
        <v>146</v>
      </c>
    </row>
    <row r="1830" spans="3:6" hidden="1" x14ac:dyDescent="0.3">
      <c r="C1830" t="s">
        <v>143</v>
      </c>
      <c r="D1830" t="s">
        <v>144</v>
      </c>
      <c r="E1830" t="s">
        <v>145</v>
      </c>
      <c r="F1830" t="s">
        <v>146</v>
      </c>
    </row>
    <row r="1831" spans="3:6" hidden="1" x14ac:dyDescent="0.3">
      <c r="C1831" t="s">
        <v>143</v>
      </c>
      <c r="D1831" t="s">
        <v>144</v>
      </c>
      <c r="E1831" t="s">
        <v>145</v>
      </c>
      <c r="F1831" t="s">
        <v>146</v>
      </c>
    </row>
    <row r="1832" spans="3:6" hidden="1" x14ac:dyDescent="0.3">
      <c r="C1832" t="s">
        <v>143</v>
      </c>
      <c r="D1832" t="s">
        <v>144</v>
      </c>
      <c r="E1832" t="s">
        <v>145</v>
      </c>
      <c r="F1832" t="s">
        <v>146</v>
      </c>
    </row>
    <row r="1833" spans="3:6" hidden="1" x14ac:dyDescent="0.3">
      <c r="C1833" t="s">
        <v>143</v>
      </c>
      <c r="D1833" t="s">
        <v>144</v>
      </c>
      <c r="E1833" t="s">
        <v>145</v>
      </c>
      <c r="F1833" t="s">
        <v>146</v>
      </c>
    </row>
    <row r="1834" spans="3:6" hidden="1" x14ac:dyDescent="0.3">
      <c r="C1834" t="s">
        <v>143</v>
      </c>
      <c r="D1834" t="s">
        <v>144</v>
      </c>
      <c r="E1834" t="s">
        <v>145</v>
      </c>
      <c r="F1834" t="s">
        <v>146</v>
      </c>
    </row>
    <row r="1835" spans="3:6" hidden="1" x14ac:dyDescent="0.3">
      <c r="C1835" t="s">
        <v>143</v>
      </c>
      <c r="D1835" t="s">
        <v>144</v>
      </c>
      <c r="E1835" t="s">
        <v>145</v>
      </c>
      <c r="F1835" t="s">
        <v>146</v>
      </c>
    </row>
    <row r="1836" spans="3:6" hidden="1" x14ac:dyDescent="0.3">
      <c r="C1836" t="s">
        <v>143</v>
      </c>
      <c r="D1836" t="s">
        <v>144</v>
      </c>
      <c r="E1836" t="s">
        <v>145</v>
      </c>
      <c r="F1836" t="s">
        <v>146</v>
      </c>
    </row>
    <row r="1837" spans="3:6" hidden="1" x14ac:dyDescent="0.3">
      <c r="C1837" t="s">
        <v>143</v>
      </c>
      <c r="D1837" t="s">
        <v>144</v>
      </c>
      <c r="E1837" t="s">
        <v>145</v>
      </c>
      <c r="F1837" t="s">
        <v>146</v>
      </c>
    </row>
    <row r="1838" spans="3:6" hidden="1" x14ac:dyDescent="0.3">
      <c r="C1838" t="s">
        <v>143</v>
      </c>
      <c r="D1838" t="s">
        <v>144</v>
      </c>
      <c r="E1838" t="s">
        <v>145</v>
      </c>
      <c r="F1838" t="s">
        <v>146</v>
      </c>
    </row>
    <row r="1839" spans="3:6" hidden="1" x14ac:dyDescent="0.3">
      <c r="C1839" t="s">
        <v>143</v>
      </c>
      <c r="D1839" t="s">
        <v>144</v>
      </c>
      <c r="E1839" t="s">
        <v>145</v>
      </c>
      <c r="F1839" t="s">
        <v>146</v>
      </c>
    </row>
    <row r="1840" spans="3:6" hidden="1" x14ac:dyDescent="0.3">
      <c r="C1840" t="s">
        <v>143</v>
      </c>
      <c r="D1840" t="s">
        <v>144</v>
      </c>
      <c r="E1840" t="s">
        <v>145</v>
      </c>
      <c r="F1840" t="s">
        <v>146</v>
      </c>
    </row>
    <row r="1841" spans="3:6" hidden="1" x14ac:dyDescent="0.3">
      <c r="C1841" t="s">
        <v>143</v>
      </c>
      <c r="D1841" t="s">
        <v>144</v>
      </c>
      <c r="E1841" t="s">
        <v>145</v>
      </c>
      <c r="F1841" t="s">
        <v>146</v>
      </c>
    </row>
    <row r="1842" spans="3:6" hidden="1" x14ac:dyDescent="0.3">
      <c r="C1842" t="s">
        <v>143</v>
      </c>
      <c r="D1842" t="s">
        <v>144</v>
      </c>
      <c r="E1842" t="s">
        <v>145</v>
      </c>
      <c r="F1842" t="s">
        <v>146</v>
      </c>
    </row>
    <row r="1843" spans="3:6" hidden="1" x14ac:dyDescent="0.3">
      <c r="C1843" t="s">
        <v>143</v>
      </c>
      <c r="D1843" t="s">
        <v>144</v>
      </c>
      <c r="E1843" t="s">
        <v>145</v>
      </c>
      <c r="F1843" t="s">
        <v>146</v>
      </c>
    </row>
    <row r="1844" spans="3:6" hidden="1" x14ac:dyDescent="0.3">
      <c r="C1844" t="s">
        <v>143</v>
      </c>
      <c r="D1844" t="s">
        <v>144</v>
      </c>
      <c r="E1844" t="s">
        <v>145</v>
      </c>
      <c r="F1844" t="s">
        <v>146</v>
      </c>
    </row>
    <row r="1845" spans="3:6" hidden="1" x14ac:dyDescent="0.3">
      <c r="C1845" t="s">
        <v>143</v>
      </c>
      <c r="D1845" t="s">
        <v>144</v>
      </c>
      <c r="E1845" t="s">
        <v>145</v>
      </c>
      <c r="F1845" t="s">
        <v>146</v>
      </c>
    </row>
    <row r="1846" spans="3:6" hidden="1" x14ac:dyDescent="0.3">
      <c r="C1846" t="s">
        <v>143</v>
      </c>
      <c r="D1846" t="s">
        <v>144</v>
      </c>
      <c r="E1846" t="s">
        <v>145</v>
      </c>
      <c r="F1846" t="s">
        <v>146</v>
      </c>
    </row>
    <row r="1847" spans="3:6" hidden="1" x14ac:dyDescent="0.3">
      <c r="C1847" t="s">
        <v>143</v>
      </c>
      <c r="D1847" t="s">
        <v>144</v>
      </c>
      <c r="E1847" t="s">
        <v>145</v>
      </c>
      <c r="F1847" t="s">
        <v>146</v>
      </c>
    </row>
    <row r="1848" spans="3:6" hidden="1" x14ac:dyDescent="0.3">
      <c r="C1848" t="s">
        <v>143</v>
      </c>
      <c r="D1848" t="s">
        <v>144</v>
      </c>
      <c r="E1848" t="s">
        <v>145</v>
      </c>
      <c r="F1848" t="s">
        <v>146</v>
      </c>
    </row>
    <row r="1849" spans="3:6" hidden="1" x14ac:dyDescent="0.3">
      <c r="C1849" t="s">
        <v>143</v>
      </c>
      <c r="D1849" t="s">
        <v>144</v>
      </c>
      <c r="E1849" t="s">
        <v>145</v>
      </c>
      <c r="F1849" t="s">
        <v>146</v>
      </c>
    </row>
    <row r="1850" spans="3:6" hidden="1" x14ac:dyDescent="0.3">
      <c r="C1850" t="s">
        <v>143</v>
      </c>
      <c r="D1850" t="s">
        <v>144</v>
      </c>
      <c r="E1850" t="s">
        <v>145</v>
      </c>
      <c r="F1850" t="s">
        <v>146</v>
      </c>
    </row>
    <row r="1851" spans="3:6" hidden="1" x14ac:dyDescent="0.3">
      <c r="C1851" t="s">
        <v>143</v>
      </c>
      <c r="D1851" t="s">
        <v>144</v>
      </c>
      <c r="E1851" t="s">
        <v>145</v>
      </c>
      <c r="F1851" t="s">
        <v>146</v>
      </c>
    </row>
    <row r="1852" spans="3:6" hidden="1" x14ac:dyDescent="0.3">
      <c r="C1852" t="s">
        <v>143</v>
      </c>
      <c r="D1852" t="s">
        <v>144</v>
      </c>
      <c r="E1852" t="s">
        <v>145</v>
      </c>
      <c r="F1852" t="s">
        <v>146</v>
      </c>
    </row>
    <row r="1853" spans="3:6" hidden="1" x14ac:dyDescent="0.3">
      <c r="C1853" t="s">
        <v>143</v>
      </c>
      <c r="D1853" t="s">
        <v>144</v>
      </c>
      <c r="E1853" t="s">
        <v>145</v>
      </c>
      <c r="F1853" t="s">
        <v>146</v>
      </c>
    </row>
    <row r="1854" spans="3:6" hidden="1" x14ac:dyDescent="0.3">
      <c r="C1854" t="s">
        <v>143</v>
      </c>
      <c r="D1854" t="s">
        <v>144</v>
      </c>
      <c r="E1854" t="s">
        <v>145</v>
      </c>
      <c r="F1854" t="s">
        <v>146</v>
      </c>
    </row>
    <row r="1855" spans="3:6" hidden="1" x14ac:dyDescent="0.3">
      <c r="C1855" t="s">
        <v>143</v>
      </c>
      <c r="D1855" t="s">
        <v>144</v>
      </c>
      <c r="E1855" t="s">
        <v>145</v>
      </c>
      <c r="F1855" t="s">
        <v>146</v>
      </c>
    </row>
    <row r="1856" spans="3:6" hidden="1" x14ac:dyDescent="0.3">
      <c r="C1856" t="s">
        <v>143</v>
      </c>
      <c r="D1856" t="s">
        <v>144</v>
      </c>
      <c r="E1856" t="s">
        <v>145</v>
      </c>
      <c r="F1856" t="s">
        <v>146</v>
      </c>
    </row>
    <row r="1857" spans="3:6" hidden="1" x14ac:dyDescent="0.3">
      <c r="C1857" t="s">
        <v>143</v>
      </c>
      <c r="D1857" t="s">
        <v>144</v>
      </c>
      <c r="E1857" t="s">
        <v>145</v>
      </c>
      <c r="F1857" t="s">
        <v>146</v>
      </c>
    </row>
    <row r="1858" spans="3:6" hidden="1" x14ac:dyDescent="0.3">
      <c r="C1858" t="s">
        <v>143</v>
      </c>
      <c r="D1858" t="s">
        <v>144</v>
      </c>
      <c r="E1858" t="s">
        <v>145</v>
      </c>
      <c r="F1858" t="s">
        <v>146</v>
      </c>
    </row>
    <row r="1859" spans="3:6" hidden="1" x14ac:dyDescent="0.3">
      <c r="C1859" t="s">
        <v>143</v>
      </c>
      <c r="D1859" t="s">
        <v>144</v>
      </c>
      <c r="E1859" t="s">
        <v>145</v>
      </c>
      <c r="F1859" t="s">
        <v>146</v>
      </c>
    </row>
    <row r="1860" spans="3:6" hidden="1" x14ac:dyDescent="0.3">
      <c r="C1860" t="s">
        <v>143</v>
      </c>
      <c r="D1860" t="s">
        <v>144</v>
      </c>
      <c r="E1860" t="s">
        <v>145</v>
      </c>
      <c r="F1860" t="s">
        <v>146</v>
      </c>
    </row>
    <row r="1861" spans="3:6" hidden="1" x14ac:dyDescent="0.3">
      <c r="C1861" t="s">
        <v>143</v>
      </c>
      <c r="D1861" t="s">
        <v>144</v>
      </c>
      <c r="E1861" t="s">
        <v>145</v>
      </c>
      <c r="F1861" t="s">
        <v>146</v>
      </c>
    </row>
    <row r="1862" spans="3:6" hidden="1" x14ac:dyDescent="0.3">
      <c r="C1862" t="s">
        <v>143</v>
      </c>
      <c r="D1862" t="s">
        <v>144</v>
      </c>
      <c r="E1862" t="s">
        <v>145</v>
      </c>
      <c r="F1862" t="s">
        <v>146</v>
      </c>
    </row>
    <row r="1863" spans="3:6" hidden="1" x14ac:dyDescent="0.3">
      <c r="C1863" t="s">
        <v>143</v>
      </c>
      <c r="D1863" t="s">
        <v>144</v>
      </c>
      <c r="E1863" t="s">
        <v>145</v>
      </c>
      <c r="F1863" t="s">
        <v>146</v>
      </c>
    </row>
    <row r="1864" spans="3:6" hidden="1" x14ac:dyDescent="0.3">
      <c r="C1864" t="s">
        <v>143</v>
      </c>
      <c r="D1864" t="s">
        <v>144</v>
      </c>
      <c r="E1864" t="s">
        <v>145</v>
      </c>
      <c r="F1864" t="s">
        <v>146</v>
      </c>
    </row>
    <row r="1865" spans="3:6" hidden="1" x14ac:dyDescent="0.3">
      <c r="C1865" t="s">
        <v>143</v>
      </c>
      <c r="D1865" t="s">
        <v>144</v>
      </c>
      <c r="E1865" t="s">
        <v>145</v>
      </c>
      <c r="F1865" t="s">
        <v>146</v>
      </c>
    </row>
    <row r="1866" spans="3:6" hidden="1" x14ac:dyDescent="0.3">
      <c r="C1866" t="s">
        <v>143</v>
      </c>
      <c r="D1866" t="s">
        <v>144</v>
      </c>
      <c r="E1866" t="s">
        <v>145</v>
      </c>
      <c r="F1866" t="s">
        <v>146</v>
      </c>
    </row>
    <row r="1867" spans="3:6" hidden="1" x14ac:dyDescent="0.3">
      <c r="C1867" t="s">
        <v>143</v>
      </c>
      <c r="D1867" t="s">
        <v>144</v>
      </c>
      <c r="E1867" t="s">
        <v>145</v>
      </c>
      <c r="F1867" t="s">
        <v>146</v>
      </c>
    </row>
    <row r="1868" spans="3:6" hidden="1" x14ac:dyDescent="0.3">
      <c r="C1868" t="s">
        <v>143</v>
      </c>
      <c r="D1868" t="s">
        <v>144</v>
      </c>
      <c r="E1868" t="s">
        <v>145</v>
      </c>
      <c r="F1868" t="s">
        <v>146</v>
      </c>
    </row>
    <row r="1869" spans="3:6" hidden="1" x14ac:dyDescent="0.3">
      <c r="C1869" t="s">
        <v>143</v>
      </c>
      <c r="D1869" t="s">
        <v>144</v>
      </c>
      <c r="E1869" t="s">
        <v>145</v>
      </c>
      <c r="F1869" t="s">
        <v>146</v>
      </c>
    </row>
    <row r="1870" spans="3:6" hidden="1" x14ac:dyDescent="0.3">
      <c r="C1870" t="s">
        <v>143</v>
      </c>
      <c r="D1870" t="s">
        <v>144</v>
      </c>
      <c r="E1870" t="s">
        <v>145</v>
      </c>
      <c r="F1870" t="s">
        <v>146</v>
      </c>
    </row>
    <row r="1871" spans="3:6" hidden="1" x14ac:dyDescent="0.3">
      <c r="C1871" t="s">
        <v>143</v>
      </c>
      <c r="D1871" t="s">
        <v>144</v>
      </c>
      <c r="E1871" t="s">
        <v>145</v>
      </c>
      <c r="F1871" t="s">
        <v>146</v>
      </c>
    </row>
    <row r="1872" spans="3:6" hidden="1" x14ac:dyDescent="0.3">
      <c r="C1872" t="s">
        <v>143</v>
      </c>
      <c r="D1872" t="s">
        <v>144</v>
      </c>
      <c r="E1872" t="s">
        <v>145</v>
      </c>
      <c r="F1872" t="s">
        <v>146</v>
      </c>
    </row>
    <row r="1873" spans="3:6" hidden="1" x14ac:dyDescent="0.3">
      <c r="C1873" t="s">
        <v>143</v>
      </c>
      <c r="D1873" t="s">
        <v>144</v>
      </c>
      <c r="E1873" t="s">
        <v>145</v>
      </c>
      <c r="F1873" t="s">
        <v>146</v>
      </c>
    </row>
    <row r="1874" spans="3:6" hidden="1" x14ac:dyDescent="0.3">
      <c r="C1874" t="s">
        <v>143</v>
      </c>
      <c r="D1874" t="s">
        <v>144</v>
      </c>
      <c r="E1874" t="s">
        <v>145</v>
      </c>
      <c r="F1874" t="s">
        <v>146</v>
      </c>
    </row>
    <row r="1875" spans="3:6" hidden="1" x14ac:dyDescent="0.3">
      <c r="C1875" t="s">
        <v>143</v>
      </c>
      <c r="D1875" t="s">
        <v>144</v>
      </c>
      <c r="E1875" t="s">
        <v>145</v>
      </c>
      <c r="F1875" t="s">
        <v>146</v>
      </c>
    </row>
    <row r="1876" spans="3:6" hidden="1" x14ac:dyDescent="0.3">
      <c r="C1876" t="s">
        <v>143</v>
      </c>
      <c r="D1876" t="s">
        <v>144</v>
      </c>
      <c r="E1876" t="s">
        <v>145</v>
      </c>
      <c r="F1876" t="s">
        <v>146</v>
      </c>
    </row>
    <row r="1877" spans="3:6" hidden="1" x14ac:dyDescent="0.3">
      <c r="C1877" t="s">
        <v>143</v>
      </c>
      <c r="D1877" t="s">
        <v>144</v>
      </c>
      <c r="E1877" t="s">
        <v>145</v>
      </c>
      <c r="F1877" t="s">
        <v>146</v>
      </c>
    </row>
    <row r="1878" spans="3:6" hidden="1" x14ac:dyDescent="0.3">
      <c r="C1878" t="s">
        <v>143</v>
      </c>
      <c r="D1878" t="s">
        <v>144</v>
      </c>
      <c r="E1878" t="s">
        <v>145</v>
      </c>
      <c r="F1878" t="s">
        <v>146</v>
      </c>
    </row>
    <row r="1879" spans="3:6" hidden="1" x14ac:dyDescent="0.3">
      <c r="C1879" t="s">
        <v>143</v>
      </c>
      <c r="D1879" t="s">
        <v>144</v>
      </c>
      <c r="E1879" t="s">
        <v>145</v>
      </c>
      <c r="F1879" t="s">
        <v>146</v>
      </c>
    </row>
    <row r="1880" spans="3:6" hidden="1" x14ac:dyDescent="0.3">
      <c r="C1880" t="s">
        <v>143</v>
      </c>
      <c r="D1880" t="s">
        <v>144</v>
      </c>
      <c r="E1880" t="s">
        <v>145</v>
      </c>
      <c r="F1880" t="s">
        <v>146</v>
      </c>
    </row>
    <row r="1881" spans="3:6" hidden="1" x14ac:dyDescent="0.3">
      <c r="C1881" t="s">
        <v>143</v>
      </c>
      <c r="D1881" t="s">
        <v>144</v>
      </c>
      <c r="E1881" t="s">
        <v>145</v>
      </c>
      <c r="F1881" t="s">
        <v>146</v>
      </c>
    </row>
    <row r="1882" spans="3:6" hidden="1" x14ac:dyDescent="0.3">
      <c r="C1882" t="s">
        <v>143</v>
      </c>
      <c r="D1882" t="s">
        <v>144</v>
      </c>
      <c r="E1882" t="s">
        <v>145</v>
      </c>
      <c r="F1882" t="s">
        <v>146</v>
      </c>
    </row>
    <row r="1883" spans="3:6" hidden="1" x14ac:dyDescent="0.3">
      <c r="C1883" t="s">
        <v>143</v>
      </c>
      <c r="D1883" t="s">
        <v>144</v>
      </c>
      <c r="E1883" t="s">
        <v>145</v>
      </c>
      <c r="F1883" t="s">
        <v>146</v>
      </c>
    </row>
    <row r="1884" spans="3:6" hidden="1" x14ac:dyDescent="0.3">
      <c r="C1884" t="s">
        <v>143</v>
      </c>
      <c r="D1884" t="s">
        <v>144</v>
      </c>
      <c r="E1884" t="s">
        <v>145</v>
      </c>
      <c r="F1884" t="s">
        <v>146</v>
      </c>
    </row>
    <row r="1885" spans="3:6" hidden="1" x14ac:dyDescent="0.3">
      <c r="C1885" t="s">
        <v>143</v>
      </c>
      <c r="D1885" t="s">
        <v>144</v>
      </c>
      <c r="E1885" t="s">
        <v>145</v>
      </c>
      <c r="F1885" t="s">
        <v>146</v>
      </c>
    </row>
    <row r="1886" spans="3:6" hidden="1" x14ac:dyDescent="0.3">
      <c r="C1886" t="s">
        <v>143</v>
      </c>
      <c r="D1886" t="s">
        <v>144</v>
      </c>
      <c r="E1886" t="s">
        <v>145</v>
      </c>
      <c r="F1886" t="s">
        <v>146</v>
      </c>
    </row>
    <row r="1887" spans="3:6" hidden="1" x14ac:dyDescent="0.3">
      <c r="C1887" t="s">
        <v>143</v>
      </c>
      <c r="D1887" t="s">
        <v>144</v>
      </c>
      <c r="E1887" t="s">
        <v>145</v>
      </c>
      <c r="F1887" t="s">
        <v>146</v>
      </c>
    </row>
    <row r="1888" spans="3:6" hidden="1" x14ac:dyDescent="0.3">
      <c r="C1888" t="s">
        <v>143</v>
      </c>
      <c r="D1888" t="s">
        <v>144</v>
      </c>
      <c r="E1888" t="s">
        <v>145</v>
      </c>
      <c r="F1888" t="s">
        <v>146</v>
      </c>
    </row>
    <row r="1889" spans="3:6" hidden="1" x14ac:dyDescent="0.3">
      <c r="C1889" t="s">
        <v>143</v>
      </c>
      <c r="D1889" t="s">
        <v>144</v>
      </c>
      <c r="E1889" t="s">
        <v>145</v>
      </c>
      <c r="F1889" t="s">
        <v>146</v>
      </c>
    </row>
    <row r="1890" spans="3:6" hidden="1" x14ac:dyDescent="0.3">
      <c r="C1890" t="s">
        <v>143</v>
      </c>
      <c r="D1890" t="s">
        <v>144</v>
      </c>
      <c r="E1890" t="s">
        <v>145</v>
      </c>
      <c r="F1890" t="s">
        <v>146</v>
      </c>
    </row>
    <row r="1891" spans="3:6" hidden="1" x14ac:dyDescent="0.3">
      <c r="C1891" t="s">
        <v>143</v>
      </c>
      <c r="D1891" t="s">
        <v>144</v>
      </c>
      <c r="E1891" t="s">
        <v>145</v>
      </c>
      <c r="F1891" t="s">
        <v>146</v>
      </c>
    </row>
    <row r="1892" spans="3:6" hidden="1" x14ac:dyDescent="0.3">
      <c r="C1892" t="s">
        <v>143</v>
      </c>
      <c r="D1892" t="s">
        <v>144</v>
      </c>
      <c r="E1892" t="s">
        <v>145</v>
      </c>
      <c r="F1892" t="s">
        <v>146</v>
      </c>
    </row>
    <row r="1893" spans="3:6" hidden="1" x14ac:dyDescent="0.3">
      <c r="C1893" t="s">
        <v>143</v>
      </c>
      <c r="D1893" t="s">
        <v>144</v>
      </c>
      <c r="E1893" t="s">
        <v>145</v>
      </c>
      <c r="F1893" t="s">
        <v>146</v>
      </c>
    </row>
    <row r="1894" spans="3:6" hidden="1" x14ac:dyDescent="0.3">
      <c r="C1894" t="s">
        <v>143</v>
      </c>
      <c r="D1894" t="s">
        <v>144</v>
      </c>
      <c r="E1894" t="s">
        <v>145</v>
      </c>
      <c r="F1894" t="s">
        <v>146</v>
      </c>
    </row>
    <row r="1895" spans="3:6" hidden="1" x14ac:dyDescent="0.3">
      <c r="C1895" t="s">
        <v>143</v>
      </c>
      <c r="D1895" t="s">
        <v>144</v>
      </c>
      <c r="E1895" t="s">
        <v>145</v>
      </c>
      <c r="F1895" t="s">
        <v>146</v>
      </c>
    </row>
    <row r="1896" spans="3:6" hidden="1" x14ac:dyDescent="0.3">
      <c r="C1896" t="s">
        <v>143</v>
      </c>
      <c r="D1896" t="s">
        <v>144</v>
      </c>
      <c r="E1896" t="s">
        <v>145</v>
      </c>
      <c r="F1896" t="s">
        <v>146</v>
      </c>
    </row>
    <row r="1897" spans="3:6" hidden="1" x14ac:dyDescent="0.3">
      <c r="C1897" t="s">
        <v>143</v>
      </c>
      <c r="D1897" t="s">
        <v>144</v>
      </c>
      <c r="E1897" t="s">
        <v>145</v>
      </c>
      <c r="F1897" t="s">
        <v>146</v>
      </c>
    </row>
    <row r="1898" spans="3:6" hidden="1" x14ac:dyDescent="0.3">
      <c r="C1898" t="s">
        <v>143</v>
      </c>
      <c r="D1898" t="s">
        <v>144</v>
      </c>
      <c r="E1898" t="s">
        <v>145</v>
      </c>
      <c r="F1898" t="s">
        <v>146</v>
      </c>
    </row>
    <row r="1899" spans="3:6" hidden="1" x14ac:dyDescent="0.3">
      <c r="C1899" t="s">
        <v>143</v>
      </c>
      <c r="D1899" t="s">
        <v>144</v>
      </c>
      <c r="E1899" t="s">
        <v>145</v>
      </c>
      <c r="F1899" t="s">
        <v>146</v>
      </c>
    </row>
    <row r="1900" spans="3:6" hidden="1" x14ac:dyDescent="0.3">
      <c r="C1900" t="s">
        <v>143</v>
      </c>
      <c r="D1900" t="s">
        <v>144</v>
      </c>
      <c r="E1900" t="s">
        <v>145</v>
      </c>
      <c r="F1900" t="s">
        <v>146</v>
      </c>
    </row>
    <row r="1901" spans="3:6" hidden="1" x14ac:dyDescent="0.3">
      <c r="C1901" t="s">
        <v>143</v>
      </c>
      <c r="D1901" t="s">
        <v>144</v>
      </c>
      <c r="E1901" t="s">
        <v>145</v>
      </c>
      <c r="F1901" t="s">
        <v>146</v>
      </c>
    </row>
    <row r="1902" spans="3:6" hidden="1" x14ac:dyDescent="0.3">
      <c r="C1902" t="s">
        <v>143</v>
      </c>
      <c r="D1902" t="s">
        <v>144</v>
      </c>
      <c r="E1902" t="s">
        <v>145</v>
      </c>
      <c r="F1902" t="s">
        <v>146</v>
      </c>
    </row>
    <row r="1903" spans="3:6" hidden="1" x14ac:dyDescent="0.3">
      <c r="C1903" t="s">
        <v>143</v>
      </c>
      <c r="D1903" t="s">
        <v>144</v>
      </c>
      <c r="E1903" t="s">
        <v>145</v>
      </c>
      <c r="F1903" t="s">
        <v>146</v>
      </c>
    </row>
    <row r="1904" spans="3:6" hidden="1" x14ac:dyDescent="0.3">
      <c r="C1904" t="s">
        <v>143</v>
      </c>
      <c r="D1904" t="s">
        <v>144</v>
      </c>
      <c r="E1904" t="s">
        <v>145</v>
      </c>
      <c r="F1904" t="s">
        <v>146</v>
      </c>
    </row>
    <row r="1905" spans="3:6" hidden="1" x14ac:dyDescent="0.3">
      <c r="C1905" t="s">
        <v>143</v>
      </c>
      <c r="D1905" t="s">
        <v>144</v>
      </c>
      <c r="E1905" t="s">
        <v>145</v>
      </c>
      <c r="F1905" t="s">
        <v>146</v>
      </c>
    </row>
    <row r="1906" spans="3:6" hidden="1" x14ac:dyDescent="0.3">
      <c r="C1906" t="s">
        <v>143</v>
      </c>
      <c r="D1906" t="s">
        <v>144</v>
      </c>
      <c r="E1906" t="s">
        <v>145</v>
      </c>
      <c r="F1906" t="s">
        <v>146</v>
      </c>
    </row>
    <row r="1907" spans="3:6" hidden="1" x14ac:dyDescent="0.3">
      <c r="C1907" t="s">
        <v>143</v>
      </c>
      <c r="D1907" t="s">
        <v>144</v>
      </c>
      <c r="E1907" t="s">
        <v>145</v>
      </c>
      <c r="F1907" t="s">
        <v>146</v>
      </c>
    </row>
    <row r="1908" spans="3:6" hidden="1" x14ac:dyDescent="0.3">
      <c r="C1908" t="s">
        <v>143</v>
      </c>
      <c r="D1908" t="s">
        <v>144</v>
      </c>
      <c r="E1908" t="s">
        <v>145</v>
      </c>
      <c r="F1908" t="s">
        <v>146</v>
      </c>
    </row>
    <row r="1909" spans="3:6" hidden="1" x14ac:dyDescent="0.3">
      <c r="C1909" t="s">
        <v>143</v>
      </c>
      <c r="D1909" t="s">
        <v>144</v>
      </c>
      <c r="E1909" t="s">
        <v>145</v>
      </c>
      <c r="F1909" t="s">
        <v>146</v>
      </c>
    </row>
    <row r="1910" spans="3:6" hidden="1" x14ac:dyDescent="0.3">
      <c r="C1910" t="s">
        <v>143</v>
      </c>
      <c r="D1910" t="s">
        <v>144</v>
      </c>
      <c r="E1910" t="s">
        <v>145</v>
      </c>
      <c r="F1910" t="s">
        <v>146</v>
      </c>
    </row>
    <row r="1911" spans="3:6" hidden="1" x14ac:dyDescent="0.3">
      <c r="C1911" t="s">
        <v>143</v>
      </c>
      <c r="D1911" t="s">
        <v>144</v>
      </c>
      <c r="E1911" t="s">
        <v>145</v>
      </c>
      <c r="F1911" t="s">
        <v>146</v>
      </c>
    </row>
    <row r="1912" spans="3:6" hidden="1" x14ac:dyDescent="0.3">
      <c r="C1912" t="s">
        <v>143</v>
      </c>
      <c r="D1912" t="s">
        <v>144</v>
      </c>
      <c r="E1912" t="s">
        <v>145</v>
      </c>
      <c r="F1912" t="s">
        <v>146</v>
      </c>
    </row>
    <row r="1913" spans="3:6" hidden="1" x14ac:dyDescent="0.3">
      <c r="C1913" t="s">
        <v>143</v>
      </c>
      <c r="D1913" t="s">
        <v>144</v>
      </c>
      <c r="E1913" t="s">
        <v>145</v>
      </c>
      <c r="F1913" t="s">
        <v>146</v>
      </c>
    </row>
    <row r="1914" spans="3:6" hidden="1" x14ac:dyDescent="0.3">
      <c r="C1914" t="s">
        <v>143</v>
      </c>
      <c r="D1914" t="s">
        <v>144</v>
      </c>
      <c r="E1914" t="s">
        <v>145</v>
      </c>
      <c r="F1914" t="s">
        <v>146</v>
      </c>
    </row>
    <row r="1915" spans="3:6" hidden="1" x14ac:dyDescent="0.3">
      <c r="C1915" t="s">
        <v>143</v>
      </c>
      <c r="D1915" t="s">
        <v>144</v>
      </c>
      <c r="E1915" t="s">
        <v>145</v>
      </c>
      <c r="F1915" t="s">
        <v>146</v>
      </c>
    </row>
    <row r="1916" spans="3:6" hidden="1" x14ac:dyDescent="0.3">
      <c r="C1916" t="s">
        <v>143</v>
      </c>
      <c r="D1916" t="s">
        <v>144</v>
      </c>
      <c r="E1916" t="s">
        <v>145</v>
      </c>
      <c r="F1916" t="s">
        <v>146</v>
      </c>
    </row>
    <row r="1917" spans="3:6" hidden="1" x14ac:dyDescent="0.3">
      <c r="C1917" t="s">
        <v>143</v>
      </c>
      <c r="D1917" t="s">
        <v>144</v>
      </c>
      <c r="E1917" t="s">
        <v>145</v>
      </c>
      <c r="F1917" t="s">
        <v>146</v>
      </c>
    </row>
    <row r="1918" spans="3:6" hidden="1" x14ac:dyDescent="0.3"/>
    <row r="1919" spans="3:6" hidden="1" x14ac:dyDescent="0.3"/>
    <row r="1920" spans="3:6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spans="2:2" hidden="1" x14ac:dyDescent="0.3"/>
    <row r="2002" spans="2:2" hidden="1" x14ac:dyDescent="0.3"/>
    <row r="2003" spans="2:2" hidden="1" x14ac:dyDescent="0.3"/>
    <row r="2004" spans="2:2" hidden="1" x14ac:dyDescent="0.3"/>
    <row r="2005" spans="2:2" hidden="1" x14ac:dyDescent="0.3"/>
    <row r="2006" spans="2:2" hidden="1" x14ac:dyDescent="0.3"/>
    <row r="2007" spans="2:2" hidden="1" x14ac:dyDescent="0.3"/>
    <row r="2008" spans="2:2" hidden="1" x14ac:dyDescent="0.3">
      <c r="B2008" t="s">
        <v>223</v>
      </c>
    </row>
  </sheetData>
  <autoFilter ref="C1:F2008" xr:uid="{82071950-8002-4A5F-A016-4D64224F2C22}">
    <filterColumn colId="1">
      <filters>
        <filter val="23,1"/>
      </filters>
    </filterColumn>
    <sortState xmlns:xlrd2="http://schemas.microsoft.com/office/spreadsheetml/2017/richdata2" ref="C110:F1826">
      <sortCondition ref="E1:E200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8148-4285-4D30-9A5A-12A9D652C591}">
  <sheetPr filterMode="1"/>
  <dimension ref="B1:Y4620"/>
  <sheetViews>
    <sheetView zoomScale="70" zoomScaleNormal="70" workbookViewId="0">
      <selection activeCell="R2" sqref="R2:V3536"/>
    </sheetView>
  </sheetViews>
  <sheetFormatPr defaultRowHeight="14.4" x14ac:dyDescent="0.3"/>
  <cols>
    <col min="2" max="2" width="6.6640625" bestFit="1" customWidth="1"/>
    <col min="6" max="6" width="8.88671875" customWidth="1"/>
    <col min="19" max="19" width="8.88671875" customWidth="1"/>
    <col min="20" max="20" width="16.77734375" bestFit="1" customWidth="1"/>
    <col min="21" max="22" width="16.6640625" bestFit="1" customWidth="1"/>
  </cols>
  <sheetData>
    <row r="1" spans="2:25" x14ac:dyDescent="0.3">
      <c r="B1" t="s">
        <v>162</v>
      </c>
      <c r="C1" t="s">
        <v>29</v>
      </c>
      <c r="D1" t="s">
        <v>30</v>
      </c>
      <c r="E1" t="s">
        <v>31</v>
      </c>
    </row>
    <row r="2" spans="2:25" x14ac:dyDescent="0.3">
      <c r="B2">
        <v>373</v>
      </c>
      <c r="C2">
        <v>-23.1</v>
      </c>
      <c r="D2">
        <v>0</v>
      </c>
      <c r="E2">
        <v>0</v>
      </c>
      <c r="T2" s="38"/>
      <c r="U2" s="38"/>
      <c r="W2" s="38"/>
      <c r="X2" s="38"/>
    </row>
    <row r="3" spans="2:25" ht="13.8" hidden="1" customHeight="1" x14ac:dyDescent="0.3">
      <c r="B3">
        <v>374</v>
      </c>
      <c r="C3">
        <v>-23.1</v>
      </c>
      <c r="D3">
        <v>2.57</v>
      </c>
      <c r="E3">
        <v>0</v>
      </c>
      <c r="S3">
        <v>10591</v>
      </c>
      <c r="T3" t="s">
        <v>147</v>
      </c>
      <c r="U3" t="s">
        <v>147</v>
      </c>
      <c r="V3" s="38">
        <v>-150000000000</v>
      </c>
      <c r="X3" t="s">
        <v>147</v>
      </c>
      <c r="Y3" s="38">
        <v>-150000000000</v>
      </c>
    </row>
    <row r="4" spans="2:25" hidden="1" x14ac:dyDescent="0.3">
      <c r="B4">
        <v>375</v>
      </c>
      <c r="C4">
        <v>-23.1</v>
      </c>
      <c r="D4">
        <v>0.428333333333</v>
      </c>
      <c r="E4">
        <v>0</v>
      </c>
      <c r="S4">
        <v>10592</v>
      </c>
      <c r="T4" t="s">
        <v>147</v>
      </c>
      <c r="U4" s="38">
        <v>216666666667</v>
      </c>
      <c r="V4" s="38">
        <v>-150000000000</v>
      </c>
      <c r="X4" s="38">
        <v>216666666667</v>
      </c>
      <c r="Y4" s="38">
        <v>-150000000000</v>
      </c>
    </row>
    <row r="5" spans="2:25" hidden="1" x14ac:dyDescent="0.3">
      <c r="B5">
        <v>376</v>
      </c>
      <c r="C5">
        <v>-23.1</v>
      </c>
      <c r="D5">
        <v>0.85666666666699998</v>
      </c>
      <c r="E5">
        <v>0</v>
      </c>
      <c r="S5">
        <v>10593</v>
      </c>
      <c r="T5" t="s">
        <v>147</v>
      </c>
      <c r="U5" s="38">
        <v>173333333333</v>
      </c>
      <c r="V5" s="38">
        <v>-150000000000</v>
      </c>
      <c r="X5" s="38">
        <v>173333333333</v>
      </c>
      <c r="Y5" s="38">
        <v>-150000000000</v>
      </c>
    </row>
    <row r="6" spans="2:25" hidden="1" x14ac:dyDescent="0.3">
      <c r="B6">
        <v>377</v>
      </c>
      <c r="C6">
        <v>-23.1</v>
      </c>
      <c r="D6">
        <v>1.2849999999999999</v>
      </c>
      <c r="E6">
        <v>0</v>
      </c>
      <c r="S6">
        <v>10594</v>
      </c>
      <c r="T6" t="s">
        <v>147</v>
      </c>
      <c r="U6" s="38">
        <v>130000000000</v>
      </c>
      <c r="V6" s="38">
        <v>-150000000000</v>
      </c>
      <c r="X6" s="38">
        <v>130000000000</v>
      </c>
      <c r="Y6" s="38">
        <v>-150000000000</v>
      </c>
    </row>
    <row r="7" spans="2:25" hidden="1" x14ac:dyDescent="0.3">
      <c r="B7">
        <v>378</v>
      </c>
      <c r="C7">
        <v>-23.1</v>
      </c>
      <c r="D7">
        <v>1.71333333333</v>
      </c>
      <c r="E7">
        <v>0</v>
      </c>
      <c r="S7">
        <v>10595</v>
      </c>
      <c r="T7" t="s">
        <v>147</v>
      </c>
      <c r="U7" t="s">
        <v>150</v>
      </c>
      <c r="V7" s="38">
        <v>-150000000000</v>
      </c>
      <c r="X7" t="s">
        <v>150</v>
      </c>
      <c r="Y7" s="38">
        <v>-150000000000</v>
      </c>
    </row>
    <row r="8" spans="2:25" hidden="1" x14ac:dyDescent="0.3">
      <c r="B8">
        <v>379</v>
      </c>
      <c r="C8">
        <v>-23.1</v>
      </c>
      <c r="D8">
        <v>2.1416666666699999</v>
      </c>
      <c r="E8">
        <v>0</v>
      </c>
      <c r="S8">
        <v>10596</v>
      </c>
      <c r="T8" t="s">
        <v>147</v>
      </c>
      <c r="U8" t="s">
        <v>151</v>
      </c>
      <c r="V8" s="38">
        <v>-150000000000</v>
      </c>
      <c r="X8" t="s">
        <v>151</v>
      </c>
      <c r="Y8" s="38">
        <v>-150000000000</v>
      </c>
    </row>
    <row r="9" spans="2:25" hidden="1" x14ac:dyDescent="0.3">
      <c r="B9">
        <v>435</v>
      </c>
      <c r="C9">
        <v>-23.1</v>
      </c>
      <c r="D9">
        <v>12.05</v>
      </c>
      <c r="E9">
        <v>0</v>
      </c>
      <c r="S9">
        <v>10703</v>
      </c>
      <c r="T9" s="38">
        <v>-320000000000</v>
      </c>
      <c r="U9" s="38">
        <v>260000000000</v>
      </c>
      <c r="V9" s="38">
        <v>-150000000000</v>
      </c>
      <c r="W9" s="38"/>
      <c r="X9" s="38">
        <v>260000000000</v>
      </c>
      <c r="Y9" s="38">
        <v>-150000000000</v>
      </c>
    </row>
    <row r="10" spans="2:25" hidden="1" x14ac:dyDescent="0.3">
      <c r="B10">
        <v>436</v>
      </c>
      <c r="C10">
        <v>-23.1</v>
      </c>
      <c r="D10">
        <v>3.044</v>
      </c>
      <c r="E10">
        <v>0</v>
      </c>
      <c r="S10">
        <v>10713</v>
      </c>
      <c r="T10" s="38">
        <v>-320000000000</v>
      </c>
      <c r="U10" t="s">
        <v>147</v>
      </c>
      <c r="V10" s="38">
        <v>-150000000000</v>
      </c>
      <c r="W10" s="38"/>
      <c r="X10" t="s">
        <v>147</v>
      </c>
      <c r="Y10" s="38">
        <v>-150000000000</v>
      </c>
    </row>
    <row r="11" spans="2:25" hidden="1" x14ac:dyDescent="0.3">
      <c r="B11">
        <v>437</v>
      </c>
      <c r="C11">
        <v>-23.1</v>
      </c>
      <c r="D11">
        <v>3.5179999999999998</v>
      </c>
      <c r="E11">
        <v>0</v>
      </c>
      <c r="S11">
        <v>10714</v>
      </c>
      <c r="T11" s="38">
        <v>-320000000000</v>
      </c>
      <c r="U11" s="38">
        <v>216666666667</v>
      </c>
      <c r="V11" s="38">
        <v>-150000000000</v>
      </c>
      <c r="W11" s="38"/>
      <c r="X11" s="38">
        <v>216666666667</v>
      </c>
      <c r="Y11" s="38">
        <v>-150000000000</v>
      </c>
    </row>
    <row r="12" spans="2:25" hidden="1" x14ac:dyDescent="0.3">
      <c r="B12">
        <v>438</v>
      </c>
      <c r="C12">
        <v>-23.1</v>
      </c>
      <c r="D12">
        <v>3.992</v>
      </c>
      <c r="E12">
        <v>0</v>
      </c>
      <c r="S12">
        <v>10715</v>
      </c>
      <c r="T12" s="38">
        <v>-320000000000</v>
      </c>
      <c r="U12" s="38">
        <v>173333333333</v>
      </c>
      <c r="V12" s="38">
        <v>-150000000000</v>
      </c>
      <c r="W12" s="38"/>
      <c r="X12" s="38">
        <v>173333333333</v>
      </c>
      <c r="Y12" s="38">
        <v>-150000000000</v>
      </c>
    </row>
    <row r="13" spans="2:25" hidden="1" x14ac:dyDescent="0.3">
      <c r="B13">
        <v>439</v>
      </c>
      <c r="C13">
        <v>-23.1</v>
      </c>
      <c r="D13">
        <v>4.4660000000000002</v>
      </c>
      <c r="E13">
        <v>0</v>
      </c>
    </row>
    <row r="14" spans="2:25" hidden="1" x14ac:dyDescent="0.3">
      <c r="B14">
        <v>440</v>
      </c>
      <c r="C14">
        <v>-23.1</v>
      </c>
      <c r="D14">
        <v>4.9400000000000004</v>
      </c>
      <c r="E14">
        <v>0</v>
      </c>
      <c r="S14" t="s">
        <v>143</v>
      </c>
      <c r="T14" t="s">
        <v>144</v>
      </c>
      <c r="U14" t="s">
        <v>145</v>
      </c>
      <c r="V14" t="s">
        <v>146</v>
      </c>
      <c r="X14" t="s">
        <v>145</v>
      </c>
      <c r="Y14" t="s">
        <v>146</v>
      </c>
    </row>
    <row r="15" spans="2:25" hidden="1" x14ac:dyDescent="0.3">
      <c r="B15">
        <v>441</v>
      </c>
      <c r="C15">
        <v>-23.1</v>
      </c>
      <c r="D15">
        <v>5.4139999999999997</v>
      </c>
      <c r="E15">
        <v>0</v>
      </c>
      <c r="S15">
        <v>10716</v>
      </c>
      <c r="T15" s="38">
        <v>-320000000000</v>
      </c>
      <c r="U15" s="38">
        <v>130000000000</v>
      </c>
      <c r="V15" s="38">
        <v>-150000000000</v>
      </c>
      <c r="W15" s="38"/>
      <c r="X15" s="38">
        <v>130000000000</v>
      </c>
      <c r="Y15" s="38">
        <v>-150000000000</v>
      </c>
    </row>
    <row r="16" spans="2:25" hidden="1" x14ac:dyDescent="0.3">
      <c r="B16">
        <v>442</v>
      </c>
      <c r="C16">
        <v>-23.1</v>
      </c>
      <c r="D16">
        <v>5.8879999999999999</v>
      </c>
      <c r="E16">
        <v>0</v>
      </c>
      <c r="S16">
        <v>10717</v>
      </c>
      <c r="T16" s="38">
        <v>-320000000000</v>
      </c>
      <c r="U16" t="s">
        <v>150</v>
      </c>
      <c r="V16" s="38">
        <v>-150000000000</v>
      </c>
      <c r="W16" s="38"/>
      <c r="X16" t="s">
        <v>150</v>
      </c>
      <c r="Y16" s="38">
        <v>-150000000000</v>
      </c>
    </row>
    <row r="17" spans="2:25" hidden="1" x14ac:dyDescent="0.3">
      <c r="B17">
        <v>443</v>
      </c>
      <c r="C17">
        <v>-23.1</v>
      </c>
      <c r="D17">
        <v>6.3620000000000001</v>
      </c>
      <c r="E17">
        <v>0</v>
      </c>
      <c r="S17">
        <v>10718</v>
      </c>
      <c r="T17" s="38">
        <v>-320000000000</v>
      </c>
      <c r="U17" t="s">
        <v>151</v>
      </c>
      <c r="V17" s="38">
        <v>-150000000000</v>
      </c>
      <c r="W17" s="38"/>
      <c r="X17" t="s">
        <v>151</v>
      </c>
      <c r="Y17" s="38">
        <v>-150000000000</v>
      </c>
    </row>
    <row r="18" spans="2:25" hidden="1" x14ac:dyDescent="0.3">
      <c r="B18">
        <v>444</v>
      </c>
      <c r="C18">
        <v>-23.1</v>
      </c>
      <c r="D18">
        <v>6.8360000000000003</v>
      </c>
      <c r="E18">
        <v>0</v>
      </c>
      <c r="S18">
        <v>10781</v>
      </c>
      <c r="T18" s="38">
        <v>-640000000000</v>
      </c>
      <c r="U18" s="38">
        <v>260000000000</v>
      </c>
      <c r="V18" s="38">
        <v>-150000000000</v>
      </c>
      <c r="W18" s="38"/>
      <c r="X18" s="38">
        <v>260000000000</v>
      </c>
      <c r="Y18" s="38">
        <v>-150000000000</v>
      </c>
    </row>
    <row r="19" spans="2:25" hidden="1" x14ac:dyDescent="0.3">
      <c r="B19">
        <v>445</v>
      </c>
      <c r="C19">
        <v>-23.1</v>
      </c>
      <c r="D19">
        <v>7.31</v>
      </c>
      <c r="E19">
        <v>0</v>
      </c>
      <c r="S19">
        <v>10791</v>
      </c>
      <c r="T19" s="38">
        <v>-640000000000</v>
      </c>
      <c r="U19" t="s">
        <v>147</v>
      </c>
      <c r="V19" s="38">
        <v>-150000000000</v>
      </c>
      <c r="W19" s="38"/>
      <c r="X19" t="s">
        <v>147</v>
      </c>
      <c r="Y19" s="38">
        <v>-150000000000</v>
      </c>
    </row>
    <row r="20" spans="2:25" hidden="1" x14ac:dyDescent="0.3">
      <c r="B20">
        <v>446</v>
      </c>
      <c r="C20">
        <v>-23.1</v>
      </c>
      <c r="D20">
        <v>7.7839999999999998</v>
      </c>
      <c r="E20">
        <v>0</v>
      </c>
      <c r="S20">
        <v>10792</v>
      </c>
      <c r="T20" s="38">
        <v>-640000000000</v>
      </c>
      <c r="U20" s="38">
        <v>216666666667</v>
      </c>
      <c r="V20" s="38">
        <v>-150000000000</v>
      </c>
      <c r="W20" s="38"/>
      <c r="X20" s="38">
        <v>216666666667</v>
      </c>
      <c r="Y20" s="38">
        <v>-150000000000</v>
      </c>
    </row>
    <row r="21" spans="2:25" hidden="1" x14ac:dyDescent="0.3">
      <c r="B21">
        <v>447</v>
      </c>
      <c r="C21">
        <v>-23.1</v>
      </c>
      <c r="D21">
        <v>8.2579999999999991</v>
      </c>
      <c r="E21">
        <v>0</v>
      </c>
      <c r="S21">
        <v>10793</v>
      </c>
      <c r="T21" s="38">
        <v>-640000000000</v>
      </c>
      <c r="U21" s="38">
        <v>173333333333</v>
      </c>
      <c r="V21" s="38">
        <v>-150000000000</v>
      </c>
      <c r="W21" s="38"/>
      <c r="X21" s="38">
        <v>173333333333</v>
      </c>
      <c r="Y21" s="38">
        <v>-150000000000</v>
      </c>
    </row>
    <row r="22" spans="2:25" hidden="1" x14ac:dyDescent="0.3">
      <c r="B22">
        <v>448</v>
      </c>
      <c r="C22">
        <v>-23.1</v>
      </c>
      <c r="D22">
        <v>8.7319999999999993</v>
      </c>
      <c r="E22">
        <v>0</v>
      </c>
      <c r="S22">
        <v>10794</v>
      </c>
      <c r="T22" s="38">
        <v>-640000000000</v>
      </c>
      <c r="U22" s="38">
        <v>130000000000</v>
      </c>
      <c r="V22" s="38">
        <v>-150000000000</v>
      </c>
      <c r="W22" s="38"/>
      <c r="X22" s="38">
        <v>130000000000</v>
      </c>
      <c r="Y22" s="38">
        <v>-150000000000</v>
      </c>
    </row>
    <row r="23" spans="2:25" hidden="1" x14ac:dyDescent="0.3">
      <c r="B23">
        <v>449</v>
      </c>
      <c r="C23">
        <v>-23.1</v>
      </c>
      <c r="D23">
        <v>9.2059999999999995</v>
      </c>
      <c r="E23">
        <v>0</v>
      </c>
      <c r="S23">
        <v>10795</v>
      </c>
      <c r="T23" s="38">
        <v>-640000000000</v>
      </c>
      <c r="U23" t="s">
        <v>150</v>
      </c>
      <c r="V23" s="38">
        <v>-150000000000</v>
      </c>
      <c r="W23" s="38"/>
      <c r="X23" t="s">
        <v>150</v>
      </c>
      <c r="Y23" s="38">
        <v>-150000000000</v>
      </c>
    </row>
    <row r="24" spans="2:25" hidden="1" x14ac:dyDescent="0.3">
      <c r="B24">
        <v>450</v>
      </c>
      <c r="C24">
        <v>-23.1</v>
      </c>
      <c r="D24">
        <v>9.68</v>
      </c>
      <c r="E24">
        <v>0</v>
      </c>
      <c r="S24">
        <v>10796</v>
      </c>
      <c r="T24" s="38">
        <v>-640000000000</v>
      </c>
      <c r="U24" t="s">
        <v>151</v>
      </c>
      <c r="V24" s="38">
        <v>-150000000000</v>
      </c>
      <c r="W24" s="38"/>
      <c r="X24" t="s">
        <v>151</v>
      </c>
      <c r="Y24" s="38">
        <v>-150000000000</v>
      </c>
    </row>
    <row r="25" spans="2:25" hidden="1" x14ac:dyDescent="0.3">
      <c r="B25">
        <v>451</v>
      </c>
      <c r="C25">
        <v>-23.1</v>
      </c>
      <c r="D25">
        <v>10.154</v>
      </c>
      <c r="E25">
        <v>0</v>
      </c>
      <c r="S25">
        <v>10859</v>
      </c>
      <c r="T25" s="38">
        <v>-970000000000</v>
      </c>
      <c r="U25" s="38">
        <v>260000000000</v>
      </c>
      <c r="V25" s="38">
        <v>-150000000000</v>
      </c>
      <c r="W25" s="38"/>
      <c r="X25" s="38">
        <v>260000000000</v>
      </c>
      <c r="Y25" s="38">
        <v>-150000000000</v>
      </c>
    </row>
    <row r="26" spans="2:25" hidden="1" x14ac:dyDescent="0.3">
      <c r="B26">
        <v>452</v>
      </c>
      <c r="C26">
        <v>-23.1</v>
      </c>
      <c r="D26">
        <v>10.628</v>
      </c>
      <c r="E26">
        <v>0</v>
      </c>
      <c r="S26">
        <v>10869</v>
      </c>
      <c r="T26" s="38">
        <v>-970000000000</v>
      </c>
      <c r="U26" t="s">
        <v>147</v>
      </c>
      <c r="V26" s="38">
        <v>-150000000000</v>
      </c>
      <c r="W26" s="38"/>
      <c r="X26" t="s">
        <v>147</v>
      </c>
      <c r="Y26" s="38">
        <v>-150000000000</v>
      </c>
    </row>
    <row r="27" spans="2:25" hidden="1" x14ac:dyDescent="0.3">
      <c r="B27">
        <v>453</v>
      </c>
      <c r="C27">
        <v>-23.1</v>
      </c>
      <c r="D27">
        <v>11.102</v>
      </c>
      <c r="E27">
        <v>0</v>
      </c>
      <c r="S27">
        <v>10870</v>
      </c>
      <c r="T27" s="38">
        <v>-970000000000</v>
      </c>
      <c r="U27" s="38">
        <v>216666666667</v>
      </c>
      <c r="V27" s="38">
        <v>-150000000000</v>
      </c>
      <c r="W27" s="38"/>
      <c r="X27" s="38">
        <v>216666666667</v>
      </c>
      <c r="Y27" s="38">
        <v>-150000000000</v>
      </c>
    </row>
    <row r="28" spans="2:25" hidden="1" x14ac:dyDescent="0.3">
      <c r="B28">
        <v>454</v>
      </c>
      <c r="C28">
        <v>-23.1</v>
      </c>
      <c r="D28">
        <v>11.576000000000001</v>
      </c>
      <c r="E28">
        <v>0</v>
      </c>
      <c r="S28">
        <v>10871</v>
      </c>
      <c r="T28" s="38">
        <v>-970000000000</v>
      </c>
      <c r="U28" s="38">
        <v>173333333333</v>
      </c>
      <c r="V28" s="38">
        <v>-150000000000</v>
      </c>
      <c r="W28" s="38"/>
      <c r="X28" s="38">
        <v>173333333333</v>
      </c>
      <c r="Y28" s="38">
        <v>-150000000000</v>
      </c>
    </row>
    <row r="29" spans="2:25" hidden="1" x14ac:dyDescent="0.3">
      <c r="B29">
        <v>605</v>
      </c>
      <c r="C29">
        <v>-23.1</v>
      </c>
      <c r="D29">
        <v>19.28</v>
      </c>
      <c r="E29">
        <v>0</v>
      </c>
      <c r="S29">
        <v>10872</v>
      </c>
      <c r="T29" s="38">
        <v>-970000000000</v>
      </c>
      <c r="U29" s="38">
        <v>130000000000</v>
      </c>
      <c r="V29" s="38">
        <v>-150000000000</v>
      </c>
      <c r="W29" s="38"/>
      <c r="X29" s="38">
        <v>130000000000</v>
      </c>
      <c r="Y29" s="38">
        <v>-150000000000</v>
      </c>
    </row>
    <row r="30" spans="2:25" hidden="1" x14ac:dyDescent="0.3">
      <c r="B30">
        <v>606</v>
      </c>
      <c r="C30">
        <v>-23.1</v>
      </c>
      <c r="D30">
        <v>12.501875</v>
      </c>
      <c r="E30">
        <v>0</v>
      </c>
      <c r="S30">
        <v>10873</v>
      </c>
      <c r="T30" s="38">
        <v>-970000000000</v>
      </c>
      <c r="U30" t="s">
        <v>150</v>
      </c>
      <c r="V30" s="38">
        <v>-150000000000</v>
      </c>
      <c r="W30" s="38"/>
      <c r="X30" t="s">
        <v>150</v>
      </c>
      <c r="Y30" s="38">
        <v>-150000000000</v>
      </c>
    </row>
    <row r="31" spans="2:25" hidden="1" x14ac:dyDescent="0.3">
      <c r="B31">
        <v>607</v>
      </c>
      <c r="C31">
        <v>-23.1</v>
      </c>
      <c r="D31">
        <v>12.953749999999999</v>
      </c>
      <c r="E31">
        <v>0</v>
      </c>
      <c r="S31">
        <v>10874</v>
      </c>
      <c r="T31" s="38">
        <v>-970000000000</v>
      </c>
      <c r="U31" t="s">
        <v>151</v>
      </c>
      <c r="V31" s="38">
        <v>-150000000000</v>
      </c>
      <c r="W31" s="38"/>
      <c r="X31" t="s">
        <v>151</v>
      </c>
      <c r="Y31" s="38">
        <v>-150000000000</v>
      </c>
    </row>
    <row r="32" spans="2:25" hidden="1" x14ac:dyDescent="0.3">
      <c r="B32">
        <v>608</v>
      </c>
      <c r="C32">
        <v>-23.1</v>
      </c>
      <c r="D32">
        <v>13.405625000000001</v>
      </c>
      <c r="E32">
        <v>0</v>
      </c>
      <c r="S32">
        <v>10937</v>
      </c>
      <c r="T32" s="38">
        <v>-129000000000</v>
      </c>
      <c r="U32" s="38">
        <v>260000000000</v>
      </c>
      <c r="V32" s="38">
        <v>-150000000000</v>
      </c>
      <c r="W32" s="38"/>
      <c r="X32" s="38">
        <v>260000000000</v>
      </c>
      <c r="Y32" s="38">
        <v>-150000000000</v>
      </c>
    </row>
    <row r="33" spans="2:25" hidden="1" x14ac:dyDescent="0.3">
      <c r="B33">
        <v>609</v>
      </c>
      <c r="C33">
        <v>-23.1</v>
      </c>
      <c r="D33">
        <v>13.8575</v>
      </c>
      <c r="E33">
        <v>0</v>
      </c>
      <c r="S33">
        <v>10947</v>
      </c>
      <c r="T33" s="38">
        <v>-129000000000</v>
      </c>
      <c r="U33" t="s">
        <v>147</v>
      </c>
      <c r="V33" s="38">
        <v>-150000000000</v>
      </c>
      <c r="W33" s="38"/>
      <c r="X33" t="s">
        <v>147</v>
      </c>
      <c r="Y33" s="38">
        <v>-150000000000</v>
      </c>
    </row>
    <row r="34" spans="2:25" hidden="1" x14ac:dyDescent="0.3">
      <c r="B34">
        <v>610</v>
      </c>
      <c r="C34">
        <v>-23.1</v>
      </c>
      <c r="D34">
        <v>14.309374999999999</v>
      </c>
      <c r="E34">
        <v>0</v>
      </c>
      <c r="S34">
        <v>10948</v>
      </c>
      <c r="T34" s="38">
        <v>-129000000000</v>
      </c>
      <c r="U34" s="38">
        <v>216666666667</v>
      </c>
      <c r="V34" s="38">
        <v>-150000000000</v>
      </c>
      <c r="W34" s="38"/>
      <c r="X34" s="38">
        <v>216666666667</v>
      </c>
      <c r="Y34" s="38">
        <v>-150000000000</v>
      </c>
    </row>
    <row r="35" spans="2:25" hidden="1" x14ac:dyDescent="0.3">
      <c r="B35">
        <v>611</v>
      </c>
      <c r="C35">
        <v>-23.1</v>
      </c>
      <c r="D35">
        <v>14.76125</v>
      </c>
      <c r="E35">
        <v>0</v>
      </c>
    </row>
    <row r="36" spans="2:25" hidden="1" x14ac:dyDescent="0.3">
      <c r="B36">
        <v>612</v>
      </c>
      <c r="C36">
        <v>-23.1</v>
      </c>
      <c r="D36">
        <v>15.213125</v>
      </c>
      <c r="E36">
        <v>0</v>
      </c>
      <c r="S36" t="s">
        <v>143</v>
      </c>
      <c r="T36" t="s">
        <v>144</v>
      </c>
      <c r="U36" t="s">
        <v>145</v>
      </c>
      <c r="V36" t="s">
        <v>146</v>
      </c>
      <c r="X36" t="s">
        <v>145</v>
      </c>
      <c r="Y36" t="s">
        <v>146</v>
      </c>
    </row>
    <row r="37" spans="2:25" hidden="1" x14ac:dyDescent="0.3">
      <c r="B37">
        <v>613</v>
      </c>
      <c r="C37">
        <v>-23.1</v>
      </c>
      <c r="D37">
        <v>15.664999999999999</v>
      </c>
      <c r="E37">
        <v>0</v>
      </c>
      <c r="S37">
        <v>10949</v>
      </c>
      <c r="T37" s="38">
        <v>-129000000000</v>
      </c>
      <c r="U37" s="38">
        <v>173333333333</v>
      </c>
      <c r="V37" s="38">
        <v>-150000000000</v>
      </c>
      <c r="W37" s="38"/>
      <c r="X37" s="38">
        <v>173333333333</v>
      </c>
      <c r="Y37" s="38">
        <v>-150000000000</v>
      </c>
    </row>
    <row r="38" spans="2:25" hidden="1" x14ac:dyDescent="0.3">
      <c r="B38">
        <v>614</v>
      </c>
      <c r="C38">
        <v>-23.1</v>
      </c>
      <c r="D38">
        <v>16.116875</v>
      </c>
      <c r="E38">
        <v>0</v>
      </c>
      <c r="S38">
        <v>10950</v>
      </c>
      <c r="T38" s="38">
        <v>-129000000000</v>
      </c>
      <c r="U38" s="38">
        <v>130000000000</v>
      </c>
      <c r="V38" s="38">
        <v>-150000000000</v>
      </c>
      <c r="W38" s="38"/>
      <c r="X38" s="38">
        <v>130000000000</v>
      </c>
      <c r="Y38" s="38">
        <v>-150000000000</v>
      </c>
    </row>
    <row r="39" spans="2:25" hidden="1" x14ac:dyDescent="0.3">
      <c r="B39">
        <v>615</v>
      </c>
      <c r="C39">
        <v>-23.1</v>
      </c>
      <c r="D39">
        <v>16.568750000000001</v>
      </c>
      <c r="E39">
        <v>0</v>
      </c>
      <c r="S39">
        <v>10951</v>
      </c>
      <c r="T39" s="38">
        <v>-129000000000</v>
      </c>
      <c r="U39" t="s">
        <v>150</v>
      </c>
      <c r="V39" s="38">
        <v>-150000000000</v>
      </c>
      <c r="W39" s="38"/>
      <c r="X39" t="s">
        <v>150</v>
      </c>
      <c r="Y39" s="38">
        <v>-150000000000</v>
      </c>
    </row>
    <row r="40" spans="2:25" hidden="1" x14ac:dyDescent="0.3">
      <c r="B40">
        <v>616</v>
      </c>
      <c r="C40">
        <v>-23.1</v>
      </c>
      <c r="D40">
        <v>17.020624999999999</v>
      </c>
      <c r="E40">
        <v>0</v>
      </c>
      <c r="S40">
        <v>10952</v>
      </c>
      <c r="T40" s="38">
        <v>-129000000000</v>
      </c>
      <c r="U40" t="s">
        <v>151</v>
      </c>
      <c r="V40" s="38">
        <v>-150000000000</v>
      </c>
      <c r="W40" s="38"/>
      <c r="X40" t="s">
        <v>151</v>
      </c>
      <c r="Y40" s="38">
        <v>-150000000000</v>
      </c>
    </row>
    <row r="41" spans="2:25" hidden="1" x14ac:dyDescent="0.3">
      <c r="B41">
        <v>617</v>
      </c>
      <c r="C41">
        <v>-23.1</v>
      </c>
      <c r="D41">
        <v>17.4725</v>
      </c>
      <c r="E41">
        <v>0</v>
      </c>
      <c r="S41">
        <v>11040</v>
      </c>
      <c r="T41" s="38">
        <v>-161000000000</v>
      </c>
      <c r="U41" s="38">
        <v>260000000000</v>
      </c>
      <c r="V41" s="38">
        <v>-150000000000</v>
      </c>
      <c r="W41" s="38"/>
      <c r="X41" s="38">
        <v>260000000000</v>
      </c>
      <c r="Y41" s="38">
        <v>-150000000000</v>
      </c>
    </row>
    <row r="42" spans="2:25" hidden="1" x14ac:dyDescent="0.3">
      <c r="B42">
        <v>618</v>
      </c>
      <c r="C42">
        <v>-23.1</v>
      </c>
      <c r="D42">
        <v>17.924375000000001</v>
      </c>
      <c r="E42">
        <v>0</v>
      </c>
      <c r="S42">
        <v>11050</v>
      </c>
      <c r="T42" s="38">
        <v>-161000000000</v>
      </c>
      <c r="U42" t="s">
        <v>147</v>
      </c>
      <c r="V42" s="38">
        <v>-150000000000</v>
      </c>
      <c r="W42" s="38"/>
      <c r="X42" t="s">
        <v>147</v>
      </c>
      <c r="Y42" s="38">
        <v>-150000000000</v>
      </c>
    </row>
    <row r="43" spans="2:25" hidden="1" x14ac:dyDescent="0.3">
      <c r="B43">
        <v>619</v>
      </c>
      <c r="C43">
        <v>-23.1</v>
      </c>
      <c r="D43">
        <v>18.376249999999999</v>
      </c>
      <c r="E43">
        <v>0</v>
      </c>
      <c r="S43">
        <v>11051</v>
      </c>
      <c r="T43" s="38">
        <v>-161000000000</v>
      </c>
      <c r="U43" s="38">
        <v>216666666667</v>
      </c>
      <c r="V43" s="38">
        <v>-150000000000</v>
      </c>
      <c r="W43" s="38"/>
      <c r="X43" s="38">
        <v>216666666667</v>
      </c>
      <c r="Y43" s="38">
        <v>-150000000000</v>
      </c>
    </row>
    <row r="44" spans="2:25" hidden="1" x14ac:dyDescent="0.3">
      <c r="B44">
        <v>620</v>
      </c>
      <c r="C44">
        <v>-23.1</v>
      </c>
      <c r="D44">
        <v>18.828125</v>
      </c>
      <c r="E44">
        <v>0</v>
      </c>
      <c r="S44">
        <v>11052</v>
      </c>
      <c r="T44" s="38">
        <v>-161000000000</v>
      </c>
      <c r="U44" s="38">
        <v>173333333333</v>
      </c>
      <c r="V44" s="38">
        <v>-150000000000</v>
      </c>
      <c r="W44" s="38"/>
      <c r="X44" s="38">
        <v>173333333333</v>
      </c>
      <c r="Y44" s="38">
        <v>-150000000000</v>
      </c>
    </row>
    <row r="45" spans="2:25" hidden="1" x14ac:dyDescent="0.3">
      <c r="B45">
        <v>741</v>
      </c>
      <c r="C45">
        <v>-23.1</v>
      </c>
      <c r="D45">
        <v>22.9</v>
      </c>
      <c r="E45">
        <v>0</v>
      </c>
      <c r="S45">
        <v>11053</v>
      </c>
      <c r="T45" s="38">
        <v>-161000000000</v>
      </c>
      <c r="U45" s="38">
        <v>130000000000</v>
      </c>
      <c r="V45" s="38">
        <v>-150000000000</v>
      </c>
      <c r="W45" s="38"/>
      <c r="X45" s="38">
        <v>130000000000</v>
      </c>
      <c r="Y45" s="38">
        <v>-150000000000</v>
      </c>
    </row>
    <row r="46" spans="2:25" hidden="1" x14ac:dyDescent="0.3">
      <c r="B46">
        <v>742</v>
      </c>
      <c r="C46">
        <v>-23.1</v>
      </c>
      <c r="D46">
        <v>19.732500000000002</v>
      </c>
      <c r="E46">
        <v>0</v>
      </c>
      <c r="S46">
        <v>11054</v>
      </c>
      <c r="T46" s="38">
        <v>-161000000000</v>
      </c>
      <c r="U46" t="s">
        <v>150</v>
      </c>
      <c r="V46" s="38">
        <v>-150000000000</v>
      </c>
      <c r="W46" s="38"/>
      <c r="X46" t="s">
        <v>150</v>
      </c>
      <c r="Y46" s="38">
        <v>-150000000000</v>
      </c>
    </row>
    <row r="47" spans="2:25" hidden="1" x14ac:dyDescent="0.3">
      <c r="B47">
        <v>743</v>
      </c>
      <c r="C47">
        <v>-23.1</v>
      </c>
      <c r="D47">
        <v>20.184999999999999</v>
      </c>
      <c r="E47">
        <v>0</v>
      </c>
      <c r="S47">
        <v>11055</v>
      </c>
      <c r="T47" s="38">
        <v>-161000000000</v>
      </c>
      <c r="U47" t="s">
        <v>151</v>
      </c>
      <c r="V47" s="38">
        <v>-150000000000</v>
      </c>
      <c r="W47" s="38"/>
      <c r="X47" t="s">
        <v>151</v>
      </c>
      <c r="Y47" s="38">
        <v>-150000000000</v>
      </c>
    </row>
    <row r="48" spans="2:25" hidden="1" x14ac:dyDescent="0.3">
      <c r="B48">
        <v>744</v>
      </c>
      <c r="C48">
        <v>-23.1</v>
      </c>
      <c r="D48">
        <v>20.637499999999999</v>
      </c>
      <c r="E48">
        <v>0</v>
      </c>
      <c r="S48">
        <v>11095</v>
      </c>
      <c r="T48" s="38">
        <v>-231000000000</v>
      </c>
      <c r="U48" s="38">
        <v>257000000000</v>
      </c>
      <c r="V48" s="38">
        <v>-150000000000</v>
      </c>
      <c r="W48" s="38"/>
      <c r="X48" s="38">
        <v>257000000000</v>
      </c>
      <c r="Y48" s="38">
        <v>-150000000000</v>
      </c>
    </row>
    <row r="49" spans="2:25" hidden="1" x14ac:dyDescent="0.3">
      <c r="B49">
        <v>745</v>
      </c>
      <c r="C49">
        <v>-23.1</v>
      </c>
      <c r="D49">
        <v>21.09</v>
      </c>
      <c r="E49">
        <v>0</v>
      </c>
      <c r="S49">
        <v>11105</v>
      </c>
      <c r="T49" s="38">
        <v>-231000000000</v>
      </c>
      <c r="U49" t="s">
        <v>147</v>
      </c>
      <c r="V49" s="38">
        <v>-150000000000</v>
      </c>
      <c r="W49" s="38"/>
      <c r="X49" t="s">
        <v>147</v>
      </c>
      <c r="Y49" s="38">
        <v>-150000000000</v>
      </c>
    </row>
    <row r="50" spans="2:25" hidden="1" x14ac:dyDescent="0.3">
      <c r="B50">
        <v>746</v>
      </c>
      <c r="C50">
        <v>-23.1</v>
      </c>
      <c r="D50">
        <v>21.5425</v>
      </c>
      <c r="E50">
        <v>0</v>
      </c>
      <c r="S50">
        <v>11106</v>
      </c>
      <c r="T50" s="38">
        <v>-231000000000</v>
      </c>
      <c r="U50" s="38">
        <v>214166666667</v>
      </c>
      <c r="V50" s="38">
        <v>-150000000000</v>
      </c>
      <c r="W50" s="38"/>
      <c r="X50" s="38">
        <v>214166666667</v>
      </c>
      <c r="Y50" s="38">
        <v>-150000000000</v>
      </c>
    </row>
    <row r="51" spans="2:25" hidden="1" x14ac:dyDescent="0.3">
      <c r="B51">
        <v>747</v>
      </c>
      <c r="C51">
        <v>-23.1</v>
      </c>
      <c r="D51">
        <v>21.995000000000001</v>
      </c>
      <c r="E51">
        <v>0</v>
      </c>
      <c r="S51">
        <v>11107</v>
      </c>
      <c r="T51" s="38">
        <v>-231000000000</v>
      </c>
      <c r="U51" s="38">
        <v>171333333333</v>
      </c>
      <c r="V51" s="38">
        <v>-150000000000</v>
      </c>
      <c r="W51" s="38"/>
      <c r="X51" s="38">
        <v>171333333333</v>
      </c>
      <c r="Y51" s="38">
        <v>-150000000000</v>
      </c>
    </row>
    <row r="52" spans="2:25" hidden="1" x14ac:dyDescent="0.3">
      <c r="B52">
        <v>748</v>
      </c>
      <c r="C52">
        <v>-23.1</v>
      </c>
      <c r="D52">
        <v>22.447500000000002</v>
      </c>
      <c r="E52">
        <v>0</v>
      </c>
      <c r="S52">
        <v>11108</v>
      </c>
      <c r="T52" s="38">
        <v>-231000000000</v>
      </c>
      <c r="U52" s="38">
        <v>128500000000</v>
      </c>
      <c r="V52" s="38">
        <v>-150000000000</v>
      </c>
      <c r="W52" s="38"/>
      <c r="X52" s="38">
        <v>128500000000</v>
      </c>
      <c r="Y52" s="38">
        <v>-150000000000</v>
      </c>
    </row>
    <row r="53" spans="2:25" hidden="1" x14ac:dyDescent="0.3">
      <c r="B53">
        <v>809</v>
      </c>
      <c r="C53">
        <v>-23.1</v>
      </c>
      <c r="D53">
        <v>24.1</v>
      </c>
      <c r="E53">
        <v>0</v>
      </c>
      <c r="S53">
        <v>11109</v>
      </c>
      <c r="T53" s="38">
        <v>-231000000000</v>
      </c>
      <c r="U53" t="s">
        <v>152</v>
      </c>
      <c r="V53" s="38">
        <v>-150000000000</v>
      </c>
      <c r="W53" s="38"/>
      <c r="X53" t="s">
        <v>152</v>
      </c>
      <c r="Y53" s="38">
        <v>-150000000000</v>
      </c>
    </row>
    <row r="54" spans="2:25" hidden="1" x14ac:dyDescent="0.3">
      <c r="B54">
        <v>810</v>
      </c>
      <c r="C54">
        <v>-23.1</v>
      </c>
      <c r="D54">
        <v>23.2</v>
      </c>
      <c r="E54">
        <v>0</v>
      </c>
      <c r="S54">
        <v>11110</v>
      </c>
      <c r="T54" s="38">
        <v>-231000000000</v>
      </c>
      <c r="U54" t="s">
        <v>153</v>
      </c>
      <c r="V54" s="38">
        <v>-150000000000</v>
      </c>
      <c r="W54" s="38"/>
      <c r="X54" t="s">
        <v>153</v>
      </c>
      <c r="Y54" s="38">
        <v>-150000000000</v>
      </c>
    </row>
    <row r="55" spans="2:25" hidden="1" x14ac:dyDescent="0.3">
      <c r="B55">
        <v>811</v>
      </c>
      <c r="C55">
        <v>-23.1</v>
      </c>
      <c r="D55">
        <v>23.5</v>
      </c>
      <c r="E55">
        <v>0</v>
      </c>
      <c r="S55">
        <v>11340</v>
      </c>
      <c r="T55" s="38">
        <v>-231000000000</v>
      </c>
      <c r="U55" s="38">
        <v>120500000000</v>
      </c>
      <c r="V55" s="38">
        <v>-150000000000</v>
      </c>
      <c r="W55" s="38"/>
      <c r="X55" s="38">
        <v>120500000000</v>
      </c>
      <c r="Y55" s="38">
        <v>-150000000000</v>
      </c>
    </row>
    <row r="56" spans="2:25" hidden="1" x14ac:dyDescent="0.3">
      <c r="B56">
        <v>812</v>
      </c>
      <c r="C56">
        <v>-23.1</v>
      </c>
      <c r="D56">
        <v>23.8</v>
      </c>
      <c r="E56">
        <v>0</v>
      </c>
      <c r="S56">
        <v>11350</v>
      </c>
      <c r="T56" s="38">
        <v>-231000000000</v>
      </c>
      <c r="U56" s="38">
        <v>115760000000</v>
      </c>
      <c r="V56" s="38">
        <v>-150000000000</v>
      </c>
      <c r="W56" s="38"/>
      <c r="X56" s="38">
        <v>115760000000</v>
      </c>
      <c r="Y56" s="38">
        <v>-150000000000</v>
      </c>
    </row>
    <row r="57" spans="2:25" hidden="1" x14ac:dyDescent="0.3">
      <c r="B57">
        <v>2273</v>
      </c>
      <c r="C57">
        <v>-22.8</v>
      </c>
      <c r="D57">
        <v>24.1</v>
      </c>
      <c r="E57">
        <v>0</v>
      </c>
    </row>
    <row r="58" spans="2:25" hidden="1" x14ac:dyDescent="0.3">
      <c r="B58">
        <v>4383</v>
      </c>
      <c r="C58">
        <v>-22.730345360699999</v>
      </c>
      <c r="D58">
        <v>23.430634358799999</v>
      </c>
      <c r="E58">
        <v>0</v>
      </c>
      <c r="S58" t="s">
        <v>143</v>
      </c>
      <c r="T58" t="s">
        <v>144</v>
      </c>
      <c r="U58" t="s">
        <v>145</v>
      </c>
      <c r="V58" t="s">
        <v>146</v>
      </c>
      <c r="X58" t="s">
        <v>145</v>
      </c>
      <c r="Y58" t="s">
        <v>146</v>
      </c>
    </row>
    <row r="59" spans="2:25" hidden="1" x14ac:dyDescent="0.3">
      <c r="B59">
        <v>4384</v>
      </c>
      <c r="C59">
        <v>-22.698597257199999</v>
      </c>
      <c r="D59">
        <v>22.7787028913</v>
      </c>
      <c r="E59">
        <v>0</v>
      </c>
      <c r="S59">
        <v>11351</v>
      </c>
      <c r="T59" s="38">
        <v>-231000000000</v>
      </c>
      <c r="U59" s="38">
        <v>111020000000</v>
      </c>
      <c r="V59" s="38">
        <v>-150000000000</v>
      </c>
      <c r="W59" s="38"/>
      <c r="X59" s="38">
        <v>111020000000</v>
      </c>
      <c r="Y59" s="38">
        <v>-150000000000</v>
      </c>
    </row>
    <row r="60" spans="2:25" hidden="1" x14ac:dyDescent="0.3">
      <c r="B60">
        <v>4385</v>
      </c>
      <c r="C60">
        <v>-22.6899524562</v>
      </c>
      <c r="D60">
        <v>21.914460397500001</v>
      </c>
      <c r="E60">
        <v>0</v>
      </c>
      <c r="S60">
        <v>11352</v>
      </c>
      <c r="T60" s="38">
        <v>-231000000000</v>
      </c>
      <c r="U60" s="38">
        <v>106280000000</v>
      </c>
      <c r="V60" s="38">
        <v>-150000000000</v>
      </c>
      <c r="W60" s="38"/>
      <c r="X60" s="38">
        <v>106280000000</v>
      </c>
      <c r="Y60" s="38">
        <v>-150000000000</v>
      </c>
    </row>
    <row r="61" spans="2:25" hidden="1" x14ac:dyDescent="0.3">
      <c r="B61">
        <v>4160</v>
      </c>
      <c r="C61">
        <v>-22.670517050099999</v>
      </c>
      <c r="D61">
        <v>3.5220374432299999</v>
      </c>
      <c r="E61">
        <v>0</v>
      </c>
      <c r="S61">
        <v>11353</v>
      </c>
      <c r="T61" s="38">
        <v>-231000000000</v>
      </c>
      <c r="U61" s="38">
        <v>101540000000</v>
      </c>
      <c r="V61" s="38">
        <v>-150000000000</v>
      </c>
      <c r="W61" s="38"/>
      <c r="X61" s="38">
        <v>101540000000</v>
      </c>
      <c r="Y61" s="38">
        <v>-150000000000</v>
      </c>
    </row>
    <row r="62" spans="2:25" hidden="1" x14ac:dyDescent="0.3">
      <c r="B62">
        <v>4068</v>
      </c>
      <c r="C62">
        <v>-22.668877753099999</v>
      </c>
      <c r="D62">
        <v>4.4819067700400002</v>
      </c>
      <c r="E62">
        <v>0</v>
      </c>
      <c r="S62">
        <v>11354</v>
      </c>
      <c r="T62" s="38">
        <v>-231000000000</v>
      </c>
      <c r="U62" s="38">
        <v>968000000000</v>
      </c>
      <c r="V62" s="38">
        <v>-150000000000</v>
      </c>
      <c r="W62" s="38"/>
      <c r="X62" s="38">
        <v>968000000000</v>
      </c>
      <c r="Y62" s="38">
        <v>-150000000000</v>
      </c>
    </row>
    <row r="63" spans="2:25" hidden="1" x14ac:dyDescent="0.3">
      <c r="B63">
        <v>1943</v>
      </c>
      <c r="C63">
        <v>-22.662500000000001</v>
      </c>
      <c r="D63">
        <v>2.5718749999999999</v>
      </c>
      <c r="E63">
        <v>0</v>
      </c>
      <c r="S63">
        <v>11355</v>
      </c>
      <c r="T63" s="38">
        <v>-231000000000</v>
      </c>
      <c r="U63" s="38">
        <v>920600000000</v>
      </c>
      <c r="V63" s="38">
        <v>-150000000000</v>
      </c>
      <c r="W63" s="38"/>
      <c r="X63" s="38">
        <v>920600000000</v>
      </c>
      <c r="Y63" s="38">
        <v>-150000000000</v>
      </c>
    </row>
    <row r="64" spans="2:25" hidden="1" x14ac:dyDescent="0.3">
      <c r="B64">
        <v>4067</v>
      </c>
      <c r="C64">
        <v>-22.6587039522</v>
      </c>
      <c r="D64">
        <v>5.4398714160499999</v>
      </c>
      <c r="E64">
        <v>0</v>
      </c>
      <c r="S64">
        <v>11356</v>
      </c>
      <c r="T64" s="38">
        <v>-231000000000</v>
      </c>
      <c r="U64" s="38">
        <v>873200000000</v>
      </c>
      <c r="V64" s="38">
        <v>-150000000000</v>
      </c>
      <c r="W64" s="38"/>
      <c r="X64" s="38">
        <v>873200000000</v>
      </c>
      <c r="Y64" s="38">
        <v>-150000000000</v>
      </c>
    </row>
    <row r="65" spans="2:25" hidden="1" x14ac:dyDescent="0.3">
      <c r="B65">
        <v>4418</v>
      </c>
      <c r="C65">
        <v>-22.6549647342</v>
      </c>
      <c r="D65">
        <v>21.037245029699999</v>
      </c>
      <c r="E65">
        <v>0</v>
      </c>
      <c r="S65">
        <v>11357</v>
      </c>
      <c r="T65" s="38">
        <v>-231000000000</v>
      </c>
      <c r="U65" s="38">
        <v>825800000000</v>
      </c>
      <c r="V65" s="38">
        <v>-150000000000</v>
      </c>
      <c r="W65" s="38"/>
      <c r="X65" s="38">
        <v>825800000000</v>
      </c>
      <c r="Y65" s="38">
        <v>-150000000000</v>
      </c>
    </row>
    <row r="66" spans="2:25" hidden="1" x14ac:dyDescent="0.3">
      <c r="B66">
        <v>4065</v>
      </c>
      <c r="C66">
        <v>-22.644034678299999</v>
      </c>
      <c r="D66">
        <v>7.3165698749399999</v>
      </c>
      <c r="E66">
        <v>0</v>
      </c>
      <c r="S66">
        <v>11358</v>
      </c>
      <c r="T66" s="38">
        <v>-231000000000</v>
      </c>
      <c r="U66" s="38">
        <v>778400000000</v>
      </c>
      <c r="V66" s="38">
        <v>-150000000000</v>
      </c>
      <c r="W66" s="38"/>
      <c r="X66" s="38">
        <v>778400000000</v>
      </c>
      <c r="Y66" s="38">
        <v>-150000000000</v>
      </c>
    </row>
    <row r="67" spans="2:25" hidden="1" x14ac:dyDescent="0.3">
      <c r="B67">
        <v>4066</v>
      </c>
      <c r="C67">
        <v>-22.643297776099999</v>
      </c>
      <c r="D67">
        <v>6.3825663750899997</v>
      </c>
      <c r="E67">
        <v>0</v>
      </c>
      <c r="S67">
        <v>11359</v>
      </c>
      <c r="T67" s="38">
        <v>-231000000000</v>
      </c>
      <c r="U67" s="38">
        <v>731000000000</v>
      </c>
      <c r="V67" s="38">
        <v>-150000000000</v>
      </c>
      <c r="W67" s="38"/>
      <c r="X67" s="38">
        <v>731000000000</v>
      </c>
      <c r="Y67" s="38">
        <v>-150000000000</v>
      </c>
    </row>
    <row r="68" spans="2:25" hidden="1" x14ac:dyDescent="0.3">
      <c r="B68">
        <v>4019</v>
      </c>
      <c r="C68">
        <v>-22.633372616399999</v>
      </c>
      <c r="D68">
        <v>1.7088836970600001</v>
      </c>
      <c r="E68">
        <v>0</v>
      </c>
      <c r="S68">
        <v>11360</v>
      </c>
      <c r="T68" s="38">
        <v>-231000000000</v>
      </c>
      <c r="U68" s="38">
        <v>683600000000</v>
      </c>
      <c r="V68" s="38">
        <v>-150000000000</v>
      </c>
      <c r="W68" s="38"/>
      <c r="X68" s="38">
        <v>683600000000</v>
      </c>
      <c r="Y68" s="38">
        <v>-150000000000</v>
      </c>
    </row>
    <row r="69" spans="2:25" hidden="1" x14ac:dyDescent="0.3">
      <c r="B69">
        <v>4064</v>
      </c>
      <c r="C69">
        <v>-22.6228531983</v>
      </c>
      <c r="D69">
        <v>8.2536785459799997</v>
      </c>
      <c r="E69">
        <v>0</v>
      </c>
      <c r="S69">
        <v>11361</v>
      </c>
      <c r="T69" s="38">
        <v>-231000000000</v>
      </c>
      <c r="U69" s="38">
        <v>636200000000</v>
      </c>
      <c r="V69" s="38">
        <v>-150000000000</v>
      </c>
      <c r="W69" s="38"/>
      <c r="X69" s="38">
        <v>636200000000</v>
      </c>
      <c r="Y69" s="38">
        <v>-150000000000</v>
      </c>
    </row>
    <row r="70" spans="2:25" hidden="1" x14ac:dyDescent="0.3">
      <c r="B70">
        <v>4386</v>
      </c>
      <c r="C70">
        <v>-22.621152635600001</v>
      </c>
      <c r="D70">
        <v>20.1609055214</v>
      </c>
      <c r="E70">
        <v>0</v>
      </c>
      <c r="S70">
        <v>11362</v>
      </c>
      <c r="T70" s="38">
        <v>-231000000000</v>
      </c>
      <c r="U70" s="38">
        <v>588800000000</v>
      </c>
      <c r="V70" s="38">
        <v>-150000000000</v>
      </c>
      <c r="W70" s="38"/>
      <c r="X70" s="38">
        <v>588800000000</v>
      </c>
      <c r="Y70" s="38">
        <v>-150000000000</v>
      </c>
    </row>
    <row r="71" spans="2:25" hidden="1" x14ac:dyDescent="0.3">
      <c r="B71">
        <v>4004</v>
      </c>
      <c r="C71">
        <v>-22.612558390899999</v>
      </c>
      <c r="D71">
        <v>0.85143276729999995</v>
      </c>
      <c r="E71">
        <v>0</v>
      </c>
      <c r="S71">
        <v>11363</v>
      </c>
      <c r="T71" s="38">
        <v>-231000000000</v>
      </c>
      <c r="U71" s="38">
        <v>541400000000</v>
      </c>
      <c r="V71" s="38">
        <v>-150000000000</v>
      </c>
      <c r="W71" s="38"/>
      <c r="X71" s="38">
        <v>541400000000</v>
      </c>
      <c r="Y71" s="38">
        <v>-150000000000</v>
      </c>
    </row>
    <row r="72" spans="2:25" hidden="1" x14ac:dyDescent="0.3">
      <c r="B72">
        <v>4063</v>
      </c>
      <c r="C72">
        <v>-22.6078120367</v>
      </c>
      <c r="D72">
        <v>9.2026132449200002</v>
      </c>
      <c r="E72">
        <v>0</v>
      </c>
      <c r="S72">
        <v>11364</v>
      </c>
      <c r="T72" s="38">
        <v>-231000000000</v>
      </c>
      <c r="U72" s="38">
        <v>494000000000</v>
      </c>
      <c r="V72" s="38">
        <v>-150000000000</v>
      </c>
      <c r="W72" s="38"/>
      <c r="X72" s="38">
        <v>494000000000</v>
      </c>
      <c r="Y72" s="38">
        <v>-150000000000</v>
      </c>
    </row>
    <row r="73" spans="2:25" hidden="1" x14ac:dyDescent="0.3">
      <c r="B73">
        <v>4062</v>
      </c>
      <c r="C73">
        <v>-22.600479682900001</v>
      </c>
      <c r="D73">
        <v>10.151452342100001</v>
      </c>
      <c r="E73">
        <v>0</v>
      </c>
      <c r="S73">
        <v>11365</v>
      </c>
      <c r="T73" s="38">
        <v>-231000000000</v>
      </c>
      <c r="U73" s="38">
        <v>446600000000</v>
      </c>
      <c r="V73" s="38">
        <v>-150000000000</v>
      </c>
      <c r="W73" s="38"/>
      <c r="X73" s="38">
        <v>446600000000</v>
      </c>
      <c r="Y73" s="38">
        <v>-150000000000</v>
      </c>
    </row>
    <row r="74" spans="2:25" x14ac:dyDescent="0.3">
      <c r="B74">
        <v>1548</v>
      </c>
      <c r="C74">
        <v>-22.6</v>
      </c>
      <c r="D74">
        <v>0</v>
      </c>
      <c r="E74">
        <v>0</v>
      </c>
      <c r="T74" s="38"/>
      <c r="U74" s="38"/>
      <c r="V74" s="38"/>
      <c r="W74" s="38"/>
      <c r="X74" s="38"/>
      <c r="Y74" s="38"/>
    </row>
    <row r="75" spans="2:25" hidden="1" x14ac:dyDescent="0.3">
      <c r="B75">
        <v>2066</v>
      </c>
      <c r="C75">
        <v>-22.6</v>
      </c>
      <c r="D75">
        <v>12.05</v>
      </c>
      <c r="E75">
        <v>0</v>
      </c>
      <c r="S75">
        <v>11367</v>
      </c>
      <c r="T75" s="38">
        <v>-231000000000</v>
      </c>
      <c r="U75" s="38">
        <v>351800000000</v>
      </c>
      <c r="V75" s="38">
        <v>-150000000000</v>
      </c>
      <c r="W75" s="38"/>
      <c r="X75" s="38">
        <v>351800000000</v>
      </c>
      <c r="Y75" s="38">
        <v>-150000000000</v>
      </c>
    </row>
    <row r="76" spans="2:25" hidden="1" x14ac:dyDescent="0.3">
      <c r="B76">
        <v>2174</v>
      </c>
      <c r="C76">
        <v>-22.6</v>
      </c>
      <c r="D76">
        <v>19.28</v>
      </c>
      <c r="E76">
        <v>0</v>
      </c>
      <c r="S76">
        <v>11368</v>
      </c>
      <c r="T76" s="38">
        <v>-231000000000</v>
      </c>
      <c r="U76" s="38">
        <v>304400000000</v>
      </c>
      <c r="V76" s="38">
        <v>-150000000000</v>
      </c>
      <c r="W76" s="38"/>
      <c r="X76" s="38">
        <v>304400000000</v>
      </c>
      <c r="Y76" s="38">
        <v>-150000000000</v>
      </c>
    </row>
    <row r="77" spans="2:25" hidden="1" x14ac:dyDescent="0.3">
      <c r="B77">
        <v>4236</v>
      </c>
      <c r="C77">
        <v>-22.6</v>
      </c>
      <c r="D77">
        <v>12.953749999999999</v>
      </c>
      <c r="E77">
        <v>0</v>
      </c>
      <c r="S77">
        <v>11629</v>
      </c>
      <c r="T77" s="38">
        <v>-231000000000</v>
      </c>
      <c r="U77" s="38">
        <v>192800000000</v>
      </c>
      <c r="V77" s="38">
        <v>-150000000000</v>
      </c>
      <c r="W77" s="38"/>
      <c r="X77" s="38">
        <v>192800000000</v>
      </c>
      <c r="Y77" s="38">
        <v>-150000000000</v>
      </c>
    </row>
    <row r="78" spans="2:25" hidden="1" x14ac:dyDescent="0.3">
      <c r="B78">
        <v>4255</v>
      </c>
      <c r="C78">
        <v>-22.6</v>
      </c>
      <c r="D78">
        <v>13.8575</v>
      </c>
      <c r="E78">
        <v>0</v>
      </c>
      <c r="S78">
        <v>11639</v>
      </c>
      <c r="T78" s="38">
        <v>-231000000000</v>
      </c>
      <c r="U78" s="38">
        <v>188281250000</v>
      </c>
      <c r="V78" s="38">
        <v>-150000000000</v>
      </c>
      <c r="W78" s="38"/>
      <c r="X78" s="38">
        <v>188281250000</v>
      </c>
      <c r="Y78" s="38">
        <v>-150000000000</v>
      </c>
    </row>
    <row r="79" spans="2:25" hidden="1" x14ac:dyDescent="0.3">
      <c r="B79">
        <v>4274</v>
      </c>
      <c r="C79">
        <v>-22.6</v>
      </c>
      <c r="D79">
        <v>14.76125</v>
      </c>
      <c r="E79">
        <v>0</v>
      </c>
    </row>
    <row r="80" spans="2:25" hidden="1" x14ac:dyDescent="0.3">
      <c r="B80">
        <v>4293</v>
      </c>
      <c r="C80">
        <v>-22.6</v>
      </c>
      <c r="D80">
        <v>15.664999999999999</v>
      </c>
      <c r="E80">
        <v>0</v>
      </c>
      <c r="S80" t="s">
        <v>143</v>
      </c>
      <c r="T80" t="s">
        <v>144</v>
      </c>
      <c r="U80" t="s">
        <v>145</v>
      </c>
      <c r="V80" t="s">
        <v>146</v>
      </c>
      <c r="X80" t="s">
        <v>145</v>
      </c>
      <c r="Y80" t="s">
        <v>146</v>
      </c>
    </row>
    <row r="81" spans="2:25" hidden="1" x14ac:dyDescent="0.3">
      <c r="B81">
        <v>4312</v>
      </c>
      <c r="C81">
        <v>-22.6</v>
      </c>
      <c r="D81">
        <v>16.568750000000001</v>
      </c>
      <c r="E81">
        <v>0</v>
      </c>
      <c r="S81">
        <v>11640</v>
      </c>
      <c r="T81" s="38">
        <v>-231000000000</v>
      </c>
      <c r="U81" s="38">
        <v>183762500000</v>
      </c>
      <c r="V81" s="38">
        <v>-150000000000</v>
      </c>
      <c r="W81" s="38"/>
      <c r="X81" s="38">
        <v>183762500000</v>
      </c>
      <c r="Y81" s="38">
        <v>-150000000000</v>
      </c>
    </row>
    <row r="82" spans="2:25" hidden="1" x14ac:dyDescent="0.3">
      <c r="B82">
        <v>4331</v>
      </c>
      <c r="C82">
        <v>-22.6</v>
      </c>
      <c r="D82">
        <v>17.4725</v>
      </c>
      <c r="E82">
        <v>0</v>
      </c>
      <c r="S82">
        <v>11641</v>
      </c>
      <c r="T82" s="38">
        <v>-231000000000</v>
      </c>
      <c r="U82" s="38">
        <v>179243750000</v>
      </c>
      <c r="V82" s="38">
        <v>-150000000000</v>
      </c>
      <c r="W82" s="38"/>
      <c r="X82" s="38">
        <v>179243750000</v>
      </c>
      <c r="Y82" s="38">
        <v>-150000000000</v>
      </c>
    </row>
    <row r="83" spans="2:25" hidden="1" x14ac:dyDescent="0.3">
      <c r="B83">
        <v>4350</v>
      </c>
      <c r="C83">
        <v>-22.6</v>
      </c>
      <c r="D83">
        <v>18.376249999999999</v>
      </c>
      <c r="E83">
        <v>0</v>
      </c>
      <c r="S83">
        <v>11642</v>
      </c>
      <c r="T83" s="38">
        <v>-231000000000</v>
      </c>
      <c r="U83" s="38">
        <v>174725000000</v>
      </c>
      <c r="V83" s="38">
        <v>-150000000000</v>
      </c>
      <c r="W83" s="38"/>
      <c r="X83" s="38">
        <v>174725000000</v>
      </c>
      <c r="Y83" s="38">
        <v>-150000000000</v>
      </c>
    </row>
    <row r="84" spans="2:25" hidden="1" x14ac:dyDescent="0.3">
      <c r="B84">
        <v>4061</v>
      </c>
      <c r="C84">
        <v>-22.598384963400001</v>
      </c>
      <c r="D84">
        <v>11.0964865735</v>
      </c>
      <c r="E84">
        <v>0</v>
      </c>
      <c r="S84">
        <v>11643</v>
      </c>
      <c r="T84" s="38">
        <v>-231000000000</v>
      </c>
      <c r="U84" s="38">
        <v>170206250000</v>
      </c>
      <c r="V84" s="38">
        <v>-150000000000</v>
      </c>
      <c r="W84" s="38"/>
      <c r="X84" s="38">
        <v>170206250000</v>
      </c>
      <c r="Y84" s="38">
        <v>-150000000000</v>
      </c>
    </row>
    <row r="85" spans="2:25" hidden="1" x14ac:dyDescent="0.3">
      <c r="B85">
        <v>2272</v>
      </c>
      <c r="C85">
        <v>-22.5</v>
      </c>
      <c r="D85">
        <v>24.1</v>
      </c>
      <c r="E85">
        <v>0</v>
      </c>
      <c r="S85">
        <v>11644</v>
      </c>
      <c r="T85" s="38">
        <v>-231000000000</v>
      </c>
      <c r="U85" s="38">
        <v>165687500000</v>
      </c>
      <c r="V85" s="38">
        <v>-150000000000</v>
      </c>
      <c r="W85" s="38"/>
      <c r="X85" s="38">
        <v>165687500000</v>
      </c>
      <c r="Y85" s="38">
        <v>-150000000000</v>
      </c>
    </row>
    <row r="86" spans="2:25" hidden="1" x14ac:dyDescent="0.3">
      <c r="B86">
        <v>4374</v>
      </c>
      <c r="C86">
        <v>-22.430345360699999</v>
      </c>
      <c r="D86">
        <v>23.7306343588</v>
      </c>
      <c r="E86">
        <v>0</v>
      </c>
      <c r="S86">
        <v>11645</v>
      </c>
      <c r="T86" s="38">
        <v>-231000000000</v>
      </c>
      <c r="U86" s="38">
        <v>161168750000</v>
      </c>
      <c r="V86" s="38">
        <v>-150000000000</v>
      </c>
      <c r="W86" s="38"/>
      <c r="X86" s="38">
        <v>161168750000</v>
      </c>
      <c r="Y86" s="38">
        <v>-150000000000</v>
      </c>
    </row>
    <row r="87" spans="2:25" hidden="1" x14ac:dyDescent="0.3">
      <c r="B87">
        <v>4458</v>
      </c>
      <c r="C87">
        <v>-22.360690721499999</v>
      </c>
      <c r="D87">
        <v>23.361268717600002</v>
      </c>
      <c r="E87">
        <v>0</v>
      </c>
      <c r="S87">
        <v>11646</v>
      </c>
      <c r="T87" s="38">
        <v>-231000000000</v>
      </c>
      <c r="U87" s="38">
        <v>156650000000</v>
      </c>
      <c r="V87" s="38">
        <v>-150000000000</v>
      </c>
      <c r="W87" s="38"/>
      <c r="X87" s="38">
        <v>156650000000</v>
      </c>
      <c r="Y87" s="38">
        <v>-150000000000</v>
      </c>
    </row>
    <row r="88" spans="2:25" hidden="1" x14ac:dyDescent="0.3">
      <c r="B88">
        <v>4399</v>
      </c>
      <c r="C88">
        <v>-22.328942617900001</v>
      </c>
      <c r="D88">
        <v>23.0093372501</v>
      </c>
      <c r="E88">
        <v>0</v>
      </c>
      <c r="S88">
        <v>11647</v>
      </c>
      <c r="T88" s="38">
        <v>-231000000000</v>
      </c>
      <c r="U88" s="38">
        <v>152131250000</v>
      </c>
      <c r="V88" s="38">
        <v>-150000000000</v>
      </c>
      <c r="W88" s="38"/>
      <c r="X88" s="38">
        <v>152131250000</v>
      </c>
      <c r="Y88" s="38">
        <v>-150000000000</v>
      </c>
    </row>
    <row r="89" spans="2:25" hidden="1" x14ac:dyDescent="0.3">
      <c r="B89">
        <v>4450</v>
      </c>
      <c r="C89">
        <v>-22.297194514299999</v>
      </c>
      <c r="D89">
        <v>22.657405782600001</v>
      </c>
      <c r="E89">
        <v>0</v>
      </c>
      <c r="S89">
        <v>11648</v>
      </c>
      <c r="T89" s="38">
        <v>-231000000000</v>
      </c>
      <c r="U89" s="38">
        <v>147612500000</v>
      </c>
      <c r="V89" s="38">
        <v>-150000000000</v>
      </c>
      <c r="W89" s="38"/>
      <c r="X89" s="38">
        <v>147612500000</v>
      </c>
      <c r="Y89" s="38">
        <v>-150000000000</v>
      </c>
    </row>
    <row r="90" spans="2:25" hidden="1" x14ac:dyDescent="0.3">
      <c r="B90">
        <v>4400</v>
      </c>
      <c r="C90">
        <v>-22.288549713399998</v>
      </c>
      <c r="D90">
        <v>22.245663288799999</v>
      </c>
      <c r="E90">
        <v>0</v>
      </c>
      <c r="S90">
        <v>11649</v>
      </c>
      <c r="T90" s="38">
        <v>-231000000000</v>
      </c>
      <c r="U90" s="38">
        <v>143093750000</v>
      </c>
      <c r="V90" s="38">
        <v>-150000000000</v>
      </c>
      <c r="W90" s="38"/>
      <c r="X90" s="38">
        <v>143093750000</v>
      </c>
      <c r="Y90" s="38">
        <v>-150000000000</v>
      </c>
    </row>
    <row r="91" spans="2:25" hidden="1" x14ac:dyDescent="0.3">
      <c r="B91">
        <v>4449</v>
      </c>
      <c r="C91">
        <v>-22.279904912399999</v>
      </c>
      <c r="D91">
        <v>21.833920795000001</v>
      </c>
      <c r="E91">
        <v>0</v>
      </c>
      <c r="S91">
        <v>11650</v>
      </c>
      <c r="T91" s="38">
        <v>-231000000000</v>
      </c>
      <c r="U91" s="38">
        <v>138575000000</v>
      </c>
      <c r="V91" s="38">
        <v>-150000000000</v>
      </c>
      <c r="W91" s="38"/>
      <c r="X91" s="38">
        <v>138575000000</v>
      </c>
      <c r="Y91" s="38">
        <v>-150000000000</v>
      </c>
    </row>
    <row r="92" spans="2:25" hidden="1" x14ac:dyDescent="0.3">
      <c r="B92">
        <v>4419</v>
      </c>
      <c r="C92">
        <v>-22.244917190399999</v>
      </c>
      <c r="D92">
        <v>21.4092054272</v>
      </c>
      <c r="E92">
        <v>0</v>
      </c>
      <c r="S92">
        <v>11651</v>
      </c>
      <c r="T92" s="38">
        <v>-231000000000</v>
      </c>
      <c r="U92" s="38">
        <v>134056250000</v>
      </c>
      <c r="V92" s="38">
        <v>-150000000000</v>
      </c>
      <c r="W92" s="38"/>
      <c r="X92" s="38">
        <v>134056250000</v>
      </c>
      <c r="Y92" s="38">
        <v>-150000000000</v>
      </c>
    </row>
    <row r="93" spans="2:25" hidden="1" x14ac:dyDescent="0.3">
      <c r="B93">
        <v>4228</v>
      </c>
      <c r="C93">
        <v>-22.2410341002</v>
      </c>
      <c r="D93">
        <v>3.52607488646</v>
      </c>
      <c r="E93">
        <v>0</v>
      </c>
      <c r="S93">
        <v>11652</v>
      </c>
      <c r="T93" s="38">
        <v>-231000000000</v>
      </c>
      <c r="U93" s="38">
        <v>129537500000</v>
      </c>
      <c r="V93" s="38">
        <v>-150000000000</v>
      </c>
      <c r="W93" s="38"/>
      <c r="X93" s="38">
        <v>129537500000</v>
      </c>
      <c r="Y93" s="38">
        <v>-150000000000</v>
      </c>
    </row>
    <row r="94" spans="2:25" hidden="1" x14ac:dyDescent="0.3">
      <c r="B94">
        <v>4161</v>
      </c>
      <c r="C94">
        <v>-22.2393948032</v>
      </c>
      <c r="D94">
        <v>4.0119442132699996</v>
      </c>
      <c r="E94">
        <v>0</v>
      </c>
      <c r="S94">
        <v>11653</v>
      </c>
      <c r="T94" s="38">
        <v>-231000000000</v>
      </c>
      <c r="U94" s="38">
        <v>125018750000</v>
      </c>
      <c r="V94" s="38">
        <v>-150000000000</v>
      </c>
      <c r="W94" s="38"/>
      <c r="X94" s="38">
        <v>125018750000</v>
      </c>
      <c r="Y94" s="38">
        <v>-150000000000</v>
      </c>
    </row>
    <row r="95" spans="2:25" hidden="1" x14ac:dyDescent="0.3">
      <c r="B95">
        <v>4202</v>
      </c>
      <c r="C95">
        <v>-22.237755506199999</v>
      </c>
      <c r="D95">
        <v>4.4978135400800001</v>
      </c>
      <c r="E95">
        <v>0</v>
      </c>
      <c r="S95">
        <v>11749</v>
      </c>
      <c r="T95" s="38">
        <v>-231000000000</v>
      </c>
      <c r="U95" s="38">
        <v>229000000000</v>
      </c>
      <c r="V95" s="38">
        <v>-150000000000</v>
      </c>
      <c r="W95" s="38"/>
      <c r="X95" s="38">
        <v>229000000000</v>
      </c>
      <c r="Y95" s="38">
        <v>-150000000000</v>
      </c>
    </row>
    <row r="96" spans="2:25" hidden="1" x14ac:dyDescent="0.3">
      <c r="B96">
        <v>4158</v>
      </c>
      <c r="C96">
        <v>-22.233017050099999</v>
      </c>
      <c r="D96">
        <v>3.0499124432300002</v>
      </c>
      <c r="E96">
        <v>0</v>
      </c>
      <c r="S96">
        <v>11759</v>
      </c>
      <c r="T96" s="38">
        <v>-231000000000</v>
      </c>
      <c r="U96" s="38">
        <v>224475000000</v>
      </c>
      <c r="V96" s="38">
        <v>-150000000000</v>
      </c>
      <c r="W96" s="38"/>
      <c r="X96" s="38">
        <v>224475000000</v>
      </c>
      <c r="Y96" s="38">
        <v>-150000000000</v>
      </c>
    </row>
    <row r="97" spans="2:25" hidden="1" x14ac:dyDescent="0.3">
      <c r="B97">
        <v>4095</v>
      </c>
      <c r="C97">
        <v>-22.2275817053</v>
      </c>
      <c r="D97">
        <v>4.9817781860899997</v>
      </c>
      <c r="E97">
        <v>0</v>
      </c>
      <c r="S97">
        <v>11760</v>
      </c>
      <c r="T97" s="38">
        <v>-231000000000</v>
      </c>
      <c r="U97" s="38">
        <v>219950000000</v>
      </c>
      <c r="V97" s="38">
        <v>-150000000000</v>
      </c>
      <c r="W97" s="38"/>
      <c r="X97" s="38">
        <v>219950000000</v>
      </c>
      <c r="Y97" s="38">
        <v>-150000000000</v>
      </c>
    </row>
    <row r="98" spans="2:25" hidden="1" x14ac:dyDescent="0.3">
      <c r="B98">
        <v>1942</v>
      </c>
      <c r="C98">
        <v>-22.225000000000001</v>
      </c>
      <c r="D98">
        <v>2.57375</v>
      </c>
      <c r="E98">
        <v>0</v>
      </c>
      <c r="S98">
        <v>11761</v>
      </c>
      <c r="T98" s="38">
        <v>-231000000000</v>
      </c>
      <c r="U98" s="38">
        <v>215425000000</v>
      </c>
      <c r="V98" s="38">
        <v>-150000000000</v>
      </c>
      <c r="W98" s="38"/>
      <c r="X98" s="38">
        <v>215425000000</v>
      </c>
      <c r="Y98" s="38">
        <v>-150000000000</v>
      </c>
    </row>
    <row r="99" spans="2:25" hidden="1" x14ac:dyDescent="0.3">
      <c r="B99">
        <v>4203</v>
      </c>
      <c r="C99">
        <v>-22.217407904400002</v>
      </c>
      <c r="D99">
        <v>5.4657428321000001</v>
      </c>
      <c r="E99">
        <v>0</v>
      </c>
      <c r="S99">
        <v>11762</v>
      </c>
      <c r="T99" s="38">
        <v>-231000000000</v>
      </c>
      <c r="U99" s="38">
        <v>210900000000</v>
      </c>
      <c r="V99" s="38">
        <v>-150000000000</v>
      </c>
      <c r="W99" s="38"/>
      <c r="X99" s="38">
        <v>210900000000</v>
      </c>
      <c r="Y99" s="38">
        <v>-150000000000</v>
      </c>
    </row>
    <row r="100" spans="2:25" hidden="1" x14ac:dyDescent="0.3">
      <c r="B100">
        <v>4466</v>
      </c>
      <c r="C100">
        <v>-22.209929468399999</v>
      </c>
      <c r="D100">
        <v>20.984490059399999</v>
      </c>
      <c r="E100">
        <v>0</v>
      </c>
      <c r="S100">
        <v>11763</v>
      </c>
      <c r="T100" s="38">
        <v>-231000000000</v>
      </c>
      <c r="U100" s="38">
        <v>206375000000</v>
      </c>
      <c r="V100" s="38">
        <v>-150000000000</v>
      </c>
      <c r="W100" s="38"/>
      <c r="X100" s="38">
        <v>206375000000</v>
      </c>
      <c r="Y100" s="38">
        <v>-150000000000</v>
      </c>
    </row>
    <row r="101" spans="2:25" hidden="1" x14ac:dyDescent="0.3">
      <c r="B101">
        <v>4094</v>
      </c>
      <c r="C101">
        <v>-22.202001728199999</v>
      </c>
      <c r="D101">
        <v>5.9344377911399997</v>
      </c>
      <c r="E101">
        <v>0</v>
      </c>
    </row>
    <row r="102" spans="2:25" hidden="1" x14ac:dyDescent="0.3">
      <c r="B102">
        <v>2271</v>
      </c>
      <c r="C102">
        <v>-22.2</v>
      </c>
      <c r="D102">
        <v>24.1</v>
      </c>
      <c r="E102">
        <v>0</v>
      </c>
      <c r="S102" t="s">
        <v>143</v>
      </c>
      <c r="T102" t="s">
        <v>144</v>
      </c>
      <c r="U102" t="s">
        <v>145</v>
      </c>
      <c r="V102" t="s">
        <v>146</v>
      </c>
      <c r="X102" t="s">
        <v>145</v>
      </c>
      <c r="Y102" t="s">
        <v>146</v>
      </c>
    </row>
    <row r="103" spans="2:25" hidden="1" x14ac:dyDescent="0.3">
      <c r="B103">
        <v>4021</v>
      </c>
      <c r="C103">
        <v>-22.195872616399999</v>
      </c>
      <c r="D103">
        <v>2.1390920303900001</v>
      </c>
      <c r="E103">
        <v>0</v>
      </c>
      <c r="S103">
        <v>11764</v>
      </c>
      <c r="T103" s="38">
        <v>-231000000000</v>
      </c>
      <c r="U103" s="38">
        <v>201850000000</v>
      </c>
      <c r="V103" s="38">
        <v>-150000000000</v>
      </c>
      <c r="W103" s="38"/>
      <c r="X103" s="38">
        <v>201850000000</v>
      </c>
      <c r="Y103" s="38">
        <v>-150000000000</v>
      </c>
    </row>
    <row r="104" spans="2:25" hidden="1" x14ac:dyDescent="0.3">
      <c r="B104">
        <v>4205</v>
      </c>
      <c r="C104">
        <v>-22.188069356500002</v>
      </c>
      <c r="D104">
        <v>7.3231397498700002</v>
      </c>
      <c r="E104">
        <v>0</v>
      </c>
      <c r="S104">
        <v>11765</v>
      </c>
      <c r="T104" s="38">
        <v>-231000000000</v>
      </c>
      <c r="U104" s="38">
        <v>197325000000</v>
      </c>
      <c r="V104" s="38">
        <v>-150000000000</v>
      </c>
      <c r="W104" s="38"/>
      <c r="X104" s="38">
        <v>197325000000</v>
      </c>
      <c r="Y104" s="38">
        <v>-150000000000</v>
      </c>
    </row>
    <row r="105" spans="2:25" hidden="1" x14ac:dyDescent="0.3">
      <c r="B105">
        <v>4093</v>
      </c>
      <c r="C105">
        <v>-22.187332454300002</v>
      </c>
      <c r="D105">
        <v>6.8631362500300002</v>
      </c>
      <c r="E105">
        <v>0</v>
      </c>
      <c r="S105">
        <v>11809</v>
      </c>
      <c r="T105" s="38">
        <v>-231000000000</v>
      </c>
      <c r="U105" s="38">
        <v>241000000000</v>
      </c>
      <c r="V105" s="38">
        <v>-150000000000</v>
      </c>
      <c r="W105" s="38"/>
      <c r="X105" s="38">
        <v>241000000000</v>
      </c>
      <c r="Y105" s="38">
        <v>-150000000000</v>
      </c>
    </row>
    <row r="106" spans="2:25" hidden="1" x14ac:dyDescent="0.3">
      <c r="B106">
        <v>4204</v>
      </c>
      <c r="C106">
        <v>-22.186595552099998</v>
      </c>
      <c r="D106">
        <v>6.4031327501800002</v>
      </c>
      <c r="E106">
        <v>0</v>
      </c>
      <c r="S106">
        <v>11819</v>
      </c>
      <c r="T106" s="38">
        <v>-231000000000</v>
      </c>
      <c r="U106" s="38">
        <v>238000000000</v>
      </c>
      <c r="V106" s="38">
        <v>-150000000000</v>
      </c>
      <c r="W106" s="38"/>
      <c r="X106" s="38">
        <v>238000000000</v>
      </c>
      <c r="Y106" s="38">
        <v>-150000000000</v>
      </c>
    </row>
    <row r="107" spans="2:25" hidden="1" x14ac:dyDescent="0.3">
      <c r="B107">
        <v>4416</v>
      </c>
      <c r="C107">
        <v>-22.1761173698</v>
      </c>
      <c r="D107">
        <v>20.5606505511</v>
      </c>
      <c r="E107">
        <v>0</v>
      </c>
      <c r="S107">
        <v>11820</v>
      </c>
      <c r="T107" s="38">
        <v>-231000000000</v>
      </c>
      <c r="U107" s="38">
        <v>235000000000</v>
      </c>
      <c r="V107" s="38">
        <v>-150000000000</v>
      </c>
      <c r="W107" s="38"/>
      <c r="X107" s="38">
        <v>235000000000</v>
      </c>
      <c r="Y107" s="38">
        <v>-150000000000</v>
      </c>
    </row>
    <row r="108" spans="2:25" hidden="1" x14ac:dyDescent="0.3">
      <c r="B108">
        <v>4092</v>
      </c>
      <c r="C108">
        <v>-22.166887876600001</v>
      </c>
      <c r="D108">
        <v>7.7862484209199998</v>
      </c>
      <c r="E108">
        <v>0</v>
      </c>
      <c r="S108">
        <v>11821</v>
      </c>
      <c r="T108" s="38">
        <v>-231000000000</v>
      </c>
      <c r="U108" s="38">
        <v>232000000000</v>
      </c>
      <c r="V108" s="38">
        <v>-150000000000</v>
      </c>
      <c r="W108" s="38"/>
      <c r="X108" s="38">
        <v>232000000000</v>
      </c>
      <c r="Y108" s="38">
        <v>-150000000000</v>
      </c>
    </row>
    <row r="109" spans="2:25" hidden="1" x14ac:dyDescent="0.3">
      <c r="B109">
        <v>4041</v>
      </c>
      <c r="C109">
        <v>-22.166745232699999</v>
      </c>
      <c r="D109">
        <v>1.7044340607799999</v>
      </c>
      <c r="E109">
        <v>0</v>
      </c>
      <c r="S109">
        <v>11839</v>
      </c>
      <c r="T109" s="38">
        <v>-161000000000</v>
      </c>
      <c r="U109" s="38">
        <v>120500000000</v>
      </c>
      <c r="V109" s="38">
        <v>-150000000000</v>
      </c>
      <c r="W109" s="38"/>
      <c r="X109" s="38">
        <v>120500000000</v>
      </c>
      <c r="Y109" s="38">
        <v>-150000000000</v>
      </c>
    </row>
    <row r="110" spans="2:25" hidden="1" x14ac:dyDescent="0.3">
      <c r="B110">
        <v>4020</v>
      </c>
      <c r="C110">
        <v>-22.145931007200002</v>
      </c>
      <c r="D110">
        <v>1.2753164643599999</v>
      </c>
      <c r="E110">
        <v>0</v>
      </c>
      <c r="S110">
        <v>11849</v>
      </c>
      <c r="T110" s="38">
        <v>-161000000000</v>
      </c>
      <c r="U110" s="38">
        <v>115775000000</v>
      </c>
      <c r="V110" s="38">
        <v>-150000000000</v>
      </c>
      <c r="W110" s="38"/>
      <c r="X110" s="38">
        <v>115775000000</v>
      </c>
      <c r="Y110" s="38">
        <v>-150000000000</v>
      </c>
    </row>
    <row r="111" spans="2:25" hidden="1" x14ac:dyDescent="0.3">
      <c r="B111">
        <v>4206</v>
      </c>
      <c r="C111">
        <v>-22.145706396600001</v>
      </c>
      <c r="D111">
        <v>8.2493570919699994</v>
      </c>
      <c r="E111">
        <v>0</v>
      </c>
      <c r="S111">
        <v>11850</v>
      </c>
      <c r="T111" s="38">
        <v>-161000000000</v>
      </c>
      <c r="U111" s="38">
        <v>111050000000</v>
      </c>
      <c r="V111" s="38">
        <v>-150000000000</v>
      </c>
      <c r="W111" s="38"/>
      <c r="X111" s="38">
        <v>111050000000</v>
      </c>
      <c r="Y111" s="38">
        <v>-150000000000</v>
      </c>
    </row>
    <row r="112" spans="2:25" hidden="1" x14ac:dyDescent="0.3">
      <c r="B112">
        <v>4448</v>
      </c>
      <c r="C112">
        <v>-22.142305271200001</v>
      </c>
      <c r="D112">
        <v>20.136811042800002</v>
      </c>
      <c r="E112">
        <v>0</v>
      </c>
      <c r="S112">
        <v>11851</v>
      </c>
      <c r="T112" s="38">
        <v>-161000000000</v>
      </c>
      <c r="U112" s="38">
        <v>106325000000</v>
      </c>
      <c r="V112" s="38">
        <v>-150000000000</v>
      </c>
      <c r="W112" s="38"/>
      <c r="X112" s="38">
        <v>106325000000</v>
      </c>
      <c r="Y112" s="38">
        <v>-150000000000</v>
      </c>
    </row>
    <row r="113" spans="2:25" hidden="1" x14ac:dyDescent="0.3">
      <c r="B113">
        <v>4091</v>
      </c>
      <c r="C113">
        <v>-22.130665234999999</v>
      </c>
      <c r="D113">
        <v>8.7242917909000006</v>
      </c>
      <c r="E113">
        <v>0</v>
      </c>
      <c r="S113">
        <v>11852</v>
      </c>
      <c r="T113" s="38">
        <v>-161000000000</v>
      </c>
      <c r="U113" s="38">
        <v>101600000000</v>
      </c>
      <c r="V113" s="38">
        <v>-150000000000</v>
      </c>
      <c r="W113" s="38"/>
      <c r="X113" s="38">
        <v>101600000000</v>
      </c>
      <c r="Y113" s="38">
        <v>-150000000000</v>
      </c>
    </row>
    <row r="114" spans="2:25" hidden="1" x14ac:dyDescent="0.3">
      <c r="B114">
        <v>4031</v>
      </c>
      <c r="C114">
        <v>-22.125116781700001</v>
      </c>
      <c r="D114">
        <v>0.84619886793300003</v>
      </c>
      <c r="E114">
        <v>0</v>
      </c>
      <c r="S114">
        <v>11853</v>
      </c>
      <c r="T114" s="38">
        <v>-161000000000</v>
      </c>
      <c r="U114" s="38">
        <v>968750000000</v>
      </c>
      <c r="V114" s="38">
        <v>-150000000000</v>
      </c>
      <c r="W114" s="38"/>
      <c r="X114" s="38">
        <v>968750000000</v>
      </c>
      <c r="Y114" s="38">
        <v>-150000000000</v>
      </c>
    </row>
    <row r="115" spans="2:25" hidden="1" x14ac:dyDescent="0.3">
      <c r="B115">
        <v>4391</v>
      </c>
      <c r="C115">
        <v>-22.121152635600001</v>
      </c>
      <c r="D115">
        <v>19.7084055214</v>
      </c>
      <c r="E115">
        <v>0</v>
      </c>
      <c r="S115">
        <v>11854</v>
      </c>
      <c r="T115" s="38">
        <v>-161000000000</v>
      </c>
      <c r="U115" s="38">
        <v>921500000000</v>
      </c>
      <c r="V115" s="38">
        <v>-150000000000</v>
      </c>
      <c r="W115" s="38"/>
      <c r="X115" s="38">
        <v>921500000000</v>
      </c>
      <c r="Y115" s="38">
        <v>-150000000000</v>
      </c>
    </row>
    <row r="116" spans="2:25" hidden="1" x14ac:dyDescent="0.3">
      <c r="B116">
        <v>4207</v>
      </c>
      <c r="C116">
        <v>-22.115624073399999</v>
      </c>
      <c r="D116">
        <v>9.1992264898399991</v>
      </c>
      <c r="E116">
        <v>0</v>
      </c>
      <c r="S116">
        <v>11855</v>
      </c>
      <c r="T116" s="38">
        <v>-161000000000</v>
      </c>
      <c r="U116" s="38">
        <v>874250000000</v>
      </c>
      <c r="V116" s="38">
        <v>-150000000000</v>
      </c>
      <c r="W116" s="38"/>
      <c r="X116" s="38">
        <v>874250000000</v>
      </c>
      <c r="Y116" s="38">
        <v>-150000000000</v>
      </c>
    </row>
    <row r="117" spans="2:25" hidden="1" x14ac:dyDescent="0.3">
      <c r="B117">
        <v>4009</v>
      </c>
      <c r="C117">
        <v>-22.112558390899999</v>
      </c>
      <c r="D117">
        <v>0.423099433967</v>
      </c>
      <c r="E117">
        <v>0</v>
      </c>
      <c r="S117">
        <v>11856</v>
      </c>
      <c r="T117" s="38">
        <v>-161000000000</v>
      </c>
      <c r="U117" s="38">
        <v>827000000000</v>
      </c>
      <c r="V117" s="38">
        <v>-150000000000</v>
      </c>
      <c r="W117" s="38"/>
      <c r="X117" s="38">
        <v>827000000000</v>
      </c>
      <c r="Y117" s="38">
        <v>-150000000000</v>
      </c>
    </row>
    <row r="118" spans="2:25" hidden="1" x14ac:dyDescent="0.3">
      <c r="B118">
        <v>4090</v>
      </c>
      <c r="C118">
        <v>-22.108291719699999</v>
      </c>
      <c r="D118">
        <v>9.6740655869900003</v>
      </c>
      <c r="E118">
        <v>0</v>
      </c>
      <c r="S118">
        <v>11857</v>
      </c>
      <c r="T118" s="38">
        <v>-161000000000</v>
      </c>
      <c r="U118" s="38">
        <v>779750000000</v>
      </c>
      <c r="V118" s="38">
        <v>-150000000000</v>
      </c>
      <c r="W118" s="38"/>
      <c r="X118" s="38">
        <v>779750000000</v>
      </c>
      <c r="Y118" s="38">
        <v>-150000000000</v>
      </c>
    </row>
    <row r="119" spans="2:25" hidden="1" x14ac:dyDescent="0.3">
      <c r="B119">
        <v>4208</v>
      </c>
      <c r="C119">
        <v>-22.1009593659</v>
      </c>
      <c r="D119">
        <v>10.1489046842</v>
      </c>
      <c r="E119">
        <v>0</v>
      </c>
      <c r="S119">
        <v>11858</v>
      </c>
      <c r="T119" s="38">
        <v>-161000000000</v>
      </c>
      <c r="U119" s="38">
        <v>732500000000</v>
      </c>
      <c r="V119" s="38">
        <v>-150000000000</v>
      </c>
      <c r="W119" s="38"/>
      <c r="X119" s="38">
        <v>732500000000</v>
      </c>
      <c r="Y119" s="38">
        <v>-150000000000</v>
      </c>
    </row>
    <row r="120" spans="2:25" x14ac:dyDescent="0.3">
      <c r="B120">
        <v>1547</v>
      </c>
      <c r="C120">
        <v>-22.1</v>
      </c>
      <c r="D120">
        <v>0</v>
      </c>
      <c r="E120">
        <v>0</v>
      </c>
      <c r="T120" s="38"/>
      <c r="U120" s="38"/>
      <c r="V120" s="38"/>
      <c r="W120" s="38"/>
      <c r="X120" s="38"/>
      <c r="Y120" s="38"/>
    </row>
    <row r="121" spans="2:25" hidden="1" x14ac:dyDescent="0.3">
      <c r="B121">
        <v>2065</v>
      </c>
      <c r="C121">
        <v>-22.1</v>
      </c>
      <c r="D121">
        <v>12.05</v>
      </c>
      <c r="E121">
        <v>0</v>
      </c>
      <c r="S121">
        <v>11860</v>
      </c>
      <c r="T121" s="38">
        <v>-161000000000</v>
      </c>
      <c r="U121" s="38">
        <v>638000000000</v>
      </c>
      <c r="V121" s="38">
        <v>-150000000000</v>
      </c>
      <c r="W121" s="38"/>
      <c r="X121" s="38">
        <v>638000000000</v>
      </c>
      <c r="Y121" s="38">
        <v>-150000000000</v>
      </c>
    </row>
    <row r="122" spans="2:25" hidden="1" x14ac:dyDescent="0.3">
      <c r="B122">
        <v>2173</v>
      </c>
      <c r="C122">
        <v>-22.1</v>
      </c>
      <c r="D122">
        <v>19.28</v>
      </c>
      <c r="E122">
        <v>0</v>
      </c>
      <c r="S122">
        <v>11861</v>
      </c>
      <c r="T122" s="38">
        <v>-161000000000</v>
      </c>
      <c r="U122" s="38">
        <v>590750000000</v>
      </c>
      <c r="V122" s="38">
        <v>-150000000000</v>
      </c>
      <c r="W122" s="38"/>
      <c r="X122" s="38">
        <v>590750000000</v>
      </c>
      <c r="Y122" s="38">
        <v>-150000000000</v>
      </c>
    </row>
    <row r="123" spans="2:25" hidden="1" x14ac:dyDescent="0.3">
      <c r="B123">
        <v>4230</v>
      </c>
      <c r="C123">
        <v>-22.1</v>
      </c>
      <c r="D123">
        <v>12.501875</v>
      </c>
      <c r="E123">
        <v>0</v>
      </c>
      <c r="U123" s="38"/>
      <c r="V123" s="38"/>
    </row>
    <row r="124" spans="2:25" hidden="1" x14ac:dyDescent="0.3">
      <c r="B124">
        <v>4237</v>
      </c>
      <c r="C124">
        <v>-22.1</v>
      </c>
      <c r="D124">
        <v>12.953749999999999</v>
      </c>
      <c r="E124">
        <v>0</v>
      </c>
      <c r="S124" t="s">
        <v>143</v>
      </c>
      <c r="T124" t="s">
        <v>144</v>
      </c>
      <c r="U124" s="38" t="s">
        <v>145</v>
      </c>
      <c r="V124" s="38" t="s">
        <v>146</v>
      </c>
      <c r="X124" t="s">
        <v>145</v>
      </c>
      <c r="Y124" t="s">
        <v>146</v>
      </c>
    </row>
    <row r="125" spans="2:25" hidden="1" x14ac:dyDescent="0.3">
      <c r="B125">
        <v>4249</v>
      </c>
      <c r="C125">
        <v>-22.1</v>
      </c>
      <c r="D125">
        <v>13.405625000000001</v>
      </c>
      <c r="E125">
        <v>0</v>
      </c>
      <c r="S125">
        <v>11862</v>
      </c>
      <c r="T125" s="38">
        <v>-161000000000</v>
      </c>
      <c r="U125" s="38">
        <v>543500000000</v>
      </c>
      <c r="V125" s="38">
        <v>-150000000000</v>
      </c>
      <c r="W125" s="38"/>
      <c r="X125" s="38">
        <v>543500000000</v>
      </c>
      <c r="Y125" s="38">
        <v>-150000000000</v>
      </c>
    </row>
    <row r="126" spans="2:25" hidden="1" x14ac:dyDescent="0.3">
      <c r="B126">
        <v>4256</v>
      </c>
      <c r="C126">
        <v>-22.1</v>
      </c>
      <c r="D126">
        <v>13.8575</v>
      </c>
      <c r="E126">
        <v>0</v>
      </c>
      <c r="S126">
        <v>11863</v>
      </c>
      <c r="T126" s="38">
        <v>-161000000000</v>
      </c>
      <c r="U126" s="38">
        <v>496250000000</v>
      </c>
      <c r="V126" s="38">
        <v>-150000000000</v>
      </c>
      <c r="W126" s="38"/>
      <c r="X126" s="38">
        <v>496250000000</v>
      </c>
      <c r="Y126" s="38">
        <v>-150000000000</v>
      </c>
    </row>
    <row r="127" spans="2:25" hidden="1" x14ac:dyDescent="0.3">
      <c r="B127">
        <v>4268</v>
      </c>
      <c r="C127">
        <v>-22.1</v>
      </c>
      <c r="D127">
        <v>14.309374999999999</v>
      </c>
      <c r="E127">
        <v>0</v>
      </c>
      <c r="S127">
        <v>11864</v>
      </c>
      <c r="T127" s="38">
        <v>-161000000000</v>
      </c>
      <c r="U127" s="38">
        <v>449000000000</v>
      </c>
      <c r="V127" s="38">
        <v>-150000000000</v>
      </c>
      <c r="W127" s="38"/>
      <c r="X127" s="38">
        <v>449000000000</v>
      </c>
      <c r="Y127" s="38">
        <v>-150000000000</v>
      </c>
    </row>
    <row r="128" spans="2:25" hidden="1" x14ac:dyDescent="0.3">
      <c r="B128">
        <v>4275</v>
      </c>
      <c r="C128">
        <v>-22.1</v>
      </c>
      <c r="D128">
        <v>14.76125</v>
      </c>
      <c r="E128">
        <v>0</v>
      </c>
      <c r="S128">
        <v>11865</v>
      </c>
      <c r="T128" s="38">
        <v>-161000000000</v>
      </c>
      <c r="U128" s="38">
        <v>401750000000</v>
      </c>
      <c r="V128" s="38">
        <v>-150000000000</v>
      </c>
      <c r="W128" s="38"/>
      <c r="X128" s="38">
        <v>401750000000</v>
      </c>
      <c r="Y128" s="38">
        <v>-150000000000</v>
      </c>
    </row>
    <row r="129" spans="2:25" hidden="1" x14ac:dyDescent="0.3">
      <c r="B129">
        <v>4287</v>
      </c>
      <c r="C129">
        <v>-22.1</v>
      </c>
      <c r="D129">
        <v>15.213125</v>
      </c>
      <c r="E129">
        <v>0</v>
      </c>
      <c r="S129">
        <v>11866</v>
      </c>
      <c r="T129" s="38">
        <v>-161000000000</v>
      </c>
      <c r="U129" s="38">
        <v>354500000000</v>
      </c>
      <c r="V129" s="38">
        <v>-150000000000</v>
      </c>
      <c r="W129" s="38"/>
      <c r="X129" s="38">
        <v>354500000000</v>
      </c>
      <c r="Y129" s="38">
        <v>-150000000000</v>
      </c>
    </row>
    <row r="130" spans="2:25" hidden="1" x14ac:dyDescent="0.3">
      <c r="B130">
        <v>4294</v>
      </c>
      <c r="C130">
        <v>-22.1</v>
      </c>
      <c r="D130">
        <v>15.664999999999999</v>
      </c>
      <c r="E130">
        <v>0</v>
      </c>
      <c r="S130">
        <v>11867</v>
      </c>
      <c r="T130" s="38">
        <v>-161000000000</v>
      </c>
      <c r="U130" s="38">
        <v>307250000000</v>
      </c>
      <c r="V130" s="38">
        <v>-150000000000</v>
      </c>
      <c r="W130" s="38"/>
      <c r="X130" s="38">
        <v>307250000000</v>
      </c>
      <c r="Y130" s="38">
        <v>-150000000000</v>
      </c>
    </row>
    <row r="131" spans="2:25" hidden="1" x14ac:dyDescent="0.3">
      <c r="B131">
        <v>4306</v>
      </c>
      <c r="C131">
        <v>-22.1</v>
      </c>
      <c r="D131">
        <v>16.116875</v>
      </c>
      <c r="E131">
        <v>0</v>
      </c>
      <c r="S131">
        <v>11989</v>
      </c>
      <c r="T131" s="38">
        <v>-161000000000</v>
      </c>
      <c r="U131" s="38">
        <v>192800000000</v>
      </c>
      <c r="V131" s="38">
        <v>-150000000000</v>
      </c>
      <c r="W131" s="38"/>
      <c r="X131" s="38">
        <v>192800000000</v>
      </c>
      <c r="Y131" s="38">
        <v>-150000000000</v>
      </c>
    </row>
    <row r="132" spans="2:25" hidden="1" x14ac:dyDescent="0.3">
      <c r="B132">
        <v>4313</v>
      </c>
      <c r="C132">
        <v>-22.1</v>
      </c>
      <c r="D132">
        <v>16.568750000000001</v>
      </c>
      <c r="E132">
        <v>0</v>
      </c>
      <c r="S132">
        <v>11999</v>
      </c>
      <c r="T132" s="38">
        <v>-161000000000</v>
      </c>
      <c r="U132" s="38">
        <v>188281250000</v>
      </c>
      <c r="V132" s="38">
        <v>-150000000000</v>
      </c>
      <c r="W132" s="38"/>
      <c r="X132" s="38">
        <v>188281250000</v>
      </c>
      <c r="Y132" s="38">
        <v>-150000000000</v>
      </c>
    </row>
    <row r="133" spans="2:25" hidden="1" x14ac:dyDescent="0.3">
      <c r="B133">
        <v>4325</v>
      </c>
      <c r="C133">
        <v>-22.1</v>
      </c>
      <c r="D133">
        <v>17.020624999999999</v>
      </c>
      <c r="E133">
        <v>0</v>
      </c>
      <c r="S133">
        <v>12000</v>
      </c>
      <c r="T133" s="38">
        <v>-161000000000</v>
      </c>
      <c r="U133" s="38">
        <v>183762500000</v>
      </c>
      <c r="V133" s="38">
        <v>-150000000000</v>
      </c>
      <c r="W133" s="38"/>
      <c r="X133" s="38">
        <v>183762500000</v>
      </c>
      <c r="Y133" s="38">
        <v>-150000000000</v>
      </c>
    </row>
    <row r="134" spans="2:25" hidden="1" x14ac:dyDescent="0.3">
      <c r="B134">
        <v>4332</v>
      </c>
      <c r="C134">
        <v>-22.1</v>
      </c>
      <c r="D134">
        <v>17.4725</v>
      </c>
      <c r="E134">
        <v>0</v>
      </c>
      <c r="S134">
        <v>12001</v>
      </c>
      <c r="T134" s="38">
        <v>-161000000000</v>
      </c>
      <c r="U134" s="38">
        <v>179243750000</v>
      </c>
      <c r="V134" s="38">
        <v>-150000000000</v>
      </c>
      <c r="W134" s="38"/>
      <c r="X134" s="38">
        <v>179243750000</v>
      </c>
      <c r="Y134" s="38">
        <v>-150000000000</v>
      </c>
    </row>
    <row r="135" spans="2:25" hidden="1" x14ac:dyDescent="0.3">
      <c r="B135">
        <v>4344</v>
      </c>
      <c r="C135">
        <v>-22.1</v>
      </c>
      <c r="D135">
        <v>17.924375000000001</v>
      </c>
      <c r="E135">
        <v>0</v>
      </c>
      <c r="S135">
        <v>12002</v>
      </c>
      <c r="T135" s="38">
        <v>-161000000000</v>
      </c>
      <c r="U135" s="38">
        <v>174725000000</v>
      </c>
      <c r="V135" s="38">
        <v>-150000000000</v>
      </c>
      <c r="W135" s="38"/>
      <c r="X135" s="38">
        <v>174725000000</v>
      </c>
      <c r="Y135" s="38">
        <v>-150000000000</v>
      </c>
    </row>
    <row r="136" spans="2:25" hidden="1" x14ac:dyDescent="0.3">
      <c r="B136">
        <v>4351</v>
      </c>
      <c r="C136">
        <v>-22.1</v>
      </c>
      <c r="D136">
        <v>18.376249999999999</v>
      </c>
      <c r="E136">
        <v>0</v>
      </c>
      <c r="S136">
        <v>12003</v>
      </c>
      <c r="T136" s="38">
        <v>-161000000000</v>
      </c>
      <c r="U136" s="38">
        <v>170206250000</v>
      </c>
      <c r="V136" s="38">
        <v>-150000000000</v>
      </c>
      <c r="W136" s="38"/>
      <c r="X136" s="38">
        <v>170206250000</v>
      </c>
      <c r="Y136" s="38">
        <v>-150000000000</v>
      </c>
    </row>
    <row r="137" spans="2:25" hidden="1" x14ac:dyDescent="0.3">
      <c r="B137">
        <v>4363</v>
      </c>
      <c r="C137">
        <v>-22.1</v>
      </c>
      <c r="D137">
        <v>18.828125</v>
      </c>
      <c r="E137">
        <v>0</v>
      </c>
      <c r="S137">
        <v>12004</v>
      </c>
      <c r="T137" s="38">
        <v>-161000000000</v>
      </c>
      <c r="U137" s="38">
        <v>165687500000</v>
      </c>
      <c r="V137" s="38">
        <v>-150000000000</v>
      </c>
      <c r="W137" s="38"/>
      <c r="X137" s="38">
        <v>165687500000</v>
      </c>
      <c r="Y137" s="38">
        <v>-150000000000</v>
      </c>
    </row>
    <row r="138" spans="2:25" hidden="1" x14ac:dyDescent="0.3">
      <c r="B138">
        <v>4089</v>
      </c>
      <c r="C138">
        <v>-22.098864646399999</v>
      </c>
      <c r="D138">
        <v>10.619938915600001</v>
      </c>
      <c r="E138">
        <v>0</v>
      </c>
      <c r="S138">
        <v>12005</v>
      </c>
      <c r="T138" s="38">
        <v>-161000000000</v>
      </c>
      <c r="U138" s="38">
        <v>161168750000</v>
      </c>
      <c r="V138" s="38">
        <v>-150000000000</v>
      </c>
      <c r="W138" s="38"/>
      <c r="X138" s="38">
        <v>161168750000</v>
      </c>
      <c r="Y138" s="38">
        <v>-150000000000</v>
      </c>
    </row>
    <row r="139" spans="2:25" hidden="1" x14ac:dyDescent="0.3">
      <c r="B139">
        <v>4069</v>
      </c>
      <c r="C139">
        <v>-22.098384963400001</v>
      </c>
      <c r="D139">
        <v>11.5704865735</v>
      </c>
      <c r="E139">
        <v>0</v>
      </c>
      <c r="S139">
        <v>12006</v>
      </c>
      <c r="T139" s="38">
        <v>-161000000000</v>
      </c>
      <c r="U139" s="38">
        <v>156650000000</v>
      </c>
      <c r="V139" s="38">
        <v>-150000000000</v>
      </c>
      <c r="W139" s="38"/>
      <c r="X139" s="38">
        <v>156650000000</v>
      </c>
      <c r="Y139" s="38">
        <v>-150000000000</v>
      </c>
    </row>
    <row r="140" spans="2:25" hidden="1" x14ac:dyDescent="0.3">
      <c r="B140">
        <v>4209</v>
      </c>
      <c r="C140">
        <v>-22.096769926899999</v>
      </c>
      <c r="D140">
        <v>11.090973147</v>
      </c>
      <c r="E140">
        <v>0</v>
      </c>
      <c r="S140">
        <v>12007</v>
      </c>
      <c r="T140" s="38">
        <v>-161000000000</v>
      </c>
      <c r="U140" s="38">
        <v>152131250000</v>
      </c>
      <c r="V140" s="38">
        <v>-150000000000</v>
      </c>
      <c r="W140" s="38"/>
      <c r="X140" s="38">
        <v>152131250000</v>
      </c>
      <c r="Y140" s="38">
        <v>-150000000000</v>
      </c>
    </row>
    <row r="141" spans="2:25" hidden="1" x14ac:dyDescent="0.3">
      <c r="B141">
        <v>4388</v>
      </c>
      <c r="C141">
        <v>-22.002814451900001</v>
      </c>
      <c r="D141">
        <v>23.3128382441</v>
      </c>
      <c r="E141">
        <v>0</v>
      </c>
      <c r="S141">
        <v>12008</v>
      </c>
      <c r="T141" s="38">
        <v>-161000000000</v>
      </c>
      <c r="U141" s="38">
        <v>147612500000</v>
      </c>
      <c r="V141" s="38">
        <v>-150000000000</v>
      </c>
      <c r="W141" s="38"/>
      <c r="X141" s="38">
        <v>147612500000</v>
      </c>
      <c r="Y141" s="38">
        <v>-150000000000</v>
      </c>
    </row>
    <row r="142" spans="2:25" hidden="1" x14ac:dyDescent="0.3">
      <c r="B142">
        <v>2270</v>
      </c>
      <c r="C142">
        <v>-21.9</v>
      </c>
      <c r="D142">
        <v>24.1</v>
      </c>
      <c r="E142">
        <v>0</v>
      </c>
      <c r="S142">
        <v>12009</v>
      </c>
      <c r="T142" s="38">
        <v>-161000000000</v>
      </c>
      <c r="U142" s="38">
        <v>143093750000</v>
      </c>
      <c r="V142" s="38">
        <v>-150000000000</v>
      </c>
      <c r="W142" s="38"/>
      <c r="X142" s="38">
        <v>143093750000</v>
      </c>
      <c r="Y142" s="38">
        <v>-150000000000</v>
      </c>
    </row>
    <row r="143" spans="2:25" hidden="1" x14ac:dyDescent="0.3">
      <c r="B143">
        <v>4420</v>
      </c>
      <c r="C143">
        <v>-21.898597160200001</v>
      </c>
      <c r="D143">
        <v>22.5752757309</v>
      </c>
      <c r="E143">
        <v>0</v>
      </c>
      <c r="S143">
        <v>12010</v>
      </c>
      <c r="T143" s="38">
        <v>-161000000000</v>
      </c>
      <c r="U143" s="38">
        <v>138575000000</v>
      </c>
      <c r="V143" s="38">
        <v>-150000000000</v>
      </c>
      <c r="W143" s="38"/>
      <c r="X143" s="38">
        <v>138575000000</v>
      </c>
      <c r="Y143" s="38">
        <v>-150000000000</v>
      </c>
    </row>
    <row r="144" spans="2:25" hidden="1" x14ac:dyDescent="0.3">
      <c r="B144">
        <v>4405</v>
      </c>
      <c r="C144">
        <v>-21.869844835799999</v>
      </c>
      <c r="D144">
        <v>21.789601986899999</v>
      </c>
      <c r="E144">
        <v>0</v>
      </c>
      <c r="S144">
        <v>12011</v>
      </c>
      <c r="T144" s="38">
        <v>-161000000000</v>
      </c>
      <c r="U144" s="38">
        <v>134056250000</v>
      </c>
      <c r="V144" s="38">
        <v>-150000000000</v>
      </c>
      <c r="W144" s="38"/>
      <c r="X144" s="38">
        <v>134056250000</v>
      </c>
      <c r="Y144" s="38">
        <v>-150000000000</v>
      </c>
    </row>
    <row r="145" spans="2:25" hidden="1" x14ac:dyDescent="0.3">
      <c r="B145">
        <v>4118</v>
      </c>
      <c r="C145">
        <v>-21.810533055899999</v>
      </c>
      <c r="D145">
        <v>4.48601885292</v>
      </c>
      <c r="E145">
        <v>0</v>
      </c>
      <c r="T145" s="38"/>
      <c r="U145" s="38"/>
      <c r="V145" s="38"/>
    </row>
    <row r="146" spans="2:25" hidden="1" x14ac:dyDescent="0.3">
      <c r="B146">
        <v>4159</v>
      </c>
      <c r="C146">
        <v>-21.810221972899999</v>
      </c>
      <c r="D146">
        <v>3.5255339137999999</v>
      </c>
      <c r="E146">
        <v>0</v>
      </c>
      <c r="S146" t="s">
        <v>143</v>
      </c>
      <c r="T146" s="38" t="s">
        <v>144</v>
      </c>
      <c r="U146" s="38" t="s">
        <v>145</v>
      </c>
      <c r="V146" s="38" t="s">
        <v>146</v>
      </c>
      <c r="X146" t="s">
        <v>145</v>
      </c>
      <c r="Y146" t="s">
        <v>146</v>
      </c>
    </row>
    <row r="147" spans="2:25" hidden="1" x14ac:dyDescent="0.3">
      <c r="B147">
        <v>1941</v>
      </c>
      <c r="C147">
        <v>-21.787500000000001</v>
      </c>
      <c r="D147">
        <v>2.5756250000000001</v>
      </c>
      <c r="E147">
        <v>0</v>
      </c>
      <c r="S147">
        <v>12012</v>
      </c>
      <c r="T147" s="38">
        <v>-161000000000</v>
      </c>
      <c r="U147" s="38">
        <v>129537500000</v>
      </c>
      <c r="V147" s="38">
        <v>-150000000000</v>
      </c>
      <c r="W147" s="38"/>
      <c r="X147" s="38">
        <v>129537500000</v>
      </c>
      <c r="Y147" s="38">
        <v>-150000000000</v>
      </c>
    </row>
    <row r="148" spans="2:25" hidden="1" x14ac:dyDescent="0.3">
      <c r="B148">
        <v>4117</v>
      </c>
      <c r="C148">
        <v>-21.774987875000001</v>
      </c>
      <c r="D148">
        <v>5.45661591038</v>
      </c>
      <c r="E148">
        <v>0</v>
      </c>
      <c r="S148">
        <v>12013</v>
      </c>
      <c r="T148" s="38">
        <v>-161000000000</v>
      </c>
      <c r="U148" s="38">
        <v>125018750000</v>
      </c>
      <c r="V148" s="38">
        <v>-150000000000</v>
      </c>
      <c r="W148" s="38"/>
      <c r="X148" s="38">
        <v>125018750000</v>
      </c>
      <c r="Y148" s="38">
        <v>-150000000000</v>
      </c>
    </row>
    <row r="149" spans="2:25" hidden="1" x14ac:dyDescent="0.3">
      <c r="B149">
        <v>4369</v>
      </c>
      <c r="C149">
        <v>-21.772469091200001</v>
      </c>
      <c r="D149">
        <v>23.682203885300002</v>
      </c>
      <c r="E149">
        <v>0</v>
      </c>
      <c r="S149">
        <v>12109</v>
      </c>
      <c r="T149" s="38">
        <v>-161000000000</v>
      </c>
      <c r="U149" s="38">
        <v>229000000000</v>
      </c>
      <c r="V149" s="38">
        <v>-150000000000</v>
      </c>
      <c r="W149" s="38"/>
      <c r="X149" s="38">
        <v>229000000000</v>
      </c>
      <c r="Y149" s="38">
        <v>-150000000000</v>
      </c>
    </row>
    <row r="150" spans="2:25" hidden="1" x14ac:dyDescent="0.3">
      <c r="B150">
        <v>4417</v>
      </c>
      <c r="C150">
        <v>-21.747899836199998</v>
      </c>
      <c r="D150">
        <v>20.9684907384</v>
      </c>
      <c r="E150">
        <v>0</v>
      </c>
      <c r="S150">
        <v>12119</v>
      </c>
      <c r="T150" s="38">
        <v>-161000000000</v>
      </c>
      <c r="U150" s="38">
        <v>224475000000</v>
      </c>
      <c r="V150" s="38">
        <v>-150000000000</v>
      </c>
      <c r="W150" s="38"/>
      <c r="X150" s="38">
        <v>224475000000</v>
      </c>
      <c r="Y150" s="38">
        <v>-150000000000</v>
      </c>
    </row>
    <row r="151" spans="2:25" hidden="1" x14ac:dyDescent="0.3">
      <c r="B151">
        <v>4116</v>
      </c>
      <c r="C151">
        <v>-21.706016721099999</v>
      </c>
      <c r="D151">
        <v>6.3950360720599999</v>
      </c>
      <c r="E151">
        <v>0</v>
      </c>
      <c r="S151">
        <v>12120</v>
      </c>
      <c r="T151" s="38">
        <v>-161000000000</v>
      </c>
      <c r="U151" s="38">
        <v>219950000000</v>
      </c>
      <c r="V151" s="38">
        <v>-150000000000</v>
      </c>
      <c r="W151" s="38"/>
      <c r="X151" s="38">
        <v>219950000000</v>
      </c>
      <c r="Y151" s="38">
        <v>-150000000000</v>
      </c>
    </row>
    <row r="152" spans="2:25" hidden="1" x14ac:dyDescent="0.3">
      <c r="B152">
        <v>4022</v>
      </c>
      <c r="C152">
        <v>-21.705198694</v>
      </c>
      <c r="D152">
        <v>1.7073764126099999</v>
      </c>
      <c r="E152">
        <v>0</v>
      </c>
      <c r="S152">
        <v>12121</v>
      </c>
      <c r="T152" s="38">
        <v>-161000000000</v>
      </c>
      <c r="U152" s="38">
        <v>215425000000</v>
      </c>
      <c r="V152" s="38">
        <v>-150000000000</v>
      </c>
      <c r="W152" s="38"/>
      <c r="X152" s="38">
        <v>215425000000</v>
      </c>
      <c r="Y152" s="38">
        <v>-150000000000</v>
      </c>
    </row>
    <row r="153" spans="2:25" hidden="1" x14ac:dyDescent="0.3">
      <c r="B153">
        <v>4115</v>
      </c>
      <c r="C153">
        <v>-21.678982968300001</v>
      </c>
      <c r="D153">
        <v>7.3164384782400003</v>
      </c>
      <c r="E153">
        <v>0</v>
      </c>
      <c r="S153">
        <v>12122</v>
      </c>
      <c r="T153" s="38">
        <v>-161000000000</v>
      </c>
      <c r="U153" s="38">
        <v>210900000000</v>
      </c>
      <c r="V153" s="38">
        <v>-150000000000</v>
      </c>
      <c r="W153" s="38"/>
      <c r="X153" s="38">
        <v>210900000000</v>
      </c>
      <c r="Y153" s="38">
        <v>-150000000000</v>
      </c>
    </row>
    <row r="154" spans="2:25" hidden="1" x14ac:dyDescent="0.3">
      <c r="B154">
        <v>4114</v>
      </c>
      <c r="C154">
        <v>-21.6467087728</v>
      </c>
      <c r="D154">
        <v>8.2479536625899996</v>
      </c>
      <c r="E154">
        <v>0</v>
      </c>
      <c r="S154">
        <v>12123</v>
      </c>
      <c r="T154" s="38">
        <v>-161000000000</v>
      </c>
      <c r="U154" s="38">
        <v>206375000000</v>
      </c>
      <c r="V154" s="38">
        <v>-150000000000</v>
      </c>
      <c r="W154" s="38"/>
      <c r="X154" s="38">
        <v>206375000000</v>
      </c>
      <c r="Y154" s="38">
        <v>-150000000000</v>
      </c>
    </row>
    <row r="155" spans="2:25" hidden="1" x14ac:dyDescent="0.3">
      <c r="B155">
        <v>4415</v>
      </c>
      <c r="C155">
        <v>-21.645717811299999</v>
      </c>
      <c r="D155">
        <v>20.144584787599999</v>
      </c>
      <c r="E155">
        <v>0</v>
      </c>
      <c r="S155">
        <v>12124</v>
      </c>
      <c r="T155" s="38">
        <v>-161000000000</v>
      </c>
      <c r="U155" s="38">
        <v>201850000000</v>
      </c>
      <c r="V155" s="38">
        <v>-150000000000</v>
      </c>
      <c r="W155" s="38"/>
      <c r="X155" s="38">
        <v>201850000000</v>
      </c>
      <c r="Y155" s="38">
        <v>-150000000000</v>
      </c>
    </row>
    <row r="156" spans="2:25" hidden="1" x14ac:dyDescent="0.3">
      <c r="B156">
        <v>4463</v>
      </c>
      <c r="C156">
        <v>-21.644938182299999</v>
      </c>
      <c r="D156">
        <v>23.264407770599998</v>
      </c>
      <c r="E156">
        <v>0</v>
      </c>
      <c r="S156">
        <v>12125</v>
      </c>
      <c r="T156" s="38">
        <v>-161000000000</v>
      </c>
      <c r="U156" s="38">
        <v>197325000000</v>
      </c>
      <c r="V156" s="38">
        <v>-150000000000</v>
      </c>
      <c r="W156" s="38"/>
      <c r="X156" s="38">
        <v>197325000000</v>
      </c>
      <c r="Y156" s="38">
        <v>-150000000000</v>
      </c>
    </row>
    <row r="157" spans="2:25" hidden="1" x14ac:dyDescent="0.3">
      <c r="B157">
        <v>4029</v>
      </c>
      <c r="C157">
        <v>-21.627285510499998</v>
      </c>
      <c r="D157">
        <v>0.85069196891900001</v>
      </c>
      <c r="E157">
        <v>0</v>
      </c>
      <c r="S157">
        <v>12169</v>
      </c>
      <c r="T157" s="38">
        <v>-161000000000</v>
      </c>
      <c r="U157" s="38">
        <v>241000000000</v>
      </c>
      <c r="V157" s="38">
        <v>-150000000000</v>
      </c>
      <c r="W157" s="38"/>
      <c r="X157" s="38">
        <v>241000000000</v>
      </c>
      <c r="Y157" s="38">
        <v>-150000000000</v>
      </c>
    </row>
    <row r="158" spans="2:25" hidden="1" x14ac:dyDescent="0.3">
      <c r="B158">
        <v>4113</v>
      </c>
      <c r="C158">
        <v>-21.6227810026</v>
      </c>
      <c r="D158">
        <v>9.1944323532900007</v>
      </c>
      <c r="E158">
        <v>0</v>
      </c>
      <c r="S158">
        <v>12179</v>
      </c>
      <c r="T158" s="38">
        <v>-161000000000</v>
      </c>
      <c r="U158" s="38">
        <v>238000000000</v>
      </c>
      <c r="V158" s="38">
        <v>-150000000000</v>
      </c>
      <c r="W158" s="38"/>
      <c r="X158" s="38">
        <v>238000000000</v>
      </c>
      <c r="Y158" s="38">
        <v>-150000000000</v>
      </c>
    </row>
    <row r="159" spans="2:25" hidden="1" x14ac:dyDescent="0.3">
      <c r="B159">
        <v>4112</v>
      </c>
      <c r="C159">
        <v>-21.603312559300001</v>
      </c>
      <c r="D159">
        <v>10.143331124099999</v>
      </c>
      <c r="E159">
        <v>0</v>
      </c>
      <c r="S159">
        <v>12180</v>
      </c>
      <c r="T159" s="38">
        <v>-161000000000</v>
      </c>
      <c r="U159" s="38">
        <v>235000000000</v>
      </c>
      <c r="V159" s="38">
        <v>-150000000000</v>
      </c>
      <c r="W159" s="38"/>
      <c r="X159" s="38">
        <v>235000000000</v>
      </c>
      <c r="Y159" s="38">
        <v>-150000000000</v>
      </c>
    </row>
    <row r="160" spans="2:25" x14ac:dyDescent="0.3">
      <c r="B160">
        <v>1546</v>
      </c>
      <c r="C160">
        <v>-21.6</v>
      </c>
      <c r="D160">
        <v>0</v>
      </c>
      <c r="E160">
        <v>0</v>
      </c>
      <c r="T160" s="38"/>
      <c r="U160" s="38"/>
      <c r="V160" s="38"/>
      <c r="W160" s="38"/>
      <c r="X160" s="38"/>
      <c r="Y160" s="38"/>
    </row>
    <row r="161" spans="2:25" hidden="1" x14ac:dyDescent="0.3">
      <c r="B161">
        <v>2064</v>
      </c>
      <c r="C161">
        <v>-21.6</v>
      </c>
      <c r="D161">
        <v>12.05</v>
      </c>
      <c r="E161">
        <v>0</v>
      </c>
      <c r="S161">
        <v>12199</v>
      </c>
      <c r="T161" s="38">
        <v>-280000000000</v>
      </c>
      <c r="U161" s="38" t="s">
        <v>147</v>
      </c>
      <c r="V161" s="38">
        <v>-150000000000</v>
      </c>
      <c r="W161" s="38"/>
      <c r="X161" t="s">
        <v>147</v>
      </c>
      <c r="Y161" s="38">
        <v>-150000000000</v>
      </c>
    </row>
    <row r="162" spans="2:25" hidden="1" x14ac:dyDescent="0.3">
      <c r="B162">
        <v>2172</v>
      </c>
      <c r="C162">
        <v>-21.6</v>
      </c>
      <c r="D162">
        <v>19.28</v>
      </c>
      <c r="E162">
        <v>0</v>
      </c>
      <c r="S162">
        <v>12200</v>
      </c>
      <c r="T162" s="38">
        <v>-240000000000</v>
      </c>
      <c r="U162" s="38" t="s">
        <v>147</v>
      </c>
      <c r="V162" s="38">
        <v>-150000000000</v>
      </c>
      <c r="W162" s="38"/>
      <c r="X162" t="s">
        <v>147</v>
      </c>
      <c r="Y162" s="38">
        <v>-150000000000</v>
      </c>
    </row>
    <row r="163" spans="2:25" hidden="1" x14ac:dyDescent="0.3">
      <c r="B163">
        <v>4238</v>
      </c>
      <c r="C163">
        <v>-21.6</v>
      </c>
      <c r="D163">
        <v>12.953749999999999</v>
      </c>
      <c r="E163">
        <v>0</v>
      </c>
      <c r="S163">
        <v>12201</v>
      </c>
      <c r="T163" s="38">
        <v>-200000000000</v>
      </c>
      <c r="U163" s="38" t="s">
        <v>147</v>
      </c>
      <c r="V163" s="38">
        <v>-150000000000</v>
      </c>
      <c r="W163" s="38"/>
      <c r="X163" t="s">
        <v>147</v>
      </c>
      <c r="Y163" s="38">
        <v>-150000000000</v>
      </c>
    </row>
    <row r="164" spans="2:25" hidden="1" x14ac:dyDescent="0.3">
      <c r="B164">
        <v>4257</v>
      </c>
      <c r="C164">
        <v>-21.6</v>
      </c>
      <c r="D164">
        <v>13.8575</v>
      </c>
      <c r="E164">
        <v>0</v>
      </c>
      <c r="S164">
        <v>12202</v>
      </c>
      <c r="T164" s="38">
        <v>-160000000000</v>
      </c>
      <c r="U164" t="s">
        <v>147</v>
      </c>
      <c r="V164" s="38">
        <v>-150000000000</v>
      </c>
      <c r="W164" s="38"/>
      <c r="X164" t="s">
        <v>147</v>
      </c>
      <c r="Y164" s="38">
        <v>-150000000000</v>
      </c>
    </row>
    <row r="165" spans="2:25" hidden="1" x14ac:dyDescent="0.3">
      <c r="B165">
        <v>4276</v>
      </c>
      <c r="C165">
        <v>-21.6</v>
      </c>
      <c r="D165">
        <v>14.76125</v>
      </c>
      <c r="E165">
        <v>0</v>
      </c>
      <c r="S165">
        <v>12203</v>
      </c>
      <c r="T165" s="38">
        <v>-120000000000</v>
      </c>
      <c r="U165" t="s">
        <v>147</v>
      </c>
      <c r="V165" s="38">
        <v>-150000000000</v>
      </c>
      <c r="W165" s="38"/>
      <c r="X165" t="s">
        <v>147</v>
      </c>
      <c r="Y165" s="38">
        <v>-150000000000</v>
      </c>
    </row>
    <row r="166" spans="2:25" hidden="1" x14ac:dyDescent="0.3">
      <c r="B166">
        <v>4295</v>
      </c>
      <c r="C166">
        <v>-21.6</v>
      </c>
      <c r="D166">
        <v>15.664999999999999</v>
      </c>
      <c r="E166">
        <v>0</v>
      </c>
      <c r="S166">
        <v>12204</v>
      </c>
      <c r="T166" s="38" t="s">
        <v>154</v>
      </c>
      <c r="U166" s="38" t="s">
        <v>147</v>
      </c>
      <c r="V166" s="38">
        <v>-150000000000</v>
      </c>
      <c r="X166" t="s">
        <v>147</v>
      </c>
      <c r="Y166" s="38">
        <v>-150000000000</v>
      </c>
    </row>
    <row r="167" spans="2:25" hidden="1" x14ac:dyDescent="0.3">
      <c r="B167">
        <v>4314</v>
      </c>
      <c r="C167">
        <v>-21.6</v>
      </c>
      <c r="D167">
        <v>16.568750000000001</v>
      </c>
      <c r="E167">
        <v>0</v>
      </c>
      <c r="T167" s="38"/>
      <c r="V167" s="38"/>
    </row>
    <row r="168" spans="2:25" hidden="1" x14ac:dyDescent="0.3">
      <c r="B168">
        <v>4333</v>
      </c>
      <c r="C168">
        <v>-21.6</v>
      </c>
      <c r="D168">
        <v>17.4725</v>
      </c>
      <c r="E168">
        <v>0</v>
      </c>
      <c r="S168" t="s">
        <v>143</v>
      </c>
      <c r="T168" s="38" t="s">
        <v>144</v>
      </c>
      <c r="U168" s="38" t="s">
        <v>145</v>
      </c>
      <c r="V168" s="38" t="s">
        <v>146</v>
      </c>
      <c r="X168" t="s">
        <v>145</v>
      </c>
      <c r="Y168" t="s">
        <v>146</v>
      </c>
    </row>
    <row r="169" spans="2:25" hidden="1" x14ac:dyDescent="0.3">
      <c r="B169">
        <v>4352</v>
      </c>
      <c r="C169">
        <v>-21.6</v>
      </c>
      <c r="D169">
        <v>18.376249999999999</v>
      </c>
      <c r="E169">
        <v>0</v>
      </c>
      <c r="S169">
        <v>12205</v>
      </c>
      <c r="T169" s="38" t="s">
        <v>155</v>
      </c>
      <c r="U169" s="38" t="s">
        <v>147</v>
      </c>
      <c r="V169" s="38">
        <v>-150000000000</v>
      </c>
      <c r="X169" t="s">
        <v>147</v>
      </c>
      <c r="Y169" s="38">
        <v>-150000000000</v>
      </c>
    </row>
    <row r="170" spans="2:25" hidden="1" x14ac:dyDescent="0.3">
      <c r="B170">
        <v>4071</v>
      </c>
      <c r="C170">
        <v>-21.597951463899999</v>
      </c>
      <c r="D170">
        <v>11.090784323699999</v>
      </c>
      <c r="E170">
        <v>0</v>
      </c>
      <c r="S170">
        <v>12249</v>
      </c>
      <c r="T170" s="38">
        <v>-600000000000</v>
      </c>
      <c r="U170" s="38" t="s">
        <v>147</v>
      </c>
      <c r="V170" s="38">
        <v>-150000000000</v>
      </c>
      <c r="W170" s="38"/>
      <c r="X170" t="s">
        <v>147</v>
      </c>
      <c r="Y170" s="38">
        <v>-150000000000</v>
      </c>
    </row>
    <row r="171" spans="2:25" hidden="1" x14ac:dyDescent="0.3">
      <c r="B171">
        <v>4421</v>
      </c>
      <c r="C171">
        <v>-21.572468994200001</v>
      </c>
      <c r="D171">
        <v>22.8787767249</v>
      </c>
      <c r="E171">
        <v>0</v>
      </c>
      <c r="S171">
        <v>12250</v>
      </c>
      <c r="T171" s="38">
        <v>-560000000000</v>
      </c>
      <c r="U171" t="s">
        <v>147</v>
      </c>
      <c r="V171" s="38">
        <v>-150000000000</v>
      </c>
      <c r="W171" s="38"/>
      <c r="X171" t="s">
        <v>147</v>
      </c>
      <c r="Y171" s="38">
        <v>-150000000000</v>
      </c>
    </row>
    <row r="172" spans="2:25" hidden="1" x14ac:dyDescent="0.3">
      <c r="B172">
        <v>4467</v>
      </c>
      <c r="C172">
        <v>-21.4999998061</v>
      </c>
      <c r="D172">
        <v>22.493145679200001</v>
      </c>
      <c r="E172">
        <v>0</v>
      </c>
      <c r="S172">
        <v>12251</v>
      </c>
      <c r="T172" s="38">
        <v>-520000000000</v>
      </c>
      <c r="U172" t="s">
        <v>147</v>
      </c>
      <c r="V172" s="38">
        <v>-150000000000</v>
      </c>
      <c r="W172" s="38"/>
      <c r="X172" t="s">
        <v>147</v>
      </c>
      <c r="Y172" s="38">
        <v>-150000000000</v>
      </c>
    </row>
    <row r="173" spans="2:25" hidden="1" x14ac:dyDescent="0.3">
      <c r="B173">
        <v>4422</v>
      </c>
      <c r="C173">
        <v>-21.4798922827</v>
      </c>
      <c r="D173">
        <v>22.119214428999999</v>
      </c>
      <c r="E173">
        <v>0</v>
      </c>
      <c r="S173">
        <v>12252</v>
      </c>
      <c r="T173" s="38">
        <v>-480000000000</v>
      </c>
      <c r="U173" s="38" t="s">
        <v>147</v>
      </c>
      <c r="V173" s="38">
        <v>-150000000000</v>
      </c>
      <c r="W173" s="38"/>
      <c r="X173" t="s">
        <v>147</v>
      </c>
      <c r="Y173" s="38">
        <v>-150000000000</v>
      </c>
    </row>
    <row r="174" spans="2:25" hidden="1" x14ac:dyDescent="0.3">
      <c r="B174">
        <v>4447</v>
      </c>
      <c r="C174">
        <v>-21.4597847593</v>
      </c>
      <c r="D174">
        <v>21.745283178800001</v>
      </c>
      <c r="E174">
        <v>0</v>
      </c>
      <c r="S174">
        <v>12253</v>
      </c>
      <c r="T174" s="38">
        <v>-440000000000</v>
      </c>
      <c r="U174" s="38" t="s">
        <v>147</v>
      </c>
      <c r="V174" s="38">
        <v>-150000000000</v>
      </c>
      <c r="W174" s="38"/>
      <c r="X174" t="s">
        <v>147</v>
      </c>
      <c r="Y174" s="38">
        <v>-150000000000</v>
      </c>
    </row>
    <row r="175" spans="2:25" hidden="1" x14ac:dyDescent="0.3">
      <c r="B175">
        <v>2314</v>
      </c>
      <c r="C175">
        <v>-21.416666666699999</v>
      </c>
      <c r="D175">
        <v>24.1</v>
      </c>
      <c r="E175">
        <v>0</v>
      </c>
      <c r="S175">
        <v>12254</v>
      </c>
      <c r="T175" s="38">
        <v>-400000000000</v>
      </c>
      <c r="U175" t="s">
        <v>147</v>
      </c>
      <c r="V175" s="38">
        <v>-150000000000</v>
      </c>
      <c r="W175" s="38"/>
      <c r="X175" t="s">
        <v>147</v>
      </c>
      <c r="Y175" s="38">
        <v>-150000000000</v>
      </c>
    </row>
    <row r="176" spans="2:25" hidden="1" x14ac:dyDescent="0.3">
      <c r="B176">
        <v>4197</v>
      </c>
      <c r="C176">
        <v>-21.383310605599998</v>
      </c>
      <c r="D176">
        <v>4.4742241657599999</v>
      </c>
      <c r="E176">
        <v>0</v>
      </c>
      <c r="S176">
        <v>12255</v>
      </c>
      <c r="T176" s="38">
        <v>-360000000000</v>
      </c>
      <c r="U176" t="s">
        <v>147</v>
      </c>
      <c r="V176" s="38">
        <v>-150000000000</v>
      </c>
      <c r="W176" s="38"/>
      <c r="X176" t="s">
        <v>147</v>
      </c>
      <c r="Y176" s="38">
        <v>-150000000000</v>
      </c>
    </row>
    <row r="177" spans="2:25" hidden="1" x14ac:dyDescent="0.3">
      <c r="B177">
        <v>4100</v>
      </c>
      <c r="C177">
        <v>-21.381360225600002</v>
      </c>
      <c r="D177">
        <v>3.9996085534499999</v>
      </c>
      <c r="E177">
        <v>0</v>
      </c>
      <c r="S177">
        <v>12299</v>
      </c>
      <c r="T177" s="38">
        <v>-928750000000</v>
      </c>
      <c r="U177" s="38" t="s">
        <v>147</v>
      </c>
      <c r="V177" s="38">
        <v>-150000000000</v>
      </c>
      <c r="W177" s="38"/>
      <c r="X177" t="s">
        <v>147</v>
      </c>
      <c r="Y177" s="38">
        <v>-150000000000</v>
      </c>
    </row>
    <row r="178" spans="2:25" hidden="1" x14ac:dyDescent="0.3">
      <c r="B178">
        <v>4222</v>
      </c>
      <c r="C178">
        <v>-21.379409845600001</v>
      </c>
      <c r="D178">
        <v>3.5249929411299998</v>
      </c>
      <c r="E178">
        <v>0</v>
      </c>
      <c r="S178">
        <v>12300</v>
      </c>
      <c r="T178" s="38">
        <v>-887500000000</v>
      </c>
      <c r="U178" s="38" t="s">
        <v>147</v>
      </c>
      <c r="V178" s="38">
        <v>-150000000000</v>
      </c>
      <c r="W178" s="38"/>
      <c r="X178" t="s">
        <v>147</v>
      </c>
      <c r="Y178" s="38">
        <v>-150000000000</v>
      </c>
    </row>
    <row r="179" spans="2:25" hidden="1" x14ac:dyDescent="0.3">
      <c r="B179">
        <v>4406</v>
      </c>
      <c r="C179">
        <v>-21.372827481600002</v>
      </c>
      <c r="D179">
        <v>21.348887298099999</v>
      </c>
      <c r="E179">
        <v>0</v>
      </c>
      <c r="S179">
        <v>12301</v>
      </c>
      <c r="T179" s="38">
        <v>-846250000000</v>
      </c>
      <c r="U179" s="38" t="s">
        <v>147</v>
      </c>
      <c r="V179" s="38">
        <v>-150000000000</v>
      </c>
      <c r="W179" s="38"/>
      <c r="X179" t="s">
        <v>147</v>
      </c>
      <c r="Y179" s="38">
        <v>-150000000000</v>
      </c>
    </row>
    <row r="180" spans="2:25" hidden="1" x14ac:dyDescent="0.3">
      <c r="B180">
        <v>4048</v>
      </c>
      <c r="C180">
        <v>-21.364704922800001</v>
      </c>
      <c r="D180">
        <v>3.0512464705700002</v>
      </c>
      <c r="E180">
        <v>0</v>
      </c>
      <c r="S180">
        <v>12302</v>
      </c>
      <c r="T180" s="38">
        <v>-805000000000</v>
      </c>
      <c r="U180" s="38" t="s">
        <v>147</v>
      </c>
      <c r="V180" s="38">
        <v>-150000000000</v>
      </c>
      <c r="W180" s="38"/>
      <c r="X180" t="s">
        <v>147</v>
      </c>
      <c r="Y180" s="38">
        <v>-150000000000</v>
      </c>
    </row>
    <row r="181" spans="2:25" hidden="1" x14ac:dyDescent="0.3">
      <c r="B181">
        <v>4137</v>
      </c>
      <c r="C181">
        <v>-21.357939225599999</v>
      </c>
      <c r="D181">
        <v>4.9608565772100004</v>
      </c>
      <c r="E181">
        <v>0</v>
      </c>
      <c r="S181">
        <v>12303</v>
      </c>
      <c r="T181" s="38">
        <v>-763750000000</v>
      </c>
      <c r="U181" s="38" t="s">
        <v>147</v>
      </c>
      <c r="V181" s="38">
        <v>-150000000000</v>
      </c>
      <c r="W181" s="38"/>
      <c r="X181" t="s">
        <v>147</v>
      </c>
      <c r="Y181" s="38">
        <v>-150000000000</v>
      </c>
    </row>
    <row r="182" spans="2:25" hidden="1" x14ac:dyDescent="0.3">
      <c r="B182">
        <v>1940</v>
      </c>
      <c r="C182">
        <v>-21.35</v>
      </c>
      <c r="D182">
        <v>2.5775000000000001</v>
      </c>
      <c r="E182">
        <v>0</v>
      </c>
      <c r="S182">
        <v>12304</v>
      </c>
      <c r="T182" s="38">
        <v>-722500000000</v>
      </c>
      <c r="U182" s="38" t="s">
        <v>147</v>
      </c>
      <c r="V182" s="38">
        <v>-150000000000</v>
      </c>
      <c r="W182" s="38"/>
      <c r="X182" t="s">
        <v>147</v>
      </c>
      <c r="Y182" s="38">
        <v>-150000000000</v>
      </c>
    </row>
    <row r="183" spans="2:25" hidden="1" x14ac:dyDescent="0.3">
      <c r="B183">
        <v>4183</v>
      </c>
      <c r="C183">
        <v>-21.3325678456</v>
      </c>
      <c r="D183">
        <v>5.44748898866</v>
      </c>
      <c r="E183">
        <v>0</v>
      </c>
      <c r="S183">
        <v>12305</v>
      </c>
      <c r="T183" s="38">
        <v>-681250000000</v>
      </c>
      <c r="U183" s="38" t="s">
        <v>147</v>
      </c>
      <c r="V183" s="38">
        <v>-150000000000</v>
      </c>
      <c r="W183" s="38"/>
      <c r="X183" t="s">
        <v>147</v>
      </c>
      <c r="Y183" s="38">
        <v>-150000000000</v>
      </c>
    </row>
    <row r="184" spans="2:25" hidden="1" x14ac:dyDescent="0.3">
      <c r="B184">
        <v>3995</v>
      </c>
      <c r="C184">
        <v>-21.296826077599999</v>
      </c>
      <c r="D184">
        <v>2.1439093822199999</v>
      </c>
      <c r="E184">
        <v>0</v>
      </c>
      <c r="S184">
        <v>12349</v>
      </c>
      <c r="T184" s="38">
        <v>-125000000000</v>
      </c>
      <c r="U184" s="38" t="s">
        <v>147</v>
      </c>
      <c r="V184" s="38">
        <v>-150000000000</v>
      </c>
      <c r="W184" s="38"/>
      <c r="X184" t="s">
        <v>147</v>
      </c>
      <c r="Y184" s="38">
        <v>-150000000000</v>
      </c>
    </row>
    <row r="185" spans="2:25" hidden="1" x14ac:dyDescent="0.3">
      <c r="B185">
        <v>4444</v>
      </c>
      <c r="C185">
        <v>-21.285870203799998</v>
      </c>
      <c r="D185">
        <v>20.952491417299999</v>
      </c>
      <c r="E185">
        <v>0</v>
      </c>
      <c r="S185">
        <v>12350</v>
      </c>
      <c r="T185" s="38">
        <v>-121000000000</v>
      </c>
      <c r="U185" s="38" t="s">
        <v>147</v>
      </c>
      <c r="V185" s="38">
        <v>-150000000000</v>
      </c>
      <c r="W185" s="38"/>
      <c r="X185" t="s">
        <v>147</v>
      </c>
      <c r="Y185" s="38">
        <v>-150000000000</v>
      </c>
    </row>
    <row r="186" spans="2:25" hidden="1" x14ac:dyDescent="0.3">
      <c r="B186">
        <v>4136</v>
      </c>
      <c r="C186">
        <v>-21.279002867900001</v>
      </c>
      <c r="D186">
        <v>5.9172141913000003</v>
      </c>
      <c r="E186">
        <v>0</v>
      </c>
      <c r="S186">
        <v>12351</v>
      </c>
      <c r="T186" s="38">
        <v>-117000000000</v>
      </c>
      <c r="U186" s="38" t="s">
        <v>147</v>
      </c>
      <c r="V186" s="38">
        <v>-150000000000</v>
      </c>
      <c r="W186" s="38"/>
      <c r="X186" t="s">
        <v>147</v>
      </c>
      <c r="Y186" s="38">
        <v>-150000000000</v>
      </c>
    </row>
    <row r="187" spans="2:25" hidden="1" x14ac:dyDescent="0.3">
      <c r="B187">
        <v>4040</v>
      </c>
      <c r="C187">
        <v>-21.243652155300001</v>
      </c>
      <c r="D187">
        <v>1.71031876443</v>
      </c>
      <c r="E187">
        <v>0</v>
      </c>
      <c r="S187">
        <v>12352</v>
      </c>
      <c r="T187" s="38">
        <v>-113000000000</v>
      </c>
      <c r="U187" s="38" t="s">
        <v>147</v>
      </c>
      <c r="V187" s="38">
        <v>-150000000000</v>
      </c>
      <c r="W187" s="38"/>
      <c r="X187" t="s">
        <v>147</v>
      </c>
      <c r="Y187" s="38">
        <v>-150000000000</v>
      </c>
    </row>
    <row r="188" spans="2:25" hidden="1" x14ac:dyDescent="0.3">
      <c r="B188">
        <v>4184</v>
      </c>
      <c r="C188">
        <v>-21.2254378901</v>
      </c>
      <c r="D188">
        <v>6.3869393939399997</v>
      </c>
      <c r="E188">
        <v>0</v>
      </c>
      <c r="S188">
        <v>12353</v>
      </c>
      <c r="T188" s="38">
        <v>-109000000000</v>
      </c>
      <c r="U188" s="38" t="s">
        <v>147</v>
      </c>
      <c r="V188" s="38">
        <v>-150000000000</v>
      </c>
      <c r="W188" s="38"/>
      <c r="X188" t="s">
        <v>147</v>
      </c>
      <c r="Y188" s="38">
        <v>-150000000000</v>
      </c>
    </row>
    <row r="189" spans="2:25" hidden="1" x14ac:dyDescent="0.3">
      <c r="B189">
        <v>4402</v>
      </c>
      <c r="C189">
        <v>-21.217500277700001</v>
      </c>
      <c r="D189">
        <v>20.552424974899999</v>
      </c>
      <c r="E189">
        <v>0</v>
      </c>
      <c r="T189" s="38"/>
      <c r="U189" s="38"/>
      <c r="V189" s="38"/>
    </row>
    <row r="190" spans="2:25" hidden="1" x14ac:dyDescent="0.3">
      <c r="B190">
        <v>4135</v>
      </c>
      <c r="C190">
        <v>-21.197667235099999</v>
      </c>
      <c r="D190">
        <v>6.84833830027</v>
      </c>
      <c r="E190">
        <v>0</v>
      </c>
      <c r="S190" t="s">
        <v>143</v>
      </c>
      <c r="T190" s="38" t="s">
        <v>144</v>
      </c>
      <c r="U190" s="38" t="s">
        <v>145</v>
      </c>
      <c r="V190" s="38" t="s">
        <v>146</v>
      </c>
      <c r="X190" t="s">
        <v>145</v>
      </c>
      <c r="Y190" t="s">
        <v>146</v>
      </c>
    </row>
    <row r="191" spans="2:25" hidden="1" x14ac:dyDescent="0.3">
      <c r="B191">
        <v>4023</v>
      </c>
      <c r="C191">
        <v>-21.186553197199999</v>
      </c>
      <c r="D191">
        <v>1.2827519171699999</v>
      </c>
      <c r="E191">
        <v>0</v>
      </c>
      <c r="S191">
        <v>12354</v>
      </c>
      <c r="T191" s="38">
        <v>-105000000000</v>
      </c>
      <c r="U191" s="38" t="s">
        <v>147</v>
      </c>
      <c r="V191" s="38">
        <v>-150000000000</v>
      </c>
      <c r="W191" s="38"/>
      <c r="X191" t="s">
        <v>147</v>
      </c>
      <c r="Y191" s="38">
        <v>-150000000000</v>
      </c>
    </row>
    <row r="192" spans="2:25" hidden="1" x14ac:dyDescent="0.3">
      <c r="B192">
        <v>4387</v>
      </c>
      <c r="C192">
        <v>-21.183674649099999</v>
      </c>
      <c r="D192">
        <v>23.251198641599998</v>
      </c>
      <c r="E192">
        <v>0</v>
      </c>
      <c r="S192">
        <v>12355</v>
      </c>
      <c r="T192" s="38">
        <v>-101000000000</v>
      </c>
      <c r="U192" s="38" t="s">
        <v>147</v>
      </c>
      <c r="V192" s="38">
        <v>-150000000000</v>
      </c>
      <c r="W192" s="38"/>
      <c r="X192" t="s">
        <v>147</v>
      </c>
      <c r="Y192" s="38">
        <v>-150000000000</v>
      </c>
    </row>
    <row r="193" spans="2:25" hidden="1" x14ac:dyDescent="0.3">
      <c r="B193">
        <v>4185</v>
      </c>
      <c r="C193">
        <v>-21.169896580100001</v>
      </c>
      <c r="D193">
        <v>7.3097372066100004</v>
      </c>
      <c r="E193">
        <v>0</v>
      </c>
      <c r="S193">
        <v>12399</v>
      </c>
      <c r="T193" s="38">
        <v>-157000000000</v>
      </c>
      <c r="U193" s="38" t="s">
        <v>147</v>
      </c>
      <c r="V193" s="38">
        <v>-150000000000</v>
      </c>
      <c r="W193" s="38"/>
      <c r="X193" t="s">
        <v>147</v>
      </c>
      <c r="Y193" s="38">
        <v>-150000000000</v>
      </c>
    </row>
    <row r="194" spans="2:25" hidden="1" x14ac:dyDescent="0.3">
      <c r="B194">
        <v>4134</v>
      </c>
      <c r="C194">
        <v>-21.158803864599999</v>
      </c>
      <c r="D194">
        <v>7.7781437199100001</v>
      </c>
      <c r="E194">
        <v>0</v>
      </c>
      <c r="S194">
        <v>12400</v>
      </c>
      <c r="T194" s="38">
        <v>-153000000000</v>
      </c>
      <c r="U194" s="38" t="s">
        <v>147</v>
      </c>
      <c r="V194" s="38">
        <v>-150000000000</v>
      </c>
      <c r="W194" s="38"/>
      <c r="X194" t="s">
        <v>147</v>
      </c>
      <c r="Y194" s="38">
        <v>-150000000000</v>
      </c>
    </row>
    <row r="195" spans="2:25" hidden="1" x14ac:dyDescent="0.3">
      <c r="B195">
        <v>4457</v>
      </c>
      <c r="C195">
        <v>-21.149130351499998</v>
      </c>
      <c r="D195">
        <v>20.152358532400001</v>
      </c>
      <c r="E195">
        <v>0</v>
      </c>
      <c r="S195">
        <v>12401</v>
      </c>
      <c r="T195" s="38">
        <v>-149000000000</v>
      </c>
      <c r="U195" s="38" t="s">
        <v>147</v>
      </c>
      <c r="V195" s="38">
        <v>-150000000000</v>
      </c>
      <c r="W195" s="38"/>
      <c r="X195" t="s">
        <v>147</v>
      </c>
      <c r="Y195" s="38">
        <v>-150000000000</v>
      </c>
    </row>
    <row r="196" spans="2:25" hidden="1" x14ac:dyDescent="0.3">
      <c r="B196">
        <v>4186</v>
      </c>
      <c r="C196">
        <v>-21.147711149100001</v>
      </c>
      <c r="D196">
        <v>8.2465502332099998</v>
      </c>
      <c r="E196">
        <v>0</v>
      </c>
      <c r="S196">
        <v>12402</v>
      </c>
      <c r="T196" s="38">
        <v>-145000000000</v>
      </c>
      <c r="U196" s="38" t="s">
        <v>147</v>
      </c>
      <c r="V196" s="38">
        <v>-150000000000</v>
      </c>
      <c r="W196" s="38"/>
      <c r="X196" t="s">
        <v>147</v>
      </c>
      <c r="Y196" s="38">
        <v>-150000000000</v>
      </c>
    </row>
    <row r="197" spans="2:25" hidden="1" x14ac:dyDescent="0.3">
      <c r="B197">
        <v>4133</v>
      </c>
      <c r="C197">
        <v>-21.138824540400002</v>
      </c>
      <c r="D197">
        <v>8.7180942249799998</v>
      </c>
      <c r="E197">
        <v>0</v>
      </c>
      <c r="S197">
        <v>12403</v>
      </c>
      <c r="T197" s="38">
        <v>-141000000000</v>
      </c>
      <c r="U197" t="s">
        <v>147</v>
      </c>
      <c r="V197" s="38">
        <v>-150000000000</v>
      </c>
      <c r="W197" s="38"/>
      <c r="X197" t="s">
        <v>147</v>
      </c>
      <c r="Y197" s="38">
        <v>-150000000000</v>
      </c>
    </row>
    <row r="198" spans="2:25" hidden="1" x14ac:dyDescent="0.3">
      <c r="B198">
        <v>4187</v>
      </c>
      <c r="C198">
        <v>-21.129937931699999</v>
      </c>
      <c r="D198">
        <v>9.1896382167499997</v>
      </c>
      <c r="E198">
        <v>0</v>
      </c>
      <c r="S198">
        <v>12404</v>
      </c>
      <c r="T198" s="38">
        <v>-137000000000</v>
      </c>
      <c r="U198" t="s">
        <v>147</v>
      </c>
      <c r="V198" s="38">
        <v>-150000000000</v>
      </c>
      <c r="W198" s="38"/>
      <c r="X198" t="s">
        <v>147</v>
      </c>
      <c r="Y198" s="38">
        <v>-150000000000</v>
      </c>
    </row>
    <row r="199" spans="2:25" hidden="1" x14ac:dyDescent="0.3">
      <c r="B199">
        <v>4035</v>
      </c>
      <c r="C199">
        <v>-21.129454239200001</v>
      </c>
      <c r="D199">
        <v>0.85518506990499998</v>
      </c>
      <c r="E199">
        <v>0</v>
      </c>
      <c r="S199">
        <v>12405</v>
      </c>
      <c r="T199" s="38">
        <v>-133000000000</v>
      </c>
      <c r="U199" s="38" t="s">
        <v>147</v>
      </c>
      <c r="V199" s="38">
        <v>-150000000000</v>
      </c>
      <c r="W199" s="38"/>
      <c r="X199" t="s">
        <v>147</v>
      </c>
      <c r="Y199" s="38">
        <v>-150000000000</v>
      </c>
    </row>
    <row r="200" spans="2:25" hidden="1" x14ac:dyDescent="0.3">
      <c r="B200">
        <v>4375</v>
      </c>
      <c r="C200">
        <v>-21.124565175699999</v>
      </c>
      <c r="D200">
        <v>19.716179266200001</v>
      </c>
      <c r="E200">
        <v>0</v>
      </c>
      <c r="S200">
        <v>12449</v>
      </c>
      <c r="T200" s="38">
        <v>-226000000000</v>
      </c>
      <c r="U200" s="38" t="s">
        <v>147</v>
      </c>
      <c r="V200" s="38">
        <v>-150000000000</v>
      </c>
      <c r="W200" s="38"/>
      <c r="X200" t="s">
        <v>147</v>
      </c>
      <c r="Y200" s="38">
        <v>-150000000000</v>
      </c>
    </row>
    <row r="201" spans="2:25" hidden="1" x14ac:dyDescent="0.3">
      <c r="B201">
        <v>4440</v>
      </c>
      <c r="C201">
        <v>-21.121196673099998</v>
      </c>
      <c r="D201">
        <v>21.758020365899998</v>
      </c>
      <c r="E201">
        <v>0</v>
      </c>
      <c r="S201">
        <v>12450</v>
      </c>
      <c r="T201" s="38">
        <v>-221000000000</v>
      </c>
      <c r="U201" s="38" t="s">
        <v>147</v>
      </c>
      <c r="V201" s="38">
        <v>-150000000000</v>
      </c>
      <c r="W201" s="38"/>
      <c r="X201" t="s">
        <v>147</v>
      </c>
      <c r="Y201" s="38">
        <v>-150000000000</v>
      </c>
    </row>
    <row r="202" spans="2:25" hidden="1" x14ac:dyDescent="0.3">
      <c r="B202">
        <v>4132</v>
      </c>
      <c r="C202">
        <v>-21.117801842199999</v>
      </c>
      <c r="D202">
        <v>9.6636978904199999</v>
      </c>
      <c r="E202">
        <v>0</v>
      </c>
      <c r="S202">
        <v>12451</v>
      </c>
      <c r="T202" s="38">
        <v>-216000000000</v>
      </c>
      <c r="U202" s="38" t="s">
        <v>147</v>
      </c>
      <c r="V202" s="38">
        <v>-150000000000</v>
      </c>
      <c r="W202" s="38"/>
      <c r="X202" t="s">
        <v>147</v>
      </c>
      <c r="Y202" s="38">
        <v>-150000000000</v>
      </c>
    </row>
    <row r="203" spans="2:25" hidden="1" x14ac:dyDescent="0.3">
      <c r="B203">
        <v>4000</v>
      </c>
      <c r="C203">
        <v>-21.114727119600001</v>
      </c>
      <c r="D203">
        <v>0.427592534952</v>
      </c>
      <c r="E203">
        <v>0</v>
      </c>
      <c r="S203">
        <v>12452</v>
      </c>
      <c r="T203" s="38">
        <v>-211000000000</v>
      </c>
      <c r="U203" s="38" t="s">
        <v>147</v>
      </c>
      <c r="V203" s="38">
        <v>-150000000000</v>
      </c>
      <c r="W203" s="38"/>
      <c r="X203" t="s">
        <v>147</v>
      </c>
      <c r="Y203" s="38">
        <v>-150000000000</v>
      </c>
    </row>
    <row r="204" spans="2:25" hidden="1" x14ac:dyDescent="0.3">
      <c r="B204">
        <v>4201</v>
      </c>
      <c r="C204">
        <v>-21.1056657526</v>
      </c>
      <c r="D204">
        <v>10.137757564099999</v>
      </c>
      <c r="E204">
        <v>0</v>
      </c>
      <c r="S204">
        <v>12453</v>
      </c>
      <c r="T204" s="38">
        <v>-206000000000</v>
      </c>
      <c r="U204" s="38" t="s">
        <v>147</v>
      </c>
      <c r="V204" s="38">
        <v>-150000000000</v>
      </c>
      <c r="W204" s="38"/>
      <c r="X204" t="s">
        <v>147</v>
      </c>
      <c r="Y204" s="38">
        <v>-150000000000</v>
      </c>
    </row>
    <row r="205" spans="2:25" hidden="1" x14ac:dyDescent="0.3">
      <c r="B205">
        <v>4096</v>
      </c>
      <c r="C205">
        <v>-21.102399376699999</v>
      </c>
      <c r="D205">
        <v>10.6141765323</v>
      </c>
      <c r="E205">
        <v>0</v>
      </c>
      <c r="S205">
        <v>12454</v>
      </c>
      <c r="T205" s="38">
        <v>-201000000000</v>
      </c>
      <c r="U205" s="38" t="s">
        <v>147</v>
      </c>
      <c r="V205" s="38">
        <v>-150000000000</v>
      </c>
      <c r="W205" s="38"/>
      <c r="X205" t="s">
        <v>147</v>
      </c>
      <c r="Y205" s="38">
        <v>-150000000000</v>
      </c>
    </row>
    <row r="206" spans="2:25" x14ac:dyDescent="0.3">
      <c r="B206">
        <v>1545</v>
      </c>
      <c r="C206">
        <v>-21.1</v>
      </c>
      <c r="D206">
        <v>0</v>
      </c>
      <c r="E206">
        <v>0</v>
      </c>
      <c r="T206" s="38"/>
      <c r="V206" s="38"/>
      <c r="W206" s="38"/>
      <c r="Y206" s="38"/>
    </row>
    <row r="207" spans="2:25" hidden="1" x14ac:dyDescent="0.3">
      <c r="B207">
        <v>2063</v>
      </c>
      <c r="C207">
        <v>-21.1</v>
      </c>
      <c r="D207">
        <v>12.05</v>
      </c>
      <c r="E207">
        <v>0</v>
      </c>
      <c r="S207">
        <v>12456</v>
      </c>
      <c r="T207" s="38">
        <v>-191000000000</v>
      </c>
      <c r="U207" s="38" t="s">
        <v>147</v>
      </c>
      <c r="V207" s="38">
        <v>-150000000000</v>
      </c>
      <c r="W207" s="38"/>
      <c r="X207" t="s">
        <v>147</v>
      </c>
      <c r="Y207" s="38">
        <v>-150000000000</v>
      </c>
    </row>
    <row r="208" spans="2:25" hidden="1" x14ac:dyDescent="0.3">
      <c r="B208">
        <v>2171</v>
      </c>
      <c r="C208">
        <v>-21.1</v>
      </c>
      <c r="D208">
        <v>19.28</v>
      </c>
      <c r="E208">
        <v>0</v>
      </c>
      <c r="S208">
        <v>12457</v>
      </c>
      <c r="T208" s="38">
        <v>-186000000000</v>
      </c>
      <c r="U208" s="38" t="s">
        <v>147</v>
      </c>
      <c r="V208" s="38">
        <v>-150000000000</v>
      </c>
      <c r="W208" s="38"/>
      <c r="X208" t="s">
        <v>147</v>
      </c>
      <c r="Y208" s="38">
        <v>-150000000000</v>
      </c>
    </row>
    <row r="209" spans="2:25" hidden="1" x14ac:dyDescent="0.3">
      <c r="B209">
        <v>4231</v>
      </c>
      <c r="C209">
        <v>-21.1</v>
      </c>
      <c r="D209">
        <v>12.501875</v>
      </c>
      <c r="E209">
        <v>0</v>
      </c>
      <c r="S209">
        <v>12458</v>
      </c>
      <c r="T209" s="38">
        <v>-181000000000</v>
      </c>
      <c r="U209" s="38" t="s">
        <v>147</v>
      </c>
      <c r="V209" s="38">
        <v>-150000000000</v>
      </c>
      <c r="W209" s="38"/>
      <c r="X209" t="s">
        <v>147</v>
      </c>
      <c r="Y209" s="38">
        <v>-150000000000</v>
      </c>
    </row>
    <row r="210" spans="2:25" hidden="1" x14ac:dyDescent="0.3">
      <c r="B210">
        <v>4239</v>
      </c>
      <c r="C210">
        <v>-21.1</v>
      </c>
      <c r="D210">
        <v>12.953749999999999</v>
      </c>
      <c r="E210">
        <v>0</v>
      </c>
      <c r="S210">
        <v>12459</v>
      </c>
      <c r="T210" s="38">
        <v>-176000000000</v>
      </c>
      <c r="U210" s="38" t="s">
        <v>147</v>
      </c>
      <c r="V210" s="38">
        <v>-150000000000</v>
      </c>
      <c r="W210" s="38"/>
      <c r="X210" t="s">
        <v>147</v>
      </c>
      <c r="Y210" s="38">
        <v>-150000000000</v>
      </c>
    </row>
    <row r="211" spans="2:25" hidden="1" x14ac:dyDescent="0.3">
      <c r="B211">
        <v>4250</v>
      </c>
      <c r="C211">
        <v>-21.1</v>
      </c>
      <c r="D211">
        <v>13.405625000000001</v>
      </c>
      <c r="E211">
        <v>0</v>
      </c>
      <c r="T211" s="38"/>
      <c r="U211" s="38"/>
      <c r="V211" s="38"/>
    </row>
    <row r="212" spans="2:25" hidden="1" x14ac:dyDescent="0.3">
      <c r="B212">
        <v>4258</v>
      </c>
      <c r="C212">
        <v>-21.1</v>
      </c>
      <c r="D212">
        <v>13.8575</v>
      </c>
      <c r="E212">
        <v>0</v>
      </c>
      <c r="S212" t="s">
        <v>143</v>
      </c>
      <c r="T212" s="38" t="s">
        <v>144</v>
      </c>
      <c r="U212" s="38" t="s">
        <v>145</v>
      </c>
      <c r="V212" s="38" t="s">
        <v>146</v>
      </c>
      <c r="X212" t="s">
        <v>145</v>
      </c>
      <c r="Y212" t="s">
        <v>146</v>
      </c>
    </row>
    <row r="213" spans="2:25" hidden="1" x14ac:dyDescent="0.3">
      <c r="B213">
        <v>4269</v>
      </c>
      <c r="C213">
        <v>-21.1</v>
      </c>
      <c r="D213">
        <v>14.309374999999999</v>
      </c>
      <c r="E213">
        <v>0</v>
      </c>
      <c r="S213">
        <v>12460</v>
      </c>
      <c r="T213" s="38">
        <v>-171000000000</v>
      </c>
      <c r="U213" s="38" t="s">
        <v>147</v>
      </c>
      <c r="V213" s="38">
        <v>-150000000000</v>
      </c>
      <c r="W213" s="38"/>
      <c r="X213" t="s">
        <v>147</v>
      </c>
      <c r="Y213" s="38">
        <v>-150000000000</v>
      </c>
    </row>
    <row r="214" spans="2:25" hidden="1" x14ac:dyDescent="0.3">
      <c r="B214">
        <v>4277</v>
      </c>
      <c r="C214">
        <v>-21.1</v>
      </c>
      <c r="D214">
        <v>14.76125</v>
      </c>
      <c r="E214">
        <v>0</v>
      </c>
      <c r="S214">
        <v>12461</v>
      </c>
      <c r="T214" s="38">
        <v>-166000000000</v>
      </c>
      <c r="U214" s="38" t="s">
        <v>147</v>
      </c>
      <c r="V214" s="38">
        <v>-150000000000</v>
      </c>
      <c r="W214" s="38"/>
      <c r="X214" t="s">
        <v>147</v>
      </c>
      <c r="Y214" s="38">
        <v>-150000000000</v>
      </c>
    </row>
    <row r="215" spans="2:25" hidden="1" x14ac:dyDescent="0.3">
      <c r="B215">
        <v>4288</v>
      </c>
      <c r="C215">
        <v>-21.1</v>
      </c>
      <c r="D215">
        <v>15.213125</v>
      </c>
      <c r="E215">
        <v>0</v>
      </c>
      <c r="S215">
        <v>12544</v>
      </c>
      <c r="T215" s="38">
        <v>-280000000000</v>
      </c>
      <c r="U215" s="38">
        <v>260000000000</v>
      </c>
      <c r="V215" s="38">
        <v>-150000000000</v>
      </c>
      <c r="W215" s="38"/>
      <c r="X215" s="38">
        <v>260000000000</v>
      </c>
      <c r="Y215" s="38">
        <v>-150000000000</v>
      </c>
    </row>
    <row r="216" spans="2:25" hidden="1" x14ac:dyDescent="0.3">
      <c r="B216">
        <v>4296</v>
      </c>
      <c r="C216">
        <v>-21.1</v>
      </c>
      <c r="D216">
        <v>15.664999999999999</v>
      </c>
      <c r="E216">
        <v>0</v>
      </c>
      <c r="S216">
        <v>12545</v>
      </c>
      <c r="T216" s="38">
        <v>-240000000000</v>
      </c>
      <c r="U216" s="38">
        <v>260000000000</v>
      </c>
      <c r="V216" s="38">
        <v>-150000000000</v>
      </c>
      <c r="W216" s="38"/>
      <c r="X216" s="38">
        <v>260000000000</v>
      </c>
      <c r="Y216" s="38">
        <v>-150000000000</v>
      </c>
    </row>
    <row r="217" spans="2:25" hidden="1" x14ac:dyDescent="0.3">
      <c r="B217">
        <v>4307</v>
      </c>
      <c r="C217">
        <v>-21.1</v>
      </c>
      <c r="D217">
        <v>16.116875</v>
      </c>
      <c r="E217">
        <v>0</v>
      </c>
      <c r="S217">
        <v>12546</v>
      </c>
      <c r="T217" s="38">
        <v>-200000000000</v>
      </c>
      <c r="U217" s="38">
        <v>260000000000</v>
      </c>
      <c r="V217" s="38">
        <v>-150000000000</v>
      </c>
      <c r="W217" s="38"/>
      <c r="X217" s="38">
        <v>260000000000</v>
      </c>
      <c r="Y217" s="38">
        <v>-150000000000</v>
      </c>
    </row>
    <row r="218" spans="2:25" hidden="1" x14ac:dyDescent="0.3">
      <c r="B218">
        <v>4315</v>
      </c>
      <c r="C218">
        <v>-21.1</v>
      </c>
      <c r="D218">
        <v>16.568750000000001</v>
      </c>
      <c r="E218">
        <v>0</v>
      </c>
      <c r="S218">
        <v>12547</v>
      </c>
      <c r="T218" s="38">
        <v>-160000000000</v>
      </c>
      <c r="U218" s="38">
        <v>260000000000</v>
      </c>
      <c r="V218" s="38">
        <v>-150000000000</v>
      </c>
      <c r="W218" s="38"/>
      <c r="X218" s="38">
        <v>260000000000</v>
      </c>
      <c r="Y218" s="38">
        <v>-150000000000</v>
      </c>
    </row>
    <row r="219" spans="2:25" hidden="1" x14ac:dyDescent="0.3">
      <c r="B219">
        <v>4326</v>
      </c>
      <c r="C219">
        <v>-21.1</v>
      </c>
      <c r="D219">
        <v>17.020624999999999</v>
      </c>
      <c r="E219">
        <v>0</v>
      </c>
      <c r="S219">
        <v>12548</v>
      </c>
      <c r="T219" s="38">
        <v>-120000000000</v>
      </c>
      <c r="U219" s="38">
        <v>260000000000</v>
      </c>
      <c r="V219" s="38">
        <v>-150000000000</v>
      </c>
      <c r="W219" s="38"/>
      <c r="X219" s="38">
        <v>260000000000</v>
      </c>
      <c r="Y219" s="38">
        <v>-150000000000</v>
      </c>
    </row>
    <row r="220" spans="2:25" hidden="1" x14ac:dyDescent="0.3">
      <c r="B220">
        <v>4334</v>
      </c>
      <c r="C220">
        <v>-21.1</v>
      </c>
      <c r="D220">
        <v>17.4725</v>
      </c>
      <c r="E220">
        <v>0</v>
      </c>
      <c r="S220">
        <v>12549</v>
      </c>
      <c r="T220" t="s">
        <v>154</v>
      </c>
      <c r="U220" s="38">
        <v>260000000000</v>
      </c>
      <c r="V220" s="38">
        <v>-150000000000</v>
      </c>
      <c r="X220" s="38">
        <v>260000000000</v>
      </c>
      <c r="Y220" s="38">
        <v>-150000000000</v>
      </c>
    </row>
    <row r="221" spans="2:25" hidden="1" x14ac:dyDescent="0.3">
      <c r="B221">
        <v>4345</v>
      </c>
      <c r="C221">
        <v>-21.1</v>
      </c>
      <c r="D221">
        <v>17.924375000000001</v>
      </c>
      <c r="E221">
        <v>0</v>
      </c>
      <c r="S221">
        <v>12550</v>
      </c>
      <c r="T221" s="38" t="s">
        <v>155</v>
      </c>
      <c r="U221" s="38">
        <v>260000000000</v>
      </c>
      <c r="V221" s="38">
        <v>-150000000000</v>
      </c>
      <c r="X221" s="38">
        <v>260000000000</v>
      </c>
      <c r="Y221" s="38">
        <v>-150000000000</v>
      </c>
    </row>
    <row r="222" spans="2:25" hidden="1" x14ac:dyDescent="0.3">
      <c r="B222">
        <v>4353</v>
      </c>
      <c r="C222">
        <v>-21.1</v>
      </c>
      <c r="D222">
        <v>18.376249999999999</v>
      </c>
      <c r="E222">
        <v>0</v>
      </c>
      <c r="S222">
        <v>12594</v>
      </c>
      <c r="T222" s="38">
        <v>-600000000000</v>
      </c>
      <c r="U222" s="38">
        <v>260000000000</v>
      </c>
      <c r="V222" s="38">
        <v>-150000000000</v>
      </c>
      <c r="W222" s="38"/>
      <c r="X222" s="38">
        <v>260000000000</v>
      </c>
      <c r="Y222" s="38">
        <v>-150000000000</v>
      </c>
    </row>
    <row r="223" spans="2:25" hidden="1" x14ac:dyDescent="0.3">
      <c r="B223">
        <v>4364</v>
      </c>
      <c r="C223">
        <v>-21.1</v>
      </c>
      <c r="D223">
        <v>18.828125</v>
      </c>
      <c r="E223">
        <v>0</v>
      </c>
      <c r="S223">
        <v>12595</v>
      </c>
      <c r="T223" s="38">
        <v>-560000000000</v>
      </c>
      <c r="U223" s="38">
        <v>260000000000</v>
      </c>
      <c r="V223" s="38">
        <v>-150000000000</v>
      </c>
      <c r="W223" s="38"/>
      <c r="X223" s="38">
        <v>260000000000</v>
      </c>
      <c r="Y223" s="38">
        <v>-150000000000</v>
      </c>
    </row>
    <row r="224" spans="2:25" hidden="1" x14ac:dyDescent="0.3">
      <c r="B224">
        <v>4043</v>
      </c>
      <c r="C224">
        <v>-21.099566500400002</v>
      </c>
      <c r="D224">
        <v>11.5702977502</v>
      </c>
      <c r="E224">
        <v>0</v>
      </c>
      <c r="S224">
        <v>12596</v>
      </c>
      <c r="T224" s="38">
        <v>-520000000000</v>
      </c>
      <c r="U224" s="38">
        <v>260000000000</v>
      </c>
      <c r="V224" s="38">
        <v>-150000000000</v>
      </c>
      <c r="W224" s="38"/>
      <c r="X224" s="38">
        <v>260000000000</v>
      </c>
      <c r="Y224" s="38">
        <v>-150000000000</v>
      </c>
    </row>
    <row r="225" spans="2:25" hidden="1" x14ac:dyDescent="0.3">
      <c r="B225">
        <v>4227</v>
      </c>
      <c r="C225">
        <v>-21.099133000799998</v>
      </c>
      <c r="D225">
        <v>11.090595500499999</v>
      </c>
      <c r="E225">
        <v>0</v>
      </c>
      <c r="S225">
        <v>12597</v>
      </c>
      <c r="T225" s="38">
        <v>-480000000000</v>
      </c>
      <c r="U225" s="38">
        <v>260000000000</v>
      </c>
      <c r="V225" s="38">
        <v>-150000000000</v>
      </c>
      <c r="W225" s="38"/>
      <c r="X225" s="38">
        <v>260000000000</v>
      </c>
      <c r="Y225" s="38">
        <v>-150000000000</v>
      </c>
    </row>
    <row r="226" spans="2:25" hidden="1" x14ac:dyDescent="0.3">
      <c r="B226">
        <v>4425</v>
      </c>
      <c r="C226">
        <v>-21.0681690244</v>
      </c>
      <c r="D226">
        <v>22.456213896000001</v>
      </c>
      <c r="E226">
        <v>0</v>
      </c>
      <c r="S226">
        <v>12598</v>
      </c>
      <c r="T226" s="38">
        <v>-440000000000</v>
      </c>
      <c r="U226" s="38">
        <v>260000000000</v>
      </c>
      <c r="V226" s="38">
        <v>-150000000000</v>
      </c>
      <c r="W226" s="38"/>
      <c r="X226" s="38">
        <v>260000000000</v>
      </c>
      <c r="Y226" s="38">
        <v>-150000000000</v>
      </c>
    </row>
    <row r="227" spans="2:25" hidden="1" x14ac:dyDescent="0.3">
      <c r="B227">
        <v>4122</v>
      </c>
      <c r="C227">
        <v>-20.9509109219</v>
      </c>
      <c r="D227">
        <v>4.4642139694600003</v>
      </c>
      <c r="E227">
        <v>0</v>
      </c>
      <c r="S227">
        <v>12599</v>
      </c>
      <c r="T227" s="38">
        <v>-400000000000</v>
      </c>
      <c r="U227" s="38">
        <v>260000000000</v>
      </c>
      <c r="V227" s="38">
        <v>-150000000000</v>
      </c>
      <c r="W227" s="38"/>
      <c r="X227" s="38">
        <v>260000000000</v>
      </c>
      <c r="Y227" s="38">
        <v>-150000000000</v>
      </c>
    </row>
    <row r="228" spans="2:25" hidden="1" x14ac:dyDescent="0.3">
      <c r="B228">
        <v>4076</v>
      </c>
      <c r="C228">
        <v>-20.947239397400001</v>
      </c>
      <c r="D228">
        <v>3.52196765915</v>
      </c>
      <c r="E228">
        <v>0</v>
      </c>
      <c r="S228">
        <v>12600</v>
      </c>
      <c r="T228" s="38">
        <v>-360000000000</v>
      </c>
      <c r="U228" s="38">
        <v>260000000000</v>
      </c>
      <c r="V228" s="38">
        <v>-150000000000</v>
      </c>
      <c r="W228" s="38"/>
      <c r="X228" s="38">
        <v>260000000000</v>
      </c>
      <c r="Y228" s="38">
        <v>-150000000000</v>
      </c>
    </row>
    <row r="229" spans="2:25" hidden="1" x14ac:dyDescent="0.3">
      <c r="B229">
        <v>4150</v>
      </c>
      <c r="C229">
        <v>-20.933925799299999</v>
      </c>
      <c r="D229">
        <v>5.4020408230800001</v>
      </c>
      <c r="E229">
        <v>0</v>
      </c>
      <c r="S229">
        <v>12644</v>
      </c>
      <c r="T229" s="38">
        <v>-928750000000</v>
      </c>
      <c r="U229" s="38">
        <v>260000000000</v>
      </c>
      <c r="V229" s="38">
        <v>-150000000000</v>
      </c>
      <c r="W229" s="38"/>
      <c r="X229" s="38">
        <v>260000000000</v>
      </c>
      <c r="Y229" s="38">
        <v>-150000000000</v>
      </c>
    </row>
    <row r="230" spans="2:25" hidden="1" x14ac:dyDescent="0.3">
      <c r="B230">
        <v>2313</v>
      </c>
      <c r="C230">
        <v>-20.933333333299998</v>
      </c>
      <c r="D230">
        <v>24.1</v>
      </c>
      <c r="E230">
        <v>0</v>
      </c>
      <c r="S230">
        <v>12645</v>
      </c>
      <c r="T230" s="38">
        <v>-887500000000</v>
      </c>
      <c r="U230" s="38">
        <v>260000000000</v>
      </c>
      <c r="V230" s="38">
        <v>-150000000000</v>
      </c>
      <c r="W230" s="38"/>
      <c r="X230" s="38">
        <v>260000000000</v>
      </c>
      <c r="Y230" s="38">
        <v>-150000000000</v>
      </c>
    </row>
    <row r="231" spans="2:25" hidden="1" x14ac:dyDescent="0.3">
      <c r="B231">
        <v>1939</v>
      </c>
      <c r="C231">
        <v>-20.912500000000001</v>
      </c>
      <c r="D231">
        <v>2.5793750000000002</v>
      </c>
      <c r="E231">
        <v>0</v>
      </c>
      <c r="S231">
        <v>12646</v>
      </c>
      <c r="T231" s="38">
        <v>-846250000000</v>
      </c>
      <c r="U231" s="38">
        <v>260000000000</v>
      </c>
      <c r="V231" s="38">
        <v>-150000000000</v>
      </c>
      <c r="W231" s="38"/>
      <c r="X231" s="38">
        <v>260000000000</v>
      </c>
      <c r="Y231" s="38">
        <v>-150000000000</v>
      </c>
    </row>
    <row r="232" spans="2:25" hidden="1" x14ac:dyDescent="0.3">
      <c r="B232">
        <v>4370</v>
      </c>
      <c r="C232">
        <v>-20.8278722246</v>
      </c>
      <c r="D232">
        <v>23.668994756299998</v>
      </c>
      <c r="E232">
        <v>0</v>
      </c>
      <c r="S232">
        <v>12647</v>
      </c>
      <c r="T232" s="38">
        <v>-805000000000</v>
      </c>
      <c r="U232" s="38">
        <v>260000000000</v>
      </c>
      <c r="V232" s="38">
        <v>-150000000000</v>
      </c>
      <c r="W232" s="38"/>
      <c r="X232" s="38">
        <v>260000000000</v>
      </c>
      <c r="Y232" s="38">
        <v>-150000000000</v>
      </c>
    </row>
    <row r="233" spans="2:25" hidden="1" x14ac:dyDescent="0.3">
      <c r="B233">
        <v>4024</v>
      </c>
      <c r="C233">
        <v>-20.809670143599998</v>
      </c>
      <c r="D233">
        <v>1.75055755709</v>
      </c>
      <c r="E233">
        <v>0</v>
      </c>
      <c r="T233" s="38"/>
      <c r="U233" s="38"/>
      <c r="V233" s="38"/>
    </row>
    <row r="234" spans="2:25" hidden="1" x14ac:dyDescent="0.3">
      <c r="B234">
        <v>4439</v>
      </c>
      <c r="C234">
        <v>-20.784050250899998</v>
      </c>
      <c r="D234">
        <v>21.057332024699999</v>
      </c>
      <c r="E234">
        <v>0</v>
      </c>
      <c r="S234" t="s">
        <v>143</v>
      </c>
      <c r="T234" s="38" t="s">
        <v>144</v>
      </c>
      <c r="U234" s="38" t="s">
        <v>145</v>
      </c>
      <c r="V234" s="38" t="s">
        <v>146</v>
      </c>
      <c r="X234" t="s">
        <v>145</v>
      </c>
      <c r="Y234" t="s">
        <v>146</v>
      </c>
    </row>
    <row r="235" spans="2:25" hidden="1" x14ac:dyDescent="0.3">
      <c r="B235">
        <v>4473</v>
      </c>
      <c r="C235">
        <v>-20.782608586799999</v>
      </c>
      <c r="D235">
        <v>21.770757553100001</v>
      </c>
      <c r="E235">
        <v>0</v>
      </c>
      <c r="S235">
        <v>12648</v>
      </c>
      <c r="T235" s="38">
        <v>-763750000000</v>
      </c>
      <c r="U235" s="38">
        <v>260000000000</v>
      </c>
      <c r="V235" s="38">
        <v>-150000000000</v>
      </c>
      <c r="W235" s="38"/>
      <c r="X235" s="38">
        <v>260000000000</v>
      </c>
      <c r="Y235" s="38">
        <v>-150000000000</v>
      </c>
    </row>
    <row r="236" spans="2:25" hidden="1" x14ac:dyDescent="0.3">
      <c r="B236">
        <v>4462</v>
      </c>
      <c r="C236">
        <v>-20.722411115900002</v>
      </c>
      <c r="D236">
        <v>23.237989512599999</v>
      </c>
      <c r="E236">
        <v>0</v>
      </c>
      <c r="S236">
        <v>12649</v>
      </c>
      <c r="T236" s="38">
        <v>-722500000000</v>
      </c>
      <c r="U236" s="38">
        <v>260000000000</v>
      </c>
      <c r="V236" s="38">
        <v>-150000000000</v>
      </c>
      <c r="W236" s="38"/>
      <c r="X236" s="38">
        <v>260000000000</v>
      </c>
      <c r="Y236" s="38">
        <v>-150000000000</v>
      </c>
    </row>
    <row r="237" spans="2:25" hidden="1" x14ac:dyDescent="0.3">
      <c r="B237">
        <v>4441</v>
      </c>
      <c r="C237">
        <v>-20.709473414800001</v>
      </c>
      <c r="D237">
        <v>22.0950198329</v>
      </c>
      <c r="E237">
        <v>0</v>
      </c>
      <c r="S237">
        <v>12650</v>
      </c>
      <c r="T237" s="38">
        <v>-681250000000</v>
      </c>
      <c r="U237" s="38">
        <v>260000000000</v>
      </c>
      <c r="V237" s="38">
        <v>-150000000000</v>
      </c>
      <c r="W237" s="38"/>
      <c r="X237" s="38">
        <v>260000000000</v>
      </c>
      <c r="Y237" s="38">
        <v>-150000000000</v>
      </c>
    </row>
    <row r="238" spans="2:25" hidden="1" x14ac:dyDescent="0.3">
      <c r="B238">
        <v>4149</v>
      </c>
      <c r="C238">
        <v>-20.700482015599999</v>
      </c>
      <c r="D238">
        <v>6.3540820762500001</v>
      </c>
      <c r="E238">
        <v>0</v>
      </c>
      <c r="S238">
        <v>12694</v>
      </c>
      <c r="T238" s="38">
        <v>-125000000000</v>
      </c>
      <c r="U238" s="38">
        <v>260000000000</v>
      </c>
      <c r="V238" s="38">
        <v>-150000000000</v>
      </c>
      <c r="W238" s="38"/>
      <c r="X238" s="38">
        <v>260000000000</v>
      </c>
      <c r="Y238" s="38">
        <v>-150000000000</v>
      </c>
    </row>
    <row r="239" spans="2:25" hidden="1" x14ac:dyDescent="0.3">
      <c r="B239">
        <v>4423</v>
      </c>
      <c r="C239">
        <v>-20.679374679399999</v>
      </c>
      <c r="D239">
        <v>22.828635812600002</v>
      </c>
      <c r="E239">
        <v>0</v>
      </c>
      <c r="S239">
        <v>12695</v>
      </c>
      <c r="T239" s="38">
        <v>-121000000000</v>
      </c>
      <c r="U239" s="38">
        <v>260000000000</v>
      </c>
      <c r="V239" s="38">
        <v>-150000000000</v>
      </c>
      <c r="W239" s="38"/>
      <c r="X239" s="38">
        <v>260000000000</v>
      </c>
      <c r="Y239" s="38">
        <v>-150000000000</v>
      </c>
    </row>
    <row r="240" spans="2:25" hidden="1" x14ac:dyDescent="0.3">
      <c r="B240">
        <v>4148</v>
      </c>
      <c r="C240">
        <v>-20.6655503661</v>
      </c>
      <c r="D240">
        <v>7.29795997021</v>
      </c>
      <c r="E240">
        <v>0</v>
      </c>
      <c r="S240">
        <v>12696</v>
      </c>
      <c r="T240" s="38">
        <v>-117000000000</v>
      </c>
      <c r="U240" s="38">
        <v>260000000000</v>
      </c>
      <c r="V240" s="38">
        <v>-150000000000</v>
      </c>
      <c r="W240" s="38"/>
      <c r="X240" s="38">
        <v>260000000000</v>
      </c>
      <c r="Y240" s="38">
        <v>-150000000000</v>
      </c>
    </row>
    <row r="241" spans="2:25" hidden="1" x14ac:dyDescent="0.3">
      <c r="B241">
        <v>4392</v>
      </c>
      <c r="C241">
        <v>-20.662878995300002</v>
      </c>
      <c r="D241">
        <v>20.193009477</v>
      </c>
      <c r="E241">
        <v>0</v>
      </c>
      <c r="S241">
        <v>12697</v>
      </c>
      <c r="T241" s="38">
        <v>-113000000000</v>
      </c>
      <c r="U241" s="38">
        <v>260000000000</v>
      </c>
      <c r="V241" s="38">
        <v>-150000000000</v>
      </c>
      <c r="W241" s="38"/>
      <c r="X241" s="38">
        <v>260000000000</v>
      </c>
      <c r="Y241" s="38">
        <v>-150000000000</v>
      </c>
    </row>
    <row r="242" spans="2:25" hidden="1" x14ac:dyDescent="0.3">
      <c r="B242">
        <v>4147</v>
      </c>
      <c r="C242">
        <v>-20.650122516700002</v>
      </c>
      <c r="D242">
        <v>8.2422699880899994</v>
      </c>
      <c r="E242">
        <v>0</v>
      </c>
      <c r="S242">
        <v>12698</v>
      </c>
      <c r="T242" s="38">
        <v>-109000000000</v>
      </c>
      <c r="U242" s="38">
        <v>260000000000</v>
      </c>
      <c r="V242" s="38">
        <v>-150000000000</v>
      </c>
      <c r="W242" s="38"/>
      <c r="X242" s="38">
        <v>260000000000</v>
      </c>
      <c r="Y242" s="38">
        <v>-150000000000</v>
      </c>
    </row>
    <row r="243" spans="2:25" hidden="1" x14ac:dyDescent="0.3">
      <c r="B243">
        <v>4468</v>
      </c>
      <c r="C243">
        <v>-20.636338242800001</v>
      </c>
      <c r="D243">
        <v>22.419282112699999</v>
      </c>
      <c r="E243">
        <v>0</v>
      </c>
      <c r="S243">
        <v>12699</v>
      </c>
      <c r="T243" s="38">
        <v>-105000000000</v>
      </c>
      <c r="U243" s="38">
        <v>260000000000</v>
      </c>
      <c r="V243" s="38">
        <v>-150000000000</v>
      </c>
      <c r="W243" s="38"/>
      <c r="X243" s="38">
        <v>260000000000</v>
      </c>
      <c r="Y243" s="38">
        <v>-150000000000</v>
      </c>
    </row>
    <row r="244" spans="2:25" hidden="1" x14ac:dyDescent="0.3">
      <c r="B244">
        <v>4146</v>
      </c>
      <c r="C244">
        <v>-20.6314692409</v>
      </c>
      <c r="D244">
        <v>9.1879900587499996</v>
      </c>
      <c r="E244">
        <v>0</v>
      </c>
      <c r="S244">
        <v>12700</v>
      </c>
      <c r="T244" s="38">
        <v>-101000000000</v>
      </c>
      <c r="U244" s="38">
        <v>260000000000</v>
      </c>
      <c r="V244" s="38">
        <v>-150000000000</v>
      </c>
      <c r="W244" s="38"/>
      <c r="X244" s="38">
        <v>260000000000</v>
      </c>
      <c r="Y244" s="38">
        <v>-150000000000</v>
      </c>
    </row>
    <row r="245" spans="2:25" hidden="1" x14ac:dyDescent="0.3">
      <c r="B245">
        <v>4119</v>
      </c>
      <c r="C245">
        <v>-20.6084477036</v>
      </c>
      <c r="D245">
        <v>10.1333522555</v>
      </c>
      <c r="E245">
        <v>0</v>
      </c>
      <c r="S245">
        <v>12744</v>
      </c>
      <c r="T245" s="38">
        <v>-157000000000</v>
      </c>
      <c r="U245" s="38">
        <v>260000000000</v>
      </c>
      <c r="V245" s="38">
        <v>-150000000000</v>
      </c>
      <c r="W245" s="38"/>
      <c r="X245" s="38">
        <v>260000000000</v>
      </c>
      <c r="Y245" s="38">
        <v>-150000000000</v>
      </c>
    </row>
    <row r="246" spans="2:25" hidden="1" x14ac:dyDescent="0.3">
      <c r="B246">
        <v>4070</v>
      </c>
      <c r="C246">
        <v>-20.600627038599999</v>
      </c>
      <c r="D246">
        <v>11.091747590800001</v>
      </c>
      <c r="E246">
        <v>0</v>
      </c>
      <c r="S246">
        <v>12745</v>
      </c>
      <c r="T246" s="38">
        <v>-153000000000</v>
      </c>
      <c r="U246" s="38">
        <v>260000000000</v>
      </c>
      <c r="V246" s="38">
        <v>-150000000000</v>
      </c>
      <c r="W246" s="38"/>
      <c r="X246" s="38">
        <v>260000000000</v>
      </c>
      <c r="Y246" s="38">
        <v>-150000000000</v>
      </c>
    </row>
    <row r="247" spans="2:25" x14ac:dyDescent="0.3">
      <c r="B247">
        <v>1544</v>
      </c>
      <c r="C247">
        <v>-20.6</v>
      </c>
      <c r="D247">
        <v>0</v>
      </c>
      <c r="E247">
        <v>0</v>
      </c>
      <c r="T247" s="38"/>
      <c r="U247" s="38"/>
      <c r="V247" s="38"/>
      <c r="W247" s="38"/>
      <c r="X247" s="38"/>
      <c r="Y247" s="38"/>
    </row>
    <row r="248" spans="2:25" hidden="1" x14ac:dyDescent="0.3">
      <c r="B248">
        <v>2062</v>
      </c>
      <c r="C248">
        <v>-20.6</v>
      </c>
      <c r="D248">
        <v>12.05</v>
      </c>
      <c r="E248">
        <v>0</v>
      </c>
      <c r="S248">
        <v>12747</v>
      </c>
      <c r="T248" s="38">
        <v>-145000000000</v>
      </c>
      <c r="U248" s="38">
        <v>260000000000</v>
      </c>
      <c r="V248" s="38">
        <v>-150000000000</v>
      </c>
      <c r="W248" s="38"/>
      <c r="X248" s="38">
        <v>260000000000</v>
      </c>
      <c r="Y248" s="38">
        <v>-150000000000</v>
      </c>
    </row>
    <row r="249" spans="2:25" hidden="1" x14ac:dyDescent="0.3">
      <c r="B249">
        <v>2170</v>
      </c>
      <c r="C249">
        <v>-20.6</v>
      </c>
      <c r="D249">
        <v>19.28</v>
      </c>
      <c r="E249">
        <v>0</v>
      </c>
      <c r="S249">
        <v>12748</v>
      </c>
      <c r="T249" s="38">
        <v>-141000000000</v>
      </c>
      <c r="U249" s="38">
        <v>260000000000</v>
      </c>
      <c r="V249" s="38">
        <v>-150000000000</v>
      </c>
      <c r="W249" s="38"/>
      <c r="X249" s="38">
        <v>260000000000</v>
      </c>
      <c r="Y249" s="38">
        <v>-150000000000</v>
      </c>
    </row>
    <row r="250" spans="2:25" hidden="1" x14ac:dyDescent="0.3">
      <c r="B250">
        <v>4240</v>
      </c>
      <c r="C250">
        <v>-20.6</v>
      </c>
      <c r="D250">
        <v>12.953749999999999</v>
      </c>
      <c r="E250">
        <v>0</v>
      </c>
      <c r="S250">
        <v>12749</v>
      </c>
      <c r="T250" s="38">
        <v>-137000000000</v>
      </c>
      <c r="U250" s="38">
        <v>260000000000</v>
      </c>
      <c r="V250" s="38">
        <v>-150000000000</v>
      </c>
      <c r="W250" s="38"/>
      <c r="X250" s="38">
        <v>260000000000</v>
      </c>
      <c r="Y250" s="38">
        <v>-150000000000</v>
      </c>
    </row>
    <row r="251" spans="2:25" hidden="1" x14ac:dyDescent="0.3">
      <c r="B251">
        <v>4259</v>
      </c>
      <c r="C251">
        <v>-20.6</v>
      </c>
      <c r="D251">
        <v>13.8575</v>
      </c>
      <c r="E251">
        <v>0</v>
      </c>
      <c r="S251">
        <v>12750</v>
      </c>
      <c r="T251" s="38">
        <v>-133000000000</v>
      </c>
      <c r="U251" s="38">
        <v>260000000000</v>
      </c>
      <c r="V251" s="38">
        <v>-150000000000</v>
      </c>
      <c r="W251" s="38"/>
      <c r="X251" s="38">
        <v>260000000000</v>
      </c>
      <c r="Y251" s="38">
        <v>-150000000000</v>
      </c>
    </row>
    <row r="252" spans="2:25" hidden="1" x14ac:dyDescent="0.3">
      <c r="B252">
        <v>4278</v>
      </c>
      <c r="C252">
        <v>-20.6</v>
      </c>
      <c r="D252">
        <v>14.76125</v>
      </c>
      <c r="E252">
        <v>0</v>
      </c>
      <c r="S252">
        <v>12794</v>
      </c>
      <c r="T252" s="38">
        <v>-226625000000</v>
      </c>
      <c r="U252" s="38">
        <v>257187500000</v>
      </c>
      <c r="V252" s="38">
        <v>-150000000000</v>
      </c>
      <c r="W252" s="38"/>
      <c r="X252" s="38">
        <v>257187500000</v>
      </c>
      <c r="Y252" s="38">
        <v>-150000000000</v>
      </c>
    </row>
    <row r="253" spans="2:25" hidden="1" x14ac:dyDescent="0.3">
      <c r="B253">
        <v>4297</v>
      </c>
      <c r="C253">
        <v>-20.6</v>
      </c>
      <c r="D253">
        <v>15.664999999999999</v>
      </c>
      <c r="E253">
        <v>0</v>
      </c>
      <c r="S253">
        <v>12795</v>
      </c>
      <c r="T253" s="38">
        <v>-222250000000</v>
      </c>
      <c r="U253" s="38">
        <v>257375000000</v>
      </c>
      <c r="V253" s="38">
        <v>-150000000000</v>
      </c>
      <c r="W253" s="38"/>
      <c r="X253" s="38">
        <v>257375000000</v>
      </c>
      <c r="Y253" s="38">
        <v>-150000000000</v>
      </c>
    </row>
    <row r="254" spans="2:25" hidden="1" x14ac:dyDescent="0.3">
      <c r="B254">
        <v>4316</v>
      </c>
      <c r="C254">
        <v>-20.6</v>
      </c>
      <c r="D254">
        <v>16.568750000000001</v>
      </c>
      <c r="E254">
        <v>0</v>
      </c>
      <c r="S254">
        <v>12796</v>
      </c>
      <c r="T254" s="38">
        <v>-217875000000</v>
      </c>
      <c r="U254" s="38">
        <v>257562500000</v>
      </c>
      <c r="V254" s="38">
        <v>-150000000000</v>
      </c>
      <c r="W254" s="38"/>
      <c r="X254" s="38">
        <v>257562500000</v>
      </c>
      <c r="Y254" s="38">
        <v>-150000000000</v>
      </c>
    </row>
    <row r="255" spans="2:25" hidden="1" x14ac:dyDescent="0.3">
      <c r="B255">
        <v>4335</v>
      </c>
      <c r="C255">
        <v>-20.6</v>
      </c>
      <c r="D255">
        <v>17.4725</v>
      </c>
      <c r="E255">
        <v>0</v>
      </c>
      <c r="T255" s="38"/>
      <c r="U255" s="38"/>
      <c r="V255" s="38"/>
    </row>
    <row r="256" spans="2:25" hidden="1" x14ac:dyDescent="0.3">
      <c r="B256">
        <v>4354</v>
      </c>
      <c r="C256">
        <v>-20.6</v>
      </c>
      <c r="D256">
        <v>18.376249999999999</v>
      </c>
      <c r="E256">
        <v>0</v>
      </c>
      <c r="S256" t="s">
        <v>143</v>
      </c>
      <c r="T256" s="38" t="s">
        <v>144</v>
      </c>
      <c r="U256" s="38" t="s">
        <v>145</v>
      </c>
      <c r="V256" s="38" t="s">
        <v>146</v>
      </c>
      <c r="X256" t="s">
        <v>145</v>
      </c>
      <c r="Y256" t="s">
        <v>146</v>
      </c>
    </row>
    <row r="257" spans="2:25" hidden="1" x14ac:dyDescent="0.3">
      <c r="B257">
        <v>4010</v>
      </c>
      <c r="C257">
        <v>-20.5984358077</v>
      </c>
      <c r="D257">
        <v>0.88669309102100002</v>
      </c>
      <c r="E257">
        <v>0</v>
      </c>
      <c r="S257">
        <v>12797</v>
      </c>
      <c r="T257" s="38">
        <v>-213500000000</v>
      </c>
      <c r="U257" s="38">
        <v>257750000000</v>
      </c>
      <c r="V257" s="38">
        <v>-150000000000</v>
      </c>
      <c r="W257" s="38"/>
      <c r="X257" s="38">
        <v>257750000000</v>
      </c>
      <c r="Y257" s="38">
        <v>-150000000000</v>
      </c>
    </row>
    <row r="258" spans="2:25" hidden="1" x14ac:dyDescent="0.3">
      <c r="B258">
        <v>4180</v>
      </c>
      <c r="C258">
        <v>-20.535283753000002</v>
      </c>
      <c r="D258">
        <v>5.3565926574900002</v>
      </c>
      <c r="E258">
        <v>0</v>
      </c>
      <c r="S258">
        <v>12798</v>
      </c>
      <c r="T258" s="38">
        <v>-209125000000</v>
      </c>
      <c r="U258" s="38">
        <v>257937500000</v>
      </c>
      <c r="V258" s="38">
        <v>-150000000000</v>
      </c>
      <c r="W258" s="38"/>
      <c r="X258" s="38">
        <v>257937500000</v>
      </c>
      <c r="Y258" s="38">
        <v>-150000000000</v>
      </c>
    </row>
    <row r="259" spans="2:25" hidden="1" x14ac:dyDescent="0.3">
      <c r="B259">
        <v>4442</v>
      </c>
      <c r="C259">
        <v>-20.5324194423</v>
      </c>
      <c r="D259">
        <v>21.4664650926</v>
      </c>
      <c r="E259">
        <v>0</v>
      </c>
      <c r="S259">
        <v>12799</v>
      </c>
      <c r="T259" s="38">
        <v>-204750000000</v>
      </c>
      <c r="U259" s="38">
        <v>258125000000</v>
      </c>
      <c r="V259" s="38">
        <v>-150000000000</v>
      </c>
      <c r="W259" s="38"/>
      <c r="X259" s="38">
        <v>258125000000</v>
      </c>
      <c r="Y259" s="38">
        <v>-150000000000</v>
      </c>
    </row>
    <row r="260" spans="2:25" hidden="1" x14ac:dyDescent="0.3">
      <c r="B260">
        <v>4140</v>
      </c>
      <c r="C260">
        <v>-20.5268974956</v>
      </c>
      <c r="D260">
        <v>4.90539821532</v>
      </c>
      <c r="E260">
        <v>0</v>
      </c>
      <c r="S260">
        <v>12800</v>
      </c>
      <c r="T260" s="38">
        <v>-200375000000</v>
      </c>
      <c r="U260" s="38">
        <v>258312500000</v>
      </c>
      <c r="V260" s="38">
        <v>-150000000000</v>
      </c>
      <c r="W260" s="38"/>
      <c r="X260" s="38">
        <v>258312500000</v>
      </c>
      <c r="Y260" s="38">
        <v>-150000000000</v>
      </c>
    </row>
    <row r="261" spans="2:25" hidden="1" x14ac:dyDescent="0.3">
      <c r="B261">
        <v>4196</v>
      </c>
      <c r="C261">
        <v>-20.5185112383</v>
      </c>
      <c r="D261">
        <v>4.4542037731499997</v>
      </c>
      <c r="E261">
        <v>0</v>
      </c>
      <c r="S261">
        <v>12801</v>
      </c>
      <c r="T261" s="38">
        <v>-196000000000</v>
      </c>
      <c r="U261" s="38">
        <v>258500000000</v>
      </c>
      <c r="V261" s="38">
        <v>-150000000000</v>
      </c>
      <c r="W261" s="38"/>
      <c r="X261" s="38">
        <v>258500000000</v>
      </c>
      <c r="Y261" s="38">
        <v>-150000000000</v>
      </c>
    </row>
    <row r="262" spans="2:25" hidden="1" x14ac:dyDescent="0.3">
      <c r="B262">
        <v>4101</v>
      </c>
      <c r="C262">
        <v>-20.516790093699999</v>
      </c>
      <c r="D262">
        <v>3.9865730751599999</v>
      </c>
      <c r="E262">
        <v>0</v>
      </c>
      <c r="S262">
        <v>12802</v>
      </c>
      <c r="T262" s="38">
        <v>-191625000000</v>
      </c>
      <c r="U262" s="38">
        <v>258687500000</v>
      </c>
      <c r="V262" s="38">
        <v>-150000000000</v>
      </c>
      <c r="W262" s="38"/>
      <c r="X262" s="38">
        <v>258687500000</v>
      </c>
      <c r="Y262" s="38">
        <v>-150000000000</v>
      </c>
    </row>
    <row r="263" spans="2:25" hidden="1" x14ac:dyDescent="0.3">
      <c r="B263">
        <v>4221</v>
      </c>
      <c r="C263">
        <v>-20.5150689492</v>
      </c>
      <c r="D263">
        <v>3.5189423771600001</v>
      </c>
      <c r="E263">
        <v>0</v>
      </c>
      <c r="S263">
        <v>12803</v>
      </c>
      <c r="T263" s="38">
        <v>-187250000000</v>
      </c>
      <c r="U263" s="38">
        <v>258875000000</v>
      </c>
      <c r="V263" s="38">
        <v>-150000000000</v>
      </c>
      <c r="W263" s="38"/>
      <c r="X263" s="38">
        <v>258875000000</v>
      </c>
      <c r="Y263" s="38">
        <v>-150000000000</v>
      </c>
    </row>
    <row r="264" spans="2:25" hidden="1" x14ac:dyDescent="0.3">
      <c r="B264">
        <v>4049</v>
      </c>
      <c r="C264">
        <v>-20.495034474600001</v>
      </c>
      <c r="D264">
        <v>3.05009618858</v>
      </c>
      <c r="E264">
        <v>0</v>
      </c>
      <c r="S264">
        <v>12804</v>
      </c>
      <c r="T264" s="38">
        <v>-182875000000</v>
      </c>
      <c r="U264" s="38">
        <v>259062500000</v>
      </c>
      <c r="V264" s="38">
        <v>-150000000000</v>
      </c>
      <c r="W264" s="38"/>
      <c r="X264" s="38">
        <v>259062500000</v>
      </c>
      <c r="Y264" s="38">
        <v>-150000000000</v>
      </c>
    </row>
    <row r="265" spans="2:25" hidden="1" x14ac:dyDescent="0.3">
      <c r="B265">
        <v>1938</v>
      </c>
      <c r="C265">
        <v>-20.475000000000001</v>
      </c>
      <c r="D265">
        <v>2.5812499999999998</v>
      </c>
      <c r="E265">
        <v>0</v>
      </c>
      <c r="S265">
        <v>12805</v>
      </c>
      <c r="T265" s="38">
        <v>-178500000000</v>
      </c>
      <c r="U265" s="38">
        <v>259250000000</v>
      </c>
      <c r="V265" s="38">
        <v>-150000000000</v>
      </c>
      <c r="W265" s="38"/>
      <c r="X265" s="38">
        <v>259250000000</v>
      </c>
      <c r="Y265" s="38">
        <v>-150000000000</v>
      </c>
    </row>
    <row r="266" spans="2:25" hidden="1" x14ac:dyDescent="0.3">
      <c r="B266">
        <v>2312</v>
      </c>
      <c r="C266">
        <v>-20.45</v>
      </c>
      <c r="D266">
        <v>24.1</v>
      </c>
      <c r="E266">
        <v>0</v>
      </c>
      <c r="S266">
        <v>12806</v>
      </c>
      <c r="T266" s="38">
        <v>-174125000000</v>
      </c>
      <c r="U266" s="38">
        <v>259437500000</v>
      </c>
      <c r="V266" s="38">
        <v>-150000000000</v>
      </c>
      <c r="W266" s="38"/>
      <c r="X266" s="38">
        <v>259437500000</v>
      </c>
      <c r="Y266" s="38">
        <v>-150000000000</v>
      </c>
    </row>
    <row r="267" spans="2:25" hidden="1" x14ac:dyDescent="0.3">
      <c r="B267">
        <v>3996</v>
      </c>
      <c r="C267">
        <v>-20.425344066000001</v>
      </c>
      <c r="D267">
        <v>2.1860231748799999</v>
      </c>
      <c r="E267">
        <v>0</v>
      </c>
      <c r="S267">
        <v>12807</v>
      </c>
      <c r="T267" s="38">
        <v>-169750000000</v>
      </c>
      <c r="U267" s="38">
        <v>259625000000</v>
      </c>
      <c r="V267" s="38">
        <v>-150000000000</v>
      </c>
      <c r="W267" s="38"/>
      <c r="X267" s="38">
        <v>259625000000</v>
      </c>
      <c r="Y267" s="38">
        <v>-150000000000</v>
      </c>
    </row>
    <row r="268" spans="2:25" hidden="1" x14ac:dyDescent="0.3">
      <c r="B268">
        <v>4039</v>
      </c>
      <c r="C268">
        <v>-20.375688131899999</v>
      </c>
      <c r="D268">
        <v>1.7907963497499999</v>
      </c>
      <c r="E268">
        <v>0</v>
      </c>
      <c r="S268">
        <v>12808</v>
      </c>
      <c r="T268" s="38">
        <v>-165375000000</v>
      </c>
      <c r="U268" s="38">
        <v>259812500000</v>
      </c>
      <c r="V268" s="38">
        <v>-150000000000</v>
      </c>
      <c r="W268" s="38"/>
      <c r="X268" s="38">
        <v>259812500000</v>
      </c>
      <c r="Y268" s="38">
        <v>-150000000000</v>
      </c>
    </row>
    <row r="269" spans="2:25" hidden="1" x14ac:dyDescent="0.3">
      <c r="B269">
        <v>4157</v>
      </c>
      <c r="C269">
        <v>-20.355404947099998</v>
      </c>
      <c r="D269">
        <v>5.8389087080199999</v>
      </c>
      <c r="E269">
        <v>0</v>
      </c>
      <c r="S269">
        <v>12904</v>
      </c>
      <c r="T269" s="38">
        <v>-226000000000</v>
      </c>
      <c r="U269" s="38">
        <v>120500000000</v>
      </c>
      <c r="V269" s="38">
        <v>-150000000000</v>
      </c>
      <c r="W269" s="38"/>
      <c r="X269" s="38">
        <v>120500000000</v>
      </c>
      <c r="Y269" s="38">
        <v>-150000000000</v>
      </c>
    </row>
    <row r="270" spans="2:25" hidden="1" x14ac:dyDescent="0.3">
      <c r="B270">
        <v>4472</v>
      </c>
      <c r="C270">
        <v>-20.2822302979</v>
      </c>
      <c r="D270">
        <v>21.162172632099999</v>
      </c>
      <c r="E270">
        <v>0</v>
      </c>
      <c r="S270">
        <v>12905</v>
      </c>
      <c r="T270" s="38">
        <v>-221000000000</v>
      </c>
      <c r="U270" s="38">
        <v>120500000000</v>
      </c>
      <c r="V270" s="38">
        <v>-150000000000</v>
      </c>
      <c r="W270" s="38"/>
      <c r="X270" s="38">
        <v>120500000000</v>
      </c>
      <c r="Y270" s="38">
        <v>-150000000000</v>
      </c>
    </row>
    <row r="271" spans="2:25" hidden="1" x14ac:dyDescent="0.3">
      <c r="B271">
        <v>4408</v>
      </c>
      <c r="C271">
        <v>-20.2629733799</v>
      </c>
      <c r="D271">
        <v>23.2056616803</v>
      </c>
      <c r="E271">
        <v>0</v>
      </c>
      <c r="S271">
        <v>12906</v>
      </c>
      <c r="T271" s="38">
        <v>-216000000000</v>
      </c>
      <c r="U271" s="38">
        <v>120500000000</v>
      </c>
      <c r="V271" s="38">
        <v>-150000000000</v>
      </c>
      <c r="W271" s="38"/>
      <c r="X271" s="38">
        <v>120500000000</v>
      </c>
      <c r="Y271" s="38">
        <v>-150000000000</v>
      </c>
    </row>
    <row r="272" spans="2:25" hidden="1" x14ac:dyDescent="0.3">
      <c r="B272">
        <v>4438</v>
      </c>
      <c r="C272">
        <v>-20.229428968499999</v>
      </c>
      <c r="D272">
        <v>20.697916526899999</v>
      </c>
      <c r="E272">
        <v>0</v>
      </c>
      <c r="S272">
        <v>12907</v>
      </c>
      <c r="T272" s="38">
        <v>-211000000000</v>
      </c>
      <c r="U272" s="38">
        <v>120500000000</v>
      </c>
      <c r="V272" s="38">
        <v>-150000000000</v>
      </c>
      <c r="W272" s="38"/>
      <c r="X272" s="38">
        <v>120500000000</v>
      </c>
      <c r="Y272" s="38">
        <v>-150000000000</v>
      </c>
    </row>
    <row r="273" spans="2:25" hidden="1" x14ac:dyDescent="0.3">
      <c r="B273">
        <v>4017</v>
      </c>
      <c r="C273">
        <v>-20.221552754099999</v>
      </c>
      <c r="D273">
        <v>1.3544987309500001</v>
      </c>
      <c r="E273">
        <v>0</v>
      </c>
      <c r="S273">
        <v>12908</v>
      </c>
      <c r="T273" s="38">
        <v>-206000000000</v>
      </c>
      <c r="U273" s="38">
        <v>120500000000</v>
      </c>
      <c r="V273" s="38">
        <v>-150000000000</v>
      </c>
      <c r="W273" s="38"/>
      <c r="X273" s="38">
        <v>120500000000</v>
      </c>
      <c r="Y273" s="38">
        <v>-150000000000</v>
      </c>
    </row>
    <row r="274" spans="2:25" hidden="1" x14ac:dyDescent="0.3">
      <c r="B274">
        <v>4167</v>
      </c>
      <c r="C274">
        <v>-20.196698362300001</v>
      </c>
      <c r="D274">
        <v>5.39687667833</v>
      </c>
      <c r="E274">
        <v>0</v>
      </c>
      <c r="S274">
        <v>12909</v>
      </c>
      <c r="T274" s="38">
        <v>-201000000000</v>
      </c>
      <c r="U274" s="38">
        <v>120500000000</v>
      </c>
      <c r="V274" s="38">
        <v>-150000000000</v>
      </c>
      <c r="W274" s="38"/>
      <c r="X274" s="38">
        <v>120500000000</v>
      </c>
      <c r="Y274" s="38">
        <v>-150000000000</v>
      </c>
    </row>
    <row r="275" spans="2:25" hidden="1" x14ac:dyDescent="0.3">
      <c r="B275">
        <v>4456</v>
      </c>
      <c r="C275">
        <v>-20.176627639100001</v>
      </c>
      <c r="D275">
        <v>20.2336604216</v>
      </c>
      <c r="E275">
        <v>0</v>
      </c>
      <c r="S275">
        <v>12910</v>
      </c>
      <c r="T275" s="38">
        <v>-196000000000</v>
      </c>
      <c r="U275" s="38">
        <v>120500000000</v>
      </c>
      <c r="V275" s="38">
        <v>-150000000000</v>
      </c>
      <c r="W275" s="38"/>
      <c r="X275" s="38">
        <v>120500000000</v>
      </c>
      <c r="Y275" s="38">
        <v>-150000000000</v>
      </c>
    </row>
    <row r="276" spans="2:25" hidden="1" x14ac:dyDescent="0.3">
      <c r="B276">
        <v>4173</v>
      </c>
      <c r="C276">
        <v>-20.175526141100001</v>
      </c>
      <c r="D276">
        <v>6.3212247585599997</v>
      </c>
      <c r="E276">
        <v>0</v>
      </c>
      <c r="S276">
        <v>12911</v>
      </c>
      <c r="T276" s="38">
        <v>-191000000000</v>
      </c>
      <c r="U276" s="38">
        <v>120500000000</v>
      </c>
      <c r="V276" s="38">
        <v>-150000000000</v>
      </c>
      <c r="W276" s="38"/>
      <c r="X276" s="38">
        <v>120500000000</v>
      </c>
      <c r="Y276" s="38">
        <v>-150000000000</v>
      </c>
    </row>
    <row r="277" spans="2:25" hidden="1" x14ac:dyDescent="0.3">
      <c r="B277">
        <v>4156</v>
      </c>
      <c r="C277">
        <v>-20.168365146599999</v>
      </c>
      <c r="D277">
        <v>6.8037037461900001</v>
      </c>
      <c r="E277">
        <v>0</v>
      </c>
      <c r="T277" s="38"/>
      <c r="U277" s="38"/>
      <c r="V277" s="38"/>
    </row>
    <row r="278" spans="2:25" hidden="1" x14ac:dyDescent="0.3">
      <c r="B278">
        <v>4174</v>
      </c>
      <c r="C278">
        <v>-20.161204152100002</v>
      </c>
      <c r="D278">
        <v>7.2861827338199996</v>
      </c>
      <c r="E278">
        <v>0</v>
      </c>
      <c r="S278" t="s">
        <v>143</v>
      </c>
      <c r="T278" s="38" t="s">
        <v>144</v>
      </c>
      <c r="U278" s="38" t="s">
        <v>145</v>
      </c>
      <c r="V278" s="38" t="s">
        <v>146</v>
      </c>
      <c r="X278" t="s">
        <v>145</v>
      </c>
      <c r="Y278" t="s">
        <v>146</v>
      </c>
    </row>
    <row r="279" spans="2:25" hidden="1" x14ac:dyDescent="0.3">
      <c r="B279">
        <v>4168</v>
      </c>
      <c r="C279">
        <v>-20.156869018199998</v>
      </c>
      <c r="D279">
        <v>7.7620862383900002</v>
      </c>
      <c r="E279">
        <v>0</v>
      </c>
      <c r="S279">
        <v>12912</v>
      </c>
      <c r="T279" s="38">
        <v>-186000000000</v>
      </c>
      <c r="U279" s="38">
        <v>120500000000</v>
      </c>
      <c r="V279" s="38">
        <v>-150000000000</v>
      </c>
      <c r="W279" s="38"/>
      <c r="X279" s="38">
        <v>120500000000</v>
      </c>
      <c r="Y279" s="38">
        <v>-150000000000</v>
      </c>
    </row>
    <row r="280" spans="2:25" hidden="1" x14ac:dyDescent="0.3">
      <c r="B280">
        <v>4175</v>
      </c>
      <c r="C280">
        <v>-20.1525338844</v>
      </c>
      <c r="D280">
        <v>8.23798974296</v>
      </c>
      <c r="E280">
        <v>0</v>
      </c>
      <c r="S280">
        <v>12913</v>
      </c>
      <c r="T280" s="38">
        <v>-181000000000</v>
      </c>
      <c r="U280" s="38">
        <v>120500000000</v>
      </c>
      <c r="V280" s="38">
        <v>-150000000000</v>
      </c>
      <c r="W280" s="38"/>
      <c r="X280" s="38">
        <v>120500000000</v>
      </c>
      <c r="Y280" s="38">
        <v>-150000000000</v>
      </c>
    </row>
    <row r="281" spans="2:25" hidden="1" x14ac:dyDescent="0.3">
      <c r="B281">
        <v>4424</v>
      </c>
      <c r="C281">
        <v>-20.143910241499999</v>
      </c>
      <c r="D281">
        <v>22.279745825999999</v>
      </c>
      <c r="E281">
        <v>0</v>
      </c>
      <c r="S281">
        <v>12914</v>
      </c>
      <c r="T281" s="38">
        <v>-176000000000</v>
      </c>
      <c r="U281" s="38">
        <v>120500000000</v>
      </c>
      <c r="V281" s="38">
        <v>-150000000000</v>
      </c>
      <c r="W281" s="38"/>
      <c r="X281" s="38">
        <v>120500000000</v>
      </c>
      <c r="Y281" s="38">
        <v>-150000000000</v>
      </c>
    </row>
    <row r="282" spans="2:25" hidden="1" x14ac:dyDescent="0.3">
      <c r="B282">
        <v>4155</v>
      </c>
      <c r="C282">
        <v>-20.142767217199999</v>
      </c>
      <c r="D282">
        <v>8.7121658218599993</v>
      </c>
      <c r="E282">
        <v>0</v>
      </c>
      <c r="S282">
        <v>12915</v>
      </c>
      <c r="T282" s="38">
        <v>-171000000000</v>
      </c>
      <c r="U282" s="38">
        <v>120500000000</v>
      </c>
      <c r="V282" s="38">
        <v>-150000000000</v>
      </c>
      <c r="W282" s="38"/>
      <c r="X282" s="38">
        <v>120500000000</v>
      </c>
      <c r="Y282" s="38">
        <v>-150000000000</v>
      </c>
    </row>
    <row r="283" spans="2:25" hidden="1" x14ac:dyDescent="0.3">
      <c r="B283">
        <v>4376</v>
      </c>
      <c r="C283">
        <v>-20.1383138196</v>
      </c>
      <c r="D283">
        <v>19.7568302108</v>
      </c>
      <c r="E283">
        <v>0</v>
      </c>
      <c r="S283">
        <v>12916</v>
      </c>
      <c r="T283" s="38">
        <v>-166000000000</v>
      </c>
      <c r="U283" s="38">
        <v>120500000000</v>
      </c>
      <c r="V283" s="38">
        <v>-150000000000</v>
      </c>
      <c r="W283" s="38"/>
      <c r="X283" s="38">
        <v>120500000000</v>
      </c>
      <c r="Y283" s="38">
        <v>-150000000000</v>
      </c>
    </row>
    <row r="284" spans="2:25" hidden="1" x14ac:dyDescent="0.3">
      <c r="B284">
        <v>4182</v>
      </c>
      <c r="C284">
        <v>-20.1330005501</v>
      </c>
      <c r="D284">
        <v>9.1863419007600005</v>
      </c>
      <c r="E284">
        <v>0</v>
      </c>
      <c r="S284">
        <v>12999</v>
      </c>
      <c r="T284" s="38">
        <v>-226000000000</v>
      </c>
      <c r="U284" s="38">
        <v>192800000000</v>
      </c>
      <c r="V284" s="38">
        <v>-150000000000</v>
      </c>
      <c r="W284" s="38"/>
      <c r="X284" s="38">
        <v>192800000000</v>
      </c>
      <c r="Y284" s="38">
        <v>-150000000000</v>
      </c>
    </row>
    <row r="285" spans="2:25" hidden="1" x14ac:dyDescent="0.3">
      <c r="B285">
        <v>4138</v>
      </c>
      <c r="C285">
        <v>-20.122115102399999</v>
      </c>
      <c r="D285">
        <v>9.6576444238400008</v>
      </c>
      <c r="E285">
        <v>0</v>
      </c>
      <c r="S285">
        <v>13000</v>
      </c>
      <c r="T285" s="38">
        <v>-221000000000</v>
      </c>
      <c r="U285" s="38">
        <v>192800000000</v>
      </c>
      <c r="V285" s="38">
        <v>-150000000000</v>
      </c>
      <c r="W285" s="38"/>
      <c r="X285" s="38">
        <v>192800000000</v>
      </c>
      <c r="Y285" s="38">
        <v>-150000000000</v>
      </c>
    </row>
    <row r="286" spans="2:25" hidden="1" x14ac:dyDescent="0.3">
      <c r="B286">
        <v>4200</v>
      </c>
      <c r="C286">
        <v>-20.111229654599999</v>
      </c>
      <c r="D286">
        <v>10.128946946899999</v>
      </c>
      <c r="E286">
        <v>0</v>
      </c>
      <c r="S286">
        <v>13001</v>
      </c>
      <c r="T286" s="38">
        <v>-216000000000</v>
      </c>
      <c r="U286" s="38">
        <v>192800000000</v>
      </c>
      <c r="V286" s="38">
        <v>-150000000000</v>
      </c>
      <c r="W286" s="38"/>
      <c r="X286" s="38">
        <v>192800000000</v>
      </c>
      <c r="Y286" s="38">
        <v>-150000000000</v>
      </c>
    </row>
    <row r="287" spans="2:25" hidden="1" x14ac:dyDescent="0.3">
      <c r="B287">
        <v>4097</v>
      </c>
      <c r="C287">
        <v>-20.106675365499999</v>
      </c>
      <c r="D287">
        <v>10.610923314000001</v>
      </c>
      <c r="E287">
        <v>0</v>
      </c>
      <c r="S287">
        <v>13002</v>
      </c>
      <c r="T287" s="38">
        <v>-211000000000</v>
      </c>
      <c r="U287" s="38">
        <v>192800000000</v>
      </c>
      <c r="V287" s="38">
        <v>-150000000000</v>
      </c>
      <c r="W287" s="38"/>
      <c r="X287" s="38">
        <v>192800000000</v>
      </c>
      <c r="Y287" s="38">
        <v>-150000000000</v>
      </c>
    </row>
    <row r="288" spans="2:25" hidden="1" x14ac:dyDescent="0.3">
      <c r="B288">
        <v>4123</v>
      </c>
      <c r="C288">
        <v>-20.104388950400001</v>
      </c>
      <c r="D288">
        <v>4.4598657421199999</v>
      </c>
      <c r="E288">
        <v>0</v>
      </c>
      <c r="S288">
        <v>13003</v>
      </c>
      <c r="T288" s="38">
        <v>-206000000000</v>
      </c>
      <c r="U288" s="38">
        <v>192800000000</v>
      </c>
      <c r="V288" s="38">
        <v>-150000000000</v>
      </c>
      <c r="W288" s="38"/>
      <c r="X288" s="38">
        <v>192800000000</v>
      </c>
      <c r="Y288" s="38">
        <v>-150000000000</v>
      </c>
    </row>
    <row r="289" spans="2:25" hidden="1" x14ac:dyDescent="0.3">
      <c r="B289">
        <v>4226</v>
      </c>
      <c r="C289">
        <v>-20.102121076300001</v>
      </c>
      <c r="D289">
        <v>11.0928996811</v>
      </c>
      <c r="E289">
        <v>0</v>
      </c>
      <c r="S289">
        <v>13004</v>
      </c>
      <c r="T289" s="38">
        <v>-201000000000</v>
      </c>
      <c r="U289" s="38">
        <v>192800000000</v>
      </c>
      <c r="V289" s="38">
        <v>-150000000000</v>
      </c>
      <c r="W289" s="38"/>
      <c r="X289" s="38">
        <v>192800000000</v>
      </c>
      <c r="Y289" s="38">
        <v>-150000000000</v>
      </c>
    </row>
    <row r="290" spans="2:25" hidden="1" x14ac:dyDescent="0.3">
      <c r="B290">
        <v>4044</v>
      </c>
      <c r="C290">
        <v>-20.101060538199999</v>
      </c>
      <c r="D290">
        <v>11.5714498406</v>
      </c>
      <c r="E290">
        <v>0</v>
      </c>
      <c r="S290">
        <v>13005</v>
      </c>
      <c r="T290" s="38">
        <v>-196000000000</v>
      </c>
      <c r="U290" s="38">
        <v>192800000000</v>
      </c>
      <c r="V290" s="38">
        <v>-150000000000</v>
      </c>
      <c r="W290" s="38"/>
      <c r="X290" s="38">
        <v>192800000000</v>
      </c>
      <c r="Y290" s="38">
        <v>-150000000000</v>
      </c>
    </row>
    <row r="291" spans="2:25" x14ac:dyDescent="0.3">
      <c r="B291">
        <v>1543</v>
      </c>
      <c r="C291">
        <v>-20.100000000000001</v>
      </c>
      <c r="D291">
        <v>0</v>
      </c>
      <c r="E291">
        <v>0</v>
      </c>
      <c r="T291" s="38"/>
      <c r="U291" s="38"/>
      <c r="V291" s="38"/>
      <c r="W291" s="38"/>
      <c r="X291" s="38"/>
      <c r="Y291" s="38"/>
    </row>
    <row r="292" spans="2:25" hidden="1" x14ac:dyDescent="0.3">
      <c r="B292">
        <v>2061</v>
      </c>
      <c r="C292">
        <v>-20.100000000000001</v>
      </c>
      <c r="D292">
        <v>12.05</v>
      </c>
      <c r="E292">
        <v>0</v>
      </c>
      <c r="S292">
        <v>13007</v>
      </c>
      <c r="T292" s="38">
        <v>-186000000000</v>
      </c>
      <c r="U292" s="38">
        <v>192800000000</v>
      </c>
      <c r="V292" s="38">
        <v>-150000000000</v>
      </c>
      <c r="W292" s="38"/>
      <c r="X292" s="38">
        <v>192800000000</v>
      </c>
      <c r="Y292" s="38">
        <v>-150000000000</v>
      </c>
    </row>
    <row r="293" spans="2:25" hidden="1" x14ac:dyDescent="0.3">
      <c r="B293">
        <v>2169</v>
      </c>
      <c r="C293">
        <v>-20.100000000000001</v>
      </c>
      <c r="D293">
        <v>19.28</v>
      </c>
      <c r="E293">
        <v>0</v>
      </c>
      <c r="S293">
        <v>13008</v>
      </c>
      <c r="T293" s="38">
        <v>-181000000000</v>
      </c>
      <c r="U293" s="38">
        <v>192800000000</v>
      </c>
      <c r="V293" s="38">
        <v>-150000000000</v>
      </c>
      <c r="W293" s="38"/>
      <c r="X293" s="38">
        <v>192800000000</v>
      </c>
      <c r="Y293" s="38">
        <v>-150000000000</v>
      </c>
    </row>
    <row r="294" spans="2:25" hidden="1" x14ac:dyDescent="0.3">
      <c r="B294">
        <v>4232</v>
      </c>
      <c r="C294">
        <v>-20.100000000000001</v>
      </c>
      <c r="D294">
        <v>12.501875</v>
      </c>
      <c r="E294">
        <v>0</v>
      </c>
      <c r="S294">
        <v>13009</v>
      </c>
      <c r="T294" s="38">
        <v>-176000000000</v>
      </c>
      <c r="U294" s="38">
        <v>192800000000</v>
      </c>
      <c r="V294" s="38">
        <v>-150000000000</v>
      </c>
      <c r="W294" s="38"/>
      <c r="X294" s="38">
        <v>192800000000</v>
      </c>
      <c r="Y294" s="38">
        <v>-150000000000</v>
      </c>
    </row>
    <row r="295" spans="2:25" hidden="1" x14ac:dyDescent="0.3">
      <c r="B295">
        <v>4241</v>
      </c>
      <c r="C295">
        <v>-20.100000000000001</v>
      </c>
      <c r="D295">
        <v>12.953749999999999</v>
      </c>
      <c r="E295">
        <v>0</v>
      </c>
      <c r="S295">
        <v>13010</v>
      </c>
      <c r="T295" s="38">
        <v>-171000000000</v>
      </c>
      <c r="U295" s="38">
        <v>192800000000</v>
      </c>
      <c r="V295" s="38">
        <v>-150000000000</v>
      </c>
      <c r="W295" s="38"/>
      <c r="X295" s="38">
        <v>192800000000</v>
      </c>
      <c r="Y295" s="38">
        <v>-150000000000</v>
      </c>
    </row>
    <row r="296" spans="2:25" hidden="1" x14ac:dyDescent="0.3">
      <c r="B296">
        <v>4251</v>
      </c>
      <c r="C296">
        <v>-20.100000000000001</v>
      </c>
      <c r="D296">
        <v>13.405625000000001</v>
      </c>
      <c r="E296">
        <v>0</v>
      </c>
      <c r="S296">
        <v>13011</v>
      </c>
      <c r="T296" s="38">
        <v>-166000000000</v>
      </c>
      <c r="U296" s="38">
        <v>192800000000</v>
      </c>
      <c r="V296" s="38">
        <v>-150000000000</v>
      </c>
      <c r="W296" s="38"/>
      <c r="X296" s="38">
        <v>192800000000</v>
      </c>
      <c r="Y296" s="38">
        <v>-150000000000</v>
      </c>
    </row>
    <row r="297" spans="2:25" hidden="1" x14ac:dyDescent="0.3">
      <c r="B297">
        <v>4260</v>
      </c>
      <c r="C297">
        <v>-20.100000000000001</v>
      </c>
      <c r="D297">
        <v>13.8575</v>
      </c>
      <c r="E297">
        <v>0</v>
      </c>
      <c r="S297">
        <v>13094</v>
      </c>
      <c r="T297" s="38">
        <v>-219000000000</v>
      </c>
      <c r="U297" s="38">
        <v>241000000000</v>
      </c>
      <c r="V297" s="38">
        <v>-150000000000</v>
      </c>
      <c r="W297" s="38"/>
      <c r="X297" s="38">
        <v>241000000000</v>
      </c>
      <c r="Y297" s="38">
        <v>-150000000000</v>
      </c>
    </row>
    <row r="298" spans="2:25" hidden="1" x14ac:dyDescent="0.3">
      <c r="B298">
        <v>4270</v>
      </c>
      <c r="C298">
        <v>-20.100000000000001</v>
      </c>
      <c r="D298">
        <v>14.309374999999999</v>
      </c>
      <c r="E298">
        <v>0</v>
      </c>
      <c r="S298">
        <v>13095</v>
      </c>
      <c r="T298" s="38">
        <v>-228000000000</v>
      </c>
      <c r="U298" s="38">
        <v>241000000000</v>
      </c>
      <c r="V298" s="38">
        <v>-150000000000</v>
      </c>
      <c r="W298" s="38"/>
      <c r="X298" s="38">
        <v>241000000000</v>
      </c>
      <c r="Y298" s="38">
        <v>-150000000000</v>
      </c>
    </row>
    <row r="299" spans="2:25" hidden="1" x14ac:dyDescent="0.3">
      <c r="B299">
        <v>4279</v>
      </c>
      <c r="C299">
        <v>-20.100000000000001</v>
      </c>
      <c r="D299">
        <v>14.76125</v>
      </c>
      <c r="E299">
        <v>0</v>
      </c>
      <c r="T299" s="38"/>
      <c r="V299" s="38"/>
    </row>
    <row r="300" spans="2:25" hidden="1" x14ac:dyDescent="0.3">
      <c r="B300">
        <v>4289</v>
      </c>
      <c r="C300">
        <v>-20.100000000000001</v>
      </c>
      <c r="D300">
        <v>15.213125</v>
      </c>
      <c r="E300">
        <v>0</v>
      </c>
      <c r="S300" t="s">
        <v>143</v>
      </c>
      <c r="T300" s="38" t="s">
        <v>144</v>
      </c>
      <c r="U300" t="s">
        <v>145</v>
      </c>
      <c r="V300" s="38" t="s">
        <v>146</v>
      </c>
      <c r="X300" t="s">
        <v>145</v>
      </c>
      <c r="Y300" t="s">
        <v>146</v>
      </c>
    </row>
    <row r="301" spans="2:25" hidden="1" x14ac:dyDescent="0.3">
      <c r="B301">
        <v>4298</v>
      </c>
      <c r="C301">
        <v>-20.100000000000001</v>
      </c>
      <c r="D301">
        <v>15.664999999999999</v>
      </c>
      <c r="E301">
        <v>0</v>
      </c>
      <c r="S301">
        <v>13096</v>
      </c>
      <c r="T301" s="38">
        <v>-225000000000</v>
      </c>
      <c r="U301" s="38">
        <v>241000000000</v>
      </c>
      <c r="V301" s="38">
        <v>-150000000000</v>
      </c>
      <c r="W301" s="38"/>
      <c r="X301" s="38">
        <v>241000000000</v>
      </c>
      <c r="Y301" s="38">
        <v>-150000000000</v>
      </c>
    </row>
    <row r="302" spans="2:25" hidden="1" x14ac:dyDescent="0.3">
      <c r="B302">
        <v>4308</v>
      </c>
      <c r="C302">
        <v>-20.100000000000001</v>
      </c>
      <c r="D302">
        <v>16.116875</v>
      </c>
      <c r="E302">
        <v>0</v>
      </c>
      <c r="S302">
        <v>13097</v>
      </c>
      <c r="T302" s="38">
        <v>-222000000000</v>
      </c>
      <c r="U302" s="38">
        <v>241000000000</v>
      </c>
      <c r="V302" s="38">
        <v>-150000000000</v>
      </c>
      <c r="W302" s="38"/>
      <c r="X302" s="38">
        <v>241000000000</v>
      </c>
      <c r="Y302" s="38">
        <v>-150000000000</v>
      </c>
    </row>
    <row r="303" spans="2:25" hidden="1" x14ac:dyDescent="0.3">
      <c r="B303">
        <v>4317</v>
      </c>
      <c r="C303">
        <v>-20.100000000000001</v>
      </c>
      <c r="D303">
        <v>16.568750000000001</v>
      </c>
      <c r="E303">
        <v>0</v>
      </c>
      <c r="S303">
        <v>13124</v>
      </c>
      <c r="T303" s="38">
        <v>-214166666667</v>
      </c>
      <c r="U303" s="38">
        <v>241000000000</v>
      </c>
      <c r="V303" s="38">
        <v>-150000000000</v>
      </c>
      <c r="W303" s="38"/>
      <c r="X303" s="38">
        <v>241000000000</v>
      </c>
      <c r="Y303" s="38">
        <v>-150000000000</v>
      </c>
    </row>
    <row r="304" spans="2:25" hidden="1" x14ac:dyDescent="0.3">
      <c r="B304">
        <v>4327</v>
      </c>
      <c r="C304">
        <v>-20.100000000000001</v>
      </c>
      <c r="D304">
        <v>17.020624999999999</v>
      </c>
      <c r="E304">
        <v>0</v>
      </c>
      <c r="S304">
        <v>13125</v>
      </c>
      <c r="T304" s="38">
        <v>-209333333333</v>
      </c>
      <c r="U304" s="38">
        <v>241000000000</v>
      </c>
      <c r="V304" s="38">
        <v>-150000000000</v>
      </c>
      <c r="W304" s="38"/>
      <c r="X304" s="38">
        <v>241000000000</v>
      </c>
      <c r="Y304" s="38">
        <v>-150000000000</v>
      </c>
    </row>
    <row r="305" spans="2:25" hidden="1" x14ac:dyDescent="0.3">
      <c r="B305">
        <v>4336</v>
      </c>
      <c r="C305">
        <v>-20.100000000000001</v>
      </c>
      <c r="D305">
        <v>17.4725</v>
      </c>
      <c r="E305">
        <v>0</v>
      </c>
      <c r="S305">
        <v>13126</v>
      </c>
      <c r="T305" s="38">
        <v>-204500000000</v>
      </c>
      <c r="U305" s="38">
        <v>241000000000</v>
      </c>
      <c r="V305" s="38">
        <v>-150000000000</v>
      </c>
      <c r="W305" s="38"/>
      <c r="X305" s="38">
        <v>241000000000</v>
      </c>
      <c r="Y305" s="38">
        <v>-150000000000</v>
      </c>
    </row>
    <row r="306" spans="2:25" hidden="1" x14ac:dyDescent="0.3">
      <c r="B306">
        <v>4346</v>
      </c>
      <c r="C306">
        <v>-20.100000000000001</v>
      </c>
      <c r="D306">
        <v>17.924375000000001</v>
      </c>
      <c r="E306">
        <v>0</v>
      </c>
      <c r="S306">
        <v>13127</v>
      </c>
      <c r="T306" s="38">
        <v>-199666666667</v>
      </c>
      <c r="U306" s="38">
        <v>241000000000</v>
      </c>
      <c r="V306" s="38">
        <v>-150000000000</v>
      </c>
      <c r="W306" s="38"/>
      <c r="X306" s="38">
        <v>241000000000</v>
      </c>
      <c r="Y306" s="38">
        <v>-150000000000</v>
      </c>
    </row>
    <row r="307" spans="2:25" hidden="1" x14ac:dyDescent="0.3">
      <c r="B307">
        <v>4355</v>
      </c>
      <c r="C307">
        <v>-20.100000000000001</v>
      </c>
      <c r="D307">
        <v>18.376249999999999</v>
      </c>
      <c r="E307">
        <v>0</v>
      </c>
      <c r="S307">
        <v>13128</v>
      </c>
      <c r="T307" s="38">
        <v>-194833333333</v>
      </c>
      <c r="U307" s="38">
        <v>241000000000</v>
      </c>
      <c r="V307" s="38">
        <v>-150000000000</v>
      </c>
      <c r="W307" s="38"/>
      <c r="X307" s="38">
        <v>241000000000</v>
      </c>
      <c r="Y307" s="38">
        <v>-150000000000</v>
      </c>
    </row>
    <row r="308" spans="2:25" hidden="1" x14ac:dyDescent="0.3">
      <c r="B308">
        <v>4365</v>
      </c>
      <c r="C308">
        <v>-20.100000000000001</v>
      </c>
      <c r="D308">
        <v>18.828125</v>
      </c>
      <c r="E308">
        <v>0</v>
      </c>
      <c r="S308">
        <v>13129</v>
      </c>
      <c r="T308" s="38">
        <v>-190000000000</v>
      </c>
      <c r="U308" s="38">
        <v>241000000000</v>
      </c>
      <c r="V308" s="38">
        <v>-150000000000</v>
      </c>
      <c r="W308" s="38"/>
      <c r="X308" s="38">
        <v>241000000000</v>
      </c>
      <c r="Y308" s="38">
        <v>-150000000000</v>
      </c>
    </row>
    <row r="309" spans="2:25" hidden="1" x14ac:dyDescent="0.3">
      <c r="B309">
        <v>4001</v>
      </c>
      <c r="C309">
        <v>-20.0837086881</v>
      </c>
      <c r="D309">
        <v>0.45910055606900002</v>
      </c>
      <c r="E309">
        <v>0</v>
      </c>
      <c r="S309">
        <v>13130</v>
      </c>
      <c r="T309" s="38">
        <v>-185166666667</v>
      </c>
      <c r="U309" s="38">
        <v>241000000000</v>
      </c>
      <c r="V309" s="38">
        <v>-150000000000</v>
      </c>
      <c r="W309" s="38"/>
      <c r="X309" s="38">
        <v>241000000000</v>
      </c>
      <c r="Y309" s="38">
        <v>-150000000000</v>
      </c>
    </row>
    <row r="310" spans="2:25" hidden="1" x14ac:dyDescent="0.3">
      <c r="B310">
        <v>4077</v>
      </c>
      <c r="C310">
        <v>-20.0783526375</v>
      </c>
      <c r="D310">
        <v>3.5204727116200001</v>
      </c>
      <c r="E310">
        <v>0</v>
      </c>
      <c r="S310">
        <v>13131</v>
      </c>
      <c r="T310" s="38">
        <v>-180333333333</v>
      </c>
      <c r="U310" s="38">
        <v>241000000000</v>
      </c>
      <c r="V310" s="38">
        <v>-150000000000</v>
      </c>
      <c r="W310" s="38"/>
      <c r="X310" s="38">
        <v>241000000000</v>
      </c>
      <c r="Y310" s="38">
        <v>-150000000000</v>
      </c>
    </row>
    <row r="311" spans="2:25" hidden="1" x14ac:dyDescent="0.3">
      <c r="B311">
        <v>4034</v>
      </c>
      <c r="C311">
        <v>-20.067417376200002</v>
      </c>
      <c r="D311">
        <v>0.91820111213800004</v>
      </c>
      <c r="E311">
        <v>0</v>
      </c>
      <c r="S311">
        <v>13132</v>
      </c>
      <c r="T311" s="38">
        <v>-175500000000</v>
      </c>
      <c r="U311" s="38">
        <v>241000000000</v>
      </c>
      <c r="V311" s="38">
        <v>-150000000000</v>
      </c>
      <c r="W311" s="38"/>
      <c r="X311" s="38">
        <v>241000000000</v>
      </c>
      <c r="Y311" s="38">
        <v>-150000000000</v>
      </c>
    </row>
    <row r="312" spans="2:25" hidden="1" x14ac:dyDescent="0.3">
      <c r="B312">
        <v>4006</v>
      </c>
      <c r="C312">
        <v>-20.0490260039</v>
      </c>
      <c r="D312">
        <v>1.79409262715</v>
      </c>
      <c r="E312">
        <v>0</v>
      </c>
      <c r="S312">
        <v>13133</v>
      </c>
      <c r="T312" s="38">
        <v>-170666666667</v>
      </c>
      <c r="U312" s="38">
        <v>241000000000</v>
      </c>
      <c r="V312" s="38">
        <v>-150000000000</v>
      </c>
      <c r="W312" s="38"/>
      <c r="X312" s="38">
        <v>241000000000</v>
      </c>
      <c r="Y312" s="38">
        <v>-150000000000</v>
      </c>
    </row>
    <row r="313" spans="2:25" hidden="1" x14ac:dyDescent="0.3">
      <c r="B313">
        <v>1937</v>
      </c>
      <c r="C313">
        <v>-20.037500000000001</v>
      </c>
      <c r="D313">
        <v>2.5831249999999999</v>
      </c>
      <c r="E313">
        <v>0</v>
      </c>
      <c r="S313">
        <v>13134</v>
      </c>
      <c r="T313" s="38">
        <v>-165833333333</v>
      </c>
      <c r="U313" s="38">
        <v>241000000000</v>
      </c>
      <c r="V313" s="38">
        <v>-150000000000</v>
      </c>
      <c r="W313" s="38"/>
      <c r="X313" s="38">
        <v>241000000000</v>
      </c>
      <c r="Y313" s="38">
        <v>-150000000000</v>
      </c>
    </row>
    <row r="314" spans="2:25" hidden="1" x14ac:dyDescent="0.3">
      <c r="B314">
        <v>4172</v>
      </c>
      <c r="C314">
        <v>-20.016819556400002</v>
      </c>
      <c r="D314">
        <v>5.8791927288699997</v>
      </c>
      <c r="E314">
        <v>0</v>
      </c>
      <c r="S314">
        <v>13204</v>
      </c>
      <c r="T314" s="38" t="s">
        <v>147</v>
      </c>
      <c r="U314" s="38">
        <v>241000000000</v>
      </c>
      <c r="V314" s="38">
        <v>-150000000000</v>
      </c>
      <c r="X314" s="38">
        <v>241000000000</v>
      </c>
      <c r="Y314" s="38">
        <v>-150000000000</v>
      </c>
    </row>
    <row r="315" spans="2:25" hidden="1" x14ac:dyDescent="0.3">
      <c r="B315">
        <v>4437</v>
      </c>
      <c r="C315">
        <v>-19.966856269099999</v>
      </c>
      <c r="D315">
        <v>21.651191085699999</v>
      </c>
      <c r="E315">
        <v>0</v>
      </c>
      <c r="S315">
        <v>13205</v>
      </c>
      <c r="T315" s="38">
        <v>-156264705882</v>
      </c>
      <c r="U315" s="38">
        <v>241000000000</v>
      </c>
      <c r="V315" s="38">
        <v>-150000000000</v>
      </c>
      <c r="W315" s="38"/>
      <c r="X315" s="38">
        <v>241000000000</v>
      </c>
      <c r="Y315" s="38">
        <v>-150000000000</v>
      </c>
    </row>
    <row r="316" spans="2:25" hidden="1" x14ac:dyDescent="0.3">
      <c r="B316">
        <v>2311</v>
      </c>
      <c r="C316">
        <v>-19.9666666667</v>
      </c>
      <c r="D316">
        <v>24.1</v>
      </c>
      <c r="E316">
        <v>0</v>
      </c>
      <c r="S316">
        <v>13206</v>
      </c>
      <c r="T316" s="38">
        <v>-151529411765</v>
      </c>
      <c r="U316" s="38">
        <v>241000000000</v>
      </c>
      <c r="V316" s="38">
        <v>-150000000000</v>
      </c>
      <c r="W316" s="38"/>
      <c r="X316" s="38">
        <v>241000000000</v>
      </c>
      <c r="Y316" s="38">
        <v>-150000000000</v>
      </c>
    </row>
    <row r="317" spans="2:25" hidden="1" x14ac:dyDescent="0.3">
      <c r="B317">
        <v>4016</v>
      </c>
      <c r="C317">
        <v>-19.8948906261</v>
      </c>
      <c r="D317">
        <v>1.3577950083500001</v>
      </c>
      <c r="E317">
        <v>0</v>
      </c>
      <c r="S317">
        <v>13207</v>
      </c>
      <c r="T317" s="38">
        <v>-146794117647</v>
      </c>
      <c r="U317" s="38">
        <v>241000000000</v>
      </c>
      <c r="V317" s="38">
        <v>-150000000000</v>
      </c>
      <c r="W317" s="38"/>
      <c r="X317" s="38">
        <v>241000000000</v>
      </c>
      <c r="Y317" s="38">
        <v>-150000000000</v>
      </c>
    </row>
    <row r="318" spans="2:25" hidden="1" x14ac:dyDescent="0.3">
      <c r="B318">
        <v>4410</v>
      </c>
      <c r="C318">
        <v>-19.885101155200001</v>
      </c>
      <c r="D318">
        <v>23.636666924</v>
      </c>
      <c r="E318">
        <v>0</v>
      </c>
      <c r="S318">
        <v>13208</v>
      </c>
      <c r="T318" s="38">
        <v>-142058823529</v>
      </c>
      <c r="U318" s="38">
        <v>241000000000</v>
      </c>
      <c r="V318" s="38">
        <v>-150000000000</v>
      </c>
      <c r="W318" s="38"/>
      <c r="X318" s="38">
        <v>241000000000</v>
      </c>
      <c r="Y318" s="38">
        <v>-150000000000</v>
      </c>
    </row>
    <row r="319" spans="2:25" hidden="1" x14ac:dyDescent="0.3">
      <c r="B319">
        <v>4229</v>
      </c>
      <c r="C319">
        <v>-19.858112971600001</v>
      </c>
      <c r="D319">
        <v>5.4371606991699997</v>
      </c>
      <c r="E319">
        <v>0</v>
      </c>
      <c r="S319">
        <v>13209</v>
      </c>
      <c r="T319" s="38">
        <v>-137323529412</v>
      </c>
      <c r="U319" s="38">
        <v>241000000000</v>
      </c>
      <c r="V319" s="38">
        <v>-150000000000</v>
      </c>
      <c r="W319" s="38"/>
      <c r="X319" s="38">
        <v>241000000000</v>
      </c>
      <c r="Y319" s="38">
        <v>-150000000000</v>
      </c>
    </row>
    <row r="320" spans="2:25" hidden="1" x14ac:dyDescent="0.3">
      <c r="B320">
        <v>4464</v>
      </c>
      <c r="C320">
        <v>-19.8035356438</v>
      </c>
      <c r="D320">
        <v>23.173333847999999</v>
      </c>
      <c r="E320">
        <v>0</v>
      </c>
      <c r="S320">
        <v>13210</v>
      </c>
      <c r="T320" s="38">
        <v>-132588235294</v>
      </c>
      <c r="U320" s="38">
        <v>241000000000</v>
      </c>
      <c r="V320" s="38">
        <v>-150000000000</v>
      </c>
      <c r="W320" s="38"/>
      <c r="X320" s="38">
        <v>241000000000</v>
      </c>
      <c r="Y320" s="38">
        <v>-150000000000</v>
      </c>
    </row>
    <row r="321" spans="2:25" hidden="1" x14ac:dyDescent="0.3">
      <c r="B321">
        <v>4166</v>
      </c>
      <c r="C321">
        <v>-19.774189817100002</v>
      </c>
      <c r="D321">
        <v>4.9513442051299998</v>
      </c>
      <c r="E321">
        <v>0</v>
      </c>
      <c r="T321" s="38"/>
      <c r="V321" s="38"/>
    </row>
    <row r="322" spans="2:25" hidden="1" x14ac:dyDescent="0.3">
      <c r="B322">
        <v>4436</v>
      </c>
      <c r="C322">
        <v>-19.737525867700001</v>
      </c>
      <c r="D322">
        <v>21.1409852335</v>
      </c>
      <c r="E322">
        <v>0</v>
      </c>
      <c r="S322" t="s">
        <v>143</v>
      </c>
      <c r="T322" s="38" t="s">
        <v>144</v>
      </c>
      <c r="U322" t="s">
        <v>145</v>
      </c>
      <c r="V322" s="38" t="s">
        <v>146</v>
      </c>
      <c r="X322" t="s">
        <v>145</v>
      </c>
      <c r="Y322" t="s">
        <v>146</v>
      </c>
    </row>
    <row r="323" spans="2:25" hidden="1" x14ac:dyDescent="0.3">
      <c r="B323">
        <v>4409</v>
      </c>
      <c r="C323">
        <v>-19.727508942099998</v>
      </c>
      <c r="D323">
        <v>22.6567716936</v>
      </c>
      <c r="E323">
        <v>0</v>
      </c>
      <c r="S323">
        <v>13211</v>
      </c>
      <c r="T323" s="38">
        <v>-127852941177</v>
      </c>
      <c r="U323" s="38">
        <v>241000000000</v>
      </c>
      <c r="V323" s="38">
        <v>-150000000000</v>
      </c>
      <c r="W323" s="38"/>
      <c r="X323" s="38">
        <v>241000000000</v>
      </c>
      <c r="Y323" s="38">
        <v>-150000000000</v>
      </c>
    </row>
    <row r="324" spans="2:25" hidden="1" x14ac:dyDescent="0.3">
      <c r="B324">
        <v>4038</v>
      </c>
      <c r="C324">
        <v>-19.722363875999999</v>
      </c>
      <c r="D324">
        <v>1.79738890455</v>
      </c>
      <c r="E324">
        <v>0</v>
      </c>
      <c r="S324">
        <v>13212</v>
      </c>
      <c r="T324" s="38">
        <v>-123117647059</v>
      </c>
      <c r="U324" s="38">
        <v>241000000000</v>
      </c>
      <c r="V324" s="38">
        <v>-150000000000</v>
      </c>
      <c r="W324" s="38"/>
      <c r="X324" s="38">
        <v>241000000000</v>
      </c>
      <c r="Y324" s="38">
        <v>-150000000000</v>
      </c>
    </row>
    <row r="325" spans="2:25" hidden="1" x14ac:dyDescent="0.3">
      <c r="B325">
        <v>4195</v>
      </c>
      <c r="C325">
        <v>-19.690266662599999</v>
      </c>
      <c r="D325">
        <v>4.46552771108</v>
      </c>
      <c r="E325">
        <v>0</v>
      </c>
      <c r="S325">
        <v>13213</v>
      </c>
      <c r="T325" s="38">
        <v>-118382352941</v>
      </c>
      <c r="U325" s="38">
        <v>241000000000</v>
      </c>
      <c r="V325" s="38">
        <v>-150000000000</v>
      </c>
      <c r="W325" s="38"/>
      <c r="X325" s="38">
        <v>241000000000</v>
      </c>
      <c r="Y325" s="38">
        <v>-150000000000</v>
      </c>
    </row>
    <row r="326" spans="2:25" hidden="1" x14ac:dyDescent="0.3">
      <c r="B326">
        <v>4393</v>
      </c>
      <c r="C326">
        <v>-19.666128860499999</v>
      </c>
      <c r="D326">
        <v>20.233420941999999</v>
      </c>
      <c r="E326">
        <v>0</v>
      </c>
      <c r="S326">
        <v>13214</v>
      </c>
      <c r="T326" s="38">
        <v>-113647058824</v>
      </c>
      <c r="U326" s="38">
        <v>241000000000</v>
      </c>
      <c r="V326" s="38">
        <v>-150000000000</v>
      </c>
      <c r="W326" s="38"/>
      <c r="X326" s="38">
        <v>241000000000</v>
      </c>
      <c r="Y326" s="38">
        <v>-150000000000</v>
      </c>
    </row>
    <row r="327" spans="2:25" hidden="1" x14ac:dyDescent="0.3">
      <c r="B327">
        <v>4102</v>
      </c>
      <c r="C327">
        <v>-19.665951494200002</v>
      </c>
      <c r="D327">
        <v>3.99376537858</v>
      </c>
      <c r="E327">
        <v>0</v>
      </c>
      <c r="S327">
        <v>13215</v>
      </c>
      <c r="T327" s="38">
        <v>-108911764706</v>
      </c>
      <c r="U327" s="38">
        <v>241000000000</v>
      </c>
      <c r="V327" s="38">
        <v>-150000000000</v>
      </c>
      <c r="W327" s="38"/>
      <c r="X327" s="38">
        <v>241000000000</v>
      </c>
      <c r="Y327" s="38">
        <v>-150000000000</v>
      </c>
    </row>
    <row r="328" spans="2:25" hidden="1" x14ac:dyDescent="0.3">
      <c r="B328">
        <v>3997</v>
      </c>
      <c r="C328">
        <v>-19.661181937999999</v>
      </c>
      <c r="D328">
        <v>2.19119445228</v>
      </c>
      <c r="E328">
        <v>0</v>
      </c>
      <c r="S328">
        <v>13216</v>
      </c>
      <c r="T328" s="38">
        <v>-104176470588</v>
      </c>
      <c r="U328" s="38">
        <v>241000000000</v>
      </c>
      <c r="V328" s="38">
        <v>-150000000000</v>
      </c>
      <c r="W328" s="38"/>
      <c r="X328" s="38">
        <v>241000000000</v>
      </c>
      <c r="Y328" s="38">
        <v>-150000000000</v>
      </c>
    </row>
    <row r="329" spans="2:25" hidden="1" x14ac:dyDescent="0.3">
      <c r="B329">
        <v>4446</v>
      </c>
      <c r="C329">
        <v>-19.651482240299998</v>
      </c>
      <c r="D329">
        <v>22.140209539299999</v>
      </c>
      <c r="E329">
        <v>0</v>
      </c>
      <c r="S329">
        <v>13217</v>
      </c>
      <c r="T329" s="38">
        <v>-994411764706</v>
      </c>
      <c r="U329" s="38">
        <v>241000000000</v>
      </c>
      <c r="V329" s="38">
        <v>-150000000000</v>
      </c>
      <c r="W329" s="38"/>
      <c r="X329" s="38">
        <v>241000000000</v>
      </c>
      <c r="Y329" s="38">
        <v>-150000000000</v>
      </c>
    </row>
    <row r="330" spans="2:25" hidden="1" x14ac:dyDescent="0.3">
      <c r="B330">
        <v>4170</v>
      </c>
      <c r="C330">
        <v>-19.6514803894</v>
      </c>
      <c r="D330">
        <v>7.29104176389</v>
      </c>
      <c r="E330">
        <v>0</v>
      </c>
      <c r="S330">
        <v>13218</v>
      </c>
      <c r="T330" s="38">
        <v>-947058823529</v>
      </c>
      <c r="U330" s="38">
        <v>241000000000</v>
      </c>
      <c r="V330" s="38">
        <v>-150000000000</v>
      </c>
      <c r="W330" s="38"/>
      <c r="X330" s="38">
        <v>241000000000</v>
      </c>
      <c r="Y330" s="38">
        <v>-150000000000</v>
      </c>
    </row>
    <row r="331" spans="2:25" hidden="1" x14ac:dyDescent="0.3">
      <c r="B331">
        <v>4169</v>
      </c>
      <c r="C331">
        <v>-19.647129593300001</v>
      </c>
      <c r="D331">
        <v>8.2364605529800006</v>
      </c>
      <c r="E331">
        <v>0</v>
      </c>
      <c r="S331">
        <v>13219</v>
      </c>
      <c r="T331" s="38">
        <v>-899705882353</v>
      </c>
      <c r="U331" s="38">
        <v>241000000000</v>
      </c>
      <c r="V331" s="38">
        <v>-150000000000</v>
      </c>
      <c r="W331" s="38"/>
      <c r="X331" s="38">
        <v>241000000000</v>
      </c>
      <c r="Y331" s="38">
        <v>-150000000000</v>
      </c>
    </row>
    <row r="332" spans="2:25" hidden="1" x14ac:dyDescent="0.3">
      <c r="B332">
        <v>4220</v>
      </c>
      <c r="C332">
        <v>-19.6416363258</v>
      </c>
      <c r="D332">
        <v>3.52200304608</v>
      </c>
      <c r="E332">
        <v>0</v>
      </c>
      <c r="S332">
        <v>13220</v>
      </c>
      <c r="T332" s="38">
        <v>-852352941177</v>
      </c>
      <c r="U332" s="38">
        <v>241000000000</v>
      </c>
      <c r="V332" s="38">
        <v>-150000000000</v>
      </c>
      <c r="W332" s="38"/>
      <c r="X332" s="38">
        <v>241000000000</v>
      </c>
      <c r="Y332" s="38">
        <v>-150000000000</v>
      </c>
    </row>
    <row r="333" spans="2:25" hidden="1" x14ac:dyDescent="0.3">
      <c r="B333">
        <v>4163</v>
      </c>
      <c r="C333">
        <v>-19.633825071299999</v>
      </c>
      <c r="D333">
        <v>9.1824831158600002</v>
      </c>
      <c r="E333">
        <v>0</v>
      </c>
      <c r="S333">
        <v>13221</v>
      </c>
      <c r="T333" s="38">
        <v>-805000000000</v>
      </c>
      <c r="U333" s="38">
        <v>241000000000</v>
      </c>
      <c r="V333" s="38">
        <v>-150000000000</v>
      </c>
      <c r="W333" s="38"/>
      <c r="X333" s="38">
        <v>241000000000</v>
      </c>
      <c r="Y333" s="38">
        <v>-150000000000</v>
      </c>
    </row>
    <row r="334" spans="2:25" hidden="1" x14ac:dyDescent="0.3">
      <c r="B334">
        <v>4171</v>
      </c>
      <c r="C334">
        <v>-19.631869597800002</v>
      </c>
      <c r="D334">
        <v>6.3482115656199998</v>
      </c>
      <c r="E334">
        <v>0</v>
      </c>
      <c r="S334">
        <v>13222</v>
      </c>
      <c r="T334" s="38">
        <v>-757647058823</v>
      </c>
      <c r="U334" s="38">
        <v>241000000000</v>
      </c>
      <c r="V334" s="38">
        <v>-150000000000</v>
      </c>
      <c r="W334" s="38"/>
      <c r="X334" s="38">
        <v>241000000000</v>
      </c>
      <c r="Y334" s="38">
        <v>-150000000000</v>
      </c>
    </row>
    <row r="335" spans="2:25" hidden="1" x14ac:dyDescent="0.3">
      <c r="B335">
        <v>4050</v>
      </c>
      <c r="C335">
        <v>-19.620818162900001</v>
      </c>
      <c r="D335">
        <v>3.05350152304</v>
      </c>
      <c r="E335">
        <v>0</v>
      </c>
      <c r="S335">
        <v>13223</v>
      </c>
      <c r="T335" s="38">
        <v>-710294117647</v>
      </c>
      <c r="U335" s="38">
        <v>241000000000</v>
      </c>
      <c r="V335" s="38">
        <v>-150000000000</v>
      </c>
      <c r="W335" s="38"/>
      <c r="X335" s="38">
        <v>241000000000</v>
      </c>
      <c r="Y335" s="38">
        <v>-150000000000</v>
      </c>
    </row>
    <row r="336" spans="2:25" hidden="1" x14ac:dyDescent="0.3">
      <c r="B336">
        <v>4120</v>
      </c>
      <c r="C336">
        <v>-19.614642182699999</v>
      </c>
      <c r="D336">
        <v>10.130170075600001</v>
      </c>
      <c r="E336">
        <v>0</v>
      </c>
      <c r="S336">
        <v>13224</v>
      </c>
      <c r="T336" s="38">
        <v>-662941176471</v>
      </c>
      <c r="U336" s="38">
        <v>241000000000</v>
      </c>
      <c r="V336" s="38">
        <v>-150000000000</v>
      </c>
      <c r="W336" s="38"/>
      <c r="X336" s="38">
        <v>241000000000</v>
      </c>
      <c r="Y336" s="38">
        <v>-150000000000</v>
      </c>
    </row>
    <row r="337" spans="2:25" hidden="1" x14ac:dyDescent="0.3">
      <c r="B337">
        <v>4072</v>
      </c>
      <c r="C337">
        <v>-19.6009795897</v>
      </c>
      <c r="D337">
        <v>11.0917371709</v>
      </c>
      <c r="E337">
        <v>0</v>
      </c>
      <c r="S337">
        <v>13225</v>
      </c>
      <c r="T337" s="38">
        <v>-615588235294</v>
      </c>
      <c r="U337" s="38">
        <v>241000000000</v>
      </c>
      <c r="V337" s="38">
        <v>-150000000000</v>
      </c>
      <c r="W337" s="38"/>
      <c r="X337" s="38">
        <v>241000000000</v>
      </c>
      <c r="Y337" s="38">
        <v>-150000000000</v>
      </c>
    </row>
    <row r="338" spans="2:25" x14ac:dyDescent="0.3">
      <c r="B338">
        <v>1542</v>
      </c>
      <c r="C338">
        <v>-19.600000000000001</v>
      </c>
      <c r="D338">
        <v>0</v>
      </c>
      <c r="E338">
        <v>0</v>
      </c>
      <c r="T338" s="38"/>
      <c r="U338" s="38"/>
      <c r="V338" s="38"/>
      <c r="W338" s="38"/>
      <c r="X338" s="38"/>
      <c r="Y338" s="38"/>
    </row>
    <row r="339" spans="2:25" hidden="1" x14ac:dyDescent="0.3">
      <c r="B339">
        <v>1936</v>
      </c>
      <c r="C339">
        <v>-19.600000000000001</v>
      </c>
      <c r="D339">
        <v>2.585</v>
      </c>
      <c r="E339">
        <v>0</v>
      </c>
      <c r="S339">
        <v>13227</v>
      </c>
      <c r="T339" s="38">
        <v>-520882352941</v>
      </c>
      <c r="U339" s="38">
        <v>241000000000</v>
      </c>
      <c r="V339" s="38">
        <v>-150000000000</v>
      </c>
      <c r="W339" s="38"/>
      <c r="X339" s="38">
        <v>241000000000</v>
      </c>
      <c r="Y339" s="38">
        <v>-150000000000</v>
      </c>
    </row>
    <row r="340" spans="2:25" hidden="1" x14ac:dyDescent="0.3">
      <c r="B340">
        <v>2060</v>
      </c>
      <c r="C340">
        <v>-19.600000000000001</v>
      </c>
      <c r="D340">
        <v>12.05</v>
      </c>
      <c r="E340">
        <v>0</v>
      </c>
      <c r="S340">
        <v>13228</v>
      </c>
      <c r="T340" s="38">
        <v>-473529411765</v>
      </c>
      <c r="U340" s="38">
        <v>241000000000</v>
      </c>
      <c r="V340" s="38">
        <v>-150000000000</v>
      </c>
      <c r="W340" s="38"/>
      <c r="X340" s="38">
        <v>241000000000</v>
      </c>
      <c r="Y340" s="38">
        <v>-150000000000</v>
      </c>
    </row>
    <row r="341" spans="2:25" hidden="1" x14ac:dyDescent="0.3">
      <c r="B341">
        <v>2168</v>
      </c>
      <c r="C341">
        <v>-19.600000000000001</v>
      </c>
      <c r="D341">
        <v>19.28</v>
      </c>
      <c r="E341">
        <v>0</v>
      </c>
      <c r="S341">
        <v>13229</v>
      </c>
      <c r="T341" s="38">
        <v>-426176470588</v>
      </c>
      <c r="U341" s="38">
        <v>241000000000</v>
      </c>
      <c r="V341" s="38">
        <v>-150000000000</v>
      </c>
      <c r="W341" s="38"/>
      <c r="X341" s="38">
        <v>241000000000</v>
      </c>
      <c r="Y341" s="38">
        <v>-150000000000</v>
      </c>
    </row>
    <row r="342" spans="2:25" hidden="1" x14ac:dyDescent="0.3">
      <c r="B342">
        <v>4242</v>
      </c>
      <c r="C342">
        <v>-19.600000000000001</v>
      </c>
      <c r="D342">
        <v>12.953749999999999</v>
      </c>
      <c r="E342">
        <v>0</v>
      </c>
      <c r="S342">
        <v>13230</v>
      </c>
      <c r="T342" s="38">
        <v>-378823529412</v>
      </c>
      <c r="U342" s="38">
        <v>241000000000</v>
      </c>
      <c r="V342" s="38">
        <v>-150000000000</v>
      </c>
      <c r="W342" s="38"/>
      <c r="X342" s="38">
        <v>241000000000</v>
      </c>
      <c r="Y342" s="38">
        <v>-150000000000</v>
      </c>
    </row>
    <row r="343" spans="2:25" hidden="1" x14ac:dyDescent="0.3">
      <c r="B343">
        <v>4261</v>
      </c>
      <c r="C343">
        <v>-19.600000000000001</v>
      </c>
      <c r="D343">
        <v>13.8575</v>
      </c>
      <c r="E343">
        <v>0</v>
      </c>
      <c r="T343" s="38"/>
      <c r="U343" s="38"/>
      <c r="V343" s="38"/>
    </row>
    <row r="344" spans="2:25" hidden="1" x14ac:dyDescent="0.3">
      <c r="B344">
        <v>4280</v>
      </c>
      <c r="C344">
        <v>-19.600000000000001</v>
      </c>
      <c r="D344">
        <v>14.76125</v>
      </c>
      <c r="E344">
        <v>0</v>
      </c>
      <c r="S344" t="s">
        <v>143</v>
      </c>
      <c r="T344" s="38" t="s">
        <v>144</v>
      </c>
      <c r="U344" s="38" t="s">
        <v>145</v>
      </c>
      <c r="V344" s="38" t="s">
        <v>146</v>
      </c>
      <c r="X344" t="s">
        <v>145</v>
      </c>
      <c r="Y344" t="s">
        <v>146</v>
      </c>
    </row>
    <row r="345" spans="2:25" hidden="1" x14ac:dyDescent="0.3">
      <c r="B345">
        <v>4299</v>
      </c>
      <c r="C345">
        <v>-19.600000000000001</v>
      </c>
      <c r="D345">
        <v>15.664999999999999</v>
      </c>
      <c r="E345">
        <v>0</v>
      </c>
      <c r="S345">
        <v>13231</v>
      </c>
      <c r="T345" s="38">
        <v>-331470588235</v>
      </c>
      <c r="U345" s="38">
        <v>241000000000</v>
      </c>
      <c r="V345" s="38">
        <v>-150000000000</v>
      </c>
      <c r="W345" s="38"/>
      <c r="X345" s="38">
        <v>241000000000</v>
      </c>
      <c r="Y345" s="38">
        <v>-150000000000</v>
      </c>
    </row>
    <row r="346" spans="2:25" hidden="1" x14ac:dyDescent="0.3">
      <c r="B346">
        <v>4318</v>
      </c>
      <c r="C346">
        <v>-19.600000000000001</v>
      </c>
      <c r="D346">
        <v>16.568750000000001</v>
      </c>
      <c r="E346">
        <v>0</v>
      </c>
      <c r="S346">
        <v>13232</v>
      </c>
      <c r="T346" s="38">
        <v>-284117647059</v>
      </c>
      <c r="U346" s="38">
        <v>241000000000</v>
      </c>
      <c r="V346" s="38">
        <v>-150000000000</v>
      </c>
      <c r="W346" s="38"/>
      <c r="X346" s="38">
        <v>241000000000</v>
      </c>
      <c r="Y346" s="38">
        <v>-150000000000</v>
      </c>
    </row>
    <row r="347" spans="2:25" hidden="1" x14ac:dyDescent="0.3">
      <c r="B347">
        <v>4337</v>
      </c>
      <c r="C347">
        <v>-19.600000000000001</v>
      </c>
      <c r="D347">
        <v>17.4725</v>
      </c>
      <c r="E347">
        <v>0</v>
      </c>
      <c r="S347">
        <v>13233</v>
      </c>
      <c r="T347" s="38">
        <v>-236764705882</v>
      </c>
      <c r="U347" s="38">
        <v>241000000000</v>
      </c>
      <c r="V347" s="38">
        <v>-150000000000</v>
      </c>
      <c r="W347" s="38"/>
      <c r="X347" s="38">
        <v>241000000000</v>
      </c>
      <c r="Y347" s="38">
        <v>-150000000000</v>
      </c>
    </row>
    <row r="348" spans="2:25" hidden="1" x14ac:dyDescent="0.3">
      <c r="B348">
        <v>4356</v>
      </c>
      <c r="C348">
        <v>-19.600000000000001</v>
      </c>
      <c r="D348">
        <v>18.376249999999999</v>
      </c>
      <c r="E348">
        <v>0</v>
      </c>
      <c r="S348">
        <v>13234</v>
      </c>
      <c r="T348" s="38">
        <v>-189411764706</v>
      </c>
      <c r="U348" s="38">
        <v>241000000000</v>
      </c>
      <c r="V348" s="38">
        <v>-150000000000</v>
      </c>
      <c r="W348" s="38"/>
      <c r="X348" s="38">
        <v>241000000000</v>
      </c>
      <c r="Y348" s="38">
        <v>-150000000000</v>
      </c>
    </row>
    <row r="349" spans="2:25" hidden="1" x14ac:dyDescent="0.3">
      <c r="B349">
        <v>4011</v>
      </c>
      <c r="C349">
        <v>-19.540952820699999</v>
      </c>
      <c r="D349">
        <v>0.88993088592199998</v>
      </c>
      <c r="E349">
        <v>0</v>
      </c>
      <c r="S349">
        <v>13235</v>
      </c>
      <c r="T349" s="38">
        <v>-142058823529</v>
      </c>
      <c r="U349" s="38">
        <v>241000000000</v>
      </c>
      <c r="V349" s="38">
        <v>-150000000000</v>
      </c>
      <c r="W349" s="38"/>
      <c r="X349" s="38">
        <v>241000000000</v>
      </c>
      <c r="Y349" s="38">
        <v>-150000000000</v>
      </c>
    </row>
    <row r="350" spans="2:25" hidden="1" x14ac:dyDescent="0.3">
      <c r="B350">
        <v>2310</v>
      </c>
      <c r="C350">
        <v>-19.483333333299999</v>
      </c>
      <c r="D350">
        <v>24.1</v>
      </c>
      <c r="E350">
        <v>0</v>
      </c>
      <c r="S350">
        <v>13236</v>
      </c>
      <c r="T350" s="38" t="s">
        <v>148</v>
      </c>
      <c r="U350" s="38">
        <v>241000000000</v>
      </c>
      <c r="V350" s="38">
        <v>-150000000000</v>
      </c>
      <c r="X350" s="38">
        <v>241000000000</v>
      </c>
      <c r="Y350" s="38">
        <v>-150000000000</v>
      </c>
    </row>
    <row r="351" spans="2:25" hidden="1" x14ac:dyDescent="0.3">
      <c r="B351">
        <v>4407</v>
      </c>
      <c r="C351">
        <v>-19.4221518389</v>
      </c>
      <c r="D351">
        <v>21.6300036871</v>
      </c>
      <c r="E351">
        <v>0</v>
      </c>
      <c r="S351">
        <v>13237</v>
      </c>
      <c r="T351" t="s">
        <v>149</v>
      </c>
      <c r="U351" s="38">
        <v>241000000000</v>
      </c>
      <c r="V351" s="38">
        <v>-150000000000</v>
      </c>
      <c r="X351" s="38">
        <v>241000000000</v>
      </c>
      <c r="Y351" s="38">
        <v>-150000000000</v>
      </c>
    </row>
    <row r="352" spans="2:25" hidden="1" x14ac:dyDescent="0.3">
      <c r="B352">
        <v>4165</v>
      </c>
      <c r="C352">
        <v>-19.4069321968</v>
      </c>
      <c r="D352">
        <v>5.4416444334299996</v>
      </c>
      <c r="E352">
        <v>0</v>
      </c>
      <c r="S352">
        <v>13459</v>
      </c>
      <c r="T352" t="s">
        <v>155</v>
      </c>
      <c r="U352" t="s">
        <v>150</v>
      </c>
      <c r="V352" s="38">
        <v>-150000000000</v>
      </c>
      <c r="X352" t="s">
        <v>150</v>
      </c>
      <c r="Y352" s="38">
        <v>-150000000000</v>
      </c>
    </row>
    <row r="353" spans="2:25" hidden="1" x14ac:dyDescent="0.3">
      <c r="B353">
        <v>4411</v>
      </c>
      <c r="C353">
        <v>-19.357186299399999</v>
      </c>
      <c r="D353">
        <v>23.187116230400001</v>
      </c>
      <c r="E353">
        <v>0</v>
      </c>
      <c r="S353">
        <v>13460</v>
      </c>
      <c r="T353" s="38" t="s">
        <v>155</v>
      </c>
      <c r="U353" s="38">
        <v>173333333333</v>
      </c>
      <c r="V353" s="38">
        <v>-150000000000</v>
      </c>
      <c r="X353" s="38">
        <v>173333333333</v>
      </c>
      <c r="Y353" s="38">
        <v>-150000000000</v>
      </c>
    </row>
    <row r="354" spans="2:25" hidden="1" x14ac:dyDescent="0.3">
      <c r="B354">
        <v>4025</v>
      </c>
      <c r="C354">
        <v>-19.290621479399999</v>
      </c>
      <c r="D354">
        <v>1.7549771142899999</v>
      </c>
      <c r="E354">
        <v>0</v>
      </c>
      <c r="S354">
        <v>13461</v>
      </c>
      <c r="T354" s="38" t="s">
        <v>154</v>
      </c>
      <c r="U354" s="38" t="s">
        <v>151</v>
      </c>
      <c r="V354" s="38">
        <v>-150000000000</v>
      </c>
      <c r="X354" t="s">
        <v>151</v>
      </c>
      <c r="Y354" s="38">
        <v>-150000000000</v>
      </c>
    </row>
    <row r="355" spans="2:25" hidden="1" x14ac:dyDescent="0.3">
      <c r="B355">
        <v>4124</v>
      </c>
      <c r="C355">
        <v>-19.2661717575</v>
      </c>
      <c r="D355">
        <v>4.4776458847800003</v>
      </c>
      <c r="E355">
        <v>0</v>
      </c>
      <c r="S355">
        <v>13462</v>
      </c>
      <c r="T355" s="38" t="s">
        <v>154</v>
      </c>
      <c r="U355" s="38" t="s">
        <v>150</v>
      </c>
      <c r="V355" s="38">
        <v>-150000000000</v>
      </c>
      <c r="X355" t="s">
        <v>150</v>
      </c>
      <c r="Y355" s="38">
        <v>-150000000000</v>
      </c>
    </row>
    <row r="356" spans="2:25" hidden="1" x14ac:dyDescent="0.3">
      <c r="B356">
        <v>4078</v>
      </c>
      <c r="C356">
        <v>-19.2101580689</v>
      </c>
      <c r="D356">
        <v>3.5279251139599999</v>
      </c>
      <c r="E356">
        <v>0</v>
      </c>
      <c r="S356">
        <v>13463</v>
      </c>
      <c r="T356" s="38" t="s">
        <v>154</v>
      </c>
      <c r="U356" s="38">
        <v>130000000000</v>
      </c>
      <c r="V356" s="38">
        <v>-150000000000</v>
      </c>
      <c r="X356" s="38">
        <v>130000000000</v>
      </c>
      <c r="Y356" s="38">
        <v>-150000000000</v>
      </c>
    </row>
    <row r="357" spans="2:25" hidden="1" x14ac:dyDescent="0.3">
      <c r="B357">
        <v>4443</v>
      </c>
      <c r="C357">
        <v>-19.192821437599999</v>
      </c>
      <c r="D357">
        <v>21.119797834900002</v>
      </c>
      <c r="E357">
        <v>0</v>
      </c>
      <c r="S357">
        <v>13464</v>
      </c>
      <c r="T357" s="38" t="s">
        <v>154</v>
      </c>
      <c r="U357" s="38">
        <v>173333333333</v>
      </c>
      <c r="V357" s="38">
        <v>-150000000000</v>
      </c>
      <c r="X357" s="38">
        <v>173333333333</v>
      </c>
      <c r="Y357" s="38">
        <v>-150000000000</v>
      </c>
    </row>
    <row r="358" spans="2:25" hidden="1" x14ac:dyDescent="0.3">
      <c r="B358">
        <v>4426</v>
      </c>
      <c r="C358">
        <v>-19.192304995699999</v>
      </c>
      <c r="D358">
        <v>22.205438311199998</v>
      </c>
      <c r="E358">
        <v>0</v>
      </c>
      <c r="S358">
        <v>13465</v>
      </c>
      <c r="T358" s="38" t="s">
        <v>154</v>
      </c>
      <c r="U358" s="38">
        <v>216666666667</v>
      </c>
      <c r="V358" s="38">
        <v>-150000000000</v>
      </c>
      <c r="X358" s="38">
        <v>216666666667</v>
      </c>
      <c r="Y358" s="38">
        <v>-150000000000</v>
      </c>
    </row>
    <row r="359" spans="2:25" hidden="1" x14ac:dyDescent="0.3">
      <c r="B359">
        <v>4403</v>
      </c>
      <c r="C359">
        <v>-19.174225759700001</v>
      </c>
      <c r="D359">
        <v>20.676489648699999</v>
      </c>
      <c r="E359">
        <v>0</v>
      </c>
      <c r="S359">
        <v>13466</v>
      </c>
      <c r="T359" s="38">
        <v>-120000000000</v>
      </c>
      <c r="U359" s="38" t="s">
        <v>150</v>
      </c>
      <c r="V359" s="38">
        <v>-150000000000</v>
      </c>
      <c r="W359" s="38"/>
      <c r="X359" t="s">
        <v>150</v>
      </c>
      <c r="Y359" s="38">
        <v>-150000000000</v>
      </c>
    </row>
    <row r="360" spans="2:25" hidden="1" x14ac:dyDescent="0.3">
      <c r="B360">
        <v>1935</v>
      </c>
      <c r="C360">
        <v>-19.162500000000001</v>
      </c>
      <c r="D360">
        <v>2.586875</v>
      </c>
      <c r="E360">
        <v>0</v>
      </c>
      <c r="S360">
        <v>13467</v>
      </c>
      <c r="T360" s="38">
        <v>-120000000000</v>
      </c>
      <c r="U360" s="38">
        <v>173333333333</v>
      </c>
      <c r="V360" s="38">
        <v>-150000000000</v>
      </c>
      <c r="W360" s="38"/>
      <c r="X360" s="38">
        <v>173333333333</v>
      </c>
      <c r="Y360" s="38">
        <v>-150000000000</v>
      </c>
    </row>
    <row r="361" spans="2:25" hidden="1" x14ac:dyDescent="0.3">
      <c r="B361">
        <v>4455</v>
      </c>
      <c r="C361">
        <v>-19.155630081799998</v>
      </c>
      <c r="D361">
        <v>20.233181462400001</v>
      </c>
      <c r="E361">
        <v>0</v>
      </c>
      <c r="S361">
        <v>13468</v>
      </c>
      <c r="T361" s="38">
        <v>-160000000000</v>
      </c>
      <c r="U361" s="38" t="s">
        <v>151</v>
      </c>
      <c r="V361" s="38">
        <v>-150000000000</v>
      </c>
      <c r="W361" s="38"/>
      <c r="X361" t="s">
        <v>151</v>
      </c>
      <c r="Y361" s="38">
        <v>-150000000000</v>
      </c>
    </row>
    <row r="362" spans="2:25" hidden="1" x14ac:dyDescent="0.3">
      <c r="B362">
        <v>4177</v>
      </c>
      <c r="C362">
        <v>-19.141756626599999</v>
      </c>
      <c r="D362">
        <v>7.2959007939599996</v>
      </c>
      <c r="E362">
        <v>0</v>
      </c>
      <c r="S362">
        <v>13469</v>
      </c>
      <c r="T362" s="38">
        <v>-160000000000</v>
      </c>
      <c r="U362" s="38" t="s">
        <v>150</v>
      </c>
      <c r="V362" s="38">
        <v>-150000000000</v>
      </c>
      <c r="W362" s="38"/>
      <c r="X362" t="s">
        <v>150</v>
      </c>
      <c r="Y362" s="38">
        <v>-150000000000</v>
      </c>
    </row>
    <row r="363" spans="2:25" hidden="1" x14ac:dyDescent="0.3">
      <c r="B363">
        <v>4152</v>
      </c>
      <c r="C363">
        <v>-19.1417409644</v>
      </c>
      <c r="D363">
        <v>7.7654160784800004</v>
      </c>
      <c r="E363">
        <v>0</v>
      </c>
      <c r="S363">
        <v>13470</v>
      </c>
      <c r="T363" s="38">
        <v>-160000000000</v>
      </c>
      <c r="U363" s="38">
        <v>130000000000</v>
      </c>
      <c r="V363" s="38">
        <v>-150000000000</v>
      </c>
      <c r="W363" s="38"/>
      <c r="X363" s="38">
        <v>130000000000</v>
      </c>
      <c r="Y363" s="38">
        <v>-150000000000</v>
      </c>
    </row>
    <row r="364" spans="2:25" hidden="1" x14ac:dyDescent="0.3">
      <c r="B364">
        <v>4178</v>
      </c>
      <c r="C364">
        <v>-19.141725302099999</v>
      </c>
      <c r="D364">
        <v>8.2349313630100003</v>
      </c>
      <c r="E364">
        <v>0</v>
      </c>
      <c r="S364">
        <v>13471</v>
      </c>
      <c r="T364" s="38">
        <v>-160000000000</v>
      </c>
      <c r="U364" s="38">
        <v>173333333333</v>
      </c>
      <c r="V364" s="38">
        <v>-150000000000</v>
      </c>
      <c r="W364" s="38"/>
      <c r="X364" s="38">
        <v>173333333333</v>
      </c>
      <c r="Y364" s="38">
        <v>-150000000000</v>
      </c>
    </row>
    <row r="365" spans="2:25" hidden="1" x14ac:dyDescent="0.3">
      <c r="B365">
        <v>4164</v>
      </c>
      <c r="C365">
        <v>-19.138187447300002</v>
      </c>
      <c r="D365">
        <v>8.7067778469799997</v>
      </c>
      <c r="E365">
        <v>0</v>
      </c>
      <c r="T365" s="38"/>
      <c r="U365" s="38"/>
      <c r="V365" s="38"/>
    </row>
    <row r="366" spans="2:25" hidden="1" x14ac:dyDescent="0.3">
      <c r="B366">
        <v>4181</v>
      </c>
      <c r="C366">
        <v>-19.134649592399999</v>
      </c>
      <c r="D366">
        <v>9.17862433096</v>
      </c>
      <c r="E366">
        <v>0</v>
      </c>
      <c r="S366" t="s">
        <v>143</v>
      </c>
      <c r="T366" s="38" t="s">
        <v>144</v>
      </c>
      <c r="U366" s="38" t="s">
        <v>145</v>
      </c>
      <c r="V366" s="38" t="s">
        <v>146</v>
      </c>
      <c r="X366" t="s">
        <v>145</v>
      </c>
      <c r="Y366" t="s">
        <v>146</v>
      </c>
    </row>
    <row r="367" spans="2:25" hidden="1" x14ac:dyDescent="0.3">
      <c r="B367">
        <v>4377</v>
      </c>
      <c r="C367">
        <v>-19.1278150409</v>
      </c>
      <c r="D367">
        <v>19.756590731199999</v>
      </c>
      <c r="E367">
        <v>0</v>
      </c>
      <c r="S367">
        <v>13472</v>
      </c>
      <c r="T367" s="38">
        <v>-160000000000</v>
      </c>
      <c r="U367" s="38">
        <v>216666666667</v>
      </c>
      <c r="V367" s="38">
        <v>-150000000000</v>
      </c>
      <c r="W367" s="38"/>
      <c r="X367" s="38">
        <v>216666666667</v>
      </c>
      <c r="Y367" s="38">
        <v>-150000000000</v>
      </c>
    </row>
    <row r="368" spans="2:25" hidden="1" x14ac:dyDescent="0.3">
      <c r="B368">
        <v>4139</v>
      </c>
      <c r="C368">
        <v>-19.126352151599999</v>
      </c>
      <c r="D368">
        <v>9.65500876766</v>
      </c>
      <c r="E368">
        <v>0</v>
      </c>
      <c r="S368">
        <v>13473</v>
      </c>
      <c r="T368" s="38">
        <v>-200000000000</v>
      </c>
      <c r="U368" s="38" t="s">
        <v>150</v>
      </c>
      <c r="V368" s="38">
        <v>-150000000000</v>
      </c>
      <c r="W368" s="38"/>
      <c r="X368" t="s">
        <v>150</v>
      </c>
      <c r="Y368" s="38">
        <v>-150000000000</v>
      </c>
    </row>
    <row r="369" spans="2:25" hidden="1" x14ac:dyDescent="0.3">
      <c r="B369">
        <v>4199</v>
      </c>
      <c r="C369">
        <v>-19.118054710900001</v>
      </c>
      <c r="D369">
        <v>10.1313932044</v>
      </c>
      <c r="E369">
        <v>0</v>
      </c>
      <c r="S369">
        <v>13474</v>
      </c>
      <c r="T369" s="38">
        <v>-200000000000</v>
      </c>
      <c r="U369" s="38">
        <v>173333333333</v>
      </c>
      <c r="V369" s="38">
        <v>-150000000000</v>
      </c>
      <c r="W369" s="38"/>
      <c r="X369" s="38">
        <v>173333333333</v>
      </c>
      <c r="Y369" s="38">
        <v>-150000000000</v>
      </c>
    </row>
    <row r="370" spans="2:25" hidden="1" x14ac:dyDescent="0.3">
      <c r="B370">
        <v>4153</v>
      </c>
      <c r="C370">
        <v>-19.1149848405</v>
      </c>
      <c r="D370">
        <v>6.8355495833199997</v>
      </c>
      <c r="E370">
        <v>0</v>
      </c>
      <c r="S370">
        <v>13475</v>
      </c>
      <c r="T370" s="38">
        <v>-240000000000</v>
      </c>
      <c r="U370" s="38" t="s">
        <v>151</v>
      </c>
      <c r="V370" s="38">
        <v>-150000000000</v>
      </c>
      <c r="W370" s="38"/>
      <c r="X370" t="s">
        <v>151</v>
      </c>
      <c r="Y370" s="38">
        <v>-150000000000</v>
      </c>
    </row>
    <row r="371" spans="2:25" hidden="1" x14ac:dyDescent="0.3">
      <c r="B371">
        <v>4098</v>
      </c>
      <c r="C371">
        <v>-19.108946407000001</v>
      </c>
      <c r="D371">
        <v>10.6109839325</v>
      </c>
      <c r="E371">
        <v>0</v>
      </c>
      <c r="S371">
        <v>13476</v>
      </c>
      <c r="T371" s="38">
        <v>-240000000000</v>
      </c>
      <c r="U371" s="38" t="s">
        <v>150</v>
      </c>
      <c r="V371" s="38">
        <v>-150000000000</v>
      </c>
      <c r="W371" s="38"/>
      <c r="X371" t="s">
        <v>150</v>
      </c>
      <c r="Y371" s="38">
        <v>-150000000000</v>
      </c>
    </row>
    <row r="372" spans="2:25" x14ac:dyDescent="0.3">
      <c r="B372">
        <v>1541</v>
      </c>
      <c r="C372">
        <v>-19.100000000000001</v>
      </c>
      <c r="D372">
        <v>0</v>
      </c>
      <c r="E372">
        <v>0</v>
      </c>
      <c r="T372" s="38"/>
      <c r="U372" s="38"/>
      <c r="V372" s="38"/>
      <c r="W372" s="38"/>
      <c r="X372" s="38"/>
      <c r="Y372" s="38"/>
    </row>
    <row r="373" spans="2:25" hidden="1" x14ac:dyDescent="0.3">
      <c r="B373">
        <v>2059</v>
      </c>
      <c r="C373">
        <v>-19.100000000000001</v>
      </c>
      <c r="D373">
        <v>12.05</v>
      </c>
      <c r="E373">
        <v>0</v>
      </c>
      <c r="S373">
        <v>13478</v>
      </c>
      <c r="T373" s="38">
        <v>-240000000000</v>
      </c>
      <c r="U373" s="38">
        <v>173333333333</v>
      </c>
      <c r="V373" s="38">
        <v>-150000000000</v>
      </c>
      <c r="W373" s="38"/>
      <c r="X373" s="38">
        <v>173333333333</v>
      </c>
      <c r="Y373" s="38">
        <v>-150000000000</v>
      </c>
    </row>
    <row r="374" spans="2:25" hidden="1" x14ac:dyDescent="0.3">
      <c r="B374">
        <v>2167</v>
      </c>
      <c r="C374">
        <v>-19.100000000000001</v>
      </c>
      <c r="D374">
        <v>19.28</v>
      </c>
      <c r="E374">
        <v>0</v>
      </c>
      <c r="S374">
        <v>13479</v>
      </c>
      <c r="T374" s="38">
        <v>-240000000000</v>
      </c>
      <c r="U374" s="38">
        <v>216666666667</v>
      </c>
      <c r="V374" s="38">
        <v>-150000000000</v>
      </c>
      <c r="W374" s="38"/>
      <c r="X374" s="38">
        <v>216666666667</v>
      </c>
      <c r="Y374" s="38">
        <v>-150000000000</v>
      </c>
    </row>
    <row r="375" spans="2:25" hidden="1" x14ac:dyDescent="0.3">
      <c r="B375">
        <v>4233</v>
      </c>
      <c r="C375">
        <v>-19.100000000000001</v>
      </c>
      <c r="D375">
        <v>12.501875</v>
      </c>
      <c r="E375">
        <v>0</v>
      </c>
      <c r="S375">
        <v>13480</v>
      </c>
      <c r="T375" s="38">
        <v>-280000000000</v>
      </c>
      <c r="U375" s="38" t="s">
        <v>150</v>
      </c>
      <c r="V375" s="38">
        <v>-150000000000</v>
      </c>
      <c r="W375" s="38"/>
      <c r="X375" t="s">
        <v>150</v>
      </c>
      <c r="Y375" s="38">
        <v>-150000000000</v>
      </c>
    </row>
    <row r="376" spans="2:25" hidden="1" x14ac:dyDescent="0.3">
      <c r="B376">
        <v>4243</v>
      </c>
      <c r="C376">
        <v>-19.100000000000001</v>
      </c>
      <c r="D376">
        <v>12.953749999999999</v>
      </c>
      <c r="E376">
        <v>0</v>
      </c>
      <c r="S376">
        <v>13481</v>
      </c>
      <c r="T376" s="38">
        <v>-280000000000</v>
      </c>
      <c r="U376" s="38">
        <v>173333333333</v>
      </c>
      <c r="V376" s="38">
        <v>-150000000000</v>
      </c>
      <c r="W376" s="38"/>
      <c r="X376" s="38">
        <v>173333333333</v>
      </c>
      <c r="Y376" s="38">
        <v>-150000000000</v>
      </c>
    </row>
    <row r="377" spans="2:25" hidden="1" x14ac:dyDescent="0.3">
      <c r="B377">
        <v>4252</v>
      </c>
      <c r="C377">
        <v>-19.100000000000001</v>
      </c>
      <c r="D377">
        <v>13.405625000000001</v>
      </c>
      <c r="E377">
        <v>0</v>
      </c>
      <c r="S377">
        <v>13537</v>
      </c>
      <c r="T377" s="38">
        <v>320000000000</v>
      </c>
      <c r="U377" s="38" t="s">
        <v>147</v>
      </c>
      <c r="V377" s="38">
        <v>-150000000000</v>
      </c>
      <c r="W377" s="38"/>
      <c r="X377" t="s">
        <v>147</v>
      </c>
      <c r="Y377" s="38">
        <v>-150000000000</v>
      </c>
    </row>
    <row r="378" spans="2:25" hidden="1" x14ac:dyDescent="0.3">
      <c r="B378">
        <v>4262</v>
      </c>
      <c r="C378">
        <v>-19.100000000000001</v>
      </c>
      <c r="D378">
        <v>13.8575</v>
      </c>
      <c r="E378">
        <v>0</v>
      </c>
      <c r="S378">
        <v>13538</v>
      </c>
      <c r="T378" s="38" t="s">
        <v>158</v>
      </c>
      <c r="U378" s="38" t="s">
        <v>147</v>
      </c>
      <c r="V378" s="38">
        <v>-150000000000</v>
      </c>
      <c r="X378" t="s">
        <v>147</v>
      </c>
      <c r="Y378" s="38">
        <v>-150000000000</v>
      </c>
    </row>
    <row r="379" spans="2:25" hidden="1" x14ac:dyDescent="0.3">
      <c r="B379">
        <v>4271</v>
      </c>
      <c r="C379">
        <v>-19.100000000000001</v>
      </c>
      <c r="D379">
        <v>14.309374999999999</v>
      </c>
      <c r="E379">
        <v>0</v>
      </c>
      <c r="S379">
        <v>13539</v>
      </c>
      <c r="T379" s="38" t="s">
        <v>159</v>
      </c>
      <c r="U379" s="38" t="s">
        <v>147</v>
      </c>
      <c r="V379" s="38">
        <v>-150000000000</v>
      </c>
      <c r="X379" t="s">
        <v>147</v>
      </c>
      <c r="Y379" s="38">
        <v>-150000000000</v>
      </c>
    </row>
    <row r="380" spans="2:25" hidden="1" x14ac:dyDescent="0.3">
      <c r="B380">
        <v>4281</v>
      </c>
      <c r="C380">
        <v>-19.100000000000001</v>
      </c>
      <c r="D380">
        <v>14.76125</v>
      </c>
      <c r="E380">
        <v>0</v>
      </c>
      <c r="S380">
        <v>13540</v>
      </c>
      <c r="T380" s="38">
        <v>120000000000</v>
      </c>
      <c r="U380" s="38" t="s">
        <v>147</v>
      </c>
      <c r="V380" s="38">
        <v>-150000000000</v>
      </c>
      <c r="W380" s="38"/>
      <c r="X380" t="s">
        <v>147</v>
      </c>
      <c r="Y380" s="38">
        <v>-150000000000</v>
      </c>
    </row>
    <row r="381" spans="2:25" hidden="1" x14ac:dyDescent="0.3">
      <c r="B381">
        <v>4290</v>
      </c>
      <c r="C381">
        <v>-19.100000000000001</v>
      </c>
      <c r="D381">
        <v>15.213125</v>
      </c>
      <c r="E381">
        <v>0</v>
      </c>
      <c r="S381">
        <v>13541</v>
      </c>
      <c r="T381" s="38">
        <v>160000000000</v>
      </c>
      <c r="U381" s="38" t="s">
        <v>147</v>
      </c>
      <c r="V381" s="38">
        <v>-150000000000</v>
      </c>
      <c r="W381" s="38"/>
      <c r="X381" t="s">
        <v>147</v>
      </c>
      <c r="Y381" s="38">
        <v>-150000000000</v>
      </c>
    </row>
    <row r="382" spans="2:25" hidden="1" x14ac:dyDescent="0.3">
      <c r="B382">
        <v>4300</v>
      </c>
      <c r="C382">
        <v>-19.100000000000001</v>
      </c>
      <c r="D382">
        <v>15.664999999999999</v>
      </c>
      <c r="E382">
        <v>0</v>
      </c>
      <c r="S382">
        <v>13542</v>
      </c>
      <c r="T382" s="38">
        <v>200000000000</v>
      </c>
      <c r="U382" s="38" t="s">
        <v>147</v>
      </c>
      <c r="V382" s="38">
        <v>-150000000000</v>
      </c>
      <c r="W382" s="38"/>
      <c r="X382" t="s">
        <v>147</v>
      </c>
      <c r="Y382" s="38">
        <v>-150000000000</v>
      </c>
    </row>
    <row r="383" spans="2:25" hidden="1" x14ac:dyDescent="0.3">
      <c r="B383">
        <v>4309</v>
      </c>
      <c r="C383">
        <v>-19.100000000000001</v>
      </c>
      <c r="D383">
        <v>16.116875</v>
      </c>
      <c r="E383">
        <v>0</v>
      </c>
      <c r="S383">
        <v>13543</v>
      </c>
      <c r="T383" s="38">
        <v>240000000000</v>
      </c>
      <c r="U383" s="38" t="s">
        <v>147</v>
      </c>
      <c r="V383" s="38">
        <v>-150000000000</v>
      </c>
      <c r="W383" s="38"/>
      <c r="X383" t="s">
        <v>147</v>
      </c>
      <c r="Y383" s="38">
        <v>-150000000000</v>
      </c>
    </row>
    <row r="384" spans="2:25" hidden="1" x14ac:dyDescent="0.3">
      <c r="B384">
        <v>4319</v>
      </c>
      <c r="C384">
        <v>-19.100000000000001</v>
      </c>
      <c r="D384">
        <v>16.568750000000001</v>
      </c>
      <c r="E384">
        <v>0</v>
      </c>
      <c r="S384">
        <v>13544</v>
      </c>
      <c r="T384" s="38">
        <v>280000000000</v>
      </c>
      <c r="U384" s="38" t="s">
        <v>147</v>
      </c>
      <c r="V384" s="38">
        <v>-150000000000</v>
      </c>
      <c r="W384" s="38"/>
      <c r="X384" t="s">
        <v>147</v>
      </c>
      <c r="Y384" s="38">
        <v>-150000000000</v>
      </c>
    </row>
    <row r="385" spans="2:25" hidden="1" x14ac:dyDescent="0.3">
      <c r="B385">
        <v>4328</v>
      </c>
      <c r="C385">
        <v>-19.100000000000001</v>
      </c>
      <c r="D385">
        <v>17.020624999999999</v>
      </c>
      <c r="E385">
        <v>0</v>
      </c>
      <c r="S385">
        <v>13545</v>
      </c>
      <c r="T385" s="38">
        <v>320000000000</v>
      </c>
      <c r="U385" s="38">
        <v>260000000000</v>
      </c>
      <c r="V385" s="38">
        <v>-150000000000</v>
      </c>
      <c r="W385" s="38"/>
      <c r="X385" s="38">
        <v>260000000000</v>
      </c>
      <c r="Y385" s="38">
        <v>-150000000000</v>
      </c>
    </row>
    <row r="386" spans="2:25" hidden="1" x14ac:dyDescent="0.3">
      <c r="B386">
        <v>4338</v>
      </c>
      <c r="C386">
        <v>-19.100000000000001</v>
      </c>
      <c r="D386">
        <v>17.4725</v>
      </c>
      <c r="E386">
        <v>0</v>
      </c>
      <c r="S386">
        <v>13546</v>
      </c>
      <c r="T386" s="38" t="s">
        <v>158</v>
      </c>
      <c r="U386" s="38">
        <v>260000000000</v>
      </c>
      <c r="V386" s="38">
        <v>-150000000000</v>
      </c>
      <c r="X386" s="38">
        <v>260000000000</v>
      </c>
      <c r="Y386" s="38">
        <v>-150000000000</v>
      </c>
    </row>
    <row r="387" spans="2:25" hidden="1" x14ac:dyDescent="0.3">
      <c r="B387">
        <v>4347</v>
      </c>
      <c r="C387">
        <v>-19.100000000000001</v>
      </c>
      <c r="D387">
        <v>17.924375000000001</v>
      </c>
      <c r="E387">
        <v>0</v>
      </c>
      <c r="T387" s="38"/>
      <c r="U387" s="38"/>
      <c r="V387" s="38"/>
    </row>
    <row r="388" spans="2:25" hidden="1" x14ac:dyDescent="0.3">
      <c r="B388">
        <v>4357</v>
      </c>
      <c r="C388">
        <v>-19.100000000000001</v>
      </c>
      <c r="D388">
        <v>18.376249999999999</v>
      </c>
      <c r="E388">
        <v>0</v>
      </c>
      <c r="S388" t="s">
        <v>143</v>
      </c>
      <c r="T388" s="38" t="s">
        <v>144</v>
      </c>
      <c r="U388" s="38" t="s">
        <v>145</v>
      </c>
      <c r="V388" s="38" t="s">
        <v>146</v>
      </c>
      <c r="X388" t="s">
        <v>145</v>
      </c>
      <c r="Y388" t="s">
        <v>146</v>
      </c>
    </row>
    <row r="389" spans="2:25" hidden="1" x14ac:dyDescent="0.3">
      <c r="B389">
        <v>4366</v>
      </c>
      <c r="C389">
        <v>-19.100000000000001</v>
      </c>
      <c r="D389">
        <v>18.828125</v>
      </c>
      <c r="E389">
        <v>0</v>
      </c>
      <c r="S389">
        <v>13547</v>
      </c>
      <c r="T389" s="38" t="s">
        <v>159</v>
      </c>
      <c r="U389" s="38">
        <v>260000000000</v>
      </c>
      <c r="V389" s="38">
        <v>-150000000000</v>
      </c>
      <c r="X389" s="38">
        <v>260000000000</v>
      </c>
      <c r="Y389" s="38">
        <v>-150000000000</v>
      </c>
    </row>
    <row r="390" spans="2:25" hidden="1" x14ac:dyDescent="0.3">
      <c r="B390">
        <v>4045</v>
      </c>
      <c r="C390">
        <v>-19.099919051499999</v>
      </c>
      <c r="D390">
        <v>11.570287330299999</v>
      </c>
      <c r="E390">
        <v>0</v>
      </c>
      <c r="S390">
        <v>13548</v>
      </c>
      <c r="T390" s="38">
        <v>120000000000</v>
      </c>
      <c r="U390" s="38">
        <v>260000000000</v>
      </c>
      <c r="V390" s="38">
        <v>-150000000000</v>
      </c>
      <c r="W390" s="38"/>
      <c r="X390" s="38">
        <v>260000000000</v>
      </c>
      <c r="Y390" s="38">
        <v>-150000000000</v>
      </c>
    </row>
    <row r="391" spans="2:25" hidden="1" x14ac:dyDescent="0.3">
      <c r="B391">
        <v>4225</v>
      </c>
      <c r="C391">
        <v>-19.099838103</v>
      </c>
      <c r="D391">
        <v>11.0905746607</v>
      </c>
      <c r="E391">
        <v>0</v>
      </c>
      <c r="S391">
        <v>13549</v>
      </c>
      <c r="T391" s="38">
        <v>160000000000</v>
      </c>
      <c r="U391" s="38">
        <v>260000000000</v>
      </c>
      <c r="V391" s="38">
        <v>-150000000000</v>
      </c>
      <c r="W391" s="38"/>
      <c r="X391" s="38">
        <v>260000000000</v>
      </c>
      <c r="Y391" s="38">
        <v>-150000000000</v>
      </c>
    </row>
    <row r="392" spans="2:25" hidden="1" x14ac:dyDescent="0.3">
      <c r="B392">
        <v>4176</v>
      </c>
      <c r="C392">
        <v>-19.088213054400001</v>
      </c>
      <c r="D392">
        <v>6.3751983726799999</v>
      </c>
      <c r="E392">
        <v>0</v>
      </c>
      <c r="S392">
        <v>13550</v>
      </c>
      <c r="T392" s="38">
        <v>200000000000</v>
      </c>
      <c r="U392" s="38">
        <v>260000000000</v>
      </c>
      <c r="V392" s="38">
        <v>-150000000000</v>
      </c>
      <c r="W392" s="38"/>
      <c r="X392" s="38">
        <v>260000000000</v>
      </c>
      <c r="Y392" s="38">
        <v>-150000000000</v>
      </c>
    </row>
    <row r="393" spans="2:25" hidden="1" x14ac:dyDescent="0.3">
      <c r="B393">
        <v>4002</v>
      </c>
      <c r="C393">
        <v>-19.057244132600001</v>
      </c>
      <c r="D393">
        <v>0.43083032985300002</v>
      </c>
      <c r="E393">
        <v>0</v>
      </c>
      <c r="S393">
        <v>13551</v>
      </c>
      <c r="T393" s="38">
        <v>240000000000</v>
      </c>
      <c r="U393" s="38">
        <v>260000000000</v>
      </c>
      <c r="V393" s="38">
        <v>-150000000000</v>
      </c>
      <c r="W393" s="38"/>
      <c r="X393" s="38">
        <v>260000000000</v>
      </c>
      <c r="Y393" s="38">
        <v>-150000000000</v>
      </c>
    </row>
    <row r="394" spans="2:25" hidden="1" x14ac:dyDescent="0.3">
      <c r="B394">
        <v>4154</v>
      </c>
      <c r="C394">
        <v>-19.0219822382</v>
      </c>
      <c r="D394">
        <v>5.9106632701799997</v>
      </c>
      <c r="E394">
        <v>0</v>
      </c>
      <c r="S394">
        <v>13552</v>
      </c>
      <c r="T394" s="38">
        <v>280000000000</v>
      </c>
      <c r="U394" s="38">
        <v>260000000000</v>
      </c>
      <c r="V394" s="38">
        <v>-150000000000</v>
      </c>
      <c r="W394" s="38"/>
      <c r="X394" s="38">
        <v>260000000000</v>
      </c>
      <c r="Y394" s="38">
        <v>-150000000000</v>
      </c>
    </row>
    <row r="395" spans="2:25" hidden="1" x14ac:dyDescent="0.3">
      <c r="B395">
        <v>4033</v>
      </c>
      <c r="C395">
        <v>-19.014488265200001</v>
      </c>
      <c r="D395">
        <v>0.86166065970600003</v>
      </c>
      <c r="E395">
        <v>0</v>
      </c>
      <c r="S395">
        <v>13553</v>
      </c>
      <c r="T395" s="38">
        <v>320000000000</v>
      </c>
      <c r="U395" s="38">
        <v>216666666667</v>
      </c>
      <c r="V395" s="38">
        <v>-150000000000</v>
      </c>
      <c r="W395" s="38"/>
      <c r="X395" s="38">
        <v>216666666667</v>
      </c>
      <c r="Y395" s="38">
        <v>-150000000000</v>
      </c>
    </row>
    <row r="396" spans="2:25" hidden="1" x14ac:dyDescent="0.3">
      <c r="B396">
        <v>2309</v>
      </c>
      <c r="C396">
        <v>-19</v>
      </c>
      <c r="D396">
        <v>24.1</v>
      </c>
      <c r="E396">
        <v>0</v>
      </c>
      <c r="S396">
        <v>13554</v>
      </c>
      <c r="T396" s="38">
        <v>320000000000</v>
      </c>
      <c r="U396" s="38">
        <v>173333333333</v>
      </c>
      <c r="V396" s="38">
        <v>-150000000000</v>
      </c>
      <c r="W396" s="38"/>
      <c r="X396" s="38">
        <v>173333333333</v>
      </c>
      <c r="Y396" s="38">
        <v>-150000000000</v>
      </c>
    </row>
    <row r="397" spans="2:25" hidden="1" x14ac:dyDescent="0.3">
      <c r="B397">
        <v>4179</v>
      </c>
      <c r="C397">
        <v>-18.955751422100001</v>
      </c>
      <c r="D397">
        <v>5.4461281676800004</v>
      </c>
      <c r="E397">
        <v>0</v>
      </c>
      <c r="S397">
        <v>13555</v>
      </c>
      <c r="T397" s="38">
        <v>320000000000</v>
      </c>
      <c r="U397" s="38">
        <v>130000000000</v>
      </c>
      <c r="V397" s="38">
        <v>-150000000000</v>
      </c>
      <c r="W397" s="38"/>
      <c r="X397" s="38">
        <v>130000000000</v>
      </c>
      <c r="Y397" s="38">
        <v>-150000000000</v>
      </c>
    </row>
    <row r="398" spans="2:25" hidden="1" x14ac:dyDescent="0.3">
      <c r="B398">
        <v>4371</v>
      </c>
      <c r="C398">
        <v>-18.9554184775</v>
      </c>
      <c r="D398">
        <v>23.650449306399999</v>
      </c>
      <c r="E398">
        <v>0</v>
      </c>
      <c r="S398">
        <v>13556</v>
      </c>
      <c r="T398" s="38">
        <v>320000000000</v>
      </c>
      <c r="U398" s="38" t="s">
        <v>150</v>
      </c>
      <c r="V398" s="38">
        <v>-150000000000</v>
      </c>
      <c r="W398" s="38"/>
      <c r="X398" t="s">
        <v>150</v>
      </c>
      <c r="Y398" s="38">
        <v>-150000000000</v>
      </c>
    </row>
    <row r="399" spans="2:25" hidden="1" x14ac:dyDescent="0.3">
      <c r="B399">
        <v>4026</v>
      </c>
      <c r="C399">
        <v>-18.936683674000001</v>
      </c>
      <c r="D399">
        <v>1.2871129918699999</v>
      </c>
      <c r="E399">
        <v>0</v>
      </c>
      <c r="S399">
        <v>13557</v>
      </c>
      <c r="T399" s="38">
        <v>320000000000</v>
      </c>
      <c r="U399" s="38" t="s">
        <v>151</v>
      </c>
      <c r="V399" s="38">
        <v>-150000000000</v>
      </c>
      <c r="W399" s="38"/>
      <c r="X399" t="s">
        <v>151</v>
      </c>
      <c r="Y399" s="38">
        <v>-150000000000</v>
      </c>
    </row>
    <row r="400" spans="2:25" hidden="1" x14ac:dyDescent="0.3">
      <c r="B400">
        <v>4461</v>
      </c>
      <c r="C400">
        <v>-18.910836954899999</v>
      </c>
      <c r="D400">
        <v>23.200898612900001</v>
      </c>
      <c r="E400">
        <v>0</v>
      </c>
      <c r="S400">
        <v>13558</v>
      </c>
      <c r="T400" s="38">
        <v>280000000000</v>
      </c>
      <c r="U400" s="38" t="s">
        <v>150</v>
      </c>
      <c r="V400" s="38">
        <v>-150000000000</v>
      </c>
      <c r="W400" s="38"/>
      <c r="X400" t="s">
        <v>150</v>
      </c>
      <c r="Y400" s="38">
        <v>-150000000000</v>
      </c>
    </row>
    <row r="401" spans="2:25" hidden="1" x14ac:dyDescent="0.3">
      <c r="B401">
        <v>4141</v>
      </c>
      <c r="C401">
        <v>-18.8989141373</v>
      </c>
      <c r="D401">
        <v>4.96794611308</v>
      </c>
      <c r="E401">
        <v>0</v>
      </c>
      <c r="S401">
        <v>13559</v>
      </c>
      <c r="T401" s="38">
        <v>280000000000</v>
      </c>
      <c r="U401" s="38">
        <v>173333333333</v>
      </c>
      <c r="V401" s="38">
        <v>-150000000000</v>
      </c>
      <c r="W401" s="38"/>
      <c r="X401" s="38">
        <v>173333333333</v>
      </c>
      <c r="Y401" s="38">
        <v>-150000000000</v>
      </c>
    </row>
    <row r="402" spans="2:25" hidden="1" x14ac:dyDescent="0.3">
      <c r="B402">
        <v>4042</v>
      </c>
      <c r="C402">
        <v>-18.8588790827</v>
      </c>
      <c r="D402">
        <v>1.7125653240300001</v>
      </c>
      <c r="E402">
        <v>0</v>
      </c>
      <c r="S402">
        <v>13560</v>
      </c>
      <c r="T402" s="38">
        <v>240000000000</v>
      </c>
      <c r="U402" s="38" t="s">
        <v>151</v>
      </c>
      <c r="V402" s="38">
        <v>-150000000000</v>
      </c>
      <c r="W402" s="38"/>
      <c r="X402" t="s">
        <v>151</v>
      </c>
      <c r="Y402" s="38">
        <v>-150000000000</v>
      </c>
    </row>
    <row r="403" spans="2:25" hidden="1" x14ac:dyDescent="0.3">
      <c r="B403">
        <v>4194</v>
      </c>
      <c r="C403">
        <v>-18.8420768525</v>
      </c>
      <c r="D403">
        <v>4.4897640584699996</v>
      </c>
      <c r="E403">
        <v>0</v>
      </c>
      <c r="S403">
        <v>13561</v>
      </c>
      <c r="T403" s="38">
        <v>240000000000</v>
      </c>
      <c r="U403" s="38" t="s">
        <v>150</v>
      </c>
      <c r="V403" s="38">
        <v>-150000000000</v>
      </c>
      <c r="W403" s="38"/>
      <c r="X403" t="s">
        <v>150</v>
      </c>
      <c r="Y403" s="38">
        <v>-150000000000</v>
      </c>
    </row>
    <row r="404" spans="2:25" hidden="1" x14ac:dyDescent="0.3">
      <c r="B404">
        <v>4427</v>
      </c>
      <c r="C404">
        <v>-18.821982352999999</v>
      </c>
      <c r="D404">
        <v>22.735782848100001</v>
      </c>
      <c r="E404">
        <v>0</v>
      </c>
      <c r="S404">
        <v>13562</v>
      </c>
      <c r="T404" s="38">
        <v>240000000000</v>
      </c>
      <c r="U404" s="38">
        <v>130000000000</v>
      </c>
      <c r="V404" s="38">
        <v>-150000000000</v>
      </c>
      <c r="W404" s="38"/>
      <c r="X404" s="38">
        <v>130000000000</v>
      </c>
      <c r="Y404" s="38">
        <v>-150000000000</v>
      </c>
    </row>
    <row r="405" spans="2:25" hidden="1" x14ac:dyDescent="0.3">
      <c r="B405">
        <v>4103</v>
      </c>
      <c r="C405">
        <v>-18.810378332199999</v>
      </c>
      <c r="D405">
        <v>4.0118056201599996</v>
      </c>
      <c r="E405">
        <v>0</v>
      </c>
      <c r="S405">
        <v>13563</v>
      </c>
      <c r="T405" s="38">
        <v>240000000000</v>
      </c>
      <c r="U405" s="38">
        <v>173333333333</v>
      </c>
      <c r="V405" s="38">
        <v>-150000000000</v>
      </c>
      <c r="W405" s="38"/>
      <c r="X405" s="38">
        <v>173333333333</v>
      </c>
      <c r="Y405" s="38">
        <v>-150000000000</v>
      </c>
    </row>
    <row r="406" spans="2:25" hidden="1" x14ac:dyDescent="0.3">
      <c r="B406">
        <v>4027</v>
      </c>
      <c r="C406">
        <v>-18.791939541400001</v>
      </c>
      <c r="D406">
        <v>2.15065766201</v>
      </c>
      <c r="E406">
        <v>0</v>
      </c>
      <c r="S406">
        <v>13564</v>
      </c>
      <c r="T406" s="38">
        <v>240000000000</v>
      </c>
      <c r="U406" s="38">
        <v>216666666667</v>
      </c>
      <c r="V406" s="38">
        <v>-150000000000</v>
      </c>
      <c r="W406" s="38"/>
      <c r="X406" s="38">
        <v>216666666667</v>
      </c>
      <c r="Y406" s="38">
        <v>-150000000000</v>
      </c>
    </row>
    <row r="407" spans="2:25" hidden="1" x14ac:dyDescent="0.3">
      <c r="B407">
        <v>4219</v>
      </c>
      <c r="C407">
        <v>-18.778679811899998</v>
      </c>
      <c r="D407">
        <v>3.5338471818400001</v>
      </c>
      <c r="E407">
        <v>0</v>
      </c>
      <c r="S407">
        <v>13565</v>
      </c>
      <c r="T407" s="38">
        <v>200000000000</v>
      </c>
      <c r="U407" s="38" t="s">
        <v>150</v>
      </c>
      <c r="V407" s="38">
        <v>-150000000000</v>
      </c>
      <c r="W407" s="38"/>
      <c r="X407" t="s">
        <v>150</v>
      </c>
      <c r="Y407" s="38">
        <v>-150000000000</v>
      </c>
    </row>
    <row r="408" spans="2:25" hidden="1" x14ac:dyDescent="0.3">
      <c r="B408">
        <v>4051</v>
      </c>
      <c r="C408">
        <v>-18.751839905899999</v>
      </c>
      <c r="D408">
        <v>3.0612985909199999</v>
      </c>
      <c r="E408">
        <v>0</v>
      </c>
      <c r="S408">
        <v>13566</v>
      </c>
      <c r="T408" s="38">
        <v>200000000000</v>
      </c>
      <c r="U408" s="38">
        <v>173333333333</v>
      </c>
      <c r="V408" s="38">
        <v>-150000000000</v>
      </c>
      <c r="W408" s="38"/>
      <c r="X408" s="38">
        <v>173333333333</v>
      </c>
      <c r="Y408" s="38">
        <v>-150000000000</v>
      </c>
    </row>
    <row r="409" spans="2:25" hidden="1" x14ac:dyDescent="0.3">
      <c r="B409">
        <v>4469</v>
      </c>
      <c r="C409">
        <v>-18.733127751000001</v>
      </c>
      <c r="D409">
        <v>22.270667083199999</v>
      </c>
      <c r="E409">
        <v>0</v>
      </c>
      <c r="T409" s="38"/>
      <c r="U409" s="38"/>
      <c r="V409" s="38"/>
    </row>
    <row r="410" spans="2:25" hidden="1" x14ac:dyDescent="0.3">
      <c r="B410">
        <v>1934</v>
      </c>
      <c r="C410">
        <v>-18.725000000000001</v>
      </c>
      <c r="D410">
        <v>2.5887500000000001</v>
      </c>
      <c r="E410">
        <v>0</v>
      </c>
      <c r="S410" t="s">
        <v>143</v>
      </c>
      <c r="T410" s="38" t="s">
        <v>144</v>
      </c>
      <c r="U410" s="38" t="s">
        <v>145</v>
      </c>
      <c r="V410" s="38" t="s">
        <v>146</v>
      </c>
      <c r="X410" t="s">
        <v>145</v>
      </c>
      <c r="Y410" t="s">
        <v>146</v>
      </c>
    </row>
    <row r="411" spans="2:25" hidden="1" x14ac:dyDescent="0.3">
      <c r="B411">
        <v>4434</v>
      </c>
      <c r="C411">
        <v>-18.692425821099999</v>
      </c>
      <c r="D411">
        <v>21.210594332700001</v>
      </c>
      <c r="E411">
        <v>0</v>
      </c>
      <c r="S411">
        <v>13567</v>
      </c>
      <c r="T411" s="38">
        <v>160000000000</v>
      </c>
      <c r="U411" s="38" t="s">
        <v>151</v>
      </c>
      <c r="V411" s="38">
        <v>-150000000000</v>
      </c>
      <c r="W411" s="38"/>
      <c r="X411" t="s">
        <v>151</v>
      </c>
      <c r="Y411" s="38">
        <v>-150000000000</v>
      </c>
    </row>
    <row r="412" spans="2:25" hidden="1" x14ac:dyDescent="0.3">
      <c r="B412">
        <v>4414</v>
      </c>
      <c r="C412">
        <v>-18.646648212399999</v>
      </c>
      <c r="D412">
        <v>20.237145223100001</v>
      </c>
      <c r="E412">
        <v>0</v>
      </c>
      <c r="S412">
        <v>13568</v>
      </c>
      <c r="T412" s="38">
        <v>160000000000</v>
      </c>
      <c r="U412" s="38" t="s">
        <v>150</v>
      </c>
      <c r="V412" s="38">
        <v>-150000000000</v>
      </c>
      <c r="W412" s="38"/>
      <c r="X412" t="s">
        <v>150</v>
      </c>
      <c r="Y412" s="38">
        <v>-150000000000</v>
      </c>
    </row>
    <row r="413" spans="2:25" hidden="1" x14ac:dyDescent="0.3">
      <c r="B413">
        <v>4143</v>
      </c>
      <c r="C413">
        <v>-18.637717132100001</v>
      </c>
      <c r="D413">
        <v>8.2384596597299993</v>
      </c>
      <c r="E413">
        <v>0</v>
      </c>
      <c r="S413">
        <v>13569</v>
      </c>
      <c r="T413" s="38">
        <v>160000000000</v>
      </c>
      <c r="U413" s="38">
        <v>130000000000</v>
      </c>
      <c r="V413" s="38">
        <v>-150000000000</v>
      </c>
      <c r="W413" s="38"/>
      <c r="X413" s="38">
        <v>130000000000</v>
      </c>
      <c r="Y413" s="38">
        <v>-150000000000</v>
      </c>
    </row>
    <row r="414" spans="2:25" hidden="1" x14ac:dyDescent="0.3">
      <c r="B414">
        <v>4144</v>
      </c>
      <c r="C414">
        <v>-18.631042604499999</v>
      </c>
      <c r="D414">
        <v>7.30257946461</v>
      </c>
      <c r="E414">
        <v>0</v>
      </c>
      <c r="S414">
        <v>13570</v>
      </c>
      <c r="T414" s="38">
        <v>160000000000</v>
      </c>
      <c r="U414" s="38">
        <v>173333333333</v>
      </c>
      <c r="V414" s="38">
        <v>-150000000000</v>
      </c>
      <c r="W414" s="38"/>
      <c r="X414" s="38">
        <v>173333333333</v>
      </c>
      <c r="Y414" s="38">
        <v>-150000000000</v>
      </c>
    </row>
    <row r="415" spans="2:25" hidden="1" x14ac:dyDescent="0.3">
      <c r="B415">
        <v>4142</v>
      </c>
      <c r="C415">
        <v>-18.629455128299998</v>
      </c>
      <c r="D415">
        <v>9.1820129668099995</v>
      </c>
      <c r="E415">
        <v>0</v>
      </c>
      <c r="S415">
        <v>13571</v>
      </c>
      <c r="T415" s="38">
        <v>160000000000</v>
      </c>
      <c r="U415" s="38">
        <v>216666666667</v>
      </c>
      <c r="V415" s="38">
        <v>-150000000000</v>
      </c>
      <c r="W415" s="38"/>
      <c r="X415" s="38">
        <v>216666666667</v>
      </c>
      <c r="Y415" s="38">
        <v>-150000000000</v>
      </c>
    </row>
    <row r="416" spans="2:25" hidden="1" x14ac:dyDescent="0.3">
      <c r="B416">
        <v>4121</v>
      </c>
      <c r="C416">
        <v>-18.6196468843</v>
      </c>
      <c r="D416">
        <v>10.1295917116</v>
      </c>
      <c r="E416">
        <v>0</v>
      </c>
      <c r="S416">
        <v>13572</v>
      </c>
      <c r="T416" s="38">
        <v>120000000000</v>
      </c>
      <c r="U416" s="38" t="s">
        <v>150</v>
      </c>
      <c r="V416" s="38">
        <v>-150000000000</v>
      </c>
      <c r="W416" s="38"/>
      <c r="X416" t="s">
        <v>150</v>
      </c>
      <c r="Y416" s="38">
        <v>-150000000000</v>
      </c>
    </row>
    <row r="417" spans="2:25" hidden="1" x14ac:dyDescent="0.3">
      <c r="B417">
        <v>4073</v>
      </c>
      <c r="C417">
        <v>-18.602077533199999</v>
      </c>
      <c r="D417">
        <v>11.088828299699999</v>
      </c>
      <c r="E417">
        <v>0</v>
      </c>
      <c r="S417">
        <v>13573</v>
      </c>
      <c r="T417" s="38">
        <v>120000000000</v>
      </c>
      <c r="U417" s="38">
        <v>173333333333</v>
      </c>
      <c r="V417" s="38">
        <v>-150000000000</v>
      </c>
      <c r="W417" s="38"/>
      <c r="X417" s="38">
        <v>173333333333</v>
      </c>
      <c r="Y417" s="38">
        <v>-150000000000</v>
      </c>
    </row>
    <row r="418" spans="2:25" x14ac:dyDescent="0.3">
      <c r="B418">
        <v>1540</v>
      </c>
      <c r="C418">
        <v>-18.600000000000001</v>
      </c>
      <c r="D418">
        <v>0</v>
      </c>
      <c r="E418">
        <v>0</v>
      </c>
      <c r="V418" s="38"/>
      <c r="Y418" s="38"/>
    </row>
    <row r="419" spans="2:25" hidden="1" x14ac:dyDescent="0.3">
      <c r="B419">
        <v>2058</v>
      </c>
      <c r="C419">
        <v>-18.600000000000001</v>
      </c>
      <c r="D419">
        <v>12.05</v>
      </c>
      <c r="E419">
        <v>0</v>
      </c>
      <c r="S419">
        <v>13575</v>
      </c>
      <c r="T419" s="38" t="s">
        <v>159</v>
      </c>
      <c r="U419" s="38" t="s">
        <v>150</v>
      </c>
      <c r="V419" s="38">
        <v>-150000000000</v>
      </c>
      <c r="X419" t="s">
        <v>150</v>
      </c>
      <c r="Y419" s="38">
        <v>-150000000000</v>
      </c>
    </row>
    <row r="420" spans="2:25" hidden="1" x14ac:dyDescent="0.3">
      <c r="B420">
        <v>2166</v>
      </c>
      <c r="C420">
        <v>-18.600000000000001</v>
      </c>
      <c r="D420">
        <v>19.28</v>
      </c>
      <c r="E420">
        <v>0</v>
      </c>
      <c r="S420">
        <v>13576</v>
      </c>
      <c r="T420" s="38" t="s">
        <v>159</v>
      </c>
      <c r="U420" s="38">
        <v>130000000000</v>
      </c>
      <c r="V420" s="38">
        <v>-150000000000</v>
      </c>
      <c r="X420" s="38">
        <v>130000000000</v>
      </c>
      <c r="Y420" s="38">
        <v>-150000000000</v>
      </c>
    </row>
    <row r="421" spans="2:25" hidden="1" x14ac:dyDescent="0.3">
      <c r="B421">
        <v>4244</v>
      </c>
      <c r="C421">
        <v>-18.600000000000001</v>
      </c>
      <c r="D421">
        <v>12.953749999999999</v>
      </c>
      <c r="E421">
        <v>0</v>
      </c>
      <c r="S421">
        <v>13577</v>
      </c>
      <c r="T421" s="38" t="s">
        <v>159</v>
      </c>
      <c r="U421" s="38">
        <v>173333333333</v>
      </c>
      <c r="V421" s="38">
        <v>-150000000000</v>
      </c>
      <c r="X421" s="38">
        <v>173333333333</v>
      </c>
      <c r="Y421" s="38">
        <v>-150000000000</v>
      </c>
    </row>
    <row r="422" spans="2:25" hidden="1" x14ac:dyDescent="0.3">
      <c r="B422">
        <v>4263</v>
      </c>
      <c r="C422">
        <v>-18.600000000000001</v>
      </c>
      <c r="D422">
        <v>13.8575</v>
      </c>
      <c r="E422">
        <v>0</v>
      </c>
      <c r="S422">
        <v>13578</v>
      </c>
      <c r="T422" s="38" t="s">
        <v>159</v>
      </c>
      <c r="U422" s="38">
        <v>216666666667</v>
      </c>
      <c r="V422" s="38">
        <v>-150000000000</v>
      </c>
      <c r="X422" s="38">
        <v>216666666667</v>
      </c>
      <c r="Y422" s="38">
        <v>-150000000000</v>
      </c>
    </row>
    <row r="423" spans="2:25" hidden="1" x14ac:dyDescent="0.3">
      <c r="B423">
        <v>4282</v>
      </c>
      <c r="C423">
        <v>-18.600000000000001</v>
      </c>
      <c r="D423">
        <v>14.76125</v>
      </c>
      <c r="E423">
        <v>0</v>
      </c>
      <c r="S423">
        <v>13579</v>
      </c>
      <c r="T423" s="38" t="s">
        <v>158</v>
      </c>
      <c r="U423" s="38" t="s">
        <v>150</v>
      </c>
      <c r="V423" s="38">
        <v>-150000000000</v>
      </c>
      <c r="X423" t="s">
        <v>150</v>
      </c>
      <c r="Y423" s="38">
        <v>-150000000000</v>
      </c>
    </row>
    <row r="424" spans="2:25" hidden="1" x14ac:dyDescent="0.3">
      <c r="B424">
        <v>4301</v>
      </c>
      <c r="C424">
        <v>-18.600000000000001</v>
      </c>
      <c r="D424">
        <v>15.664999999999999</v>
      </c>
      <c r="E424">
        <v>0</v>
      </c>
      <c r="S424">
        <v>13580</v>
      </c>
      <c r="T424" s="38" t="s">
        <v>158</v>
      </c>
      <c r="U424" s="38">
        <v>173333333333</v>
      </c>
      <c r="V424" s="38">
        <v>-150000000000</v>
      </c>
      <c r="X424" s="38">
        <v>173333333333</v>
      </c>
      <c r="Y424" s="38">
        <v>-150000000000</v>
      </c>
    </row>
    <row r="425" spans="2:25" hidden="1" x14ac:dyDescent="0.3">
      <c r="B425">
        <v>4320</v>
      </c>
      <c r="C425">
        <v>-18.600000000000001</v>
      </c>
      <c r="D425">
        <v>16.568750000000001</v>
      </c>
      <c r="E425">
        <v>0</v>
      </c>
      <c r="S425">
        <v>13581</v>
      </c>
      <c r="T425" s="38">
        <v>-360000000000</v>
      </c>
      <c r="U425" s="38" t="s">
        <v>150</v>
      </c>
      <c r="V425" s="38">
        <v>-150000000000</v>
      </c>
      <c r="W425" s="38"/>
      <c r="X425" t="s">
        <v>150</v>
      </c>
      <c r="Y425" s="38">
        <v>-150000000000</v>
      </c>
    </row>
    <row r="426" spans="2:25" hidden="1" x14ac:dyDescent="0.3">
      <c r="B426">
        <v>4339</v>
      </c>
      <c r="C426">
        <v>-18.600000000000001</v>
      </c>
      <c r="D426">
        <v>17.4725</v>
      </c>
      <c r="E426">
        <v>0</v>
      </c>
      <c r="S426">
        <v>13582</v>
      </c>
      <c r="T426" s="38">
        <v>-360000000000</v>
      </c>
      <c r="U426" s="38">
        <v>173333333333</v>
      </c>
      <c r="V426" s="38">
        <v>-150000000000</v>
      </c>
      <c r="W426" s="38"/>
      <c r="X426" s="38">
        <v>173333333333</v>
      </c>
      <c r="Y426" s="38">
        <v>-150000000000</v>
      </c>
    </row>
    <row r="427" spans="2:25" hidden="1" x14ac:dyDescent="0.3">
      <c r="B427">
        <v>4358</v>
      </c>
      <c r="C427">
        <v>-18.600000000000001</v>
      </c>
      <c r="D427">
        <v>18.376249999999999</v>
      </c>
      <c r="E427">
        <v>0</v>
      </c>
      <c r="S427">
        <v>13583</v>
      </c>
      <c r="T427" s="38">
        <v>-400000000000</v>
      </c>
      <c r="U427" s="38" t="s">
        <v>151</v>
      </c>
      <c r="V427" s="38">
        <v>-150000000000</v>
      </c>
      <c r="W427" s="38"/>
      <c r="X427" t="s">
        <v>151</v>
      </c>
      <c r="Y427" s="38">
        <v>-150000000000</v>
      </c>
    </row>
    <row r="428" spans="2:25" hidden="1" x14ac:dyDescent="0.3">
      <c r="B428">
        <v>4145</v>
      </c>
      <c r="C428">
        <v>-18.582296144600001</v>
      </c>
      <c r="D428">
        <v>6.3802181965400004</v>
      </c>
      <c r="E428">
        <v>0</v>
      </c>
      <c r="S428">
        <v>13584</v>
      </c>
      <c r="T428" s="38">
        <v>-400000000000</v>
      </c>
      <c r="U428" s="38" t="s">
        <v>150</v>
      </c>
      <c r="V428" s="38">
        <v>-150000000000</v>
      </c>
      <c r="W428" s="38"/>
      <c r="X428" t="s">
        <v>150</v>
      </c>
      <c r="Y428" s="38">
        <v>-150000000000</v>
      </c>
    </row>
    <row r="429" spans="2:25" hidden="1" x14ac:dyDescent="0.3">
      <c r="B429">
        <v>4012</v>
      </c>
      <c r="C429">
        <v>-18.524314738200001</v>
      </c>
      <c r="D429">
        <v>0.85441250227499999</v>
      </c>
      <c r="E429">
        <v>0</v>
      </c>
      <c r="S429">
        <v>13585</v>
      </c>
      <c r="T429" s="38">
        <v>-400000000000</v>
      </c>
      <c r="U429" s="38">
        <v>130000000000</v>
      </c>
      <c r="V429" s="38">
        <v>-150000000000</v>
      </c>
      <c r="W429" s="38"/>
      <c r="X429" s="38">
        <v>130000000000</v>
      </c>
      <c r="Y429" s="38">
        <v>-150000000000</v>
      </c>
    </row>
    <row r="430" spans="2:25" hidden="1" x14ac:dyDescent="0.3">
      <c r="B430">
        <v>2308</v>
      </c>
      <c r="C430">
        <v>-18.516666666700001</v>
      </c>
      <c r="D430">
        <v>24.1</v>
      </c>
      <c r="E430">
        <v>0</v>
      </c>
      <c r="S430">
        <v>13586</v>
      </c>
      <c r="T430" s="38">
        <v>-400000000000</v>
      </c>
      <c r="U430" s="38">
        <v>173333333333</v>
      </c>
      <c r="V430" s="38">
        <v>-150000000000</v>
      </c>
      <c r="W430" s="38"/>
      <c r="X430" s="38">
        <v>173333333333</v>
      </c>
      <c r="Y430" s="38">
        <v>-150000000000</v>
      </c>
    </row>
    <row r="431" spans="2:25" hidden="1" x14ac:dyDescent="0.3">
      <c r="B431">
        <v>4151</v>
      </c>
      <c r="C431">
        <v>-18.484768040399999</v>
      </c>
      <c r="D431">
        <v>5.4466678515</v>
      </c>
      <c r="E431">
        <v>0</v>
      </c>
      <c r="T431" s="38"/>
      <c r="U431" s="38"/>
      <c r="V431" s="38"/>
    </row>
    <row r="432" spans="2:25" hidden="1" x14ac:dyDescent="0.3">
      <c r="B432">
        <v>4435</v>
      </c>
      <c r="C432">
        <v>-18.462578977900002</v>
      </c>
      <c r="D432">
        <v>21.786028956799999</v>
      </c>
      <c r="E432">
        <v>0</v>
      </c>
      <c r="S432" t="s">
        <v>143</v>
      </c>
      <c r="T432" t="s">
        <v>144</v>
      </c>
      <c r="U432" s="38" t="s">
        <v>145</v>
      </c>
      <c r="V432" s="38" t="s">
        <v>146</v>
      </c>
      <c r="X432" t="s">
        <v>145</v>
      </c>
      <c r="Y432" t="s">
        <v>146</v>
      </c>
    </row>
    <row r="433" spans="2:25" hidden="1" x14ac:dyDescent="0.3">
      <c r="B433">
        <v>4389</v>
      </c>
      <c r="C433">
        <v>-18.453667616299999</v>
      </c>
      <c r="D433">
        <v>23.247376481700002</v>
      </c>
      <c r="E433">
        <v>0</v>
      </c>
      <c r="S433">
        <v>13587</v>
      </c>
      <c r="T433" s="38">
        <v>-400000000000</v>
      </c>
      <c r="U433" s="38">
        <v>216666666667</v>
      </c>
      <c r="V433" s="38">
        <v>-150000000000</v>
      </c>
      <c r="W433" s="38"/>
      <c r="X433" s="38">
        <v>216666666667</v>
      </c>
      <c r="Y433" s="38">
        <v>-150000000000</v>
      </c>
    </row>
    <row r="434" spans="2:25" hidden="1" x14ac:dyDescent="0.3">
      <c r="B434">
        <v>4028</v>
      </c>
      <c r="C434">
        <v>-18.401034528299999</v>
      </c>
      <c r="D434">
        <v>1.7118007980300001</v>
      </c>
      <c r="E434">
        <v>0</v>
      </c>
      <c r="S434">
        <v>13588</v>
      </c>
      <c r="T434" s="38">
        <v>-440000000000</v>
      </c>
      <c r="U434" s="38" t="s">
        <v>150</v>
      </c>
      <c r="V434" s="38">
        <v>-150000000000</v>
      </c>
      <c r="W434" s="38"/>
      <c r="X434" t="s">
        <v>150</v>
      </c>
      <c r="Y434" s="38">
        <v>-150000000000</v>
      </c>
    </row>
    <row r="435" spans="2:25" hidden="1" x14ac:dyDescent="0.3">
      <c r="B435">
        <v>4125</v>
      </c>
      <c r="C435">
        <v>-18.393061190600001</v>
      </c>
      <c r="D435">
        <v>4.4938326473299997</v>
      </c>
      <c r="E435">
        <v>0</v>
      </c>
      <c r="S435">
        <v>13589</v>
      </c>
      <c r="T435" s="38">
        <v>-440000000000</v>
      </c>
      <c r="U435" s="38">
        <v>173333333333</v>
      </c>
      <c r="V435" s="38">
        <v>-150000000000</v>
      </c>
      <c r="W435" s="38"/>
      <c r="X435" s="38">
        <v>173333333333</v>
      </c>
      <c r="Y435" s="38">
        <v>-150000000000</v>
      </c>
    </row>
    <row r="436" spans="2:25" hidden="1" x14ac:dyDescent="0.3">
      <c r="B436">
        <v>4079</v>
      </c>
      <c r="C436">
        <v>-18.3367036034</v>
      </c>
      <c r="D436">
        <v>3.5384201532900001</v>
      </c>
      <c r="E436">
        <v>0</v>
      </c>
      <c r="S436">
        <v>13590</v>
      </c>
      <c r="T436" s="38">
        <v>-480000000000</v>
      </c>
      <c r="U436" s="38" t="s">
        <v>151</v>
      </c>
      <c r="V436" s="38">
        <v>-150000000000</v>
      </c>
      <c r="W436" s="38"/>
      <c r="X436" t="s">
        <v>151</v>
      </c>
      <c r="Y436" s="38">
        <v>-150000000000</v>
      </c>
    </row>
    <row r="437" spans="2:25" hidden="1" x14ac:dyDescent="0.3">
      <c r="B437">
        <v>4428</v>
      </c>
      <c r="C437">
        <v>-18.304188592599999</v>
      </c>
      <c r="D437">
        <v>22.3869457421</v>
      </c>
      <c r="E437">
        <v>0</v>
      </c>
      <c r="S437">
        <v>13591</v>
      </c>
      <c r="T437" s="38">
        <v>-480000000000</v>
      </c>
      <c r="U437" s="38" t="s">
        <v>150</v>
      </c>
      <c r="V437" s="38">
        <v>-150000000000</v>
      </c>
      <c r="W437" s="38"/>
      <c r="X437" t="s">
        <v>150</v>
      </c>
      <c r="Y437" s="38">
        <v>-150000000000</v>
      </c>
    </row>
    <row r="438" spans="2:25" hidden="1" x14ac:dyDescent="0.3">
      <c r="B438">
        <v>1933</v>
      </c>
      <c r="C438">
        <v>-18.287500000000001</v>
      </c>
      <c r="D438">
        <v>2.5906250000000002</v>
      </c>
      <c r="E438">
        <v>0</v>
      </c>
      <c r="S438">
        <v>13592</v>
      </c>
      <c r="T438" s="38">
        <v>-480000000000</v>
      </c>
      <c r="U438" s="38">
        <v>130000000000</v>
      </c>
      <c r="V438" s="38">
        <v>-150000000000</v>
      </c>
      <c r="W438" s="38"/>
      <c r="X438" s="38">
        <v>130000000000</v>
      </c>
      <c r="Y438" s="38">
        <v>-150000000000</v>
      </c>
    </row>
    <row r="439" spans="2:25" hidden="1" x14ac:dyDescent="0.3">
      <c r="B439">
        <v>4471</v>
      </c>
      <c r="C439">
        <v>-18.1920302047</v>
      </c>
      <c r="D439">
        <v>21.301390830399999</v>
      </c>
      <c r="E439">
        <v>0</v>
      </c>
      <c r="S439">
        <v>13593</v>
      </c>
      <c r="T439" s="38">
        <v>-480000000000</v>
      </c>
      <c r="U439" s="38">
        <v>173333333333</v>
      </c>
      <c r="V439" s="38">
        <v>-150000000000</v>
      </c>
      <c r="W439" s="38"/>
      <c r="X439" s="38">
        <v>173333333333</v>
      </c>
      <c r="Y439" s="38">
        <v>-150000000000</v>
      </c>
    </row>
    <row r="440" spans="2:25" hidden="1" x14ac:dyDescent="0.3">
      <c r="B440">
        <v>4433</v>
      </c>
      <c r="C440">
        <v>-18.164848273899999</v>
      </c>
      <c r="D440">
        <v>20.771249907200001</v>
      </c>
      <c r="E440">
        <v>0</v>
      </c>
      <c r="S440">
        <v>13594</v>
      </c>
      <c r="T440" s="38">
        <v>-480000000000</v>
      </c>
      <c r="U440" s="38">
        <v>216666666667</v>
      </c>
      <c r="V440" s="38">
        <v>-150000000000</v>
      </c>
      <c r="W440" s="38"/>
      <c r="X440" s="38">
        <v>216666666667</v>
      </c>
      <c r="Y440" s="38">
        <v>-150000000000</v>
      </c>
    </row>
    <row r="441" spans="2:25" hidden="1" x14ac:dyDescent="0.3">
      <c r="B441">
        <v>4465</v>
      </c>
      <c r="C441">
        <v>-18.137666342999999</v>
      </c>
      <c r="D441">
        <v>20.241108983899998</v>
      </c>
      <c r="E441">
        <v>0</v>
      </c>
      <c r="S441">
        <v>13595</v>
      </c>
      <c r="T441" s="38">
        <v>-520000000000</v>
      </c>
      <c r="U441" s="38" t="s">
        <v>150</v>
      </c>
      <c r="V441" s="38">
        <v>-150000000000</v>
      </c>
      <c r="W441" s="38"/>
      <c r="X441" t="s">
        <v>150</v>
      </c>
      <c r="Y441" s="38">
        <v>-150000000000</v>
      </c>
    </row>
    <row r="442" spans="2:25" hidden="1" x14ac:dyDescent="0.3">
      <c r="B442">
        <v>4191</v>
      </c>
      <c r="C442">
        <v>-18.133708962099998</v>
      </c>
      <c r="D442">
        <v>8.2419879564599992</v>
      </c>
      <c r="E442">
        <v>0</v>
      </c>
      <c r="S442">
        <v>13596</v>
      </c>
      <c r="T442" s="38">
        <v>-520000000000</v>
      </c>
      <c r="U442" s="38">
        <v>173333333333</v>
      </c>
      <c r="V442" s="38">
        <v>-150000000000</v>
      </c>
      <c r="W442" s="38"/>
      <c r="X442" s="38">
        <v>173333333333</v>
      </c>
      <c r="Y442" s="38">
        <v>-150000000000</v>
      </c>
    </row>
    <row r="443" spans="2:25" hidden="1" x14ac:dyDescent="0.3">
      <c r="B443">
        <v>4127</v>
      </c>
      <c r="C443">
        <v>-18.128984813199999</v>
      </c>
      <c r="D443">
        <v>8.7136947795600008</v>
      </c>
      <c r="E443">
        <v>0</v>
      </c>
      <c r="S443">
        <v>13597</v>
      </c>
      <c r="T443" s="38">
        <v>-560000000000</v>
      </c>
      <c r="U443" s="38" t="s">
        <v>151</v>
      </c>
      <c r="V443" s="38">
        <v>-150000000000</v>
      </c>
      <c r="W443" s="38"/>
      <c r="X443" t="s">
        <v>151</v>
      </c>
      <c r="Y443" s="38">
        <v>-150000000000</v>
      </c>
    </row>
    <row r="444" spans="2:25" hidden="1" x14ac:dyDescent="0.3">
      <c r="B444">
        <v>4128</v>
      </c>
      <c r="C444">
        <v>-18.1270187722</v>
      </c>
      <c r="D444">
        <v>7.7756230458599997</v>
      </c>
      <c r="E444">
        <v>0</v>
      </c>
      <c r="S444">
        <v>13598</v>
      </c>
      <c r="T444" s="38">
        <v>-560000000000</v>
      </c>
      <c r="U444" s="38" t="s">
        <v>150</v>
      </c>
      <c r="V444" s="38">
        <v>-150000000000</v>
      </c>
      <c r="W444" s="38"/>
      <c r="X444" t="s">
        <v>150</v>
      </c>
      <c r="Y444" s="38">
        <v>-150000000000</v>
      </c>
    </row>
    <row r="445" spans="2:25" hidden="1" x14ac:dyDescent="0.3">
      <c r="B445">
        <v>4192</v>
      </c>
      <c r="C445">
        <v>-18.124260664200001</v>
      </c>
      <c r="D445">
        <v>9.1854016026600007</v>
      </c>
      <c r="E445">
        <v>0</v>
      </c>
      <c r="S445">
        <v>13599</v>
      </c>
      <c r="T445" s="38">
        <v>-560000000000</v>
      </c>
      <c r="U445" s="38">
        <v>130000000000</v>
      </c>
      <c r="V445" s="38">
        <v>-150000000000</v>
      </c>
      <c r="W445" s="38"/>
      <c r="X445" s="38">
        <v>130000000000</v>
      </c>
      <c r="Y445" s="38">
        <v>-150000000000</v>
      </c>
    </row>
    <row r="446" spans="2:25" hidden="1" x14ac:dyDescent="0.3">
      <c r="B446">
        <v>4126</v>
      </c>
      <c r="C446">
        <v>-18.122749860999999</v>
      </c>
      <c r="D446">
        <v>9.6565959107200001</v>
      </c>
      <c r="E446">
        <v>0</v>
      </c>
      <c r="S446">
        <v>13600</v>
      </c>
      <c r="T446" s="38">
        <v>-560000000000</v>
      </c>
      <c r="U446" s="38">
        <v>173333333333</v>
      </c>
      <c r="V446" s="38">
        <v>-150000000000</v>
      </c>
      <c r="W446" s="38"/>
      <c r="X446" s="38">
        <v>173333333333</v>
      </c>
      <c r="Y446" s="38">
        <v>-150000000000</v>
      </c>
    </row>
    <row r="447" spans="2:25" hidden="1" x14ac:dyDescent="0.3">
      <c r="B447">
        <v>4198</v>
      </c>
      <c r="C447">
        <v>-18.1212390578</v>
      </c>
      <c r="D447">
        <v>10.1277902188</v>
      </c>
      <c r="E447">
        <v>0</v>
      </c>
      <c r="S447">
        <v>13601</v>
      </c>
      <c r="T447" s="38">
        <v>-560000000000</v>
      </c>
      <c r="U447" s="38">
        <v>216666666667</v>
      </c>
      <c r="V447" s="38">
        <v>-150000000000</v>
      </c>
      <c r="W447" s="38"/>
      <c r="X447" s="38">
        <v>216666666667</v>
      </c>
      <c r="Y447" s="38">
        <v>-150000000000</v>
      </c>
    </row>
    <row r="448" spans="2:25" hidden="1" x14ac:dyDescent="0.3">
      <c r="B448">
        <v>4190</v>
      </c>
      <c r="C448">
        <v>-18.120328582300001</v>
      </c>
      <c r="D448">
        <v>7.3092581352700003</v>
      </c>
      <c r="E448">
        <v>0</v>
      </c>
      <c r="S448">
        <v>13602</v>
      </c>
      <c r="T448" s="38">
        <v>-600000000000</v>
      </c>
      <c r="U448" s="38" t="s">
        <v>150</v>
      </c>
      <c r="V448" s="38">
        <v>-150000000000</v>
      </c>
      <c r="W448" s="38"/>
      <c r="X448" t="s">
        <v>150</v>
      </c>
      <c r="Y448" s="38">
        <v>-150000000000</v>
      </c>
    </row>
    <row r="449" spans="2:25" hidden="1" x14ac:dyDescent="0.3">
      <c r="B449">
        <v>4413</v>
      </c>
      <c r="C449">
        <v>-18.1188331715</v>
      </c>
      <c r="D449">
        <v>19.760554491899999</v>
      </c>
      <c r="E449">
        <v>0</v>
      </c>
      <c r="S449">
        <v>13603</v>
      </c>
      <c r="T449" s="38">
        <v>-600000000000</v>
      </c>
      <c r="U449" s="38">
        <v>173333333333</v>
      </c>
      <c r="V449" s="38">
        <v>-150000000000</v>
      </c>
      <c r="W449" s="38"/>
      <c r="X449" s="38">
        <v>173333333333</v>
      </c>
      <c r="Y449" s="38">
        <v>-150000000000</v>
      </c>
    </row>
    <row r="450" spans="2:25" hidden="1" x14ac:dyDescent="0.3">
      <c r="B450">
        <v>4099</v>
      </c>
      <c r="C450">
        <v>-18.1127780106</v>
      </c>
      <c r="D450">
        <v>10.607436078699999</v>
      </c>
      <c r="E450">
        <v>0</v>
      </c>
      <c r="S450">
        <v>13659</v>
      </c>
      <c r="T450" s="38">
        <v>-681250000000</v>
      </c>
      <c r="U450" s="38" t="s">
        <v>150</v>
      </c>
      <c r="V450" s="38">
        <v>-150000000000</v>
      </c>
      <c r="W450" s="38"/>
      <c r="X450" t="s">
        <v>150</v>
      </c>
      <c r="Y450" s="38">
        <v>-150000000000</v>
      </c>
    </row>
    <row r="451" spans="2:25" hidden="1" x14ac:dyDescent="0.3">
      <c r="B451">
        <v>4224</v>
      </c>
      <c r="C451">
        <v>-18.104316963399999</v>
      </c>
      <c r="D451">
        <v>11.087081938600001</v>
      </c>
      <c r="E451">
        <v>0</v>
      </c>
      <c r="S451">
        <v>13660</v>
      </c>
      <c r="T451" s="38">
        <v>-681250000000</v>
      </c>
      <c r="U451" s="38">
        <v>173333333333</v>
      </c>
      <c r="V451" s="38">
        <v>-150000000000</v>
      </c>
      <c r="W451" s="38"/>
      <c r="X451" s="38">
        <v>173333333333</v>
      </c>
      <c r="Y451" s="38">
        <v>-150000000000</v>
      </c>
    </row>
    <row r="452" spans="2:25" hidden="1" x14ac:dyDescent="0.3">
      <c r="B452">
        <v>4046</v>
      </c>
      <c r="C452">
        <v>-18.102158481699998</v>
      </c>
      <c r="D452">
        <v>11.568540969300001</v>
      </c>
      <c r="E452">
        <v>0</v>
      </c>
      <c r="S452">
        <v>13661</v>
      </c>
      <c r="T452" s="38">
        <v>-722500000000</v>
      </c>
      <c r="U452" s="38" t="s">
        <v>151</v>
      </c>
      <c r="V452" s="38">
        <v>-150000000000</v>
      </c>
      <c r="W452" s="38"/>
      <c r="X452" t="s">
        <v>151</v>
      </c>
      <c r="Y452" s="38">
        <v>-150000000000</v>
      </c>
    </row>
    <row r="453" spans="2:25" x14ac:dyDescent="0.3">
      <c r="B453">
        <v>1539</v>
      </c>
      <c r="C453">
        <v>-18.100000000000001</v>
      </c>
      <c r="D453">
        <v>0</v>
      </c>
      <c r="E453">
        <v>0</v>
      </c>
    </row>
    <row r="454" spans="2:25" hidden="1" x14ac:dyDescent="0.3">
      <c r="B454">
        <v>2057</v>
      </c>
      <c r="C454">
        <v>-18.100000000000001</v>
      </c>
      <c r="D454">
        <v>12.05</v>
      </c>
      <c r="E454">
        <v>0</v>
      </c>
      <c r="S454" t="s">
        <v>143</v>
      </c>
      <c r="T454" s="38" t="s">
        <v>144</v>
      </c>
      <c r="U454" s="38" t="s">
        <v>145</v>
      </c>
      <c r="V454" s="38" t="s">
        <v>146</v>
      </c>
      <c r="X454" t="s">
        <v>145</v>
      </c>
      <c r="Y454" t="s">
        <v>146</v>
      </c>
    </row>
    <row r="455" spans="2:25" hidden="1" x14ac:dyDescent="0.3">
      <c r="B455">
        <v>2165</v>
      </c>
      <c r="C455">
        <v>-18.100000000000001</v>
      </c>
      <c r="D455">
        <v>19.28</v>
      </c>
      <c r="E455">
        <v>0</v>
      </c>
      <c r="S455">
        <v>13662</v>
      </c>
      <c r="T455" s="38">
        <v>-722500000000</v>
      </c>
      <c r="U455" s="38" t="s">
        <v>150</v>
      </c>
      <c r="V455" s="38">
        <v>-150000000000</v>
      </c>
      <c r="W455" s="38"/>
      <c r="X455" t="s">
        <v>150</v>
      </c>
      <c r="Y455" s="38">
        <v>-150000000000</v>
      </c>
    </row>
    <row r="456" spans="2:25" hidden="1" x14ac:dyDescent="0.3">
      <c r="B456">
        <v>4234</v>
      </c>
      <c r="C456">
        <v>-18.100000000000001</v>
      </c>
      <c r="D456">
        <v>12.501875</v>
      </c>
      <c r="E456">
        <v>0</v>
      </c>
      <c r="S456">
        <v>13663</v>
      </c>
      <c r="T456" s="38">
        <v>-722500000000</v>
      </c>
      <c r="U456" s="38">
        <v>130000000000</v>
      </c>
      <c r="V456" s="38">
        <v>-150000000000</v>
      </c>
      <c r="W456" s="38"/>
      <c r="X456" s="38">
        <v>130000000000</v>
      </c>
      <c r="Y456" s="38">
        <v>-150000000000</v>
      </c>
    </row>
    <row r="457" spans="2:25" hidden="1" x14ac:dyDescent="0.3">
      <c r="B457">
        <v>4245</v>
      </c>
      <c r="C457">
        <v>-18.100000000000001</v>
      </c>
      <c r="D457">
        <v>12.953749999999999</v>
      </c>
      <c r="E457">
        <v>0</v>
      </c>
      <c r="S457">
        <v>13664</v>
      </c>
      <c r="T457" s="38">
        <v>-722500000000</v>
      </c>
      <c r="U457" s="38">
        <v>173333333333</v>
      </c>
      <c r="V457" s="38">
        <v>-150000000000</v>
      </c>
      <c r="W457" s="38"/>
      <c r="X457" s="38">
        <v>173333333333</v>
      </c>
      <c r="Y457" s="38">
        <v>-150000000000</v>
      </c>
    </row>
    <row r="458" spans="2:25" hidden="1" x14ac:dyDescent="0.3">
      <c r="B458">
        <v>4253</v>
      </c>
      <c r="C458">
        <v>-18.100000000000001</v>
      </c>
      <c r="D458">
        <v>13.405625000000001</v>
      </c>
      <c r="E458">
        <v>0</v>
      </c>
      <c r="S458">
        <v>13665</v>
      </c>
      <c r="T458" s="38">
        <v>-722500000000</v>
      </c>
      <c r="U458" s="38">
        <v>216666666667</v>
      </c>
      <c r="V458" s="38">
        <v>-150000000000</v>
      </c>
      <c r="W458" s="38"/>
      <c r="X458" s="38">
        <v>216666666667</v>
      </c>
      <c r="Y458" s="38">
        <v>-150000000000</v>
      </c>
    </row>
    <row r="459" spans="2:25" hidden="1" x14ac:dyDescent="0.3">
      <c r="B459">
        <v>4264</v>
      </c>
      <c r="C459">
        <v>-18.100000000000001</v>
      </c>
      <c r="D459">
        <v>13.8575</v>
      </c>
      <c r="E459">
        <v>0</v>
      </c>
      <c r="S459">
        <v>13666</v>
      </c>
      <c r="T459" s="38">
        <v>-763750000000</v>
      </c>
      <c r="U459" s="38" t="s">
        <v>150</v>
      </c>
      <c r="V459" s="38">
        <v>-150000000000</v>
      </c>
      <c r="W459" s="38"/>
      <c r="X459" t="s">
        <v>150</v>
      </c>
      <c r="Y459" s="38">
        <v>-150000000000</v>
      </c>
    </row>
    <row r="460" spans="2:25" hidden="1" x14ac:dyDescent="0.3">
      <c r="B460">
        <v>4272</v>
      </c>
      <c r="C460">
        <v>-18.100000000000001</v>
      </c>
      <c r="D460">
        <v>14.309374999999999</v>
      </c>
      <c r="E460">
        <v>0</v>
      </c>
      <c r="S460">
        <v>13667</v>
      </c>
      <c r="T460" s="38">
        <v>-763750000000</v>
      </c>
      <c r="U460" s="38">
        <v>173333333333</v>
      </c>
      <c r="V460" s="38">
        <v>-150000000000</v>
      </c>
      <c r="W460" s="38"/>
      <c r="X460" s="38">
        <v>173333333333</v>
      </c>
      <c r="Y460" s="38">
        <v>-150000000000</v>
      </c>
    </row>
    <row r="461" spans="2:25" hidden="1" x14ac:dyDescent="0.3">
      <c r="B461">
        <v>4283</v>
      </c>
      <c r="C461">
        <v>-18.100000000000001</v>
      </c>
      <c r="D461">
        <v>14.76125</v>
      </c>
      <c r="E461">
        <v>0</v>
      </c>
      <c r="S461">
        <v>13668</v>
      </c>
      <c r="T461" s="38">
        <v>-805000000000</v>
      </c>
      <c r="U461" t="s">
        <v>151</v>
      </c>
      <c r="V461" s="38">
        <v>-150000000000</v>
      </c>
      <c r="W461" s="38"/>
      <c r="X461" t="s">
        <v>151</v>
      </c>
      <c r="Y461" s="38">
        <v>-150000000000</v>
      </c>
    </row>
    <row r="462" spans="2:25" hidden="1" x14ac:dyDescent="0.3">
      <c r="B462">
        <v>4291</v>
      </c>
      <c r="C462">
        <v>-18.100000000000001</v>
      </c>
      <c r="D462">
        <v>15.213125</v>
      </c>
      <c r="E462">
        <v>0</v>
      </c>
      <c r="S462">
        <v>13669</v>
      </c>
      <c r="T462" s="38">
        <v>-805000000000</v>
      </c>
      <c r="U462" t="s">
        <v>150</v>
      </c>
      <c r="V462" s="38">
        <v>-150000000000</v>
      </c>
      <c r="W462" s="38"/>
      <c r="X462" t="s">
        <v>150</v>
      </c>
      <c r="Y462" s="38">
        <v>-150000000000</v>
      </c>
    </row>
    <row r="463" spans="2:25" hidden="1" x14ac:dyDescent="0.3">
      <c r="B463">
        <v>4302</v>
      </c>
      <c r="C463">
        <v>-18.100000000000001</v>
      </c>
      <c r="D463">
        <v>15.664999999999999</v>
      </c>
      <c r="E463">
        <v>0</v>
      </c>
      <c r="S463">
        <v>13670</v>
      </c>
      <c r="T463" s="38">
        <v>-805000000000</v>
      </c>
      <c r="U463" s="38">
        <v>130000000000</v>
      </c>
      <c r="V463" s="38">
        <v>-150000000000</v>
      </c>
      <c r="W463" s="38"/>
      <c r="X463" s="38">
        <v>130000000000</v>
      </c>
      <c r="Y463" s="38">
        <v>-150000000000</v>
      </c>
    </row>
    <row r="464" spans="2:25" hidden="1" x14ac:dyDescent="0.3">
      <c r="B464">
        <v>4310</v>
      </c>
      <c r="C464">
        <v>-18.100000000000001</v>
      </c>
      <c r="D464">
        <v>16.116875</v>
      </c>
      <c r="E464">
        <v>0</v>
      </c>
      <c r="S464">
        <v>13671</v>
      </c>
      <c r="T464" s="38">
        <v>-805000000000</v>
      </c>
      <c r="U464" s="38">
        <v>173333333333</v>
      </c>
      <c r="V464" s="38">
        <v>-150000000000</v>
      </c>
      <c r="W464" s="38"/>
      <c r="X464" s="38">
        <v>173333333333</v>
      </c>
      <c r="Y464" s="38">
        <v>-150000000000</v>
      </c>
    </row>
    <row r="465" spans="2:25" hidden="1" x14ac:dyDescent="0.3">
      <c r="B465">
        <v>4321</v>
      </c>
      <c r="C465">
        <v>-18.100000000000001</v>
      </c>
      <c r="D465">
        <v>16.568750000000001</v>
      </c>
      <c r="E465">
        <v>0</v>
      </c>
      <c r="S465">
        <v>13672</v>
      </c>
      <c r="T465" s="38">
        <v>-805000000000</v>
      </c>
      <c r="U465" s="38">
        <v>216666666667</v>
      </c>
      <c r="V465" s="38">
        <v>-150000000000</v>
      </c>
      <c r="W465" s="38"/>
      <c r="X465" s="38">
        <v>216666666667</v>
      </c>
      <c r="Y465" s="38">
        <v>-150000000000</v>
      </c>
    </row>
    <row r="466" spans="2:25" hidden="1" x14ac:dyDescent="0.3">
      <c r="B466">
        <v>4329</v>
      </c>
      <c r="C466">
        <v>-18.100000000000001</v>
      </c>
      <c r="D466">
        <v>17.020624999999999</v>
      </c>
      <c r="E466">
        <v>0</v>
      </c>
      <c r="S466">
        <v>13673</v>
      </c>
      <c r="T466" s="38">
        <v>-846250000000</v>
      </c>
      <c r="U466" s="38" t="s">
        <v>150</v>
      </c>
      <c r="V466" s="38">
        <v>-150000000000</v>
      </c>
      <c r="W466" s="38"/>
      <c r="X466" t="s">
        <v>150</v>
      </c>
      <c r="Y466" s="38">
        <v>-150000000000</v>
      </c>
    </row>
    <row r="467" spans="2:25" hidden="1" x14ac:dyDescent="0.3">
      <c r="B467">
        <v>4340</v>
      </c>
      <c r="C467">
        <v>-18.100000000000001</v>
      </c>
      <c r="D467">
        <v>17.4725</v>
      </c>
      <c r="E467">
        <v>0</v>
      </c>
      <c r="S467">
        <v>13674</v>
      </c>
      <c r="T467" s="38">
        <v>-846250000000</v>
      </c>
      <c r="U467" s="38">
        <v>173333333333</v>
      </c>
      <c r="V467" s="38">
        <v>-150000000000</v>
      </c>
      <c r="W467" s="38"/>
      <c r="X467" s="38">
        <v>173333333333</v>
      </c>
      <c r="Y467" s="38">
        <v>-150000000000</v>
      </c>
    </row>
    <row r="468" spans="2:25" hidden="1" x14ac:dyDescent="0.3">
      <c r="B468">
        <v>4348</v>
      </c>
      <c r="C468">
        <v>-18.100000000000001</v>
      </c>
      <c r="D468">
        <v>17.924375000000001</v>
      </c>
      <c r="E468">
        <v>0</v>
      </c>
      <c r="S468">
        <v>13675</v>
      </c>
      <c r="T468" s="38">
        <v>-887500000000</v>
      </c>
      <c r="U468" s="38" t="s">
        <v>151</v>
      </c>
      <c r="V468" s="38">
        <v>-150000000000</v>
      </c>
      <c r="W468" s="38"/>
      <c r="X468" t="s">
        <v>151</v>
      </c>
      <c r="Y468" s="38">
        <v>-150000000000</v>
      </c>
    </row>
    <row r="469" spans="2:25" hidden="1" x14ac:dyDescent="0.3">
      <c r="B469">
        <v>4359</v>
      </c>
      <c r="C469">
        <v>-18.100000000000001</v>
      </c>
      <c r="D469">
        <v>18.376249999999999</v>
      </c>
      <c r="E469">
        <v>0</v>
      </c>
      <c r="S469">
        <v>13676</v>
      </c>
      <c r="T469" s="38">
        <v>-887500000000</v>
      </c>
      <c r="U469" s="38" t="s">
        <v>150</v>
      </c>
      <c r="V469" s="38">
        <v>-150000000000</v>
      </c>
      <c r="W469" s="38"/>
      <c r="X469" t="s">
        <v>150</v>
      </c>
      <c r="Y469" s="38">
        <v>-150000000000</v>
      </c>
    </row>
    <row r="470" spans="2:25" hidden="1" x14ac:dyDescent="0.3">
      <c r="B470">
        <v>4367</v>
      </c>
      <c r="C470">
        <v>-18.100000000000001</v>
      </c>
      <c r="D470">
        <v>18.828125</v>
      </c>
      <c r="E470">
        <v>0</v>
      </c>
      <c r="S470">
        <v>13677</v>
      </c>
      <c r="T470" s="38">
        <v>-887500000000</v>
      </c>
      <c r="U470" s="38">
        <v>130000000000</v>
      </c>
      <c r="V470" s="38">
        <v>-150000000000</v>
      </c>
      <c r="W470" s="38"/>
      <c r="X470" s="38">
        <v>130000000000</v>
      </c>
      <c r="Y470" s="38">
        <v>-150000000000</v>
      </c>
    </row>
    <row r="471" spans="2:25" hidden="1" x14ac:dyDescent="0.3">
      <c r="B471">
        <v>4129</v>
      </c>
      <c r="C471">
        <v>-18.0983539086</v>
      </c>
      <c r="D471">
        <v>6.8472480778299998</v>
      </c>
      <c r="E471">
        <v>0</v>
      </c>
      <c r="S471">
        <v>13678</v>
      </c>
      <c r="T471" s="38">
        <v>-887500000000</v>
      </c>
      <c r="U471" s="38">
        <v>173333333333</v>
      </c>
      <c r="V471" s="38">
        <v>-150000000000</v>
      </c>
      <c r="W471" s="38"/>
      <c r="X471" s="38">
        <v>173333333333</v>
      </c>
      <c r="Y471" s="38">
        <v>-150000000000</v>
      </c>
    </row>
    <row r="472" spans="2:25" hidden="1" x14ac:dyDescent="0.3">
      <c r="B472">
        <v>4189</v>
      </c>
      <c r="C472">
        <v>-18.076379234800001</v>
      </c>
      <c r="D472">
        <v>6.3852380204000001</v>
      </c>
      <c r="E472">
        <v>0</v>
      </c>
      <c r="S472">
        <v>13679</v>
      </c>
      <c r="T472" s="38">
        <v>-887500000000</v>
      </c>
      <c r="U472" s="38">
        <v>216666666667</v>
      </c>
      <c r="V472" s="38">
        <v>-150000000000</v>
      </c>
      <c r="W472" s="38"/>
      <c r="X472" s="38">
        <v>216666666667</v>
      </c>
      <c r="Y472" s="38">
        <v>-150000000000</v>
      </c>
    </row>
    <row r="473" spans="2:25" hidden="1" x14ac:dyDescent="0.3">
      <c r="B473">
        <v>4003</v>
      </c>
      <c r="C473">
        <v>-18.067070605600001</v>
      </c>
      <c r="D473">
        <v>0.42358217242200003</v>
      </c>
      <c r="E473">
        <v>0</v>
      </c>
      <c r="S473">
        <v>13680</v>
      </c>
      <c r="T473" s="38">
        <v>-928750000000</v>
      </c>
      <c r="U473" t="s">
        <v>150</v>
      </c>
      <c r="V473" s="38">
        <v>-150000000000</v>
      </c>
      <c r="W473" s="38"/>
      <c r="X473" t="s">
        <v>150</v>
      </c>
      <c r="Y473" s="38">
        <v>-150000000000</v>
      </c>
    </row>
    <row r="474" spans="2:25" hidden="1" x14ac:dyDescent="0.3">
      <c r="B474">
        <v>4130</v>
      </c>
      <c r="C474">
        <v>-18.0450819468</v>
      </c>
      <c r="D474">
        <v>5.9162227778499998</v>
      </c>
      <c r="E474">
        <v>0</v>
      </c>
      <c r="S474">
        <v>13681</v>
      </c>
      <c r="T474" s="38">
        <v>-928750000000</v>
      </c>
      <c r="U474" s="38">
        <v>173333333333</v>
      </c>
      <c r="V474" s="38">
        <v>-150000000000</v>
      </c>
      <c r="W474" s="38"/>
      <c r="X474" s="38">
        <v>173333333333</v>
      </c>
      <c r="Y474" s="38">
        <v>-150000000000</v>
      </c>
    </row>
    <row r="475" spans="2:25" hidden="1" x14ac:dyDescent="0.3">
      <c r="B475">
        <v>4032</v>
      </c>
      <c r="C475">
        <v>-18.034141211200001</v>
      </c>
      <c r="D475">
        <v>0.84716434484400005</v>
      </c>
      <c r="E475">
        <v>0</v>
      </c>
      <c r="U475" s="38"/>
      <c r="V475" s="38"/>
    </row>
    <row r="476" spans="2:25" hidden="1" x14ac:dyDescent="0.3">
      <c r="B476">
        <v>2307</v>
      </c>
      <c r="C476">
        <v>-18.0333333333</v>
      </c>
      <c r="D476">
        <v>24.1</v>
      </c>
      <c r="E476">
        <v>0</v>
      </c>
      <c r="S476" t="s">
        <v>143</v>
      </c>
      <c r="T476" t="s">
        <v>144</v>
      </c>
      <c r="U476" s="38" t="s">
        <v>145</v>
      </c>
      <c r="V476" s="38" t="s">
        <v>146</v>
      </c>
      <c r="X476" t="s">
        <v>145</v>
      </c>
      <c r="Y476" t="s">
        <v>146</v>
      </c>
    </row>
    <row r="477" spans="2:25" hidden="1" x14ac:dyDescent="0.3">
      <c r="B477">
        <v>4372</v>
      </c>
      <c r="C477">
        <v>-18.014915805499999</v>
      </c>
      <c r="D477">
        <v>23.696927175300001</v>
      </c>
      <c r="E477">
        <v>0</v>
      </c>
      <c r="S477">
        <v>13737</v>
      </c>
      <c r="T477" s="38">
        <v>-101000000000</v>
      </c>
      <c r="U477" t="s">
        <v>150</v>
      </c>
      <c r="V477" s="38">
        <v>-150000000000</v>
      </c>
      <c r="W477" s="38"/>
      <c r="X477" t="s">
        <v>150</v>
      </c>
      <c r="Y477" s="38">
        <v>-150000000000</v>
      </c>
    </row>
    <row r="478" spans="2:25" hidden="1" x14ac:dyDescent="0.3">
      <c r="B478">
        <v>4188</v>
      </c>
      <c r="C478">
        <v>-18.013784658700001</v>
      </c>
      <c r="D478">
        <v>5.4472075353099996</v>
      </c>
      <c r="E478">
        <v>0</v>
      </c>
      <c r="S478">
        <v>13738</v>
      </c>
      <c r="T478" s="38">
        <v>-101000000000</v>
      </c>
      <c r="U478" s="38">
        <v>173333333333</v>
      </c>
      <c r="V478" s="38">
        <v>-150000000000</v>
      </c>
      <c r="W478" s="38"/>
      <c r="X478" s="38">
        <v>173333333333</v>
      </c>
      <c r="Y478" s="38">
        <v>-150000000000</v>
      </c>
    </row>
    <row r="479" spans="2:25" hidden="1" x14ac:dyDescent="0.3">
      <c r="B479">
        <v>4460</v>
      </c>
      <c r="C479">
        <v>-17.996498277699999</v>
      </c>
      <c r="D479">
        <v>23.293854350499998</v>
      </c>
      <c r="E479">
        <v>0</v>
      </c>
      <c r="S479">
        <v>13739</v>
      </c>
      <c r="T479" s="38">
        <v>-105000000000</v>
      </c>
      <c r="U479" t="s">
        <v>151</v>
      </c>
      <c r="V479" s="38">
        <v>-150000000000</v>
      </c>
      <c r="W479" s="38"/>
      <c r="X479" t="s">
        <v>151</v>
      </c>
      <c r="Y479" s="38">
        <v>-150000000000</v>
      </c>
    </row>
    <row r="480" spans="2:25" hidden="1" x14ac:dyDescent="0.3">
      <c r="B480">
        <v>4018</v>
      </c>
      <c r="C480">
        <v>-17.988665592499999</v>
      </c>
      <c r="D480">
        <v>1.2791003084399999</v>
      </c>
      <c r="E480">
        <v>0</v>
      </c>
      <c r="S480">
        <v>13740</v>
      </c>
      <c r="T480" s="38">
        <v>-105000000000</v>
      </c>
      <c r="U480" t="s">
        <v>150</v>
      </c>
      <c r="V480" s="38">
        <v>-150000000000</v>
      </c>
      <c r="W480" s="38"/>
      <c r="X480" t="s">
        <v>150</v>
      </c>
      <c r="Y480" s="38">
        <v>-150000000000</v>
      </c>
    </row>
    <row r="481" spans="2:25" hidden="1" x14ac:dyDescent="0.3">
      <c r="B481">
        <v>4131</v>
      </c>
      <c r="C481">
        <v>-17.9789150937</v>
      </c>
      <c r="D481">
        <v>4.9725543857399996</v>
      </c>
      <c r="E481">
        <v>0</v>
      </c>
      <c r="S481">
        <v>13741</v>
      </c>
      <c r="T481" s="38">
        <v>-105000000000</v>
      </c>
      <c r="U481" s="38">
        <v>130000000000</v>
      </c>
      <c r="V481" s="38">
        <v>-150000000000</v>
      </c>
      <c r="W481" s="38"/>
      <c r="X481" s="38">
        <v>130000000000</v>
      </c>
      <c r="Y481" s="38">
        <v>-150000000000</v>
      </c>
    </row>
    <row r="482" spans="2:25" hidden="1" x14ac:dyDescent="0.3">
      <c r="B482">
        <v>4193</v>
      </c>
      <c r="C482">
        <v>-17.944045528699998</v>
      </c>
      <c r="D482">
        <v>4.4979012361799997</v>
      </c>
      <c r="E482">
        <v>0</v>
      </c>
      <c r="S482">
        <v>13742</v>
      </c>
      <c r="T482" s="38">
        <v>-105000000000</v>
      </c>
      <c r="U482" s="38">
        <v>173333333333</v>
      </c>
      <c r="V482" s="38">
        <v>-150000000000</v>
      </c>
      <c r="W482" s="38"/>
      <c r="X482" s="38">
        <v>173333333333</v>
      </c>
      <c r="Y482" s="38">
        <v>-150000000000</v>
      </c>
    </row>
    <row r="483" spans="2:25" hidden="1" x14ac:dyDescent="0.3">
      <c r="B483">
        <v>4037</v>
      </c>
      <c r="C483">
        <v>-17.943189973900001</v>
      </c>
      <c r="D483">
        <v>1.7110362720300001</v>
      </c>
      <c r="E483">
        <v>0</v>
      </c>
      <c r="S483">
        <v>13743</v>
      </c>
      <c r="T483" s="38">
        <v>-105000000000</v>
      </c>
      <c r="U483" s="38">
        <v>216666666667</v>
      </c>
      <c r="V483" s="38">
        <v>-150000000000</v>
      </c>
      <c r="W483" s="38"/>
      <c r="X483" s="38">
        <v>216666666667</v>
      </c>
      <c r="Y483" s="38">
        <v>-150000000000</v>
      </c>
    </row>
    <row r="484" spans="2:25" hidden="1" x14ac:dyDescent="0.3">
      <c r="B484">
        <v>4401</v>
      </c>
      <c r="C484">
        <v>-17.935873855899999</v>
      </c>
      <c r="D484">
        <v>22.898539375799999</v>
      </c>
      <c r="E484">
        <v>0</v>
      </c>
      <c r="S484">
        <v>13744</v>
      </c>
      <c r="T484" s="38">
        <v>-109000000000</v>
      </c>
      <c r="U484" t="s">
        <v>150</v>
      </c>
      <c r="V484" s="38">
        <v>-150000000000</v>
      </c>
      <c r="W484" s="38"/>
      <c r="X484" t="s">
        <v>150</v>
      </c>
      <c r="Y484" s="38">
        <v>-150000000000</v>
      </c>
    </row>
    <row r="485" spans="2:25" hidden="1" x14ac:dyDescent="0.3">
      <c r="B485">
        <v>4431</v>
      </c>
      <c r="C485">
        <v>-17.935322549599999</v>
      </c>
      <c r="D485">
        <v>21.595575590700001</v>
      </c>
      <c r="E485">
        <v>0</v>
      </c>
      <c r="S485">
        <v>13745</v>
      </c>
      <c r="T485" s="38">
        <v>-109000000000</v>
      </c>
      <c r="U485" s="38">
        <v>173333333333</v>
      </c>
      <c r="V485" s="38">
        <v>-150000000000</v>
      </c>
      <c r="W485" s="38"/>
      <c r="X485" s="38">
        <v>173333333333</v>
      </c>
      <c r="Y485" s="38">
        <v>-150000000000</v>
      </c>
    </row>
    <row r="486" spans="2:25" hidden="1" x14ac:dyDescent="0.3">
      <c r="B486">
        <v>4104</v>
      </c>
      <c r="C486">
        <v>-17.919386461799999</v>
      </c>
      <c r="D486">
        <v>4.0204471804599997</v>
      </c>
      <c r="E486">
        <v>0</v>
      </c>
      <c r="S486">
        <v>13746</v>
      </c>
      <c r="T486" s="38">
        <v>-113000000000</v>
      </c>
      <c r="U486" t="s">
        <v>151</v>
      </c>
      <c r="V486" s="38">
        <v>-150000000000</v>
      </c>
      <c r="W486" s="38"/>
      <c r="X486" t="s">
        <v>151</v>
      </c>
      <c r="Y486" s="38">
        <v>-150000000000</v>
      </c>
    </row>
    <row r="487" spans="2:25" hidden="1" x14ac:dyDescent="0.3">
      <c r="B487">
        <v>3998</v>
      </c>
      <c r="C487">
        <v>-17.896594987</v>
      </c>
      <c r="D487">
        <v>2.1517681360199998</v>
      </c>
      <c r="E487">
        <v>0</v>
      </c>
      <c r="S487">
        <v>13747</v>
      </c>
      <c r="T487" s="38">
        <v>-113000000000</v>
      </c>
      <c r="U487" s="38" t="s">
        <v>150</v>
      </c>
      <c r="V487" s="38">
        <v>-150000000000</v>
      </c>
      <c r="W487" s="38"/>
      <c r="X487" t="s">
        <v>150</v>
      </c>
      <c r="Y487" s="38">
        <v>-150000000000</v>
      </c>
    </row>
    <row r="488" spans="2:25" hidden="1" x14ac:dyDescent="0.3">
      <c r="B488">
        <v>4218</v>
      </c>
      <c r="C488">
        <v>-17.894727394899999</v>
      </c>
      <c r="D488">
        <v>3.5429931247500002</v>
      </c>
      <c r="E488">
        <v>0</v>
      </c>
      <c r="S488">
        <v>13748</v>
      </c>
      <c r="T488" s="38">
        <v>-113000000000</v>
      </c>
      <c r="U488" s="38">
        <v>130000000000</v>
      </c>
      <c r="V488" s="38">
        <v>-150000000000</v>
      </c>
      <c r="W488" s="38"/>
      <c r="X488" s="38">
        <v>130000000000</v>
      </c>
      <c r="Y488" s="38">
        <v>-150000000000</v>
      </c>
    </row>
    <row r="489" spans="2:25" hidden="1" x14ac:dyDescent="0.3">
      <c r="B489">
        <v>4445</v>
      </c>
      <c r="C489">
        <v>-17.875249434200001</v>
      </c>
      <c r="D489">
        <v>22.503224401000001</v>
      </c>
      <c r="E489">
        <v>0</v>
      </c>
      <c r="S489">
        <v>13749</v>
      </c>
      <c r="T489" s="38">
        <v>-113000000000</v>
      </c>
      <c r="U489" s="38">
        <v>173333333333</v>
      </c>
      <c r="V489" s="38">
        <v>-150000000000</v>
      </c>
      <c r="W489" s="38"/>
      <c r="X489" s="38">
        <v>173333333333</v>
      </c>
      <c r="Y489" s="38">
        <v>-150000000000</v>
      </c>
    </row>
    <row r="490" spans="2:25" hidden="1" x14ac:dyDescent="0.3">
      <c r="B490">
        <v>4052</v>
      </c>
      <c r="C490">
        <v>-17.872363697400001</v>
      </c>
      <c r="D490">
        <v>3.06774656237</v>
      </c>
      <c r="E490">
        <v>0</v>
      </c>
      <c r="S490">
        <v>13750</v>
      </c>
      <c r="T490" s="38">
        <v>-113000000000</v>
      </c>
      <c r="U490" s="38">
        <v>216666666667</v>
      </c>
      <c r="V490" s="38">
        <v>-150000000000</v>
      </c>
      <c r="W490" s="38"/>
      <c r="X490" s="38">
        <v>216666666667</v>
      </c>
      <c r="Y490" s="38">
        <v>-150000000000</v>
      </c>
    </row>
    <row r="491" spans="2:25" hidden="1" x14ac:dyDescent="0.3">
      <c r="B491">
        <v>1932</v>
      </c>
      <c r="C491">
        <v>-17.850000000000001</v>
      </c>
      <c r="D491">
        <v>2.5924999999999998</v>
      </c>
      <c r="E491">
        <v>0</v>
      </c>
      <c r="S491">
        <v>13751</v>
      </c>
      <c r="T491" s="38">
        <v>-117000000000</v>
      </c>
      <c r="U491" s="38" t="s">
        <v>150</v>
      </c>
      <c r="V491" s="38">
        <v>-150000000000</v>
      </c>
      <c r="W491" s="38"/>
      <c r="X491" t="s">
        <v>150</v>
      </c>
      <c r="Y491" s="38">
        <v>-150000000000</v>
      </c>
    </row>
    <row r="492" spans="2:25" hidden="1" x14ac:dyDescent="0.3">
      <c r="B492">
        <v>4429</v>
      </c>
      <c r="C492">
        <v>-17.7769321643</v>
      </c>
      <c r="D492">
        <v>22.196492375999998</v>
      </c>
      <c r="E492">
        <v>0</v>
      </c>
      <c r="S492">
        <v>13752</v>
      </c>
      <c r="T492" s="38">
        <v>-117000000000</v>
      </c>
      <c r="U492" s="38">
        <v>173333333333</v>
      </c>
      <c r="V492" s="38">
        <v>-150000000000</v>
      </c>
      <c r="W492" s="38"/>
      <c r="X492" s="38">
        <v>173333333333</v>
      </c>
      <c r="Y492" s="38">
        <v>-150000000000</v>
      </c>
    </row>
    <row r="493" spans="2:25" hidden="1" x14ac:dyDescent="0.3">
      <c r="B493">
        <v>4470</v>
      </c>
      <c r="C493">
        <v>-17.678614894500001</v>
      </c>
      <c r="D493">
        <v>21.889760350900001</v>
      </c>
      <c r="E493">
        <v>0</v>
      </c>
      <c r="S493">
        <v>13753</v>
      </c>
      <c r="T493" s="38">
        <v>-121000000000</v>
      </c>
      <c r="U493" t="s">
        <v>151</v>
      </c>
      <c r="V493" s="38">
        <v>-150000000000</v>
      </c>
      <c r="W493" s="38"/>
      <c r="X493" t="s">
        <v>151</v>
      </c>
      <c r="Y493" s="38">
        <v>-150000000000</v>
      </c>
    </row>
    <row r="494" spans="2:25" hidden="1" x14ac:dyDescent="0.3">
      <c r="B494">
        <v>4412</v>
      </c>
      <c r="C494">
        <v>-17.636227303799998</v>
      </c>
      <c r="D494">
        <v>20.2216472647</v>
      </c>
      <c r="E494">
        <v>0</v>
      </c>
      <c r="S494">
        <v>13754</v>
      </c>
      <c r="T494" s="38">
        <v>-121000000000</v>
      </c>
      <c r="U494" s="38" t="s">
        <v>150</v>
      </c>
      <c r="V494" s="38">
        <v>-150000000000</v>
      </c>
      <c r="W494" s="38"/>
      <c r="X494" t="s">
        <v>150</v>
      </c>
      <c r="Y494" s="38">
        <v>-150000000000</v>
      </c>
    </row>
    <row r="495" spans="2:25" hidden="1" x14ac:dyDescent="0.3">
      <c r="B495">
        <v>4432</v>
      </c>
      <c r="C495">
        <v>-17.631978309299999</v>
      </c>
      <c r="D495">
        <v>21.163543813899999</v>
      </c>
      <c r="E495">
        <v>0</v>
      </c>
      <c r="S495">
        <v>13755</v>
      </c>
      <c r="T495" s="38">
        <v>-121000000000</v>
      </c>
      <c r="U495" s="38">
        <v>130000000000</v>
      </c>
      <c r="V495" s="38">
        <v>-150000000000</v>
      </c>
      <c r="W495" s="38"/>
      <c r="X495" s="38">
        <v>130000000000</v>
      </c>
      <c r="Y495" s="38">
        <v>-150000000000</v>
      </c>
    </row>
    <row r="496" spans="2:25" hidden="1" x14ac:dyDescent="0.3">
      <c r="B496">
        <v>4107</v>
      </c>
      <c r="C496">
        <v>-17.625050214400002</v>
      </c>
      <c r="D496">
        <v>8.2462546632400002</v>
      </c>
      <c r="E496">
        <v>0</v>
      </c>
      <c r="S496">
        <v>13756</v>
      </c>
      <c r="T496" s="38">
        <v>-121000000000</v>
      </c>
      <c r="U496" s="38">
        <v>173333333333</v>
      </c>
      <c r="V496" s="38">
        <v>-150000000000</v>
      </c>
      <c r="W496" s="38"/>
      <c r="X496" s="38">
        <v>173333333333</v>
      </c>
      <c r="Y496" s="38">
        <v>-150000000000</v>
      </c>
    </row>
    <row r="497" spans="2:25" hidden="1" x14ac:dyDescent="0.3">
      <c r="B497">
        <v>4106</v>
      </c>
      <c r="C497">
        <v>-17.6196720535</v>
      </c>
      <c r="D497">
        <v>9.1883973690800005</v>
      </c>
      <c r="E497">
        <v>0</v>
      </c>
      <c r="V497" s="38"/>
    </row>
    <row r="498" spans="2:25" hidden="1" x14ac:dyDescent="0.3">
      <c r="B498">
        <v>4105</v>
      </c>
      <c r="C498">
        <v>-17.616913023199999</v>
      </c>
      <c r="D498">
        <v>10.131903920999999</v>
      </c>
      <c r="E498">
        <v>0</v>
      </c>
      <c r="S498" t="s">
        <v>143</v>
      </c>
      <c r="T498" s="38" t="s">
        <v>144</v>
      </c>
      <c r="U498" t="s">
        <v>145</v>
      </c>
      <c r="V498" s="38" t="s">
        <v>146</v>
      </c>
      <c r="X498" t="s">
        <v>145</v>
      </c>
      <c r="Y498" t="s">
        <v>146</v>
      </c>
    </row>
    <row r="499" spans="2:25" hidden="1" x14ac:dyDescent="0.3">
      <c r="B499">
        <v>4108</v>
      </c>
      <c r="C499">
        <v>-17.6143692325</v>
      </c>
      <c r="D499">
        <v>7.3132212542400001</v>
      </c>
      <c r="E499">
        <v>0</v>
      </c>
      <c r="S499">
        <v>13757</v>
      </c>
      <c r="T499" s="38">
        <v>-121000000000</v>
      </c>
      <c r="U499" s="38">
        <v>216666666667</v>
      </c>
      <c r="V499" s="38">
        <v>-150000000000</v>
      </c>
      <c r="W499" s="38"/>
      <c r="X499" s="38">
        <v>216666666667</v>
      </c>
      <c r="Y499" s="38">
        <v>-150000000000</v>
      </c>
    </row>
    <row r="500" spans="2:25" hidden="1" x14ac:dyDescent="0.3">
      <c r="B500">
        <v>4074</v>
      </c>
      <c r="C500">
        <v>-17.605132632099998</v>
      </c>
      <c r="D500">
        <v>11.0873154064</v>
      </c>
      <c r="E500">
        <v>0</v>
      </c>
      <c r="S500">
        <v>13758</v>
      </c>
      <c r="T500" s="38">
        <v>-125000000000</v>
      </c>
      <c r="U500" t="s">
        <v>150</v>
      </c>
      <c r="V500" s="38">
        <v>-150000000000</v>
      </c>
      <c r="W500" s="38"/>
      <c r="X500" t="s">
        <v>150</v>
      </c>
      <c r="Y500" s="38">
        <v>-150000000000</v>
      </c>
    </row>
    <row r="501" spans="2:25" x14ac:dyDescent="0.3">
      <c r="B501">
        <v>1538</v>
      </c>
      <c r="C501">
        <v>-17.600000000000001</v>
      </c>
      <c r="D501">
        <v>0</v>
      </c>
      <c r="E501">
        <v>0</v>
      </c>
      <c r="T501" s="38"/>
      <c r="U501" s="38"/>
      <c r="V501" s="38"/>
      <c r="W501" s="38"/>
      <c r="X501" s="38"/>
      <c r="Y501" s="38"/>
    </row>
    <row r="502" spans="2:25" hidden="1" x14ac:dyDescent="0.3">
      <c r="B502">
        <v>2056</v>
      </c>
      <c r="C502">
        <v>-17.600000000000001</v>
      </c>
      <c r="D502">
        <v>12.05</v>
      </c>
      <c r="E502">
        <v>0</v>
      </c>
      <c r="S502">
        <v>13815</v>
      </c>
      <c r="T502" s="38">
        <v>-133000000000</v>
      </c>
      <c r="U502" t="s">
        <v>150</v>
      </c>
      <c r="V502" s="38">
        <v>-150000000000</v>
      </c>
      <c r="W502" s="38"/>
      <c r="X502" t="s">
        <v>150</v>
      </c>
      <c r="Y502" s="38">
        <v>-150000000000</v>
      </c>
    </row>
    <row r="503" spans="2:25" hidden="1" x14ac:dyDescent="0.3">
      <c r="B503">
        <v>2164</v>
      </c>
      <c r="C503">
        <v>-17.600000000000001</v>
      </c>
      <c r="D503">
        <v>19.28</v>
      </c>
      <c r="E503">
        <v>0</v>
      </c>
      <c r="S503">
        <v>13816</v>
      </c>
      <c r="T503" s="38">
        <v>-133000000000</v>
      </c>
      <c r="U503" s="38">
        <v>173333333333</v>
      </c>
      <c r="V503" s="38">
        <v>-150000000000</v>
      </c>
      <c r="W503" s="38"/>
      <c r="X503" s="38">
        <v>173333333333</v>
      </c>
      <c r="Y503" s="38">
        <v>-150000000000</v>
      </c>
    </row>
    <row r="504" spans="2:25" hidden="1" x14ac:dyDescent="0.3">
      <c r="B504">
        <v>4246</v>
      </c>
      <c r="C504">
        <v>-17.600000000000001</v>
      </c>
      <c r="D504">
        <v>12.953749999999999</v>
      </c>
      <c r="E504">
        <v>0</v>
      </c>
      <c r="S504">
        <v>13817</v>
      </c>
      <c r="T504" s="38">
        <v>-137000000000</v>
      </c>
      <c r="U504" s="38" t="s">
        <v>151</v>
      </c>
      <c r="V504" s="38">
        <v>-150000000000</v>
      </c>
      <c r="W504" s="38"/>
      <c r="X504" t="s">
        <v>151</v>
      </c>
      <c r="Y504" s="38">
        <v>-150000000000</v>
      </c>
    </row>
    <row r="505" spans="2:25" hidden="1" x14ac:dyDescent="0.3">
      <c r="B505">
        <v>4265</v>
      </c>
      <c r="C505">
        <v>-17.600000000000001</v>
      </c>
      <c r="D505">
        <v>13.8575</v>
      </c>
      <c r="E505">
        <v>0</v>
      </c>
      <c r="S505">
        <v>13818</v>
      </c>
      <c r="T505" s="38">
        <v>-137000000000</v>
      </c>
      <c r="U505" t="s">
        <v>150</v>
      </c>
      <c r="V505" s="38">
        <v>-150000000000</v>
      </c>
      <c r="W505" s="38"/>
      <c r="X505" t="s">
        <v>150</v>
      </c>
      <c r="Y505" s="38">
        <v>-150000000000</v>
      </c>
    </row>
    <row r="506" spans="2:25" hidden="1" x14ac:dyDescent="0.3">
      <c r="B506">
        <v>4284</v>
      </c>
      <c r="C506">
        <v>-17.600000000000001</v>
      </c>
      <c r="D506">
        <v>14.76125</v>
      </c>
      <c r="E506">
        <v>0</v>
      </c>
      <c r="S506">
        <v>13819</v>
      </c>
      <c r="T506" s="38">
        <v>-137000000000</v>
      </c>
      <c r="U506" s="38">
        <v>130000000000</v>
      </c>
      <c r="V506" s="38">
        <v>-150000000000</v>
      </c>
      <c r="W506" s="38"/>
      <c r="X506" s="38">
        <v>130000000000</v>
      </c>
      <c r="Y506" s="38">
        <v>-150000000000</v>
      </c>
    </row>
    <row r="507" spans="2:25" hidden="1" x14ac:dyDescent="0.3">
      <c r="B507">
        <v>4303</v>
      </c>
      <c r="C507">
        <v>-17.600000000000001</v>
      </c>
      <c r="D507">
        <v>15.664999999999999</v>
      </c>
      <c r="E507">
        <v>0</v>
      </c>
      <c r="S507">
        <v>13820</v>
      </c>
      <c r="T507" s="38">
        <v>-137000000000</v>
      </c>
      <c r="U507" s="38">
        <v>173333333333</v>
      </c>
      <c r="V507" s="38">
        <v>-150000000000</v>
      </c>
      <c r="W507" s="38"/>
      <c r="X507" s="38">
        <v>173333333333</v>
      </c>
      <c r="Y507" s="38">
        <v>-150000000000</v>
      </c>
    </row>
    <row r="508" spans="2:25" hidden="1" x14ac:dyDescent="0.3">
      <c r="B508">
        <v>4322</v>
      </c>
      <c r="C508">
        <v>-17.600000000000001</v>
      </c>
      <c r="D508">
        <v>16.568750000000001</v>
      </c>
      <c r="E508">
        <v>0</v>
      </c>
      <c r="S508">
        <v>13821</v>
      </c>
      <c r="T508" s="38">
        <v>-137000000000</v>
      </c>
      <c r="U508" s="38">
        <v>216666666667</v>
      </c>
      <c r="V508" s="38">
        <v>-150000000000</v>
      </c>
      <c r="W508" s="38"/>
      <c r="X508" s="38">
        <v>216666666667</v>
      </c>
      <c r="Y508" s="38">
        <v>-150000000000</v>
      </c>
    </row>
    <row r="509" spans="2:25" hidden="1" x14ac:dyDescent="0.3">
      <c r="B509">
        <v>4341</v>
      </c>
      <c r="C509">
        <v>-17.600000000000001</v>
      </c>
      <c r="D509">
        <v>17.4725</v>
      </c>
      <c r="E509">
        <v>0</v>
      </c>
      <c r="S509">
        <v>13822</v>
      </c>
      <c r="T509" s="38">
        <v>-141000000000</v>
      </c>
      <c r="U509" s="38" t="s">
        <v>150</v>
      </c>
      <c r="V509" s="38">
        <v>-150000000000</v>
      </c>
      <c r="W509" s="38"/>
      <c r="X509" t="s">
        <v>150</v>
      </c>
      <c r="Y509" s="38">
        <v>-150000000000</v>
      </c>
    </row>
    <row r="510" spans="2:25" hidden="1" x14ac:dyDescent="0.3">
      <c r="B510">
        <v>4360</v>
      </c>
      <c r="C510">
        <v>-17.600000000000001</v>
      </c>
      <c r="D510">
        <v>18.376249999999999</v>
      </c>
      <c r="E510">
        <v>0</v>
      </c>
      <c r="S510">
        <v>13823</v>
      </c>
      <c r="T510" s="38">
        <v>-141000000000</v>
      </c>
      <c r="U510" s="38">
        <v>173333333333</v>
      </c>
      <c r="V510" s="38">
        <v>-150000000000</v>
      </c>
      <c r="W510" s="38"/>
      <c r="X510" s="38">
        <v>173333333333</v>
      </c>
      <c r="Y510" s="38">
        <v>-150000000000</v>
      </c>
    </row>
    <row r="511" spans="2:25" hidden="1" x14ac:dyDescent="0.3">
      <c r="B511">
        <v>4109</v>
      </c>
      <c r="C511">
        <v>-17.581351529700001</v>
      </c>
      <c r="D511">
        <v>6.3849513879600002</v>
      </c>
      <c r="E511">
        <v>0</v>
      </c>
      <c r="S511">
        <v>13824</v>
      </c>
      <c r="T511" s="38">
        <v>-145000000000</v>
      </c>
      <c r="U511" s="38" t="s">
        <v>151</v>
      </c>
      <c r="V511" s="38">
        <v>-150000000000</v>
      </c>
      <c r="W511" s="38"/>
      <c r="X511" t="s">
        <v>151</v>
      </c>
      <c r="Y511" s="38">
        <v>-150000000000</v>
      </c>
    </row>
    <row r="512" spans="2:25" hidden="1" x14ac:dyDescent="0.3">
      <c r="B512">
        <v>2306</v>
      </c>
      <c r="C512">
        <v>-17.55</v>
      </c>
      <c r="D512">
        <v>24.1</v>
      </c>
      <c r="E512">
        <v>0</v>
      </c>
      <c r="S512">
        <v>13825</v>
      </c>
      <c r="T512" s="38">
        <v>-145000000000</v>
      </c>
      <c r="U512" s="38" t="s">
        <v>150</v>
      </c>
      <c r="V512" s="38">
        <v>-150000000000</v>
      </c>
      <c r="W512" s="38"/>
      <c r="X512" t="s">
        <v>150</v>
      </c>
      <c r="Y512" s="38">
        <v>-150000000000</v>
      </c>
    </row>
    <row r="513" spans="2:25" hidden="1" x14ac:dyDescent="0.3">
      <c r="B513">
        <v>4013</v>
      </c>
      <c r="C513">
        <v>-17.548386691000001</v>
      </c>
      <c r="D513">
        <v>0.84880870772299999</v>
      </c>
      <c r="E513">
        <v>0</v>
      </c>
      <c r="S513">
        <v>13826</v>
      </c>
      <c r="T513" s="38">
        <v>-145000000000</v>
      </c>
      <c r="U513" s="38">
        <v>130000000000</v>
      </c>
      <c r="V513" s="38">
        <v>-150000000000</v>
      </c>
      <c r="W513" s="38"/>
      <c r="X513" s="38">
        <v>130000000000</v>
      </c>
      <c r="Y513" s="38">
        <v>-150000000000</v>
      </c>
    </row>
    <row r="514" spans="2:25" hidden="1" x14ac:dyDescent="0.3">
      <c r="B514">
        <v>4110</v>
      </c>
      <c r="C514">
        <v>-17.534920809399999</v>
      </c>
      <c r="D514">
        <v>5.4473613191899997</v>
      </c>
      <c r="E514">
        <v>0</v>
      </c>
      <c r="S514">
        <v>13827</v>
      </c>
      <c r="T514" s="38">
        <v>-145000000000</v>
      </c>
      <c r="U514" s="38">
        <v>173333333333</v>
      </c>
      <c r="V514" s="38">
        <v>-150000000000</v>
      </c>
      <c r="W514" s="38"/>
      <c r="X514" s="38">
        <v>173333333333</v>
      </c>
      <c r="Y514" s="38">
        <v>-150000000000</v>
      </c>
    </row>
    <row r="515" spans="2:25" hidden="1" x14ac:dyDescent="0.3">
      <c r="B515">
        <v>4390</v>
      </c>
      <c r="C515">
        <v>-17.533359428000001</v>
      </c>
      <c r="D515">
        <v>23.339006284500002</v>
      </c>
      <c r="E515">
        <v>0</v>
      </c>
      <c r="S515">
        <v>13828</v>
      </c>
      <c r="T515" s="38">
        <v>-145000000000</v>
      </c>
      <c r="U515" s="38">
        <v>216666666667</v>
      </c>
      <c r="V515" s="38">
        <v>-150000000000</v>
      </c>
      <c r="W515" s="38"/>
      <c r="X515" s="38">
        <v>216666666667</v>
      </c>
      <c r="Y515" s="38">
        <v>-150000000000</v>
      </c>
    </row>
    <row r="516" spans="2:25" hidden="1" x14ac:dyDescent="0.3">
      <c r="B516">
        <v>4111</v>
      </c>
      <c r="C516">
        <v>-17.486099061099999</v>
      </c>
      <c r="D516">
        <v>4.4987448682300002</v>
      </c>
      <c r="E516">
        <v>0</v>
      </c>
      <c r="S516">
        <v>13829</v>
      </c>
      <c r="T516" s="38">
        <v>-149000000000</v>
      </c>
      <c r="U516" t="s">
        <v>150</v>
      </c>
      <c r="V516" s="38">
        <v>-150000000000</v>
      </c>
      <c r="W516" s="38"/>
      <c r="X516" t="s">
        <v>150</v>
      </c>
      <c r="Y516" s="38">
        <v>-150000000000</v>
      </c>
    </row>
    <row r="517" spans="2:25" hidden="1" x14ac:dyDescent="0.3">
      <c r="B517">
        <v>4007</v>
      </c>
      <c r="C517">
        <v>-17.482453103099999</v>
      </c>
      <c r="D517">
        <v>1.7128966532000001</v>
      </c>
      <c r="E517">
        <v>0</v>
      </c>
      <c r="S517">
        <v>13830</v>
      </c>
      <c r="T517" s="38">
        <v>-149000000000</v>
      </c>
      <c r="U517" s="38">
        <v>173333333333</v>
      </c>
      <c r="V517" s="38">
        <v>-150000000000</v>
      </c>
      <c r="W517" s="38"/>
      <c r="X517" s="38">
        <v>173333333333</v>
      </c>
      <c r="Y517" s="38">
        <v>-150000000000</v>
      </c>
    </row>
    <row r="518" spans="2:25" hidden="1" x14ac:dyDescent="0.3">
      <c r="B518">
        <v>4080</v>
      </c>
      <c r="C518">
        <v>-17.446980306099999</v>
      </c>
      <c r="D518">
        <v>3.5455762452699999</v>
      </c>
      <c r="E518">
        <v>0</v>
      </c>
      <c r="S518">
        <v>13831</v>
      </c>
      <c r="T518" s="38">
        <v>-153000000000</v>
      </c>
      <c r="U518" t="s">
        <v>151</v>
      </c>
      <c r="V518" s="38">
        <v>-150000000000</v>
      </c>
      <c r="W518" s="38"/>
      <c r="X518" t="s">
        <v>151</v>
      </c>
      <c r="Y518" s="38">
        <v>-150000000000</v>
      </c>
    </row>
    <row r="519" spans="2:25" hidden="1" x14ac:dyDescent="0.3">
      <c r="B519">
        <v>4404</v>
      </c>
      <c r="C519">
        <v>-17.425001925699998</v>
      </c>
      <c r="D519">
        <v>22.577916546099999</v>
      </c>
      <c r="E519">
        <v>0</v>
      </c>
      <c r="T519" s="38"/>
      <c r="U519" s="38"/>
      <c r="V519" s="38"/>
    </row>
    <row r="520" spans="2:25" hidden="1" x14ac:dyDescent="0.3">
      <c r="B520">
        <v>1931</v>
      </c>
      <c r="C520">
        <v>-17.412500000000001</v>
      </c>
      <c r="D520">
        <v>2.5943749999999999</v>
      </c>
      <c r="E520">
        <v>0</v>
      </c>
      <c r="S520" t="s">
        <v>143</v>
      </c>
      <c r="T520" s="38" t="s">
        <v>144</v>
      </c>
      <c r="U520" t="s">
        <v>145</v>
      </c>
      <c r="V520" s="38" t="s">
        <v>146</v>
      </c>
      <c r="X520" t="s">
        <v>145</v>
      </c>
      <c r="Y520" t="s">
        <v>146</v>
      </c>
    </row>
    <row r="521" spans="2:25" hidden="1" x14ac:dyDescent="0.3">
      <c r="B521">
        <v>4430</v>
      </c>
      <c r="C521">
        <v>-17.3320560674</v>
      </c>
      <c r="D521">
        <v>21.857270499799998</v>
      </c>
      <c r="E521">
        <v>0</v>
      </c>
      <c r="S521">
        <v>13832</v>
      </c>
      <c r="T521" s="38">
        <v>-153000000000</v>
      </c>
      <c r="U521" t="s">
        <v>150</v>
      </c>
      <c r="V521" s="38">
        <v>-150000000000</v>
      </c>
      <c r="W521" s="38"/>
      <c r="X521" t="s">
        <v>150</v>
      </c>
      <c r="Y521" s="38">
        <v>-150000000000</v>
      </c>
    </row>
    <row r="522" spans="2:25" hidden="1" x14ac:dyDescent="0.3">
      <c r="B522">
        <v>4454</v>
      </c>
      <c r="C522">
        <v>-17.134788264600001</v>
      </c>
      <c r="D522">
        <v>20.202185545599999</v>
      </c>
      <c r="E522">
        <v>0</v>
      </c>
      <c r="S522">
        <v>13833</v>
      </c>
      <c r="T522" s="38">
        <v>-153000000000</v>
      </c>
      <c r="U522" s="38">
        <v>130000000000</v>
      </c>
      <c r="V522" s="38">
        <v>-150000000000</v>
      </c>
      <c r="W522" s="38"/>
      <c r="X522" s="38">
        <v>130000000000</v>
      </c>
      <c r="Y522" s="38">
        <v>-150000000000</v>
      </c>
    </row>
    <row r="523" spans="2:25" hidden="1" x14ac:dyDescent="0.3">
      <c r="B523">
        <v>4378</v>
      </c>
      <c r="C523">
        <v>-17.117394132299999</v>
      </c>
      <c r="D523">
        <v>19.741092772799998</v>
      </c>
      <c r="E523">
        <v>0</v>
      </c>
      <c r="S523">
        <v>13834</v>
      </c>
      <c r="T523" s="38">
        <v>-153000000000</v>
      </c>
      <c r="U523" s="38">
        <v>173333333333</v>
      </c>
      <c r="V523" s="38">
        <v>-150000000000</v>
      </c>
      <c r="W523" s="38"/>
      <c r="X523" s="38">
        <v>173333333333</v>
      </c>
      <c r="Y523" s="38">
        <v>-150000000000</v>
      </c>
    </row>
    <row r="524" spans="2:25" hidden="1" x14ac:dyDescent="0.3">
      <c r="B524">
        <v>4214</v>
      </c>
      <c r="C524">
        <v>-17.1163914668</v>
      </c>
      <c r="D524">
        <v>8.2505213700199995</v>
      </c>
      <c r="E524">
        <v>0</v>
      </c>
      <c r="S524">
        <v>13835</v>
      </c>
      <c r="T524" s="38">
        <v>-153000000000</v>
      </c>
      <c r="U524" s="38">
        <v>216666666667</v>
      </c>
      <c r="V524" s="38">
        <v>-150000000000</v>
      </c>
      <c r="W524" s="38"/>
      <c r="X524" s="38">
        <v>216666666667</v>
      </c>
      <c r="Y524" s="38">
        <v>-150000000000</v>
      </c>
    </row>
    <row r="525" spans="2:25" hidden="1" x14ac:dyDescent="0.3">
      <c r="B525">
        <v>4084</v>
      </c>
      <c r="C525">
        <v>-17.1157374547</v>
      </c>
      <c r="D525">
        <v>8.7209572527599999</v>
      </c>
      <c r="E525">
        <v>0</v>
      </c>
      <c r="S525">
        <v>13836</v>
      </c>
      <c r="T525" s="38">
        <v>-157000000000</v>
      </c>
      <c r="U525" t="s">
        <v>150</v>
      </c>
      <c r="V525" s="38">
        <v>-150000000000</v>
      </c>
      <c r="W525" s="38"/>
      <c r="X525" t="s">
        <v>150</v>
      </c>
      <c r="Y525" s="38">
        <v>-150000000000</v>
      </c>
    </row>
    <row r="526" spans="2:25" hidden="1" x14ac:dyDescent="0.3">
      <c r="B526">
        <v>4215</v>
      </c>
      <c r="C526">
        <v>-17.115083442700001</v>
      </c>
      <c r="D526">
        <v>9.1913931354899994</v>
      </c>
      <c r="E526">
        <v>0</v>
      </c>
      <c r="S526">
        <v>13837</v>
      </c>
      <c r="T526" s="38">
        <v>-157000000000</v>
      </c>
      <c r="U526" s="38">
        <v>173333333333</v>
      </c>
      <c r="V526" s="38">
        <v>-150000000000</v>
      </c>
      <c r="W526" s="38"/>
      <c r="X526" s="38">
        <v>173333333333</v>
      </c>
      <c r="Y526" s="38">
        <v>-150000000000</v>
      </c>
    </row>
    <row r="527" spans="2:25" hidden="1" x14ac:dyDescent="0.3">
      <c r="B527">
        <v>4082</v>
      </c>
      <c r="C527">
        <v>-17.1138352157</v>
      </c>
      <c r="D527">
        <v>9.6637053793700005</v>
      </c>
      <c r="E527">
        <v>0</v>
      </c>
      <c r="S527">
        <v>13893</v>
      </c>
      <c r="T527" s="38">
        <v>-169983580686</v>
      </c>
      <c r="U527" s="38">
        <v>215599667830</v>
      </c>
      <c r="V527" s="38">
        <v>-150000000000</v>
      </c>
      <c r="W527" s="38"/>
      <c r="X527" s="38">
        <v>215599667830</v>
      </c>
      <c r="Y527" s="38">
        <v>-150000000000</v>
      </c>
    </row>
    <row r="528" spans="2:25" hidden="1" x14ac:dyDescent="0.3">
      <c r="B528">
        <v>4216</v>
      </c>
      <c r="C528">
        <v>-17.112586988699999</v>
      </c>
      <c r="D528">
        <v>10.136017623200001</v>
      </c>
      <c r="E528">
        <v>0</v>
      </c>
      <c r="S528">
        <v>13894</v>
      </c>
      <c r="T528" s="38">
        <v>-178956480556</v>
      </c>
      <c r="U528" s="38">
        <v>215253170866</v>
      </c>
      <c r="V528" s="38">
        <v>-150000000000</v>
      </c>
      <c r="W528" s="38"/>
      <c r="X528" s="38">
        <v>215253170866</v>
      </c>
      <c r="Y528" s="38">
        <v>-150000000000</v>
      </c>
    </row>
    <row r="529" spans="2:25" hidden="1" x14ac:dyDescent="0.3">
      <c r="B529">
        <v>4085</v>
      </c>
      <c r="C529">
        <v>-17.112400674700002</v>
      </c>
      <c r="D529">
        <v>7.7838528716099997</v>
      </c>
      <c r="E529">
        <v>0</v>
      </c>
      <c r="S529">
        <v>13895</v>
      </c>
      <c r="T529" s="38">
        <v>-196549275081</v>
      </c>
      <c r="U529" s="38">
        <v>218562089328</v>
      </c>
      <c r="V529" s="38">
        <v>-150000000000</v>
      </c>
      <c r="W529" s="38"/>
      <c r="X529" s="38">
        <v>218562089328</v>
      </c>
      <c r="Y529" s="38">
        <v>-150000000000</v>
      </c>
    </row>
    <row r="530" spans="2:25" hidden="1" x14ac:dyDescent="0.3">
      <c r="B530">
        <v>4083</v>
      </c>
      <c r="C530">
        <v>-17.109267644700001</v>
      </c>
      <c r="D530">
        <v>10.6117832487</v>
      </c>
      <c r="E530">
        <v>0</v>
      </c>
      <c r="S530">
        <v>13896</v>
      </c>
      <c r="T530" s="38">
        <v>-204431347795</v>
      </c>
      <c r="U530" s="38">
        <v>218731526614</v>
      </c>
      <c r="V530" s="38">
        <v>-150000000000</v>
      </c>
      <c r="W530" s="38"/>
      <c r="X530" s="38">
        <v>218731526614</v>
      </c>
      <c r="Y530" s="38">
        <v>-150000000000</v>
      </c>
    </row>
    <row r="531" spans="2:25" hidden="1" x14ac:dyDescent="0.3">
      <c r="B531">
        <v>4213</v>
      </c>
      <c r="C531">
        <v>-17.1084098826</v>
      </c>
      <c r="D531">
        <v>7.3171843731999999</v>
      </c>
      <c r="E531">
        <v>0</v>
      </c>
      <c r="S531">
        <v>13897</v>
      </c>
      <c r="T531" s="38">
        <v>-212994486491</v>
      </c>
      <c r="U531" s="38">
        <v>213949424360</v>
      </c>
      <c r="V531" s="38">
        <v>-150000000000</v>
      </c>
      <c r="W531" s="38"/>
      <c r="X531" s="38">
        <v>213949424360</v>
      </c>
      <c r="Y531" s="38">
        <v>-150000000000</v>
      </c>
    </row>
    <row r="532" spans="2:25" hidden="1" x14ac:dyDescent="0.3">
      <c r="B532">
        <v>4223</v>
      </c>
      <c r="C532">
        <v>-17.105948300800002</v>
      </c>
      <c r="D532">
        <v>11.087548874099999</v>
      </c>
      <c r="E532">
        <v>0</v>
      </c>
      <c r="S532">
        <v>13898</v>
      </c>
      <c r="T532" s="38">
        <v>-221932661448</v>
      </c>
      <c r="U532" s="38">
        <v>213650595850</v>
      </c>
      <c r="V532" s="38">
        <v>-150000000000</v>
      </c>
      <c r="W532" s="38"/>
      <c r="X532" s="38">
        <v>213650595850</v>
      </c>
      <c r="Y532" s="38">
        <v>-150000000000</v>
      </c>
    </row>
    <row r="533" spans="2:25" hidden="1" x14ac:dyDescent="0.3">
      <c r="B533">
        <v>4398</v>
      </c>
      <c r="C533">
        <v>-17.103357339199999</v>
      </c>
      <c r="D533">
        <v>20.6139411714</v>
      </c>
      <c r="E533">
        <v>0</v>
      </c>
      <c r="S533">
        <v>13899</v>
      </c>
      <c r="T533" s="38">
        <v>-180666562704</v>
      </c>
      <c r="U533" s="38" t="s">
        <v>186</v>
      </c>
      <c r="V533" s="38">
        <v>-150000000000</v>
      </c>
      <c r="W533" s="38"/>
      <c r="X533" t="s">
        <v>186</v>
      </c>
      <c r="Y533" s="38">
        <v>-150000000000</v>
      </c>
    </row>
    <row r="534" spans="2:25" hidden="1" x14ac:dyDescent="0.3">
      <c r="B534">
        <v>4047</v>
      </c>
      <c r="C534">
        <v>-17.102974150400001</v>
      </c>
      <c r="D534">
        <v>11.5687744371</v>
      </c>
      <c r="E534">
        <v>0</v>
      </c>
      <c r="S534">
        <v>13900</v>
      </c>
      <c r="T534" s="38">
        <v>-190569094840</v>
      </c>
      <c r="U534" t="s">
        <v>187</v>
      </c>
      <c r="V534" s="38">
        <v>-150000000000</v>
      </c>
      <c r="W534" s="38"/>
      <c r="X534" t="s">
        <v>187</v>
      </c>
      <c r="Y534" s="38">
        <v>-150000000000</v>
      </c>
    </row>
    <row r="535" spans="2:25" x14ac:dyDescent="0.3">
      <c r="B535">
        <v>1537</v>
      </c>
      <c r="C535">
        <v>-17.100000000000001</v>
      </c>
      <c r="D535">
        <v>0</v>
      </c>
      <c r="E535">
        <v>0</v>
      </c>
      <c r="T535" s="38"/>
      <c r="V535" s="38"/>
      <c r="W535" s="38"/>
      <c r="Y535" s="38"/>
    </row>
    <row r="536" spans="2:25" hidden="1" x14ac:dyDescent="0.3">
      <c r="B536">
        <v>2055</v>
      </c>
      <c r="C536">
        <v>-17.100000000000001</v>
      </c>
      <c r="D536">
        <v>12.05</v>
      </c>
      <c r="E536">
        <v>0</v>
      </c>
      <c r="S536">
        <v>13902</v>
      </c>
      <c r="T536" s="38">
        <v>-211108496410</v>
      </c>
      <c r="U536" t="s">
        <v>188</v>
      </c>
      <c r="V536" s="38">
        <v>-150000000000</v>
      </c>
      <c r="W536" s="38"/>
      <c r="X536" t="s">
        <v>188</v>
      </c>
      <c r="Y536" s="38">
        <v>-150000000000</v>
      </c>
    </row>
    <row r="537" spans="2:25" hidden="1" x14ac:dyDescent="0.3">
      <c r="B537">
        <v>2163</v>
      </c>
      <c r="C537">
        <v>-17.100000000000001</v>
      </c>
      <c r="D537">
        <v>19.28</v>
      </c>
      <c r="E537">
        <v>0</v>
      </c>
      <c r="S537">
        <v>13903</v>
      </c>
      <c r="T537" s="38">
        <v>-226122674207</v>
      </c>
      <c r="U537" t="s">
        <v>189</v>
      </c>
      <c r="V537" s="38">
        <v>-150000000000</v>
      </c>
      <c r="W537" s="38"/>
      <c r="X537" t="s">
        <v>189</v>
      </c>
      <c r="Y537" s="38">
        <v>-150000000000</v>
      </c>
    </row>
    <row r="538" spans="2:25" hidden="1" x14ac:dyDescent="0.3">
      <c r="B538">
        <v>4235</v>
      </c>
      <c r="C538">
        <v>-17.100000000000001</v>
      </c>
      <c r="D538">
        <v>12.501875</v>
      </c>
      <c r="E538">
        <v>0</v>
      </c>
      <c r="S538">
        <v>13904</v>
      </c>
      <c r="T538" s="38">
        <v>-165811492467</v>
      </c>
      <c r="U538" s="38" t="s">
        <v>190</v>
      </c>
      <c r="V538" s="38">
        <v>-150000000000</v>
      </c>
      <c r="W538" s="38"/>
      <c r="X538" t="s">
        <v>190</v>
      </c>
      <c r="Y538" s="38">
        <v>-150000000000</v>
      </c>
    </row>
    <row r="539" spans="2:25" hidden="1" x14ac:dyDescent="0.3">
      <c r="B539">
        <v>4247</v>
      </c>
      <c r="C539">
        <v>-17.100000000000001</v>
      </c>
      <c r="D539">
        <v>12.953749999999999</v>
      </c>
      <c r="E539">
        <v>0</v>
      </c>
      <c r="S539">
        <v>13905</v>
      </c>
      <c r="T539" s="38">
        <v>-165608580686</v>
      </c>
      <c r="U539" s="38">
        <v>172453834497</v>
      </c>
      <c r="V539" s="38">
        <v>-150000000000</v>
      </c>
      <c r="W539" s="38"/>
      <c r="X539" s="38">
        <v>172453834497</v>
      </c>
      <c r="Y539" s="38">
        <v>-150000000000</v>
      </c>
    </row>
    <row r="540" spans="2:25" hidden="1" x14ac:dyDescent="0.3">
      <c r="B540">
        <v>4254</v>
      </c>
      <c r="C540">
        <v>-17.100000000000001</v>
      </c>
      <c r="D540">
        <v>13.405625000000001</v>
      </c>
      <c r="E540">
        <v>0</v>
      </c>
      <c r="S540">
        <v>13906</v>
      </c>
      <c r="T540" s="38">
        <v>-174815061242</v>
      </c>
      <c r="U540" s="38">
        <v>171415338696</v>
      </c>
      <c r="V540" s="38">
        <v>-150000000000</v>
      </c>
      <c r="W540" s="38"/>
      <c r="X540" s="38">
        <v>171415338696</v>
      </c>
      <c r="Y540" s="38">
        <v>-150000000000</v>
      </c>
    </row>
    <row r="541" spans="2:25" hidden="1" x14ac:dyDescent="0.3">
      <c r="B541">
        <v>4266</v>
      </c>
      <c r="C541">
        <v>-17.100000000000001</v>
      </c>
      <c r="D541">
        <v>13.8575</v>
      </c>
      <c r="E541">
        <v>0</v>
      </c>
      <c r="V541" s="38"/>
    </row>
    <row r="542" spans="2:25" hidden="1" x14ac:dyDescent="0.3">
      <c r="B542">
        <v>4273</v>
      </c>
      <c r="C542">
        <v>-17.100000000000001</v>
      </c>
      <c r="D542">
        <v>14.309374999999999</v>
      </c>
      <c r="E542">
        <v>0</v>
      </c>
      <c r="S542" t="s">
        <v>143</v>
      </c>
      <c r="T542" t="s">
        <v>144</v>
      </c>
      <c r="U542" s="38" t="s">
        <v>145</v>
      </c>
      <c r="V542" s="38" t="s">
        <v>146</v>
      </c>
      <c r="X542" t="s">
        <v>145</v>
      </c>
      <c r="Y542" t="s">
        <v>146</v>
      </c>
    </row>
    <row r="543" spans="2:25" hidden="1" x14ac:dyDescent="0.3">
      <c r="B543">
        <v>4285</v>
      </c>
      <c r="C543">
        <v>-17.100000000000001</v>
      </c>
      <c r="D543">
        <v>14.76125</v>
      </c>
      <c r="E543">
        <v>0</v>
      </c>
      <c r="S543">
        <v>13907</v>
      </c>
      <c r="T543" s="38">
        <v>-200605622876</v>
      </c>
      <c r="U543" s="38">
        <v>178981115942</v>
      </c>
      <c r="V543" s="38">
        <v>-150000000000</v>
      </c>
      <c r="W543" s="38"/>
      <c r="X543" s="38">
        <v>178981115942</v>
      </c>
      <c r="Y543" s="38">
        <v>-150000000000</v>
      </c>
    </row>
    <row r="544" spans="2:25" hidden="1" x14ac:dyDescent="0.3">
      <c r="B544">
        <v>4292</v>
      </c>
      <c r="C544">
        <v>-17.100000000000001</v>
      </c>
      <c r="D544">
        <v>15.213125</v>
      </c>
      <c r="E544">
        <v>0</v>
      </c>
      <c r="S544">
        <v>13908</v>
      </c>
      <c r="T544" s="38">
        <v>-208300834287</v>
      </c>
      <c r="U544" s="38">
        <v>174743450974</v>
      </c>
      <c r="V544" s="38">
        <v>-150000000000</v>
      </c>
      <c r="W544" s="38"/>
      <c r="X544" s="38">
        <v>174743450974</v>
      </c>
      <c r="Y544" s="38">
        <v>-150000000000</v>
      </c>
    </row>
    <row r="545" spans="2:25" hidden="1" x14ac:dyDescent="0.3">
      <c r="B545">
        <v>4304</v>
      </c>
      <c r="C545">
        <v>-17.100000000000001</v>
      </c>
      <c r="D545">
        <v>15.664999999999999</v>
      </c>
      <c r="E545">
        <v>0</v>
      </c>
      <c r="S545">
        <v>13909</v>
      </c>
      <c r="T545" s="38">
        <v>-217052147940</v>
      </c>
      <c r="U545" s="38">
        <v>170037520210</v>
      </c>
      <c r="V545" s="38">
        <v>-150000000000</v>
      </c>
      <c r="W545" s="38"/>
      <c r="X545" s="38">
        <v>170037520210</v>
      </c>
      <c r="Y545" s="38">
        <v>-150000000000</v>
      </c>
    </row>
    <row r="546" spans="2:25" hidden="1" x14ac:dyDescent="0.3">
      <c r="B546">
        <v>4311</v>
      </c>
      <c r="C546">
        <v>-17.100000000000001</v>
      </c>
      <c r="D546">
        <v>16.116875</v>
      </c>
      <c r="E546">
        <v>0</v>
      </c>
      <c r="S546">
        <v>13910</v>
      </c>
      <c r="T546" s="38">
        <v>-226307661448</v>
      </c>
      <c r="U546" s="38">
        <v>170629762516</v>
      </c>
      <c r="V546" s="38">
        <v>-150000000000</v>
      </c>
      <c r="W546" s="38"/>
      <c r="X546" s="38">
        <v>170629762516</v>
      </c>
      <c r="Y546" s="38">
        <v>-150000000000</v>
      </c>
    </row>
    <row r="547" spans="2:25" hidden="1" x14ac:dyDescent="0.3">
      <c r="B547">
        <v>4323</v>
      </c>
      <c r="C547">
        <v>-17.100000000000001</v>
      </c>
      <c r="D547">
        <v>16.568750000000001</v>
      </c>
      <c r="E547">
        <v>0</v>
      </c>
      <c r="S547">
        <v>13911</v>
      </c>
      <c r="T547" s="38">
        <v>-170811492467</v>
      </c>
      <c r="U547" s="38" t="s">
        <v>191</v>
      </c>
      <c r="V547" s="38">
        <v>-150000000000</v>
      </c>
      <c r="W547" s="38"/>
      <c r="X547" t="s">
        <v>191</v>
      </c>
      <c r="Y547" s="38">
        <v>-150000000000</v>
      </c>
    </row>
    <row r="548" spans="2:25" hidden="1" x14ac:dyDescent="0.3">
      <c r="B548">
        <v>4330</v>
      </c>
      <c r="C548">
        <v>-17.100000000000001</v>
      </c>
      <c r="D548">
        <v>17.020624999999999</v>
      </c>
      <c r="E548">
        <v>0</v>
      </c>
      <c r="S548">
        <v>13912</v>
      </c>
      <c r="T548" s="38">
        <v>-185235657543</v>
      </c>
      <c r="U548" s="38" t="s">
        <v>192</v>
      </c>
      <c r="V548" s="38">
        <v>-150000000000</v>
      </c>
      <c r="W548" s="38"/>
      <c r="X548" t="s">
        <v>192</v>
      </c>
      <c r="Y548" s="38">
        <v>-150000000000</v>
      </c>
    </row>
    <row r="549" spans="2:25" hidden="1" x14ac:dyDescent="0.3">
      <c r="B549">
        <v>4342</v>
      </c>
      <c r="C549">
        <v>-17.100000000000001</v>
      </c>
      <c r="D549">
        <v>17.4725</v>
      </c>
      <c r="E549">
        <v>0</v>
      </c>
      <c r="S549">
        <v>13913</v>
      </c>
      <c r="T549" s="38">
        <v>-175478055171</v>
      </c>
      <c r="U549" t="s">
        <v>193</v>
      </c>
      <c r="V549" s="38">
        <v>-150000000000</v>
      </c>
      <c r="W549" s="38"/>
      <c r="X549" t="s">
        <v>193</v>
      </c>
      <c r="Y549" s="38">
        <v>-150000000000</v>
      </c>
    </row>
    <row r="550" spans="2:25" hidden="1" x14ac:dyDescent="0.3">
      <c r="B550">
        <v>4349</v>
      </c>
      <c r="C550">
        <v>-17.100000000000001</v>
      </c>
      <c r="D550">
        <v>17.924375000000001</v>
      </c>
      <c r="E550">
        <v>0</v>
      </c>
      <c r="S550">
        <v>13914</v>
      </c>
      <c r="T550" s="38">
        <v>-195353730578</v>
      </c>
      <c r="U550" t="s">
        <v>194</v>
      </c>
      <c r="V550" s="38">
        <v>-150000000000</v>
      </c>
      <c r="W550" s="38"/>
      <c r="X550" t="s">
        <v>194</v>
      </c>
      <c r="Y550" s="38">
        <v>-150000000000</v>
      </c>
    </row>
    <row r="551" spans="2:25" hidden="1" x14ac:dyDescent="0.3">
      <c r="B551">
        <v>4361</v>
      </c>
      <c r="C551">
        <v>-17.100000000000001</v>
      </c>
      <c r="D551">
        <v>18.376249999999999</v>
      </c>
      <c r="E551">
        <v>0</v>
      </c>
      <c r="S551">
        <v>13915</v>
      </c>
      <c r="T551" s="38">
        <v>-221122674207</v>
      </c>
      <c r="U551" s="38" t="s">
        <v>195</v>
      </c>
      <c r="V551" s="38">
        <v>-150000000000</v>
      </c>
      <c r="W551" s="38"/>
      <c r="X551" t="s">
        <v>195</v>
      </c>
      <c r="Y551" s="38">
        <v>-150000000000</v>
      </c>
    </row>
    <row r="552" spans="2:25" hidden="1" x14ac:dyDescent="0.3">
      <c r="B552">
        <v>4368</v>
      </c>
      <c r="C552">
        <v>-17.100000000000001</v>
      </c>
      <c r="D552">
        <v>18.828125</v>
      </c>
      <c r="E552">
        <v>0</v>
      </c>
      <c r="S552">
        <v>13916</v>
      </c>
      <c r="T552" s="38">
        <v>-216231170617</v>
      </c>
      <c r="U552" t="s">
        <v>196</v>
      </c>
      <c r="V552" s="38">
        <v>-150000000000</v>
      </c>
      <c r="W552" s="38"/>
      <c r="X552" t="s">
        <v>196</v>
      </c>
      <c r="Y552" s="38">
        <v>-150000000000</v>
      </c>
    </row>
    <row r="553" spans="2:25" hidden="1" x14ac:dyDescent="0.3">
      <c r="B553">
        <v>4086</v>
      </c>
      <c r="C553">
        <v>-17.097366853600001</v>
      </c>
      <c r="D553">
        <v>6.8509245643599996</v>
      </c>
      <c r="E553">
        <v>0</v>
      </c>
      <c r="S553">
        <v>13917</v>
      </c>
      <c r="T553" s="38">
        <v>-221430335655</v>
      </c>
      <c r="U553" s="38">
        <v>127139549318</v>
      </c>
      <c r="V553" s="38">
        <v>-150000000000</v>
      </c>
      <c r="W553" s="38"/>
      <c r="X553" s="38">
        <v>127139549318</v>
      </c>
      <c r="Y553" s="38">
        <v>-150000000000</v>
      </c>
    </row>
    <row r="554" spans="2:25" hidden="1" x14ac:dyDescent="0.3">
      <c r="B554">
        <v>4212</v>
      </c>
      <c r="C554">
        <v>-17.086323824499999</v>
      </c>
      <c r="D554">
        <v>6.3846647555200002</v>
      </c>
      <c r="E554">
        <v>0</v>
      </c>
      <c r="S554">
        <v>13918</v>
      </c>
      <c r="T554" s="38">
        <v>-170420073153</v>
      </c>
      <c r="U554" s="38">
        <v>128326147523</v>
      </c>
      <c r="V554" s="38">
        <v>-150000000000</v>
      </c>
      <c r="W554" s="38"/>
      <c r="X554" s="38">
        <v>128326147523</v>
      </c>
      <c r="Y554" s="38">
        <v>-150000000000</v>
      </c>
    </row>
    <row r="555" spans="2:25" hidden="1" x14ac:dyDescent="0.3">
      <c r="B555">
        <v>4014</v>
      </c>
      <c r="C555">
        <v>-17.081316085400001</v>
      </c>
      <c r="D555">
        <v>0.42522653530100002</v>
      </c>
      <c r="E555">
        <v>0</v>
      </c>
      <c r="S555">
        <v>13919</v>
      </c>
      <c r="T555" s="38">
        <v>-179873043260</v>
      </c>
      <c r="U555" s="38">
        <v>128006660914</v>
      </c>
      <c r="V555" s="38">
        <v>-150000000000</v>
      </c>
      <c r="W555" s="38"/>
      <c r="X555" s="38">
        <v>128006660914</v>
      </c>
      <c r="Y555" s="38">
        <v>-150000000000</v>
      </c>
    </row>
    <row r="556" spans="2:25" hidden="1" x14ac:dyDescent="0.3">
      <c r="B556">
        <v>4451</v>
      </c>
      <c r="C556">
        <v>-17.071926413900002</v>
      </c>
      <c r="D556">
        <v>21.0256967973</v>
      </c>
      <c r="E556">
        <v>0</v>
      </c>
      <c r="S556">
        <v>13920</v>
      </c>
      <c r="T556" s="38">
        <v>-198833910819</v>
      </c>
      <c r="U556" s="38">
        <v>135087010025</v>
      </c>
      <c r="V556" s="38">
        <v>-150000000000</v>
      </c>
      <c r="W556" s="38"/>
      <c r="X556" s="38">
        <v>135087010025</v>
      </c>
      <c r="Y556" s="38">
        <v>-150000000000</v>
      </c>
    </row>
    <row r="557" spans="2:25" hidden="1" x14ac:dyDescent="0.3">
      <c r="B557">
        <v>4087</v>
      </c>
      <c r="C557">
        <v>-17.0711903923</v>
      </c>
      <c r="D557">
        <v>5.9160899293</v>
      </c>
      <c r="E557">
        <v>0</v>
      </c>
      <c r="S557">
        <v>13921</v>
      </c>
      <c r="T557" s="38">
        <v>-202340983533</v>
      </c>
      <c r="U557" s="38">
        <v>135443947312</v>
      </c>
      <c r="V557" s="38">
        <v>-150000000000</v>
      </c>
      <c r="W557" s="38"/>
      <c r="X557" s="38">
        <v>135443947312</v>
      </c>
      <c r="Y557" s="38">
        <v>-150000000000</v>
      </c>
    </row>
    <row r="558" spans="2:25" hidden="1" x14ac:dyDescent="0.3">
      <c r="B558">
        <v>4459</v>
      </c>
      <c r="C558">
        <v>-17.070220578400001</v>
      </c>
      <c r="D558">
        <v>23.384158218500001</v>
      </c>
      <c r="E558">
        <v>0</v>
      </c>
      <c r="S558">
        <v>13922</v>
      </c>
      <c r="T558" s="38">
        <v>-211852982902</v>
      </c>
      <c r="U558" s="38">
        <v>127433128561</v>
      </c>
      <c r="V558" s="38">
        <v>-150000000000</v>
      </c>
      <c r="W558" s="38"/>
      <c r="X558" s="38">
        <v>127433128561</v>
      </c>
      <c r="Y558" s="38">
        <v>-150000000000</v>
      </c>
    </row>
    <row r="559" spans="2:25" hidden="1" x14ac:dyDescent="0.3">
      <c r="B559">
        <v>4373</v>
      </c>
      <c r="C559">
        <v>-17.068443622499998</v>
      </c>
      <c r="D559">
        <v>23.742079109300001</v>
      </c>
      <c r="E559">
        <v>0</v>
      </c>
      <c r="S559">
        <v>13923</v>
      </c>
      <c r="T559" s="38">
        <v>-192813474379</v>
      </c>
      <c r="U559" s="38">
        <v>175036810726</v>
      </c>
      <c r="V559" s="38">
        <v>-150000000000</v>
      </c>
      <c r="W559" s="38"/>
      <c r="X559" s="38">
        <v>175036810726</v>
      </c>
      <c r="Y559" s="38">
        <v>-150000000000</v>
      </c>
    </row>
    <row r="560" spans="2:25" hidden="1" x14ac:dyDescent="0.3">
      <c r="B560">
        <v>2305</v>
      </c>
      <c r="C560">
        <v>-17.066666666700002</v>
      </c>
      <c r="D560">
        <v>24.1</v>
      </c>
      <c r="E560">
        <v>0</v>
      </c>
      <c r="S560">
        <v>13924</v>
      </c>
      <c r="T560" s="38">
        <v>-189333294137</v>
      </c>
      <c r="U560" s="38">
        <v>128488182639</v>
      </c>
      <c r="V560" s="38">
        <v>-150000000000</v>
      </c>
      <c r="W560" s="38"/>
      <c r="X560" s="38">
        <v>128488182639</v>
      </c>
      <c r="Y560" s="38">
        <v>-150000000000</v>
      </c>
    </row>
    <row r="561" spans="2:25" hidden="1" x14ac:dyDescent="0.3">
      <c r="B561">
        <v>4030</v>
      </c>
      <c r="C561">
        <v>-17.062632170899999</v>
      </c>
      <c r="D561">
        <v>0.85045307060200004</v>
      </c>
      <c r="E561">
        <v>0</v>
      </c>
      <c r="S561">
        <v>13925</v>
      </c>
      <c r="T561" s="38">
        <v>-187889199298</v>
      </c>
      <c r="U561" s="38">
        <v>215162221398</v>
      </c>
      <c r="V561" s="38">
        <v>-150000000000</v>
      </c>
      <c r="W561" s="38"/>
      <c r="X561" s="38">
        <v>215162221398</v>
      </c>
      <c r="Y561" s="38">
        <v>-150000000000</v>
      </c>
    </row>
    <row r="562" spans="2:25" hidden="1" x14ac:dyDescent="0.3">
      <c r="B562">
        <v>4211</v>
      </c>
      <c r="C562">
        <v>-17.056056960100001</v>
      </c>
      <c r="D562">
        <v>5.4475151030699998</v>
      </c>
      <c r="E562">
        <v>0</v>
      </c>
      <c r="S562">
        <v>13926</v>
      </c>
      <c r="T562" s="38">
        <v>-183970679854</v>
      </c>
      <c r="U562" s="38">
        <v>171352892264</v>
      </c>
      <c r="V562" s="38">
        <v>-150000000000</v>
      </c>
      <c r="W562" s="38"/>
      <c r="X562" s="38">
        <v>171352892264</v>
      </c>
      <c r="Y562" s="38">
        <v>-150000000000</v>
      </c>
    </row>
    <row r="563" spans="2:25" hidden="1" x14ac:dyDescent="0.3">
      <c r="B563">
        <v>4015</v>
      </c>
      <c r="C563">
        <v>-17.042174201600002</v>
      </c>
      <c r="D563">
        <v>1.2826050524799999</v>
      </c>
      <c r="E563">
        <v>0</v>
      </c>
      <c r="T563" s="38"/>
      <c r="U563" s="38"/>
      <c r="V563" s="38"/>
    </row>
    <row r="564" spans="2:25" hidden="1" x14ac:dyDescent="0.3">
      <c r="B564">
        <v>4088</v>
      </c>
      <c r="C564">
        <v>-17.042104776799999</v>
      </c>
      <c r="D564">
        <v>4.9735518016800002</v>
      </c>
      <c r="E564">
        <v>0</v>
      </c>
      <c r="S564" t="s">
        <v>143</v>
      </c>
      <c r="T564" s="38" t="s">
        <v>144</v>
      </c>
      <c r="U564" s="38" t="s">
        <v>145</v>
      </c>
      <c r="V564" s="38" t="s">
        <v>146</v>
      </c>
      <c r="X564" t="s">
        <v>145</v>
      </c>
      <c r="Y564" t="s">
        <v>146</v>
      </c>
    </row>
    <row r="565" spans="2:25" hidden="1" x14ac:dyDescent="0.3">
      <c r="B565">
        <v>4397</v>
      </c>
      <c r="C565">
        <v>-17.028711826999999</v>
      </c>
      <c r="D565">
        <v>21.425238723</v>
      </c>
      <c r="E565">
        <v>0</v>
      </c>
      <c r="S565">
        <v>13927</v>
      </c>
      <c r="T565" s="38">
        <v>-205893132149</v>
      </c>
      <c r="U565" s="38" t="s">
        <v>197</v>
      </c>
      <c r="V565" s="38">
        <v>-150000000000</v>
      </c>
      <c r="W565" s="38"/>
      <c r="X565" t="s">
        <v>197</v>
      </c>
      <c r="Y565" s="38">
        <v>-150000000000</v>
      </c>
    </row>
    <row r="566" spans="2:25" hidden="1" x14ac:dyDescent="0.3">
      <c r="B566">
        <v>4210</v>
      </c>
      <c r="C566">
        <v>-17.0281525935</v>
      </c>
      <c r="D566">
        <v>4.4995885002899998</v>
      </c>
      <c r="E566">
        <v>0</v>
      </c>
      <c r="S566">
        <v>13928</v>
      </c>
      <c r="T566" s="38">
        <v>-170622984933</v>
      </c>
      <c r="U566" t="s">
        <v>198</v>
      </c>
      <c r="V566" s="38">
        <v>-150000000000</v>
      </c>
      <c r="W566" s="38"/>
      <c r="X566" t="s">
        <v>198</v>
      </c>
      <c r="Y566" s="38">
        <v>-150000000000</v>
      </c>
    </row>
    <row r="567" spans="2:25" hidden="1" x14ac:dyDescent="0.3">
      <c r="B567">
        <v>4395</v>
      </c>
      <c r="C567">
        <v>-17.0224874978</v>
      </c>
      <c r="D567">
        <v>23.0183834549</v>
      </c>
      <c r="E567">
        <v>0</v>
      </c>
      <c r="S567">
        <v>13929</v>
      </c>
      <c r="T567" s="38">
        <v>-221245348414</v>
      </c>
      <c r="U567" s="38" t="s">
        <v>199</v>
      </c>
      <c r="V567" s="38">
        <v>-150000000000</v>
      </c>
      <c r="W567" s="38"/>
      <c r="X567" t="s">
        <v>199</v>
      </c>
      <c r="Y567" s="38">
        <v>-150000000000</v>
      </c>
    </row>
    <row r="568" spans="2:25" hidden="1" x14ac:dyDescent="0.3">
      <c r="B568">
        <v>4036</v>
      </c>
      <c r="C568">
        <v>-17.021716232300001</v>
      </c>
      <c r="D568">
        <v>1.71475703437</v>
      </c>
      <c r="E568">
        <v>0</v>
      </c>
      <c r="S568">
        <v>13930</v>
      </c>
      <c r="T568" s="38">
        <v>-211216992821</v>
      </c>
      <c r="U568" t="s">
        <v>200</v>
      </c>
      <c r="V568" s="38">
        <v>-150000000000</v>
      </c>
      <c r="W568" s="38"/>
      <c r="X568" t="s">
        <v>200</v>
      </c>
      <c r="Y568" s="38">
        <v>-150000000000</v>
      </c>
    </row>
    <row r="569" spans="2:25" hidden="1" x14ac:dyDescent="0.3">
      <c r="B569">
        <v>4162</v>
      </c>
      <c r="C569">
        <v>-17.013692905399999</v>
      </c>
      <c r="D569">
        <v>4.02387393304</v>
      </c>
      <c r="E569">
        <v>0</v>
      </c>
      <c r="S569">
        <v>13931</v>
      </c>
      <c r="T569" s="38">
        <v>-200569271477</v>
      </c>
      <c r="U569" s="38" t="s">
        <v>201</v>
      </c>
      <c r="V569" s="38">
        <v>-150000000000</v>
      </c>
      <c r="W569" s="38"/>
      <c r="X569" t="s">
        <v>201</v>
      </c>
      <c r="Y569" s="38">
        <v>-150000000000</v>
      </c>
    </row>
    <row r="570" spans="2:25" hidden="1" x14ac:dyDescent="0.3">
      <c r="B570">
        <v>4217</v>
      </c>
      <c r="C570">
        <v>-16.9992332174</v>
      </c>
      <c r="D570">
        <v>3.5481593658000001</v>
      </c>
      <c r="E570">
        <v>0</v>
      </c>
      <c r="S570">
        <v>13932</v>
      </c>
      <c r="T570" s="38">
        <v>-190138189679</v>
      </c>
      <c r="U570" t="s">
        <v>202</v>
      </c>
      <c r="V570" s="38">
        <v>-150000000000</v>
      </c>
      <c r="W570" s="38"/>
      <c r="X570" t="s">
        <v>202</v>
      </c>
      <c r="Y570" s="38">
        <v>-150000000000</v>
      </c>
    </row>
    <row r="571" spans="2:25" hidden="1" x14ac:dyDescent="0.3">
      <c r="B571">
        <v>3999</v>
      </c>
      <c r="C571">
        <v>-16.998358116199999</v>
      </c>
      <c r="D571">
        <v>2.1555035171800001</v>
      </c>
      <c r="E571">
        <v>0</v>
      </c>
      <c r="S571">
        <v>13933</v>
      </c>
      <c r="T571" s="38">
        <v>-180333125407</v>
      </c>
      <c r="U571" t="s">
        <v>203</v>
      </c>
      <c r="V571" s="38">
        <v>-150000000000</v>
      </c>
      <c r="W571" s="38"/>
      <c r="X571" t="s">
        <v>203</v>
      </c>
      <c r="Y571" s="38">
        <v>-150000000000</v>
      </c>
    </row>
    <row r="572" spans="2:25" hidden="1" x14ac:dyDescent="0.3">
      <c r="B572">
        <v>4053</v>
      </c>
      <c r="C572">
        <v>-16.987116608699999</v>
      </c>
      <c r="D572">
        <v>3.0722046828999998</v>
      </c>
      <c r="E572">
        <v>0</v>
      </c>
      <c r="S572">
        <v>13934</v>
      </c>
      <c r="T572" s="38">
        <v>-221615322897</v>
      </c>
      <c r="U572" s="38">
        <v>169926191700</v>
      </c>
      <c r="V572" s="38">
        <v>-150000000000</v>
      </c>
      <c r="W572" s="38"/>
      <c r="X572" s="38">
        <v>169926191700</v>
      </c>
      <c r="Y572" s="38">
        <v>-150000000000</v>
      </c>
    </row>
    <row r="573" spans="2:25" hidden="1" x14ac:dyDescent="0.3">
      <c r="B573">
        <v>4452</v>
      </c>
      <c r="C573">
        <v>-16.985497240299999</v>
      </c>
      <c r="D573">
        <v>21.824780648699999</v>
      </c>
      <c r="E573">
        <v>0</v>
      </c>
      <c r="S573">
        <v>13935</v>
      </c>
      <c r="T573" s="38">
        <v>-212488972983</v>
      </c>
      <c r="U573" s="38">
        <v>170148848720</v>
      </c>
      <c r="V573" s="38">
        <v>-150000000000</v>
      </c>
      <c r="W573" s="38"/>
      <c r="X573" s="38">
        <v>170148848720</v>
      </c>
      <c r="Y573" s="38">
        <v>-150000000000</v>
      </c>
    </row>
    <row r="574" spans="2:25" hidden="1" x14ac:dyDescent="0.3">
      <c r="B574">
        <v>4396</v>
      </c>
      <c r="C574">
        <v>-16.9801258287</v>
      </c>
      <c r="D574">
        <v>22.238694670000001</v>
      </c>
      <c r="E574">
        <v>0</v>
      </c>
      <c r="S574">
        <v>13936</v>
      </c>
      <c r="T574" s="38">
        <v>-204112695590</v>
      </c>
      <c r="U574" s="38">
        <v>179338053229</v>
      </c>
      <c r="V574" s="38">
        <v>-150000000000</v>
      </c>
      <c r="W574" s="38"/>
      <c r="X574" s="38">
        <v>179338053229</v>
      </c>
      <c r="Y574" s="38">
        <v>-150000000000</v>
      </c>
    </row>
    <row r="575" spans="2:25" hidden="1" x14ac:dyDescent="0.3">
      <c r="B575">
        <v>1930</v>
      </c>
      <c r="C575">
        <v>-16.975000000000001</v>
      </c>
      <c r="D575">
        <v>2.5962499999999999</v>
      </c>
      <c r="E575">
        <v>0</v>
      </c>
      <c r="S575">
        <v>13937</v>
      </c>
      <c r="T575" s="38">
        <v>-197098550162</v>
      </c>
      <c r="U575" s="38">
        <v>178624178656</v>
      </c>
      <c r="V575" s="38">
        <v>-150000000000</v>
      </c>
      <c r="W575" s="38"/>
      <c r="X575" s="38">
        <v>178624178656</v>
      </c>
      <c r="Y575" s="38">
        <v>-150000000000</v>
      </c>
    </row>
    <row r="576" spans="2:25" hidden="1" x14ac:dyDescent="0.3">
      <c r="B576">
        <v>4453</v>
      </c>
      <c r="C576">
        <v>-16.9747544172</v>
      </c>
      <c r="D576">
        <v>22.652608691200001</v>
      </c>
      <c r="E576">
        <v>0</v>
      </c>
      <c r="S576">
        <v>13938</v>
      </c>
      <c r="T576" s="38">
        <v>-179412961112</v>
      </c>
      <c r="U576" s="38">
        <v>171256341732</v>
      </c>
      <c r="V576" s="38">
        <v>-150000000000</v>
      </c>
      <c r="W576" s="38"/>
      <c r="X576" s="38">
        <v>171256341732</v>
      </c>
      <c r="Y576" s="38">
        <v>-150000000000</v>
      </c>
    </row>
    <row r="577" spans="2:25" hidden="1" x14ac:dyDescent="0.3">
      <c r="B577">
        <v>4394</v>
      </c>
      <c r="C577">
        <v>-16.617394132299999</v>
      </c>
      <c r="D577">
        <v>20.193592772799999</v>
      </c>
      <c r="E577">
        <v>0</v>
      </c>
      <c r="S577">
        <v>13939</v>
      </c>
      <c r="T577" s="38">
        <v>-170217161372</v>
      </c>
      <c r="U577" s="38">
        <v>171574335660</v>
      </c>
      <c r="V577" s="38">
        <v>-150000000000</v>
      </c>
      <c r="W577" s="38"/>
      <c r="X577" s="38">
        <v>171574335660</v>
      </c>
      <c r="Y577" s="38">
        <v>-150000000000</v>
      </c>
    </row>
    <row r="578" spans="2:25" hidden="1" x14ac:dyDescent="0.3">
      <c r="B578">
        <v>4056</v>
      </c>
      <c r="C578">
        <v>-16.608195733399999</v>
      </c>
      <c r="D578">
        <v>8.2602606850099995</v>
      </c>
      <c r="E578">
        <v>0</v>
      </c>
      <c r="S578">
        <v>13940</v>
      </c>
      <c r="T578" s="38">
        <v>-188528398596</v>
      </c>
      <c r="U578" s="38">
        <v>171449442797</v>
      </c>
      <c r="V578" s="38">
        <v>-150000000000</v>
      </c>
      <c r="W578" s="38"/>
      <c r="X578" s="38">
        <v>171449442797</v>
      </c>
      <c r="Y578" s="38">
        <v>-150000000000</v>
      </c>
    </row>
    <row r="579" spans="2:25" hidden="1" x14ac:dyDescent="0.3">
      <c r="B579">
        <v>4055</v>
      </c>
      <c r="C579">
        <v>-16.607541721299999</v>
      </c>
      <c r="D579">
        <v>9.2031965677500001</v>
      </c>
      <c r="E579">
        <v>0</v>
      </c>
      <c r="S579">
        <v>14051</v>
      </c>
      <c r="T579" s="38">
        <v>-181051908107</v>
      </c>
      <c r="U579" s="38">
        <v>115572623959</v>
      </c>
      <c r="V579" s="38">
        <v>-150000000000</v>
      </c>
      <c r="W579" s="38"/>
      <c r="X579" s="38">
        <v>115572623959</v>
      </c>
      <c r="Y579" s="38">
        <v>-150000000000</v>
      </c>
    </row>
    <row r="580" spans="2:25" hidden="1" x14ac:dyDescent="0.3">
      <c r="B580">
        <v>4054</v>
      </c>
      <c r="C580">
        <v>-16.606293494399999</v>
      </c>
      <c r="D580">
        <v>10.1480088116</v>
      </c>
      <c r="E580">
        <v>0</v>
      </c>
      <c r="S580">
        <v>14052</v>
      </c>
      <c r="T580" s="38">
        <v>-191021848856</v>
      </c>
      <c r="U580" s="38">
        <v>115525115187</v>
      </c>
      <c r="V580" s="38">
        <v>-150000000000</v>
      </c>
      <c r="W580" s="38"/>
      <c r="X580" s="38">
        <v>115525115187</v>
      </c>
      <c r="Y580" s="38">
        <v>-150000000000</v>
      </c>
    </row>
    <row r="581" spans="2:25" hidden="1" x14ac:dyDescent="0.3">
      <c r="B581">
        <v>4057</v>
      </c>
      <c r="C581">
        <v>-16.604204941300001</v>
      </c>
      <c r="D581">
        <v>7.3210921865999996</v>
      </c>
      <c r="E581">
        <v>0</v>
      </c>
      <c r="S581">
        <v>14053</v>
      </c>
      <c r="T581" s="38">
        <v>-200983043331</v>
      </c>
      <c r="U581" s="38">
        <v>115518357028</v>
      </c>
      <c r="V581" s="38">
        <v>-150000000000</v>
      </c>
      <c r="W581" s="38"/>
      <c r="X581" s="38">
        <v>115518357028</v>
      </c>
      <c r="Y581" s="38">
        <v>-150000000000</v>
      </c>
    </row>
    <row r="582" spans="2:25" hidden="1" x14ac:dyDescent="0.3">
      <c r="B582">
        <v>4075</v>
      </c>
      <c r="C582">
        <v>-16.602974150400001</v>
      </c>
      <c r="D582">
        <v>11.0962744371</v>
      </c>
      <c r="E582">
        <v>0</v>
      </c>
      <c r="S582">
        <v>14054</v>
      </c>
      <c r="T582" s="38">
        <v>-210948115127</v>
      </c>
      <c r="U582" s="38">
        <v>115558685445</v>
      </c>
      <c r="V582" s="38">
        <v>-150000000000</v>
      </c>
      <c r="W582" s="38"/>
      <c r="X582" s="38">
        <v>115558685445</v>
      </c>
      <c r="Y582" s="38">
        <v>-150000000000</v>
      </c>
    </row>
    <row r="583" spans="2:25" x14ac:dyDescent="0.3">
      <c r="B583">
        <v>1536</v>
      </c>
      <c r="C583">
        <v>-16.600000000000001</v>
      </c>
      <c r="D583">
        <v>0</v>
      </c>
      <c r="E583">
        <v>0</v>
      </c>
      <c r="T583" s="38"/>
      <c r="U583" s="38"/>
      <c r="V583" s="38"/>
      <c r="W583" s="38"/>
      <c r="X583" s="38"/>
      <c r="Y583" s="38"/>
    </row>
    <row r="584" spans="2:25" hidden="1" x14ac:dyDescent="0.3">
      <c r="B584">
        <v>2054</v>
      </c>
      <c r="C584">
        <v>-16.600000000000001</v>
      </c>
      <c r="D584">
        <v>12.05</v>
      </c>
      <c r="E584">
        <v>0</v>
      </c>
      <c r="S584">
        <v>14056</v>
      </c>
      <c r="T584" s="38">
        <v>-169841493543</v>
      </c>
      <c r="U584" s="38">
        <v>306330101570</v>
      </c>
      <c r="V584" s="38">
        <v>-150000000000</v>
      </c>
      <c r="W584" s="38"/>
      <c r="X584" s="38">
        <v>306330101570</v>
      </c>
      <c r="Y584" s="38">
        <v>-150000000000</v>
      </c>
    </row>
    <row r="585" spans="2:25" hidden="1" x14ac:dyDescent="0.3">
      <c r="B585">
        <v>2162</v>
      </c>
      <c r="C585">
        <v>-16.600000000000001</v>
      </c>
      <c r="D585">
        <v>19.28</v>
      </c>
      <c r="E585">
        <v>0</v>
      </c>
      <c r="T585" s="38"/>
      <c r="U585" s="38"/>
      <c r="V585" s="38"/>
    </row>
    <row r="586" spans="2:25" hidden="1" x14ac:dyDescent="0.3">
      <c r="B586">
        <v>4248</v>
      </c>
      <c r="C586">
        <v>-16.600000000000001</v>
      </c>
      <c r="D586">
        <v>12.953749999999999</v>
      </c>
      <c r="E586">
        <v>0</v>
      </c>
      <c r="S586" t="s">
        <v>143</v>
      </c>
      <c r="T586" s="38" t="s">
        <v>144</v>
      </c>
      <c r="U586" t="s">
        <v>145</v>
      </c>
      <c r="V586" s="38" t="s">
        <v>146</v>
      </c>
      <c r="X586" t="s">
        <v>145</v>
      </c>
      <c r="Y586" t="s">
        <v>146</v>
      </c>
    </row>
    <row r="587" spans="2:25" hidden="1" x14ac:dyDescent="0.3">
      <c r="B587">
        <v>4267</v>
      </c>
      <c r="C587">
        <v>-16.600000000000001</v>
      </c>
      <c r="D587">
        <v>13.8575</v>
      </c>
      <c r="E587">
        <v>0</v>
      </c>
      <c r="S587">
        <v>14057</v>
      </c>
      <c r="T587" s="38">
        <v>-178630104304</v>
      </c>
      <c r="U587" s="38">
        <v>305338623224</v>
      </c>
      <c r="V587" s="38">
        <v>-150000000000</v>
      </c>
      <c r="W587" s="38"/>
      <c r="X587" s="38">
        <v>305338623224</v>
      </c>
      <c r="Y587" s="38">
        <v>-150000000000</v>
      </c>
    </row>
    <row r="588" spans="2:25" hidden="1" x14ac:dyDescent="0.3">
      <c r="B588">
        <v>4286</v>
      </c>
      <c r="C588">
        <v>-16.600000000000001</v>
      </c>
      <c r="D588">
        <v>14.76125</v>
      </c>
      <c r="E588">
        <v>0</v>
      </c>
      <c r="S588">
        <v>14058</v>
      </c>
      <c r="T588" s="38">
        <v>-187476239319</v>
      </c>
      <c r="U588" s="38">
        <v>304428171789</v>
      </c>
      <c r="V588" s="38">
        <v>-150000000000</v>
      </c>
      <c r="W588" s="38"/>
      <c r="X588" s="38">
        <v>304428171789</v>
      </c>
      <c r="Y588" s="38">
        <v>-150000000000</v>
      </c>
    </row>
    <row r="589" spans="2:25" hidden="1" x14ac:dyDescent="0.3">
      <c r="B589">
        <v>4305</v>
      </c>
      <c r="C589">
        <v>-16.600000000000001</v>
      </c>
      <c r="D589">
        <v>15.664999999999999</v>
      </c>
      <c r="E589">
        <v>0</v>
      </c>
      <c r="S589">
        <v>14059</v>
      </c>
      <c r="T589" s="38">
        <v>-196377063471</v>
      </c>
      <c r="U589" s="38">
        <v>304440939602</v>
      </c>
      <c r="V589" s="38">
        <v>-150000000000</v>
      </c>
      <c r="W589" s="38"/>
      <c r="X589" s="38">
        <v>304440939602</v>
      </c>
      <c r="Y589" s="38">
        <v>-150000000000</v>
      </c>
    </row>
    <row r="590" spans="2:25" hidden="1" x14ac:dyDescent="0.3">
      <c r="B590">
        <v>4324</v>
      </c>
      <c r="C590">
        <v>-16.600000000000001</v>
      </c>
      <c r="D590">
        <v>16.568750000000001</v>
      </c>
      <c r="E590">
        <v>0</v>
      </c>
      <c r="S590">
        <v>14060</v>
      </c>
      <c r="T590" s="38">
        <v>-204945742100</v>
      </c>
      <c r="U590" s="38">
        <v>304031283816</v>
      </c>
      <c r="V590" s="38">
        <v>-150000000000</v>
      </c>
      <c r="W590" s="38"/>
      <c r="X590" s="38">
        <v>304031283816</v>
      </c>
      <c r="Y590" s="38">
        <v>-150000000000</v>
      </c>
    </row>
    <row r="591" spans="2:25" hidden="1" x14ac:dyDescent="0.3">
      <c r="B591">
        <v>4343</v>
      </c>
      <c r="C591">
        <v>-16.600000000000001</v>
      </c>
      <c r="D591">
        <v>17.4725</v>
      </c>
      <c r="E591">
        <v>0</v>
      </c>
      <c r="S591">
        <v>14061</v>
      </c>
      <c r="T591" s="38">
        <v>-213642458930</v>
      </c>
      <c r="U591" s="38">
        <v>304749460111</v>
      </c>
      <c r="V591" s="38">
        <v>-150000000000</v>
      </c>
      <c r="W591" s="38"/>
      <c r="X591" s="38">
        <v>304749460111</v>
      </c>
      <c r="Y591" s="38">
        <v>-150000000000</v>
      </c>
    </row>
    <row r="592" spans="2:25" hidden="1" x14ac:dyDescent="0.3">
      <c r="B592">
        <v>4362</v>
      </c>
      <c r="C592">
        <v>-16.600000000000001</v>
      </c>
      <c r="D592">
        <v>18.376249999999999</v>
      </c>
      <c r="E592">
        <v>0</v>
      </c>
      <c r="S592">
        <v>14062</v>
      </c>
      <c r="T592" s="38">
        <v>-165494316429</v>
      </c>
      <c r="U592" s="38">
        <v>447996736164</v>
      </c>
      <c r="V592" s="38">
        <v>-150000000000</v>
      </c>
      <c r="W592" s="38"/>
      <c r="X592" s="38">
        <v>447996736164</v>
      </c>
      <c r="Y592" s="38">
        <v>-150000000000</v>
      </c>
    </row>
    <row r="593" spans="2:25" hidden="1" x14ac:dyDescent="0.3">
      <c r="B593">
        <v>4058</v>
      </c>
      <c r="C593">
        <v>-16.593161912300001</v>
      </c>
      <c r="D593">
        <v>6.3823323777600001</v>
      </c>
      <c r="E593">
        <v>0</v>
      </c>
      <c r="S593">
        <v>14063</v>
      </c>
      <c r="T593" s="38">
        <v>-165588952976</v>
      </c>
      <c r="U593" s="38">
        <v>542343971392</v>
      </c>
      <c r="V593" s="38">
        <v>-150000000000</v>
      </c>
      <c r="W593" s="38"/>
      <c r="X593" s="38">
        <v>542343971392</v>
      </c>
      <c r="Y593" s="38">
        <v>-150000000000</v>
      </c>
    </row>
    <row r="594" spans="2:25" hidden="1" x14ac:dyDescent="0.3">
      <c r="B594">
        <v>4382</v>
      </c>
      <c r="C594">
        <v>-16.585963206900001</v>
      </c>
      <c r="D594">
        <v>21.057848398600001</v>
      </c>
      <c r="E594">
        <v>0</v>
      </c>
      <c r="S594">
        <v>14064</v>
      </c>
      <c r="T594" s="38">
        <v>-165713374695</v>
      </c>
      <c r="U594" s="38">
        <v>636256203227</v>
      </c>
      <c r="V594" s="38">
        <v>-150000000000</v>
      </c>
      <c r="W594" s="38"/>
      <c r="X594" s="38">
        <v>636256203227</v>
      </c>
      <c r="Y594" s="38">
        <v>-150000000000</v>
      </c>
    </row>
    <row r="595" spans="2:25" hidden="1" x14ac:dyDescent="0.3">
      <c r="B595">
        <v>4379</v>
      </c>
      <c r="C595">
        <v>-16.585110289199999</v>
      </c>
      <c r="D595">
        <v>23.4420791093</v>
      </c>
      <c r="E595">
        <v>0</v>
      </c>
      <c r="S595">
        <v>14065</v>
      </c>
      <c r="T595" s="38">
        <v>-165847467518</v>
      </c>
      <c r="U595" s="38">
        <v>730559836052</v>
      </c>
      <c r="V595" s="38">
        <v>-150000000000</v>
      </c>
      <c r="W595" s="38"/>
      <c r="X595" s="38">
        <v>730559836052</v>
      </c>
      <c r="Y595" s="38">
        <v>-150000000000</v>
      </c>
    </row>
    <row r="596" spans="2:25" hidden="1" x14ac:dyDescent="0.3">
      <c r="B596">
        <v>2304</v>
      </c>
      <c r="C596">
        <v>-16.583333333300001</v>
      </c>
      <c r="D596">
        <v>24.1</v>
      </c>
      <c r="E596">
        <v>0</v>
      </c>
      <c r="S596">
        <v>14066</v>
      </c>
      <c r="T596" s="38">
        <v>-165953427148</v>
      </c>
      <c r="U596" s="38">
        <v>824963368018</v>
      </c>
      <c r="V596" s="38">
        <v>-150000000000</v>
      </c>
      <c r="W596" s="38"/>
      <c r="X596" s="38">
        <v>824963368018</v>
      </c>
      <c r="Y596" s="38">
        <v>-150000000000</v>
      </c>
    </row>
    <row r="597" spans="2:25" hidden="1" x14ac:dyDescent="0.3">
      <c r="B597">
        <v>4005</v>
      </c>
      <c r="C597">
        <v>-16.581316085400001</v>
      </c>
      <c r="D597">
        <v>0.85855986863400002</v>
      </c>
      <c r="E597">
        <v>0</v>
      </c>
      <c r="S597">
        <v>14067</v>
      </c>
      <c r="T597" s="38">
        <v>-166014899206</v>
      </c>
      <c r="U597" s="38">
        <v>919019404988</v>
      </c>
      <c r="V597" s="38">
        <v>-150000000000</v>
      </c>
      <c r="W597" s="38"/>
      <c r="X597" s="38">
        <v>919019404988</v>
      </c>
      <c r="Y597" s="38">
        <v>-150000000000</v>
      </c>
    </row>
    <row r="598" spans="2:25" hidden="1" x14ac:dyDescent="0.3">
      <c r="B598">
        <v>4059</v>
      </c>
      <c r="C598">
        <v>-16.57802848</v>
      </c>
      <c r="D598">
        <v>5.4412575515399997</v>
      </c>
      <c r="E598">
        <v>0</v>
      </c>
      <c r="S598">
        <v>14068</v>
      </c>
      <c r="T598" s="38">
        <v>-166040572046</v>
      </c>
      <c r="U598" s="38">
        <v>101427158681</v>
      </c>
      <c r="V598" s="38">
        <v>-150000000000</v>
      </c>
      <c r="W598" s="38"/>
      <c r="X598" s="38">
        <v>101427158681</v>
      </c>
      <c r="Y598" s="38">
        <v>-150000000000</v>
      </c>
    </row>
    <row r="599" spans="2:25" hidden="1" x14ac:dyDescent="0.3">
      <c r="B599">
        <v>4060</v>
      </c>
      <c r="C599">
        <v>-16.564076296700001</v>
      </c>
      <c r="D599">
        <v>4.49479425014</v>
      </c>
      <c r="E599">
        <v>0</v>
      </c>
      <c r="S599">
        <v>14069</v>
      </c>
      <c r="T599" s="38">
        <v>-166047634333</v>
      </c>
      <c r="U599" s="38">
        <v>110921843836</v>
      </c>
      <c r="V599" s="38">
        <v>-150000000000</v>
      </c>
      <c r="W599" s="38"/>
      <c r="X599" s="38">
        <v>110921843836</v>
      </c>
      <c r="Y599" s="38">
        <v>-150000000000</v>
      </c>
    </row>
    <row r="600" spans="2:25" hidden="1" x14ac:dyDescent="0.3">
      <c r="B600">
        <v>4008</v>
      </c>
      <c r="C600">
        <v>-16.560858116199999</v>
      </c>
      <c r="D600">
        <v>1.7240451838499999</v>
      </c>
      <c r="E600">
        <v>0</v>
      </c>
      <c r="S600">
        <v>14070</v>
      </c>
      <c r="T600" s="38">
        <v>-226741550469</v>
      </c>
      <c r="U600" s="38">
        <v>446566036074</v>
      </c>
      <c r="V600" s="38">
        <v>-150000000000</v>
      </c>
      <c r="W600" s="38"/>
      <c r="X600" s="38">
        <v>446566036074</v>
      </c>
      <c r="Y600" s="38">
        <v>-150000000000</v>
      </c>
    </row>
    <row r="601" spans="2:25" hidden="1" x14ac:dyDescent="0.3">
      <c r="B601">
        <v>4081</v>
      </c>
      <c r="C601">
        <v>-16.549616608699999</v>
      </c>
      <c r="D601">
        <v>3.5465796829</v>
      </c>
      <c r="E601">
        <v>0</v>
      </c>
      <c r="S601">
        <v>14071</v>
      </c>
      <c r="T601" s="38">
        <v>-226652671856</v>
      </c>
      <c r="U601" s="38">
        <v>542053389020</v>
      </c>
      <c r="V601" s="38">
        <v>-150000000000</v>
      </c>
      <c r="W601" s="38"/>
      <c r="X601" s="38">
        <v>542053389020</v>
      </c>
      <c r="Y601" s="38">
        <v>-150000000000</v>
      </c>
    </row>
    <row r="602" spans="2:25" hidden="1" x14ac:dyDescent="0.3">
      <c r="B602">
        <v>4381</v>
      </c>
      <c r="C602">
        <v>-16.542748620099999</v>
      </c>
      <c r="D602">
        <v>21.909890324399999</v>
      </c>
      <c r="E602">
        <v>0</v>
      </c>
      <c r="S602">
        <v>14072</v>
      </c>
      <c r="T602" s="38">
        <v>-226627495414</v>
      </c>
      <c r="U602" s="38">
        <v>636623086432</v>
      </c>
      <c r="V602" s="38">
        <v>-150000000000</v>
      </c>
      <c r="W602" s="38"/>
      <c r="X602" s="38">
        <v>636623086432</v>
      </c>
      <c r="Y602" s="38">
        <v>-150000000000</v>
      </c>
    </row>
    <row r="603" spans="2:25" hidden="1" x14ac:dyDescent="0.3">
      <c r="B603">
        <v>1929</v>
      </c>
      <c r="C603">
        <v>-16.537500000000001</v>
      </c>
      <c r="D603">
        <v>2.598125</v>
      </c>
      <c r="E603">
        <v>0</v>
      </c>
      <c r="S603">
        <v>14073</v>
      </c>
      <c r="T603" s="38">
        <v>-226420238304</v>
      </c>
      <c r="U603" s="38">
        <v>729788807261</v>
      </c>
      <c r="V603" s="38">
        <v>-150000000000</v>
      </c>
      <c r="W603" s="38"/>
      <c r="X603" s="38">
        <v>729788807261</v>
      </c>
      <c r="Y603" s="38">
        <v>-150000000000</v>
      </c>
    </row>
    <row r="604" spans="2:25" hidden="1" x14ac:dyDescent="0.3">
      <c r="B604">
        <v>4380</v>
      </c>
      <c r="C604">
        <v>-16.537377208599999</v>
      </c>
      <c r="D604">
        <v>22.7763043456</v>
      </c>
      <c r="E604">
        <v>0</v>
      </c>
      <c r="S604">
        <v>14074</v>
      </c>
      <c r="T604" s="38">
        <v>-226099087793</v>
      </c>
      <c r="U604" s="38">
        <v>822818730796</v>
      </c>
      <c r="V604" s="38">
        <v>-150000000000</v>
      </c>
      <c r="W604" s="38"/>
      <c r="X604" s="38">
        <v>822818730796</v>
      </c>
      <c r="Y604" s="38">
        <v>-150000000000</v>
      </c>
    </row>
    <row r="605" spans="2:25" x14ac:dyDescent="0.3">
      <c r="B605">
        <v>311</v>
      </c>
      <c r="C605">
        <v>-16.100000000000001</v>
      </c>
      <c r="D605">
        <v>0</v>
      </c>
      <c r="E605">
        <v>0</v>
      </c>
      <c r="T605" s="38"/>
      <c r="U605" s="38"/>
      <c r="V605" s="38"/>
      <c r="W605" s="38"/>
      <c r="X605" s="38"/>
      <c r="Y605" s="38"/>
    </row>
    <row r="606" spans="2:25" hidden="1" x14ac:dyDescent="0.3">
      <c r="B606">
        <v>312</v>
      </c>
      <c r="C606">
        <v>-16.100000000000001</v>
      </c>
      <c r="D606">
        <v>2.6</v>
      </c>
      <c r="E606">
        <v>0</v>
      </c>
      <c r="S606">
        <v>14076</v>
      </c>
      <c r="T606" s="38">
        <v>-225957565103</v>
      </c>
      <c r="U606" s="38">
        <v>101321172231</v>
      </c>
      <c r="V606" s="38">
        <v>-150000000000</v>
      </c>
      <c r="W606" s="38"/>
      <c r="X606" s="38">
        <v>101321172231</v>
      </c>
      <c r="Y606" s="38">
        <v>-150000000000</v>
      </c>
    </row>
    <row r="607" spans="2:25" hidden="1" x14ac:dyDescent="0.3">
      <c r="B607">
        <v>313</v>
      </c>
      <c r="C607">
        <v>-16.100000000000001</v>
      </c>
      <c r="D607">
        <v>0.433333333333</v>
      </c>
      <c r="E607">
        <v>0</v>
      </c>
      <c r="T607" s="38"/>
      <c r="U607" s="38"/>
      <c r="V607" s="38"/>
    </row>
    <row r="608" spans="2:25" hidden="1" x14ac:dyDescent="0.3">
      <c r="B608">
        <v>314</v>
      </c>
      <c r="C608">
        <v>-16.100000000000001</v>
      </c>
      <c r="D608">
        <v>0.86666666666699999</v>
      </c>
      <c r="E608">
        <v>0</v>
      </c>
      <c r="S608" t="s">
        <v>143</v>
      </c>
      <c r="T608" s="38" t="s">
        <v>144</v>
      </c>
      <c r="U608" s="38" t="s">
        <v>145</v>
      </c>
      <c r="V608" s="38" t="s">
        <v>146</v>
      </c>
      <c r="X608" t="s">
        <v>145</v>
      </c>
      <c r="Y608" t="s">
        <v>146</v>
      </c>
    </row>
    <row r="609" spans="2:25" hidden="1" x14ac:dyDescent="0.3">
      <c r="B609">
        <v>315</v>
      </c>
      <c r="C609">
        <v>-16.100000000000001</v>
      </c>
      <c r="D609">
        <v>1.3</v>
      </c>
      <c r="E609">
        <v>0</v>
      </c>
      <c r="S609">
        <v>14077</v>
      </c>
      <c r="T609" s="38">
        <v>-171047634333</v>
      </c>
      <c r="U609" s="38">
        <v>115646843836</v>
      </c>
      <c r="V609" s="38">
        <v>-150000000000</v>
      </c>
      <c r="W609" s="38"/>
      <c r="X609" s="38">
        <v>115646843836</v>
      </c>
      <c r="Y609" s="38">
        <v>-150000000000</v>
      </c>
    </row>
    <row r="610" spans="2:25" hidden="1" x14ac:dyDescent="0.3">
      <c r="B610">
        <v>316</v>
      </c>
      <c r="C610">
        <v>-16.100000000000001</v>
      </c>
      <c r="D610">
        <v>1.7333333333300001</v>
      </c>
      <c r="E610">
        <v>0</v>
      </c>
      <c r="S610">
        <v>14078</v>
      </c>
      <c r="T610" s="38">
        <v>-176099542441</v>
      </c>
      <c r="U610" s="38">
        <v>110719467795</v>
      </c>
      <c r="V610" s="38">
        <v>-150000000000</v>
      </c>
      <c r="W610" s="38"/>
      <c r="X610" s="38">
        <v>110719467795</v>
      </c>
      <c r="Y610" s="38">
        <v>-150000000000</v>
      </c>
    </row>
    <row r="611" spans="2:25" hidden="1" x14ac:dyDescent="0.3">
      <c r="B611">
        <v>317</v>
      </c>
      <c r="C611">
        <v>-16.100000000000001</v>
      </c>
      <c r="D611">
        <v>2.1666666666699999</v>
      </c>
      <c r="E611">
        <v>0</v>
      </c>
      <c r="S611">
        <v>14079</v>
      </c>
      <c r="T611" s="38">
        <v>-186073756963</v>
      </c>
      <c r="U611" s="38">
        <v>110597739146</v>
      </c>
      <c r="V611" s="38">
        <v>-150000000000</v>
      </c>
      <c r="W611" s="38"/>
      <c r="X611" s="38">
        <v>110597739146</v>
      </c>
      <c r="Y611" s="38">
        <v>-150000000000</v>
      </c>
    </row>
    <row r="612" spans="2:25" hidden="1" x14ac:dyDescent="0.3">
      <c r="B612">
        <v>843</v>
      </c>
      <c r="C612">
        <v>-16.100000000000001</v>
      </c>
      <c r="D612">
        <v>12.05</v>
      </c>
      <c r="E612">
        <v>0</v>
      </c>
      <c r="S612">
        <v>14080</v>
      </c>
      <c r="T612" s="38">
        <v>-196004892187</v>
      </c>
      <c r="U612" s="38">
        <v>110543472215</v>
      </c>
      <c r="V612" s="38">
        <v>-150000000000</v>
      </c>
      <c r="W612" s="38"/>
      <c r="X612" s="38">
        <v>110543472215</v>
      </c>
      <c r="Y612" s="38">
        <v>-150000000000</v>
      </c>
    </row>
    <row r="613" spans="2:25" hidden="1" x14ac:dyDescent="0.3">
      <c r="B613">
        <v>844</v>
      </c>
      <c r="C613">
        <v>-16.100000000000001</v>
      </c>
      <c r="D613">
        <v>3.0724999999999998</v>
      </c>
      <c r="E613">
        <v>0</v>
      </c>
      <c r="S613">
        <v>14081</v>
      </c>
      <c r="T613" s="38">
        <v>-205931158458</v>
      </c>
      <c r="U613" s="38">
        <v>110577042473</v>
      </c>
      <c r="V613" s="38">
        <v>-150000000000</v>
      </c>
      <c r="W613" s="38"/>
      <c r="X613" s="38">
        <v>110577042473</v>
      </c>
      <c r="Y613" s="38">
        <v>-150000000000</v>
      </c>
    </row>
    <row r="614" spans="2:25" hidden="1" x14ac:dyDescent="0.3">
      <c r="B614">
        <v>845</v>
      </c>
      <c r="C614">
        <v>-16.100000000000001</v>
      </c>
      <c r="D614">
        <v>3.5449999999999999</v>
      </c>
      <c r="E614">
        <v>0</v>
      </c>
      <c r="S614">
        <v>14082</v>
      </c>
      <c r="T614" s="38">
        <v>-215905553677</v>
      </c>
      <c r="U614" s="38">
        <v>110715166146</v>
      </c>
      <c r="V614" s="38">
        <v>-150000000000</v>
      </c>
      <c r="W614" s="38"/>
      <c r="X614" s="38">
        <v>110715166146</v>
      </c>
      <c r="Y614" s="38">
        <v>-150000000000</v>
      </c>
    </row>
    <row r="615" spans="2:25" hidden="1" x14ac:dyDescent="0.3">
      <c r="B615">
        <v>846</v>
      </c>
      <c r="C615">
        <v>-16.100000000000001</v>
      </c>
      <c r="D615">
        <v>4.0175000000000001</v>
      </c>
      <c r="E615">
        <v>0</v>
      </c>
      <c r="S615">
        <v>14083</v>
      </c>
      <c r="T615" s="38">
        <v>-225957438550</v>
      </c>
      <c r="U615" s="38">
        <v>110916480702</v>
      </c>
      <c r="V615" s="38">
        <v>-150000000000</v>
      </c>
      <c r="W615" s="38"/>
      <c r="X615" s="38">
        <v>110916480702</v>
      </c>
      <c r="Y615" s="38">
        <v>-150000000000</v>
      </c>
    </row>
    <row r="616" spans="2:25" hidden="1" x14ac:dyDescent="0.3">
      <c r="B616">
        <v>847</v>
      </c>
      <c r="C616">
        <v>-16.100000000000001</v>
      </c>
      <c r="D616">
        <v>4.49</v>
      </c>
      <c r="E616">
        <v>0</v>
      </c>
      <c r="S616">
        <v>14084</v>
      </c>
      <c r="T616" s="38">
        <v>-165466493543</v>
      </c>
      <c r="U616" s="38">
        <v>353767601570</v>
      </c>
      <c r="V616" s="38">
        <v>-150000000000</v>
      </c>
      <c r="W616" s="38"/>
      <c r="X616" s="38">
        <v>353767601570</v>
      </c>
      <c r="Y616" s="38">
        <v>-150000000000</v>
      </c>
    </row>
    <row r="617" spans="2:25" hidden="1" x14ac:dyDescent="0.3">
      <c r="B617">
        <v>848</v>
      </c>
      <c r="C617">
        <v>-16.100000000000001</v>
      </c>
      <c r="D617">
        <v>4.9625000000000004</v>
      </c>
      <c r="E617">
        <v>0</v>
      </c>
      <c r="S617">
        <v>14085</v>
      </c>
      <c r="T617" s="38">
        <v>-174346597847</v>
      </c>
      <c r="U617" s="38">
        <v>352231224793</v>
      </c>
      <c r="V617" s="38">
        <v>-150000000000</v>
      </c>
      <c r="W617" s="38"/>
      <c r="X617" s="38">
        <v>352231224793</v>
      </c>
      <c r="Y617" s="38">
        <v>-150000000000</v>
      </c>
    </row>
    <row r="618" spans="2:25" hidden="1" x14ac:dyDescent="0.3">
      <c r="B618">
        <v>849</v>
      </c>
      <c r="C618">
        <v>-16.100000000000001</v>
      </c>
      <c r="D618">
        <v>5.4349999999999996</v>
      </c>
      <c r="E618">
        <v>0</v>
      </c>
      <c r="S618">
        <v>14086</v>
      </c>
      <c r="T618" s="38">
        <v>-183231343624</v>
      </c>
      <c r="U618" s="38">
        <v>350704295012</v>
      </c>
      <c r="V618" s="38">
        <v>-150000000000</v>
      </c>
      <c r="W618" s="38"/>
      <c r="X618" s="38">
        <v>350704295012</v>
      </c>
      <c r="Y618" s="38">
        <v>-150000000000</v>
      </c>
    </row>
    <row r="619" spans="2:25" hidden="1" x14ac:dyDescent="0.3">
      <c r="B619">
        <v>850</v>
      </c>
      <c r="C619">
        <v>-16.100000000000001</v>
      </c>
      <c r="D619">
        <v>5.9074999999999998</v>
      </c>
      <c r="E619">
        <v>0</v>
      </c>
      <c r="S619">
        <v>14087</v>
      </c>
      <c r="T619" s="38">
        <v>-192228302790</v>
      </c>
      <c r="U619" s="38">
        <v>350181611391</v>
      </c>
      <c r="V619" s="38">
        <v>-150000000000</v>
      </c>
      <c r="W619" s="38"/>
      <c r="X619" s="38">
        <v>350181611391</v>
      </c>
      <c r="Y619" s="38">
        <v>-150000000000</v>
      </c>
    </row>
    <row r="620" spans="2:25" hidden="1" x14ac:dyDescent="0.3">
      <c r="B620">
        <v>851</v>
      </c>
      <c r="C620">
        <v>-16.100000000000001</v>
      </c>
      <c r="D620">
        <v>6.38</v>
      </c>
      <c r="E620">
        <v>0</v>
      </c>
      <c r="S620">
        <v>14088</v>
      </c>
      <c r="T620" s="38">
        <v>-200947805571</v>
      </c>
      <c r="U620" s="38">
        <v>350159723419</v>
      </c>
      <c r="V620" s="38">
        <v>-150000000000</v>
      </c>
      <c r="W620" s="38"/>
      <c r="X620" s="38">
        <v>350159723419</v>
      </c>
      <c r="Y620" s="38">
        <v>-150000000000</v>
      </c>
    </row>
    <row r="621" spans="2:25" hidden="1" x14ac:dyDescent="0.3">
      <c r="B621">
        <v>852</v>
      </c>
      <c r="C621">
        <v>-16.100000000000001</v>
      </c>
      <c r="D621">
        <v>6.8525</v>
      </c>
      <c r="E621">
        <v>0</v>
      </c>
      <c r="S621">
        <v>14089</v>
      </c>
      <c r="T621" s="38">
        <v>-209463201030</v>
      </c>
      <c r="U621" s="38">
        <v>350843243927</v>
      </c>
      <c r="V621" s="38">
        <v>-150000000000</v>
      </c>
      <c r="W621" s="38"/>
      <c r="X621" s="38">
        <v>350843243927</v>
      </c>
      <c r="Y621" s="38">
        <v>-150000000000</v>
      </c>
    </row>
    <row r="622" spans="2:25" hidden="1" x14ac:dyDescent="0.3">
      <c r="B622">
        <v>853</v>
      </c>
      <c r="C622">
        <v>-16.100000000000001</v>
      </c>
      <c r="D622">
        <v>7.3250000000000002</v>
      </c>
      <c r="E622">
        <v>0</v>
      </c>
      <c r="S622">
        <v>14090</v>
      </c>
      <c r="T622" s="38">
        <v>-169960809972</v>
      </c>
      <c r="U622" s="38">
        <v>400014337734</v>
      </c>
      <c r="V622" s="38">
        <v>-150000000000</v>
      </c>
      <c r="W622" s="38"/>
      <c r="X622" s="38">
        <v>400014337734</v>
      </c>
      <c r="Y622" s="38">
        <v>-150000000000</v>
      </c>
    </row>
    <row r="623" spans="2:25" hidden="1" x14ac:dyDescent="0.3">
      <c r="B623">
        <v>854</v>
      </c>
      <c r="C623">
        <v>-16.100000000000001</v>
      </c>
      <c r="D623">
        <v>7.7975000000000003</v>
      </c>
      <c r="E623">
        <v>0</v>
      </c>
      <c r="S623">
        <v>14091</v>
      </c>
      <c r="T623" s="38">
        <v>-170083269405</v>
      </c>
      <c r="U623" s="38">
        <v>494090707556</v>
      </c>
      <c r="V623" s="38">
        <v>-150000000000</v>
      </c>
      <c r="W623" s="38"/>
      <c r="X623" s="38">
        <v>494090707556</v>
      </c>
      <c r="Y623" s="38">
        <v>-150000000000</v>
      </c>
    </row>
    <row r="624" spans="2:25" hidden="1" x14ac:dyDescent="0.3">
      <c r="B624">
        <v>855</v>
      </c>
      <c r="C624">
        <v>-16.100000000000001</v>
      </c>
      <c r="D624">
        <v>8.27</v>
      </c>
      <c r="E624">
        <v>0</v>
      </c>
      <c r="S624">
        <v>14092</v>
      </c>
      <c r="T624" s="38">
        <v>-170302327671</v>
      </c>
      <c r="U624" s="38">
        <v>587850174619</v>
      </c>
      <c r="V624" s="38">
        <v>-150000000000</v>
      </c>
      <c r="W624" s="38"/>
      <c r="X624" s="38">
        <v>587850174619</v>
      </c>
      <c r="Y624" s="38">
        <v>-150000000000</v>
      </c>
    </row>
    <row r="625" spans="2:25" hidden="1" x14ac:dyDescent="0.3">
      <c r="B625">
        <v>856</v>
      </c>
      <c r="C625">
        <v>-16.100000000000001</v>
      </c>
      <c r="D625">
        <v>8.7424999999999997</v>
      </c>
      <c r="E625">
        <v>0</v>
      </c>
      <c r="S625">
        <v>14093</v>
      </c>
      <c r="T625" s="38">
        <v>-170560842213</v>
      </c>
      <c r="U625" s="38">
        <v>681566039279</v>
      </c>
      <c r="V625" s="38">
        <v>-150000000000</v>
      </c>
      <c r="W625" s="38"/>
      <c r="X625" s="38">
        <v>681566039279</v>
      </c>
      <c r="Y625" s="38">
        <v>-150000000000</v>
      </c>
    </row>
    <row r="626" spans="2:25" hidden="1" x14ac:dyDescent="0.3">
      <c r="B626">
        <v>857</v>
      </c>
      <c r="C626">
        <v>-16.100000000000001</v>
      </c>
      <c r="D626">
        <v>9.2149999999999999</v>
      </c>
      <c r="E626">
        <v>0</v>
      </c>
      <c r="S626">
        <v>14094</v>
      </c>
      <c r="T626" s="38">
        <v>-170800894666</v>
      </c>
      <c r="U626" s="38">
        <v>775773204069</v>
      </c>
      <c r="V626" s="38">
        <v>-150000000000</v>
      </c>
      <c r="W626" s="38"/>
      <c r="X626" s="38">
        <v>775773204069</v>
      </c>
      <c r="Y626" s="38">
        <v>-150000000000</v>
      </c>
    </row>
    <row r="627" spans="2:25" hidden="1" x14ac:dyDescent="0.3">
      <c r="B627">
        <v>858</v>
      </c>
      <c r="C627">
        <v>-16.100000000000001</v>
      </c>
      <c r="D627">
        <v>9.6875</v>
      </c>
      <c r="E627">
        <v>0</v>
      </c>
      <c r="S627">
        <v>14095</v>
      </c>
      <c r="T627" s="38">
        <v>-170968326354</v>
      </c>
      <c r="U627" s="38">
        <v>869732773006</v>
      </c>
      <c r="V627" s="38">
        <v>-150000000000</v>
      </c>
      <c r="W627" s="38"/>
      <c r="X627" s="38">
        <v>869732773006</v>
      </c>
      <c r="Y627" s="38">
        <v>-150000000000</v>
      </c>
    </row>
    <row r="628" spans="2:25" hidden="1" x14ac:dyDescent="0.3">
      <c r="B628">
        <v>859</v>
      </c>
      <c r="C628">
        <v>-16.100000000000001</v>
      </c>
      <c r="D628">
        <v>10.16</v>
      </c>
      <c r="E628">
        <v>0</v>
      </c>
      <c r="S628">
        <v>14096</v>
      </c>
      <c r="T628" s="38">
        <v>-171055471252</v>
      </c>
      <c r="U628" s="38">
        <v>964540991796</v>
      </c>
      <c r="V628" s="38">
        <v>-150000000000</v>
      </c>
      <c r="W628" s="38"/>
      <c r="X628" s="38">
        <v>964540991796</v>
      </c>
      <c r="Y628" s="38">
        <v>-150000000000</v>
      </c>
    </row>
    <row r="629" spans="2:25" hidden="1" x14ac:dyDescent="0.3">
      <c r="B629">
        <v>860</v>
      </c>
      <c r="C629">
        <v>-16.100000000000001</v>
      </c>
      <c r="D629">
        <v>10.6325</v>
      </c>
      <c r="E629">
        <v>0</v>
      </c>
      <c r="T629" s="38"/>
      <c r="V629" s="38"/>
    </row>
    <row r="630" spans="2:25" hidden="1" x14ac:dyDescent="0.3">
      <c r="B630">
        <v>861</v>
      </c>
      <c r="C630">
        <v>-16.100000000000001</v>
      </c>
      <c r="D630">
        <v>11.105</v>
      </c>
      <c r="E630">
        <v>0</v>
      </c>
      <c r="S630" t="s">
        <v>143</v>
      </c>
      <c r="T630" s="38" t="s">
        <v>144</v>
      </c>
      <c r="U630" t="s">
        <v>145</v>
      </c>
      <c r="V630" s="38" t="s">
        <v>146</v>
      </c>
      <c r="X630" t="s">
        <v>145</v>
      </c>
      <c r="Y630" t="s">
        <v>146</v>
      </c>
    </row>
    <row r="631" spans="2:25" hidden="1" x14ac:dyDescent="0.3">
      <c r="B631">
        <v>862</v>
      </c>
      <c r="C631">
        <v>-16.100000000000001</v>
      </c>
      <c r="D631">
        <v>11.577500000000001</v>
      </c>
      <c r="E631">
        <v>0</v>
      </c>
      <c r="S631">
        <v>14097</v>
      </c>
      <c r="T631" s="38">
        <v>-171088206379</v>
      </c>
      <c r="U631" s="38">
        <v>106024002516</v>
      </c>
      <c r="V631" s="38">
        <v>-150000000000</v>
      </c>
      <c r="W631" s="38"/>
      <c r="X631" s="38">
        <v>106024002516</v>
      </c>
      <c r="Y631" s="38">
        <v>-150000000000</v>
      </c>
    </row>
    <row r="632" spans="2:25" hidden="1" x14ac:dyDescent="0.3">
      <c r="B632">
        <v>1013</v>
      </c>
      <c r="C632">
        <v>-16.100000000000001</v>
      </c>
      <c r="D632">
        <v>19.28</v>
      </c>
      <c r="E632">
        <v>0</v>
      </c>
      <c r="S632">
        <v>14098</v>
      </c>
      <c r="T632" s="38">
        <v>-222394222326</v>
      </c>
      <c r="U632" s="38">
        <v>494619425094</v>
      </c>
      <c r="V632" s="38">
        <v>-150000000000</v>
      </c>
      <c r="W632" s="38"/>
      <c r="X632" s="38">
        <v>494619425094</v>
      </c>
      <c r="Y632" s="38">
        <v>-150000000000</v>
      </c>
    </row>
    <row r="633" spans="2:25" hidden="1" x14ac:dyDescent="0.3">
      <c r="B633">
        <v>1014</v>
      </c>
      <c r="C633">
        <v>-16.100000000000001</v>
      </c>
      <c r="D633">
        <v>12.501875</v>
      </c>
      <c r="E633">
        <v>0</v>
      </c>
      <c r="S633">
        <v>14099</v>
      </c>
      <c r="T633" s="38">
        <v>-222280167270</v>
      </c>
      <c r="U633" s="38">
        <v>589876475452</v>
      </c>
      <c r="V633" s="38">
        <v>-150000000000</v>
      </c>
      <c r="W633" s="38"/>
      <c r="X633" s="38">
        <v>589876475452</v>
      </c>
      <c r="Y633" s="38">
        <v>-150000000000</v>
      </c>
    </row>
    <row r="634" spans="2:25" hidden="1" x14ac:dyDescent="0.3">
      <c r="B634">
        <v>1015</v>
      </c>
      <c r="C634">
        <v>-16.100000000000001</v>
      </c>
      <c r="D634">
        <v>12.953749999999999</v>
      </c>
      <c r="E634">
        <v>0</v>
      </c>
      <c r="S634">
        <v>14100</v>
      </c>
      <c r="T634" s="38">
        <v>-222047733718</v>
      </c>
      <c r="U634" s="38">
        <v>682811893692</v>
      </c>
      <c r="V634" s="38">
        <v>-150000000000</v>
      </c>
      <c r="W634" s="38"/>
      <c r="X634" s="38">
        <v>682811893692</v>
      </c>
      <c r="Y634" s="38">
        <v>-150000000000</v>
      </c>
    </row>
    <row r="635" spans="2:25" hidden="1" x14ac:dyDescent="0.3">
      <c r="B635">
        <v>1016</v>
      </c>
      <c r="C635">
        <v>-16.100000000000001</v>
      </c>
      <c r="D635">
        <v>13.405625000000001</v>
      </c>
      <c r="E635">
        <v>0</v>
      </c>
      <c r="S635">
        <v>14101</v>
      </c>
      <c r="T635" s="38">
        <v>-221519326097</v>
      </c>
      <c r="U635" s="38">
        <v>774207538057</v>
      </c>
      <c r="V635" s="38">
        <v>-150000000000</v>
      </c>
      <c r="W635" s="38"/>
      <c r="X635" s="38">
        <v>774207538057</v>
      </c>
      <c r="Y635" s="38">
        <v>-150000000000</v>
      </c>
    </row>
    <row r="636" spans="2:25" hidden="1" x14ac:dyDescent="0.3">
      <c r="B636">
        <v>1017</v>
      </c>
      <c r="C636">
        <v>-16.100000000000001</v>
      </c>
      <c r="D636">
        <v>13.8575</v>
      </c>
      <c r="E636">
        <v>0</v>
      </c>
      <c r="S636">
        <v>14102</v>
      </c>
      <c r="T636" s="38">
        <v>-221090365392</v>
      </c>
      <c r="U636" s="38">
        <v>867285106937</v>
      </c>
      <c r="V636" s="38">
        <v>-150000000000</v>
      </c>
      <c r="W636" s="38"/>
      <c r="X636" s="38">
        <v>867285106937</v>
      </c>
      <c r="Y636" s="38">
        <v>-150000000000</v>
      </c>
    </row>
    <row r="637" spans="2:25" hidden="1" x14ac:dyDescent="0.3">
      <c r="B637">
        <v>1018</v>
      </c>
      <c r="C637">
        <v>-16.100000000000001</v>
      </c>
      <c r="D637">
        <v>14.309374999999999</v>
      </c>
      <c r="E637">
        <v>0</v>
      </c>
      <c r="S637">
        <v>14103</v>
      </c>
      <c r="T637" s="38">
        <v>-220948842703</v>
      </c>
      <c r="U637" s="38">
        <v>962878098454</v>
      </c>
      <c r="V637" s="38">
        <v>-150000000000</v>
      </c>
      <c r="W637" s="38"/>
      <c r="X637" s="38">
        <v>962878098454</v>
      </c>
      <c r="Y637" s="38">
        <v>-150000000000</v>
      </c>
    </row>
    <row r="638" spans="2:25" hidden="1" x14ac:dyDescent="0.3">
      <c r="B638">
        <v>1019</v>
      </c>
      <c r="C638">
        <v>-16.100000000000001</v>
      </c>
      <c r="D638">
        <v>14.76125</v>
      </c>
      <c r="E638">
        <v>0</v>
      </c>
      <c r="S638">
        <v>14104</v>
      </c>
      <c r="T638" s="38">
        <v>-181112180410</v>
      </c>
      <c r="U638" s="38">
        <v>105767510655</v>
      </c>
      <c r="V638" s="38">
        <v>-150000000000</v>
      </c>
      <c r="W638" s="38"/>
      <c r="X638" s="38">
        <v>105767510655</v>
      </c>
      <c r="Y638" s="38">
        <v>-150000000000</v>
      </c>
    </row>
    <row r="639" spans="2:25" hidden="1" x14ac:dyDescent="0.3">
      <c r="B639">
        <v>1020</v>
      </c>
      <c r="C639">
        <v>-16.100000000000001</v>
      </c>
      <c r="D639">
        <v>15.213125</v>
      </c>
      <c r="E639">
        <v>0</v>
      </c>
      <c r="S639">
        <v>14105</v>
      </c>
      <c r="T639" s="38">
        <v>-191049995091</v>
      </c>
      <c r="U639" s="38">
        <v>105617883694</v>
      </c>
      <c r="V639" s="38">
        <v>-150000000000</v>
      </c>
      <c r="W639" s="38"/>
      <c r="X639" s="38">
        <v>105617883694</v>
      </c>
      <c r="Y639" s="38">
        <v>-150000000000</v>
      </c>
    </row>
    <row r="640" spans="2:25" hidden="1" x14ac:dyDescent="0.3">
      <c r="B640">
        <v>1021</v>
      </c>
      <c r="C640">
        <v>-16.100000000000001</v>
      </c>
      <c r="D640">
        <v>15.664999999999999</v>
      </c>
      <c r="E640">
        <v>0</v>
      </c>
      <c r="S640">
        <v>14106</v>
      </c>
      <c r="T640" s="38">
        <v>-200968238197</v>
      </c>
      <c r="U640" s="38">
        <v>105601720019</v>
      </c>
      <c r="V640" s="38">
        <v>-150000000000</v>
      </c>
      <c r="W640" s="38"/>
      <c r="X640" s="38">
        <v>105601720019</v>
      </c>
      <c r="Y640" s="38">
        <v>-150000000000</v>
      </c>
    </row>
    <row r="641" spans="2:25" hidden="1" x14ac:dyDescent="0.3">
      <c r="B641">
        <v>1022</v>
      </c>
      <c r="C641">
        <v>-16.100000000000001</v>
      </c>
      <c r="D641">
        <v>16.116875</v>
      </c>
      <c r="E641">
        <v>0</v>
      </c>
      <c r="S641">
        <v>14107</v>
      </c>
      <c r="T641" s="38">
        <v>-210900228027</v>
      </c>
      <c r="U641" s="38">
        <v>105714039788</v>
      </c>
      <c r="V641" s="38">
        <v>-150000000000</v>
      </c>
      <c r="W641" s="38"/>
      <c r="X641" s="38">
        <v>105714039788</v>
      </c>
      <c r="Y641" s="38">
        <v>-150000000000</v>
      </c>
    </row>
    <row r="642" spans="2:25" hidden="1" x14ac:dyDescent="0.3">
      <c r="B642">
        <v>1023</v>
      </c>
      <c r="C642">
        <v>-16.100000000000001</v>
      </c>
      <c r="D642">
        <v>16.568750000000001</v>
      </c>
      <c r="E642">
        <v>0</v>
      </c>
      <c r="S642">
        <v>14108</v>
      </c>
      <c r="T642" s="38">
        <v>-178877003188</v>
      </c>
      <c r="U642" s="38">
        <v>397616752514</v>
      </c>
      <c r="V642" s="38">
        <v>-150000000000</v>
      </c>
      <c r="W642" s="38"/>
      <c r="X642" s="38">
        <v>397616752514</v>
      </c>
      <c r="Y642" s="38">
        <v>-150000000000</v>
      </c>
    </row>
    <row r="643" spans="2:25" hidden="1" x14ac:dyDescent="0.3">
      <c r="B643">
        <v>1024</v>
      </c>
      <c r="C643">
        <v>-16.100000000000001</v>
      </c>
      <c r="D643">
        <v>17.020624999999999</v>
      </c>
      <c r="E643">
        <v>0</v>
      </c>
      <c r="S643">
        <v>14109</v>
      </c>
      <c r="T643" s="38">
        <v>-187787371826</v>
      </c>
      <c r="U643" s="38">
        <v>395344063415</v>
      </c>
      <c r="V643" s="38">
        <v>-150000000000</v>
      </c>
      <c r="W643" s="38"/>
      <c r="X643" s="38">
        <v>395344063415</v>
      </c>
      <c r="Y643" s="38">
        <v>-150000000000</v>
      </c>
    </row>
    <row r="644" spans="2:25" hidden="1" x14ac:dyDescent="0.3">
      <c r="B644">
        <v>1025</v>
      </c>
      <c r="C644">
        <v>-16.100000000000001</v>
      </c>
      <c r="D644">
        <v>17.4725</v>
      </c>
      <c r="E644">
        <v>0</v>
      </c>
      <c r="S644">
        <v>14110</v>
      </c>
      <c r="T644" s="38">
        <v>-196736709772</v>
      </c>
      <c r="U644" s="38">
        <v>394949657093</v>
      </c>
      <c r="V644" s="38">
        <v>-150000000000</v>
      </c>
      <c r="W644" s="38"/>
      <c r="X644" s="38">
        <v>394949657093</v>
      </c>
      <c r="Y644" s="38">
        <v>-150000000000</v>
      </c>
    </row>
    <row r="645" spans="2:25" hidden="1" x14ac:dyDescent="0.3">
      <c r="B645">
        <v>1026</v>
      </c>
      <c r="C645">
        <v>-16.100000000000001</v>
      </c>
      <c r="D645">
        <v>17.924375000000001</v>
      </c>
      <c r="E645">
        <v>0</v>
      </c>
      <c r="S645">
        <v>14111</v>
      </c>
      <c r="T645" s="38">
        <v>-205347983612</v>
      </c>
      <c r="U645" s="38">
        <v>398380768597</v>
      </c>
      <c r="V645" s="38">
        <v>-150000000000</v>
      </c>
      <c r="W645" s="38"/>
      <c r="X645" s="38">
        <v>398380768597</v>
      </c>
      <c r="Y645" s="38">
        <v>-150000000000</v>
      </c>
    </row>
    <row r="646" spans="2:25" hidden="1" x14ac:dyDescent="0.3">
      <c r="B646">
        <v>1027</v>
      </c>
      <c r="C646">
        <v>-16.100000000000001</v>
      </c>
      <c r="D646">
        <v>18.376249999999999</v>
      </c>
      <c r="E646">
        <v>0</v>
      </c>
      <c r="S646">
        <v>14112</v>
      </c>
      <c r="T646" s="38">
        <v>-213890402519</v>
      </c>
      <c r="U646" s="38">
        <v>397924475341</v>
      </c>
      <c r="V646" s="38">
        <v>-150000000000</v>
      </c>
      <c r="W646" s="38"/>
      <c r="X646" s="38">
        <v>397924475341</v>
      </c>
      <c r="Y646" s="38">
        <v>-150000000000</v>
      </c>
    </row>
    <row r="647" spans="2:25" hidden="1" x14ac:dyDescent="0.3">
      <c r="B647">
        <v>1028</v>
      </c>
      <c r="C647">
        <v>-16.100000000000001</v>
      </c>
      <c r="D647">
        <v>18.828125</v>
      </c>
      <c r="E647">
        <v>0</v>
      </c>
      <c r="S647">
        <v>14113</v>
      </c>
      <c r="T647" s="38">
        <v>-174491215313</v>
      </c>
      <c r="U647" s="38">
        <v>445399865455</v>
      </c>
      <c r="V647" s="38">
        <v>-150000000000</v>
      </c>
      <c r="W647" s="38"/>
      <c r="X647" s="38">
        <v>445399865455</v>
      </c>
      <c r="Y647" s="38">
        <v>-150000000000</v>
      </c>
    </row>
    <row r="648" spans="2:25" hidden="1" x14ac:dyDescent="0.3">
      <c r="B648">
        <v>1149</v>
      </c>
      <c r="C648">
        <v>-16.100000000000001</v>
      </c>
      <c r="D648">
        <v>22.9</v>
      </c>
      <c r="E648">
        <v>0</v>
      </c>
      <c r="S648">
        <v>14114</v>
      </c>
      <c r="T648" s="38">
        <v>-174744730101</v>
      </c>
      <c r="U648" s="38">
        <v>539100752536</v>
      </c>
      <c r="V648" s="38">
        <v>-150000000000</v>
      </c>
      <c r="W648" s="38"/>
      <c r="X648" s="38">
        <v>539100752536</v>
      </c>
      <c r="Y648" s="38">
        <v>-150000000000</v>
      </c>
    </row>
    <row r="649" spans="2:25" hidden="1" x14ac:dyDescent="0.3">
      <c r="B649">
        <v>1150</v>
      </c>
      <c r="C649">
        <v>-16.100000000000001</v>
      </c>
      <c r="D649">
        <v>19.732500000000002</v>
      </c>
      <c r="E649">
        <v>0</v>
      </c>
      <c r="S649">
        <v>14115</v>
      </c>
      <c r="T649" s="38">
        <v>-175141104632</v>
      </c>
      <c r="U649" s="38">
        <v>632846743909</v>
      </c>
      <c r="V649" s="38">
        <v>-150000000000</v>
      </c>
      <c r="W649" s="38"/>
      <c r="X649" s="38">
        <v>632846743909</v>
      </c>
      <c r="Y649" s="38">
        <v>-150000000000</v>
      </c>
    </row>
    <row r="650" spans="2:25" hidden="1" x14ac:dyDescent="0.3">
      <c r="B650">
        <v>1151</v>
      </c>
      <c r="C650">
        <v>-16.100000000000001</v>
      </c>
      <c r="D650">
        <v>20.184999999999999</v>
      </c>
      <c r="E650">
        <v>0</v>
      </c>
      <c r="S650">
        <v>14116</v>
      </c>
      <c r="T650" s="38">
        <v>-175576598527</v>
      </c>
      <c r="U650" s="38">
        <v>726690547689</v>
      </c>
      <c r="V650" s="38">
        <v>-150000000000</v>
      </c>
      <c r="W650" s="38"/>
      <c r="X650" s="38">
        <v>726690547689</v>
      </c>
      <c r="Y650" s="38">
        <v>-150000000000</v>
      </c>
    </row>
    <row r="651" spans="2:25" hidden="1" x14ac:dyDescent="0.3">
      <c r="B651">
        <v>1152</v>
      </c>
      <c r="C651">
        <v>-16.100000000000001</v>
      </c>
      <c r="D651">
        <v>20.637499999999999</v>
      </c>
      <c r="E651">
        <v>0</v>
      </c>
      <c r="T651" s="38"/>
      <c r="V651" s="38"/>
    </row>
    <row r="652" spans="2:25" hidden="1" x14ac:dyDescent="0.3">
      <c r="B652">
        <v>1153</v>
      </c>
      <c r="C652">
        <v>-16.100000000000001</v>
      </c>
      <c r="D652">
        <v>21.09</v>
      </c>
      <c r="E652">
        <v>0</v>
      </c>
      <c r="S652" t="s">
        <v>143</v>
      </c>
      <c r="T652" s="38" t="s">
        <v>144</v>
      </c>
      <c r="U652" t="s">
        <v>145</v>
      </c>
      <c r="V652" s="38" t="s">
        <v>146</v>
      </c>
      <c r="X652" t="s">
        <v>145</v>
      </c>
      <c r="Y652" t="s">
        <v>146</v>
      </c>
    </row>
    <row r="653" spans="2:25" hidden="1" x14ac:dyDescent="0.3">
      <c r="B653">
        <v>1154</v>
      </c>
      <c r="C653">
        <v>-16.100000000000001</v>
      </c>
      <c r="D653">
        <v>21.5425</v>
      </c>
      <c r="E653">
        <v>0</v>
      </c>
      <c r="S653">
        <v>14117</v>
      </c>
      <c r="T653" s="38">
        <v>-175880192400</v>
      </c>
      <c r="U653" s="38">
        <v>820086071600</v>
      </c>
      <c r="V653" s="38">
        <v>-150000000000</v>
      </c>
      <c r="W653" s="38"/>
      <c r="X653" s="38">
        <v>820086071600</v>
      </c>
      <c r="Y653" s="38">
        <v>-150000000000</v>
      </c>
    </row>
    <row r="654" spans="2:25" hidden="1" x14ac:dyDescent="0.3">
      <c r="B654">
        <v>1155</v>
      </c>
      <c r="C654">
        <v>-16.100000000000001</v>
      </c>
      <c r="D654">
        <v>21.995000000000001</v>
      </c>
      <c r="E654">
        <v>0</v>
      </c>
      <c r="S654">
        <v>14118</v>
      </c>
      <c r="T654" s="38">
        <v>-176045049630</v>
      </c>
      <c r="U654" s="38">
        <v>914678911568</v>
      </c>
      <c r="V654" s="38">
        <v>-150000000000</v>
      </c>
      <c r="W654" s="38"/>
      <c r="X654" s="38">
        <v>914678911568</v>
      </c>
      <c r="Y654" s="38">
        <v>-150000000000</v>
      </c>
    </row>
    <row r="655" spans="2:25" hidden="1" x14ac:dyDescent="0.3">
      <c r="B655">
        <v>1156</v>
      </c>
      <c r="C655">
        <v>-16.100000000000001</v>
      </c>
      <c r="D655">
        <v>22.447500000000002</v>
      </c>
      <c r="E655">
        <v>0</v>
      </c>
      <c r="S655">
        <v>14119</v>
      </c>
      <c r="T655" s="38">
        <v>-176100844349</v>
      </c>
      <c r="U655" s="38">
        <v>101072045377</v>
      </c>
      <c r="V655" s="38">
        <v>-150000000000</v>
      </c>
      <c r="W655" s="38"/>
      <c r="X655" s="38">
        <v>101072045377</v>
      </c>
      <c r="Y655" s="38">
        <v>-150000000000</v>
      </c>
    </row>
    <row r="656" spans="2:25" hidden="1" x14ac:dyDescent="0.3">
      <c r="B656">
        <v>1217</v>
      </c>
      <c r="C656">
        <v>-16.100000000000001</v>
      </c>
      <c r="D656">
        <v>24.1</v>
      </c>
      <c r="E656">
        <v>0</v>
      </c>
      <c r="S656">
        <v>14120</v>
      </c>
      <c r="T656" s="38">
        <v>-218239494059</v>
      </c>
      <c r="U656" s="38">
        <v>445316051304</v>
      </c>
      <c r="V656" s="38">
        <v>-150000000000</v>
      </c>
      <c r="W656" s="38"/>
      <c r="X656" s="38">
        <v>445316051304</v>
      </c>
      <c r="Y656" s="38">
        <v>-150000000000</v>
      </c>
    </row>
    <row r="657" spans="2:25" hidden="1" x14ac:dyDescent="0.3">
      <c r="B657">
        <v>1218</v>
      </c>
      <c r="C657">
        <v>-16.100000000000001</v>
      </c>
      <c r="D657">
        <v>23.2</v>
      </c>
      <c r="E657">
        <v>0</v>
      </c>
      <c r="S657">
        <v>14121</v>
      </c>
      <c r="T657" s="38">
        <v>-218107376927</v>
      </c>
      <c r="U657" s="38">
        <v>540491608424</v>
      </c>
      <c r="V657" s="38">
        <v>-150000000000</v>
      </c>
      <c r="W657" s="38"/>
      <c r="X657" s="38">
        <v>540491608424</v>
      </c>
      <c r="Y657" s="38">
        <v>-150000000000</v>
      </c>
    </row>
    <row r="658" spans="2:25" hidden="1" x14ac:dyDescent="0.3">
      <c r="B658">
        <v>1219</v>
      </c>
      <c r="C658">
        <v>-16.100000000000001</v>
      </c>
      <c r="D658">
        <v>23.5</v>
      </c>
      <c r="E658">
        <v>0</v>
      </c>
      <c r="S658">
        <v>14122</v>
      </c>
      <c r="T658" s="38">
        <v>-217648611946</v>
      </c>
      <c r="U658" s="38">
        <v>634514579213</v>
      </c>
      <c r="V658" s="38">
        <v>-150000000000</v>
      </c>
      <c r="W658" s="38"/>
      <c r="X658" s="38">
        <v>634514579213</v>
      </c>
      <c r="Y658" s="38">
        <v>-150000000000</v>
      </c>
    </row>
    <row r="659" spans="2:25" hidden="1" x14ac:dyDescent="0.3">
      <c r="B659">
        <v>1220</v>
      </c>
      <c r="C659">
        <v>-16.100000000000001</v>
      </c>
      <c r="D659">
        <v>23.8</v>
      </c>
      <c r="E659">
        <v>0</v>
      </c>
      <c r="S659">
        <v>14123</v>
      </c>
      <c r="T659" s="38">
        <v>-216811609278</v>
      </c>
      <c r="U659" s="38">
        <v>725186424421</v>
      </c>
      <c r="V659" s="38">
        <v>-150000000000</v>
      </c>
      <c r="W659" s="38"/>
      <c r="X659" s="38">
        <v>725186424421</v>
      </c>
      <c r="Y659" s="38">
        <v>-150000000000</v>
      </c>
    </row>
    <row r="660" spans="2:25" x14ac:dyDescent="0.3">
      <c r="B660">
        <v>1485</v>
      </c>
      <c r="C660">
        <v>-15.7</v>
      </c>
      <c r="D660">
        <v>0</v>
      </c>
      <c r="E660">
        <v>0</v>
      </c>
      <c r="T660" s="38"/>
      <c r="U660" s="38"/>
      <c r="V660" s="38"/>
      <c r="W660" s="38"/>
      <c r="X660" s="38"/>
      <c r="Y660" s="38"/>
    </row>
    <row r="661" spans="2:25" hidden="1" x14ac:dyDescent="0.3">
      <c r="B661">
        <v>1878</v>
      </c>
      <c r="C661">
        <v>-15.7</v>
      </c>
      <c r="D661">
        <v>2.6</v>
      </c>
      <c r="E661">
        <v>0</v>
      </c>
      <c r="S661">
        <v>14125</v>
      </c>
      <c r="T661" s="38">
        <v>-215976752232</v>
      </c>
      <c r="U661" s="38">
        <v>912709874570</v>
      </c>
      <c r="V661" s="38">
        <v>-150000000000</v>
      </c>
      <c r="W661" s="38"/>
      <c r="X661" s="38">
        <v>912709874570</v>
      </c>
      <c r="Y661" s="38">
        <v>-150000000000</v>
      </c>
    </row>
    <row r="662" spans="2:25" hidden="1" x14ac:dyDescent="0.3">
      <c r="B662">
        <v>3993</v>
      </c>
      <c r="C662">
        <v>-15.7</v>
      </c>
      <c r="D662">
        <v>0.86666666666699999</v>
      </c>
      <c r="E662">
        <v>0</v>
      </c>
      <c r="S662">
        <v>14126</v>
      </c>
      <c r="T662" s="38">
        <v>-215909678002</v>
      </c>
      <c r="U662" s="38">
        <v>100956526574</v>
      </c>
      <c r="V662" s="38">
        <v>-150000000000</v>
      </c>
      <c r="W662" s="38"/>
      <c r="X662" s="38">
        <v>100956526574</v>
      </c>
      <c r="Y662" s="38">
        <v>-150000000000</v>
      </c>
    </row>
    <row r="663" spans="2:25" hidden="1" x14ac:dyDescent="0.3">
      <c r="B663">
        <v>3994</v>
      </c>
      <c r="C663">
        <v>-15.7</v>
      </c>
      <c r="D663">
        <v>1.7333333333300001</v>
      </c>
      <c r="E663">
        <v>0</v>
      </c>
      <c r="S663">
        <v>14127</v>
      </c>
      <c r="T663" s="38">
        <v>-186088418538</v>
      </c>
      <c r="U663" s="38">
        <v>100787655203</v>
      </c>
      <c r="V663" s="38">
        <v>-150000000000</v>
      </c>
      <c r="W663" s="38"/>
      <c r="X663" s="38">
        <v>100787655203</v>
      </c>
      <c r="Y663" s="38">
        <v>-150000000000</v>
      </c>
    </row>
    <row r="664" spans="2:25" hidden="1" x14ac:dyDescent="0.3">
      <c r="B664">
        <v>3414</v>
      </c>
      <c r="C664">
        <v>-15.6931322741</v>
      </c>
      <c r="D664">
        <v>3.5465434717400002</v>
      </c>
      <c r="E664">
        <v>0</v>
      </c>
      <c r="S664">
        <v>14128</v>
      </c>
      <c r="T664" s="38">
        <v>-196013341100</v>
      </c>
      <c r="U664" s="38">
        <v>100676131497</v>
      </c>
      <c r="V664" s="38">
        <v>-150000000000</v>
      </c>
      <c r="W664" s="38"/>
      <c r="X664" s="38">
        <v>100676131497</v>
      </c>
      <c r="Y664" s="38">
        <v>-150000000000</v>
      </c>
    </row>
    <row r="665" spans="2:25" hidden="1" x14ac:dyDescent="0.3">
      <c r="B665">
        <v>2805</v>
      </c>
      <c r="C665">
        <v>-15.684910499300001</v>
      </c>
      <c r="D665">
        <v>20.1548610834</v>
      </c>
      <c r="E665">
        <v>0</v>
      </c>
      <c r="S665">
        <v>14129</v>
      </c>
      <c r="T665" s="38">
        <v>-205937307765</v>
      </c>
      <c r="U665" s="38">
        <v>100738717333</v>
      </c>
      <c r="V665" s="38">
        <v>-150000000000</v>
      </c>
      <c r="W665" s="38"/>
      <c r="X665" s="38">
        <v>100738717333</v>
      </c>
      <c r="Y665" s="38">
        <v>-150000000000</v>
      </c>
    </row>
    <row r="666" spans="2:25" hidden="1" x14ac:dyDescent="0.3">
      <c r="B666">
        <v>2822</v>
      </c>
      <c r="C666">
        <v>-15.6842068797</v>
      </c>
      <c r="D666">
        <v>4.49579487893</v>
      </c>
      <c r="E666">
        <v>0</v>
      </c>
      <c r="S666">
        <v>14130</v>
      </c>
      <c r="T666" s="38">
        <v>-183433031390</v>
      </c>
      <c r="U666" s="38">
        <v>442256520916</v>
      </c>
      <c r="V666" s="38">
        <v>-150000000000</v>
      </c>
      <c r="W666" s="38"/>
      <c r="X666" s="38">
        <v>442256520916</v>
      </c>
      <c r="Y666" s="38">
        <v>-150000000000</v>
      </c>
    </row>
    <row r="667" spans="2:25" hidden="1" x14ac:dyDescent="0.3">
      <c r="B667">
        <v>2806</v>
      </c>
      <c r="C667">
        <v>-15.677799762099999</v>
      </c>
      <c r="D667">
        <v>19.262109220599999</v>
      </c>
      <c r="E667">
        <v>0</v>
      </c>
      <c r="S667">
        <v>14131</v>
      </c>
      <c r="T667" s="38">
        <v>-192295778807</v>
      </c>
      <c r="U667" s="38">
        <v>440112109117</v>
      </c>
      <c r="V667" s="38">
        <v>-150000000000</v>
      </c>
      <c r="W667" s="38"/>
      <c r="X667" s="38">
        <v>440112109117</v>
      </c>
      <c r="Y667" s="38">
        <v>-150000000000</v>
      </c>
    </row>
    <row r="668" spans="2:25" hidden="1" x14ac:dyDescent="0.3">
      <c r="B668">
        <v>2804</v>
      </c>
      <c r="C668">
        <v>-15.663716403</v>
      </c>
      <c r="D668">
        <v>21.041348919200001</v>
      </c>
      <c r="E668">
        <v>0</v>
      </c>
      <c r="S668">
        <v>14132</v>
      </c>
      <c r="T668" s="38">
        <v>-201136887813</v>
      </c>
      <c r="U668" s="38">
        <v>443170702272</v>
      </c>
      <c r="V668" s="38">
        <v>-150000000000</v>
      </c>
      <c r="W668" s="38"/>
      <c r="X668" s="38">
        <v>443170702272</v>
      </c>
      <c r="Y668" s="38">
        <v>-150000000000</v>
      </c>
    </row>
    <row r="669" spans="2:25" hidden="1" x14ac:dyDescent="0.3">
      <c r="B669">
        <v>2821</v>
      </c>
      <c r="C669">
        <v>-15.6624072315</v>
      </c>
      <c r="D669">
        <v>5.4421428138500003</v>
      </c>
      <c r="E669">
        <v>0</v>
      </c>
      <c r="S669">
        <v>14133</v>
      </c>
      <c r="T669" s="38">
        <v>-209775185101</v>
      </c>
      <c r="U669" s="38">
        <v>445462000011</v>
      </c>
      <c r="V669" s="38">
        <v>-150000000000</v>
      </c>
      <c r="W669" s="38"/>
      <c r="X669" s="38">
        <v>445462000011</v>
      </c>
      <c r="Y669" s="38">
        <v>-150000000000</v>
      </c>
    </row>
    <row r="670" spans="2:25" hidden="1" x14ac:dyDescent="0.3">
      <c r="B670">
        <v>2820</v>
      </c>
      <c r="C670">
        <v>-15.648222843899999</v>
      </c>
      <c r="D670">
        <v>6.3875735648300003</v>
      </c>
      <c r="E670">
        <v>0</v>
      </c>
      <c r="S670">
        <v>14134</v>
      </c>
      <c r="T670" s="38">
        <v>-179152676009</v>
      </c>
      <c r="U670" s="38">
        <v>490409910434</v>
      </c>
      <c r="V670" s="38">
        <v>-150000000000</v>
      </c>
      <c r="W670" s="38"/>
      <c r="X670" s="38">
        <v>490409910434</v>
      </c>
      <c r="Y670" s="38">
        <v>-150000000000</v>
      </c>
    </row>
    <row r="671" spans="2:25" hidden="1" x14ac:dyDescent="0.3">
      <c r="B671">
        <v>2816</v>
      </c>
      <c r="C671">
        <v>-15.646916948699999</v>
      </c>
      <c r="D671">
        <v>10.171392253100001</v>
      </c>
      <c r="E671">
        <v>0</v>
      </c>
      <c r="S671">
        <v>14135</v>
      </c>
      <c r="T671" s="38">
        <v>-179583507061</v>
      </c>
      <c r="U671" s="38">
        <v>584097321825</v>
      </c>
      <c r="V671" s="38">
        <v>-150000000000</v>
      </c>
      <c r="W671" s="38"/>
      <c r="X671" s="38">
        <v>584097321825</v>
      </c>
      <c r="Y671" s="38">
        <v>-150000000000</v>
      </c>
    </row>
    <row r="672" spans="2:25" hidden="1" x14ac:dyDescent="0.3">
      <c r="B672">
        <v>2817</v>
      </c>
      <c r="C672">
        <v>-15.6463795362</v>
      </c>
      <c r="D672">
        <v>9.2242626288</v>
      </c>
      <c r="E672">
        <v>0</v>
      </c>
      <c r="S672">
        <v>14136</v>
      </c>
      <c r="T672" s="38">
        <v>-180156860945</v>
      </c>
      <c r="U672" s="38">
        <v>677971252319</v>
      </c>
      <c r="V672" s="38">
        <v>-150000000000</v>
      </c>
      <c r="W672" s="38"/>
      <c r="X672" s="38">
        <v>677971252319</v>
      </c>
      <c r="Y672" s="38">
        <v>-150000000000</v>
      </c>
    </row>
    <row r="673" spans="2:25" hidden="1" x14ac:dyDescent="0.3">
      <c r="B673">
        <v>2815</v>
      </c>
      <c r="C673">
        <v>-15.644291620800001</v>
      </c>
      <c r="D673">
        <v>11.1160323354</v>
      </c>
      <c r="E673">
        <v>0</v>
      </c>
      <c r="T673" s="38"/>
      <c r="U673" s="38"/>
      <c r="V673" s="38"/>
    </row>
    <row r="674" spans="2:25" hidden="1" x14ac:dyDescent="0.3">
      <c r="B674">
        <v>2807</v>
      </c>
      <c r="C674">
        <v>-15.643432774000001</v>
      </c>
      <c r="D674">
        <v>18.382289588300001</v>
      </c>
      <c r="E674">
        <v>0</v>
      </c>
      <c r="S674" t="s">
        <v>143</v>
      </c>
      <c r="T674" s="38" t="s">
        <v>144</v>
      </c>
      <c r="U674" s="38" t="s">
        <v>145</v>
      </c>
      <c r="V674" s="38" t="s">
        <v>146</v>
      </c>
      <c r="X674" t="s">
        <v>145</v>
      </c>
      <c r="Y674" t="s">
        <v>146</v>
      </c>
    </row>
    <row r="675" spans="2:25" hidden="1" x14ac:dyDescent="0.3">
      <c r="B675">
        <v>2819</v>
      </c>
      <c r="C675">
        <v>-15.640846809099999</v>
      </c>
      <c r="D675">
        <v>7.3310988033099997</v>
      </c>
      <c r="E675">
        <v>0</v>
      </c>
      <c r="S675">
        <v>14137</v>
      </c>
      <c r="T675" s="38">
        <v>-180655896261</v>
      </c>
      <c r="U675" s="38">
        <v>771003415219</v>
      </c>
      <c r="V675" s="38">
        <v>-150000000000</v>
      </c>
      <c r="W675" s="38"/>
      <c r="X675" s="38">
        <v>771003415219</v>
      </c>
      <c r="Y675" s="38">
        <v>-150000000000</v>
      </c>
    </row>
    <row r="676" spans="2:25" hidden="1" x14ac:dyDescent="0.3">
      <c r="B676">
        <v>2803</v>
      </c>
      <c r="C676">
        <v>-15.6406704282</v>
      </c>
      <c r="D676">
        <v>21.920783557099998</v>
      </c>
      <c r="E676">
        <v>0</v>
      </c>
      <c r="S676">
        <v>14138</v>
      </c>
      <c r="T676" s="38">
        <v>-180956915676</v>
      </c>
      <c r="U676" s="38">
        <v>865032210162</v>
      </c>
      <c r="V676" s="38">
        <v>-150000000000</v>
      </c>
      <c r="W676" s="38"/>
      <c r="X676" s="38">
        <v>865032210162</v>
      </c>
      <c r="Y676" s="38">
        <v>-150000000000</v>
      </c>
    </row>
    <row r="677" spans="2:25" hidden="1" x14ac:dyDescent="0.3">
      <c r="B677">
        <v>2814</v>
      </c>
      <c r="C677">
        <v>-15.638104226599999</v>
      </c>
      <c r="D677">
        <v>12.056516740199999</v>
      </c>
      <c r="E677">
        <v>0</v>
      </c>
      <c r="S677">
        <v>14139</v>
      </c>
      <c r="T677" s="38">
        <v>-181090422727</v>
      </c>
      <c r="U677" s="38">
        <v>960858373540</v>
      </c>
      <c r="V677" s="38">
        <v>-150000000000</v>
      </c>
      <c r="W677" s="38"/>
      <c r="X677" s="38">
        <v>960858373540</v>
      </c>
      <c r="Y677" s="38">
        <v>-150000000000</v>
      </c>
    </row>
    <row r="678" spans="2:25" hidden="1" x14ac:dyDescent="0.3">
      <c r="B678">
        <v>2818</v>
      </c>
      <c r="C678">
        <v>-15.6333693185</v>
      </c>
      <c r="D678">
        <v>8.2767486527600003</v>
      </c>
      <c r="E678">
        <v>0</v>
      </c>
      <c r="S678">
        <v>14140</v>
      </c>
      <c r="T678" s="38">
        <v>-213952648660</v>
      </c>
      <c r="U678" s="38">
        <v>491188234634</v>
      </c>
      <c r="V678" s="38">
        <v>-150000000000</v>
      </c>
      <c r="W678" s="38"/>
      <c r="X678" s="38">
        <v>491188234634</v>
      </c>
      <c r="Y678" s="38">
        <v>-150000000000</v>
      </c>
    </row>
    <row r="679" spans="2:25" hidden="1" x14ac:dyDescent="0.3">
      <c r="B679">
        <v>2813</v>
      </c>
      <c r="C679">
        <v>-15.630063055100001</v>
      </c>
      <c r="D679">
        <v>12.9751169901</v>
      </c>
      <c r="E679">
        <v>0</v>
      </c>
      <c r="S679">
        <v>14141</v>
      </c>
      <c r="T679" s="38">
        <v>-213475821603</v>
      </c>
      <c r="U679" s="38">
        <v>585129712186</v>
      </c>
      <c r="V679" s="38">
        <v>-150000000000</v>
      </c>
      <c r="W679" s="38"/>
      <c r="X679" s="38">
        <v>585129712186</v>
      </c>
      <c r="Y679" s="38">
        <v>-150000000000</v>
      </c>
    </row>
    <row r="680" spans="2:25" hidden="1" x14ac:dyDescent="0.3">
      <c r="B680">
        <v>2428</v>
      </c>
      <c r="C680">
        <v>-15.6264705882</v>
      </c>
      <c r="D680">
        <v>24.1</v>
      </c>
      <c r="E680">
        <v>0</v>
      </c>
      <c r="S680">
        <v>14142</v>
      </c>
      <c r="T680" s="38">
        <v>-212412487507</v>
      </c>
      <c r="U680" s="38">
        <v>676889109942</v>
      </c>
      <c r="V680" s="38">
        <v>-150000000000</v>
      </c>
      <c r="W680" s="38"/>
      <c r="X680" s="38">
        <v>676889109942</v>
      </c>
      <c r="Y680" s="38">
        <v>-150000000000</v>
      </c>
    </row>
    <row r="681" spans="2:25" hidden="1" x14ac:dyDescent="0.3">
      <c r="B681">
        <v>2812</v>
      </c>
      <c r="C681">
        <v>-15.622571266</v>
      </c>
      <c r="D681">
        <v>13.889042010600001</v>
      </c>
      <c r="E681">
        <v>0</v>
      </c>
      <c r="S681">
        <v>14143</v>
      </c>
      <c r="T681" s="38">
        <v>-211452257992</v>
      </c>
      <c r="U681" s="38">
        <v>767773413092</v>
      </c>
      <c r="V681" s="38">
        <v>-150000000000</v>
      </c>
      <c r="W681" s="38"/>
      <c r="X681" s="38">
        <v>767773413092</v>
      </c>
      <c r="Y681" s="38">
        <v>-150000000000</v>
      </c>
    </row>
    <row r="682" spans="2:25" hidden="1" x14ac:dyDescent="0.3">
      <c r="B682">
        <v>2808</v>
      </c>
      <c r="C682">
        <v>-15.618014245399999</v>
      </c>
      <c r="D682">
        <v>17.5034775556</v>
      </c>
      <c r="E682">
        <v>0</v>
      </c>
      <c r="S682">
        <v>14144</v>
      </c>
      <c r="T682" s="38">
        <v>-211046361650</v>
      </c>
      <c r="U682" s="38">
        <v>862219294361</v>
      </c>
      <c r="V682" s="38">
        <v>-150000000000</v>
      </c>
      <c r="W682" s="38"/>
      <c r="X682" s="38">
        <v>862219294361</v>
      </c>
      <c r="Y682" s="38">
        <v>-150000000000</v>
      </c>
    </row>
    <row r="683" spans="2:25" hidden="1" x14ac:dyDescent="0.3">
      <c r="B683">
        <v>2811</v>
      </c>
      <c r="C683">
        <v>-15.614722016</v>
      </c>
      <c r="D683">
        <v>14.802188055</v>
      </c>
      <c r="E683">
        <v>0</v>
      </c>
      <c r="S683">
        <v>14145</v>
      </c>
      <c r="T683" s="38">
        <v>-210937587532</v>
      </c>
      <c r="U683" s="38">
        <v>959397041860</v>
      </c>
      <c r="V683" s="38">
        <v>-150000000000</v>
      </c>
      <c r="W683" s="38"/>
      <c r="X683" s="38">
        <v>959397041860</v>
      </c>
      <c r="Y683" s="38">
        <v>-150000000000</v>
      </c>
    </row>
    <row r="684" spans="2:25" hidden="1" x14ac:dyDescent="0.3">
      <c r="B684">
        <v>2810</v>
      </c>
      <c r="C684">
        <v>-15.6081905318</v>
      </c>
      <c r="D684">
        <v>15.7113898688</v>
      </c>
      <c r="E684">
        <v>0</v>
      </c>
      <c r="S684">
        <v>14146</v>
      </c>
      <c r="T684" s="38">
        <v>-191056095388</v>
      </c>
      <c r="U684" s="38">
        <v>958178914532</v>
      </c>
      <c r="V684" s="38">
        <v>-150000000000</v>
      </c>
      <c r="W684" s="38"/>
      <c r="X684" s="38">
        <v>958178914532</v>
      </c>
      <c r="Y684" s="38">
        <v>-150000000000</v>
      </c>
    </row>
    <row r="685" spans="2:25" hidden="1" x14ac:dyDescent="0.3">
      <c r="B685">
        <v>2809</v>
      </c>
      <c r="C685">
        <v>-15.607679660400001</v>
      </c>
      <c r="D685">
        <v>16.612911609000001</v>
      </c>
      <c r="E685">
        <v>0</v>
      </c>
      <c r="S685">
        <v>14147</v>
      </c>
      <c r="T685" s="38">
        <v>-188050296845</v>
      </c>
      <c r="U685" s="38">
        <v>486796068254</v>
      </c>
      <c r="V685" s="38">
        <v>-150000000000</v>
      </c>
      <c r="W685" s="38"/>
      <c r="X685" s="38">
        <v>486796068254</v>
      </c>
      <c r="Y685" s="38">
        <v>-150000000000</v>
      </c>
    </row>
    <row r="686" spans="2:25" hidden="1" x14ac:dyDescent="0.3">
      <c r="B686">
        <v>2801</v>
      </c>
      <c r="C686">
        <v>-15.5901671389</v>
      </c>
      <c r="D686">
        <v>23.437252974100002</v>
      </c>
      <c r="E686">
        <v>0</v>
      </c>
      <c r="S686">
        <v>14148</v>
      </c>
      <c r="T686" s="38">
        <v>-205564617046</v>
      </c>
      <c r="U686" s="38">
        <v>488846372013</v>
      </c>
      <c r="V686" s="38">
        <v>-150000000000</v>
      </c>
      <c r="W686" s="38"/>
      <c r="X686" s="38">
        <v>488846372013</v>
      </c>
      <c r="Y686" s="38">
        <v>-150000000000</v>
      </c>
    </row>
    <row r="687" spans="2:25" hidden="1" x14ac:dyDescent="0.3">
      <c r="B687">
        <v>2802</v>
      </c>
      <c r="C687">
        <v>-15.5897597026</v>
      </c>
      <c r="D687">
        <v>22.783507255500002</v>
      </c>
      <c r="E687">
        <v>0</v>
      </c>
      <c r="S687">
        <v>14149</v>
      </c>
      <c r="T687" s="38">
        <v>-184559984135</v>
      </c>
      <c r="U687" s="38">
        <v>629079733806</v>
      </c>
      <c r="V687" s="38">
        <v>-150000000000</v>
      </c>
      <c r="W687" s="38"/>
      <c r="X687" s="38">
        <v>629079733806</v>
      </c>
      <c r="Y687" s="38">
        <v>-150000000000</v>
      </c>
    </row>
    <row r="688" spans="2:25" x14ac:dyDescent="0.3">
      <c r="B688">
        <v>1484</v>
      </c>
      <c r="C688">
        <v>-15.3</v>
      </c>
      <c r="D688">
        <v>0</v>
      </c>
      <c r="E688">
        <v>0</v>
      </c>
      <c r="T688" s="38"/>
      <c r="U688" s="38"/>
      <c r="V688" s="38"/>
      <c r="W688" s="38"/>
      <c r="X688" s="38"/>
      <c r="Y688" s="38"/>
    </row>
    <row r="689" spans="2:25" hidden="1" x14ac:dyDescent="0.3">
      <c r="B689">
        <v>1877</v>
      </c>
      <c r="C689">
        <v>-15.3</v>
      </c>
      <c r="D689">
        <v>2.6</v>
      </c>
      <c r="E689">
        <v>0</v>
      </c>
      <c r="S689">
        <v>14151</v>
      </c>
      <c r="T689" s="38">
        <v>-185920606300</v>
      </c>
      <c r="U689" s="38">
        <v>815362532781</v>
      </c>
      <c r="V689" s="38">
        <v>-150000000000</v>
      </c>
      <c r="W689" s="38"/>
      <c r="X689" s="38">
        <v>815362532781</v>
      </c>
      <c r="Y689" s="38">
        <v>-150000000000</v>
      </c>
    </row>
    <row r="690" spans="2:25" hidden="1" x14ac:dyDescent="0.3">
      <c r="B690">
        <v>3988</v>
      </c>
      <c r="C690">
        <v>-15.3</v>
      </c>
      <c r="D690">
        <v>0.433333333333</v>
      </c>
      <c r="E690">
        <v>0</v>
      </c>
      <c r="S690">
        <v>14152</v>
      </c>
      <c r="T690" s="38">
        <v>-186058099577</v>
      </c>
      <c r="U690" s="38">
        <v>911160736039</v>
      </c>
      <c r="V690" s="38">
        <v>-150000000000</v>
      </c>
      <c r="W690" s="38"/>
      <c r="X690" s="38">
        <v>911160736039</v>
      </c>
      <c r="Y690" s="38">
        <v>-150000000000</v>
      </c>
    </row>
    <row r="691" spans="2:25" hidden="1" x14ac:dyDescent="0.3">
      <c r="B691">
        <v>3989</v>
      </c>
      <c r="C691">
        <v>-15.3</v>
      </c>
      <c r="D691">
        <v>0.86666666666699999</v>
      </c>
      <c r="E691">
        <v>0</v>
      </c>
      <c r="S691">
        <v>14153</v>
      </c>
      <c r="T691" s="38">
        <v>-208886820646</v>
      </c>
      <c r="U691" s="38">
        <v>624335091010</v>
      </c>
      <c r="V691" s="38">
        <v>-150000000000</v>
      </c>
      <c r="W691" s="38"/>
      <c r="X691" s="38">
        <v>624335091010</v>
      </c>
      <c r="Y691" s="38">
        <v>-150000000000</v>
      </c>
    </row>
    <row r="692" spans="2:25" hidden="1" x14ac:dyDescent="0.3">
      <c r="B692">
        <v>3990</v>
      </c>
      <c r="C692">
        <v>-15.3</v>
      </c>
      <c r="D692">
        <v>1.3</v>
      </c>
      <c r="E692">
        <v>0</v>
      </c>
      <c r="S692">
        <v>14154</v>
      </c>
      <c r="T692" s="38">
        <v>-206434875738</v>
      </c>
      <c r="U692" s="38">
        <v>716173142064</v>
      </c>
      <c r="V692" s="38">
        <v>-150000000000</v>
      </c>
      <c r="W692" s="38"/>
      <c r="X692" s="38">
        <v>716173142064</v>
      </c>
      <c r="Y692" s="38">
        <v>-150000000000</v>
      </c>
    </row>
    <row r="693" spans="2:25" hidden="1" x14ac:dyDescent="0.3">
      <c r="B693">
        <v>3991</v>
      </c>
      <c r="C693">
        <v>-15.3</v>
      </c>
      <c r="D693">
        <v>1.7333333333300001</v>
      </c>
      <c r="E693">
        <v>0</v>
      </c>
      <c r="S693">
        <v>14155</v>
      </c>
      <c r="T693" s="38">
        <v>-205993708831</v>
      </c>
      <c r="U693" s="38">
        <v>909550218988</v>
      </c>
      <c r="V693" s="38">
        <v>-150000000000</v>
      </c>
      <c r="W693" s="38"/>
      <c r="X693" s="38">
        <v>909550218988</v>
      </c>
      <c r="Y693" s="38">
        <v>-150000000000</v>
      </c>
    </row>
    <row r="694" spans="2:25" hidden="1" x14ac:dyDescent="0.3">
      <c r="B694">
        <v>3992</v>
      </c>
      <c r="C694">
        <v>-15.3</v>
      </c>
      <c r="D694">
        <v>2.1666666666699999</v>
      </c>
      <c r="E694">
        <v>0</v>
      </c>
      <c r="S694">
        <v>14156</v>
      </c>
      <c r="T694" s="38">
        <v>-183769941464</v>
      </c>
      <c r="U694" s="38">
        <v>534949457772</v>
      </c>
      <c r="V694" s="38">
        <v>-150000000000</v>
      </c>
      <c r="W694" s="38"/>
      <c r="X694" s="38">
        <v>534949457772</v>
      </c>
      <c r="Y694" s="38">
        <v>-150000000000</v>
      </c>
    </row>
    <row r="695" spans="2:25" hidden="1" x14ac:dyDescent="0.3">
      <c r="B695">
        <v>3412</v>
      </c>
      <c r="C695">
        <v>-15.2931322741</v>
      </c>
      <c r="D695">
        <v>3.07404347174</v>
      </c>
      <c r="E695">
        <v>0</v>
      </c>
      <c r="T695" s="38"/>
      <c r="U695" s="38"/>
      <c r="V695" s="38"/>
    </row>
    <row r="696" spans="2:25" hidden="1" x14ac:dyDescent="0.3">
      <c r="B696">
        <v>3811</v>
      </c>
      <c r="C696">
        <v>-15.2862645482</v>
      </c>
      <c r="D696">
        <v>3.54808694347</v>
      </c>
      <c r="E696">
        <v>0</v>
      </c>
      <c r="S696" t="s">
        <v>143</v>
      </c>
      <c r="T696" s="38" t="s">
        <v>144</v>
      </c>
      <c r="U696" s="38" t="s">
        <v>145</v>
      </c>
      <c r="V696" s="38" t="s">
        <v>146</v>
      </c>
      <c r="X696" t="s">
        <v>145</v>
      </c>
      <c r="Y696" t="s">
        <v>146</v>
      </c>
    </row>
    <row r="697" spans="2:25" hidden="1" x14ac:dyDescent="0.3">
      <c r="B697">
        <v>3415</v>
      </c>
      <c r="C697">
        <v>-15.2773391538</v>
      </c>
      <c r="D697">
        <v>4.0248383506699996</v>
      </c>
      <c r="E697">
        <v>0</v>
      </c>
      <c r="S697">
        <v>14157</v>
      </c>
      <c r="T697" s="38">
        <v>-209742080605</v>
      </c>
      <c r="U697" s="38">
        <v>534572606637</v>
      </c>
      <c r="V697" s="38">
        <v>-150000000000</v>
      </c>
      <c r="W697" s="38"/>
      <c r="X697" s="38">
        <v>534572606637</v>
      </c>
      <c r="Y697" s="38">
        <v>-150000000000</v>
      </c>
    </row>
    <row r="698" spans="2:25" hidden="1" x14ac:dyDescent="0.3">
      <c r="B698">
        <v>3754</v>
      </c>
      <c r="C698">
        <v>-15.2698209985</v>
      </c>
      <c r="D698">
        <v>20.1247221669</v>
      </c>
      <c r="E698">
        <v>0</v>
      </c>
      <c r="S698">
        <v>14158</v>
      </c>
      <c r="T698" s="38">
        <v>-188746418538</v>
      </c>
      <c r="U698" s="38">
        <v>579931869752</v>
      </c>
      <c r="V698" s="38">
        <v>-150000000000</v>
      </c>
      <c r="W698" s="38"/>
      <c r="X698" s="38">
        <v>579931869752</v>
      </c>
      <c r="Y698" s="38">
        <v>-150000000000</v>
      </c>
    </row>
    <row r="699" spans="2:25" hidden="1" x14ac:dyDescent="0.3">
      <c r="B699">
        <v>3737</v>
      </c>
      <c r="C699">
        <v>-15.2684137595</v>
      </c>
      <c r="D699">
        <v>4.5015897578599997</v>
      </c>
      <c r="E699">
        <v>0</v>
      </c>
      <c r="S699">
        <v>14159</v>
      </c>
      <c r="T699" s="38">
        <v>-189846236375</v>
      </c>
      <c r="U699" s="38">
        <v>672552594654</v>
      </c>
      <c r="V699" s="38">
        <v>-150000000000</v>
      </c>
      <c r="W699" s="38"/>
      <c r="X699" s="38">
        <v>672552594654</v>
      </c>
      <c r="Y699" s="38">
        <v>-150000000000</v>
      </c>
    </row>
    <row r="700" spans="2:25" hidden="1" x14ac:dyDescent="0.3">
      <c r="B700">
        <v>2881</v>
      </c>
      <c r="C700">
        <v>-15.262710261300001</v>
      </c>
      <c r="D700">
        <v>19.684470304000001</v>
      </c>
      <c r="E700">
        <v>0</v>
      </c>
      <c r="S700">
        <v>14160</v>
      </c>
      <c r="T700" s="38">
        <v>-191021790201</v>
      </c>
      <c r="U700" s="38">
        <v>861491058657</v>
      </c>
      <c r="V700" s="38">
        <v>-150000000000</v>
      </c>
      <c r="W700" s="38"/>
      <c r="X700" s="38">
        <v>861491058657</v>
      </c>
      <c r="Y700" s="38">
        <v>-150000000000</v>
      </c>
    </row>
    <row r="701" spans="2:25" hidden="1" x14ac:dyDescent="0.3">
      <c r="B701">
        <v>3753</v>
      </c>
      <c r="C701">
        <v>-15.255599524200001</v>
      </c>
      <c r="D701">
        <v>19.244218441200001</v>
      </c>
      <c r="E701">
        <v>0</v>
      </c>
      <c r="S701">
        <v>14161</v>
      </c>
      <c r="T701" s="38">
        <v>-205153079648</v>
      </c>
      <c r="U701" s="38">
        <v>573777985461</v>
      </c>
      <c r="V701" s="38">
        <v>-150000000000</v>
      </c>
      <c r="W701" s="38"/>
      <c r="X701" s="38">
        <v>573777985461</v>
      </c>
      <c r="Y701" s="38">
        <v>-150000000000</v>
      </c>
    </row>
    <row r="702" spans="2:25" hidden="1" x14ac:dyDescent="0.3">
      <c r="B702">
        <v>2880</v>
      </c>
      <c r="C702">
        <v>-15.2486269023</v>
      </c>
      <c r="D702">
        <v>20.558710002600002</v>
      </c>
      <c r="E702">
        <v>0</v>
      </c>
      <c r="S702">
        <v>14162</v>
      </c>
      <c r="T702" s="38">
        <v>-193635595023</v>
      </c>
      <c r="U702" s="38">
        <v>619967916690</v>
      </c>
      <c r="V702" s="38">
        <v>-150000000000</v>
      </c>
      <c r="W702" s="38"/>
      <c r="X702" s="38">
        <v>619967916690</v>
      </c>
      <c r="Y702" s="38">
        <v>-150000000000</v>
      </c>
    </row>
    <row r="703" spans="2:25" hidden="1" x14ac:dyDescent="0.3">
      <c r="B703">
        <v>2897</v>
      </c>
      <c r="C703">
        <v>-15.2466141112</v>
      </c>
      <c r="D703">
        <v>4.9754376927799999</v>
      </c>
      <c r="E703">
        <v>0</v>
      </c>
      <c r="S703">
        <v>14163</v>
      </c>
      <c r="T703" s="38">
        <v>-195757486940</v>
      </c>
      <c r="U703" s="38">
        <v>714338926434</v>
      </c>
      <c r="V703" s="38">
        <v>-150000000000</v>
      </c>
      <c r="W703" s="38"/>
      <c r="X703" s="38">
        <v>714338926434</v>
      </c>
      <c r="Y703" s="38">
        <v>-150000000000</v>
      </c>
    </row>
    <row r="704" spans="2:25" hidden="1" x14ac:dyDescent="0.3">
      <c r="B704">
        <v>3755</v>
      </c>
      <c r="C704">
        <v>-15.227432805999999</v>
      </c>
      <c r="D704">
        <v>20.9926978383</v>
      </c>
      <c r="E704">
        <v>0</v>
      </c>
      <c r="S704">
        <v>14164</v>
      </c>
      <c r="T704" s="38">
        <v>-196012945010</v>
      </c>
      <c r="U704" s="38">
        <v>811724741693</v>
      </c>
      <c r="V704" s="38">
        <v>-150000000000</v>
      </c>
      <c r="W704" s="38"/>
      <c r="X704" s="38">
        <v>811724741693</v>
      </c>
      <c r="Y704" s="38">
        <v>-150000000000</v>
      </c>
    </row>
    <row r="705" spans="2:25" hidden="1" x14ac:dyDescent="0.3">
      <c r="B705">
        <v>3738</v>
      </c>
      <c r="C705">
        <v>-15.2248144629</v>
      </c>
      <c r="D705">
        <v>5.4492856277000001</v>
      </c>
      <c r="E705">
        <v>0</v>
      </c>
      <c r="S705">
        <v>14165</v>
      </c>
      <c r="T705" s="38">
        <v>-201369044937</v>
      </c>
      <c r="U705" s="38">
        <v>614822321795</v>
      </c>
      <c r="V705" s="38">
        <v>-150000000000</v>
      </c>
      <c r="W705" s="38"/>
      <c r="X705" s="38">
        <v>614822321795</v>
      </c>
      <c r="Y705" s="38">
        <v>-150000000000</v>
      </c>
    </row>
    <row r="706" spans="2:25" hidden="1" x14ac:dyDescent="0.3">
      <c r="B706">
        <v>2882</v>
      </c>
      <c r="C706">
        <v>-15.2212325361</v>
      </c>
      <c r="D706">
        <v>18.8162738089</v>
      </c>
      <c r="E706">
        <v>0</v>
      </c>
      <c r="S706">
        <v>14166</v>
      </c>
      <c r="T706" s="38">
        <v>-199546845588</v>
      </c>
      <c r="U706" s="38">
        <v>661754248470</v>
      </c>
      <c r="V706" s="38">
        <v>-150000000000</v>
      </c>
      <c r="W706" s="38"/>
      <c r="X706" s="38">
        <v>661754248470</v>
      </c>
      <c r="Y706" s="38">
        <v>-150000000000</v>
      </c>
    </row>
    <row r="707" spans="2:25" hidden="1" x14ac:dyDescent="0.3">
      <c r="B707">
        <v>2896</v>
      </c>
      <c r="C707">
        <v>-15.210630075399999</v>
      </c>
      <c r="D707">
        <v>5.9222163786799999</v>
      </c>
      <c r="E707">
        <v>0</v>
      </c>
      <c r="S707">
        <v>14167</v>
      </c>
      <c r="T707" s="38">
        <v>-222347564704</v>
      </c>
      <c r="U707" s="38">
        <v>304733162339</v>
      </c>
      <c r="V707" s="38">
        <v>-150000000000</v>
      </c>
      <c r="W707" s="38"/>
      <c r="X707" s="38">
        <v>304733162339</v>
      </c>
      <c r="Y707" s="38">
        <v>-150000000000</v>
      </c>
    </row>
    <row r="708" spans="2:25" hidden="1" x14ac:dyDescent="0.3">
      <c r="B708">
        <v>2879</v>
      </c>
      <c r="C708">
        <v>-15.204386831200001</v>
      </c>
      <c r="D708">
        <v>21.419632476299999</v>
      </c>
      <c r="E708">
        <v>0</v>
      </c>
      <c r="S708">
        <v>14168</v>
      </c>
      <c r="T708" s="38">
        <v>-218115023634</v>
      </c>
      <c r="U708" s="38">
        <v>351920122450</v>
      </c>
      <c r="V708" s="38">
        <v>-150000000000</v>
      </c>
      <c r="W708" s="38"/>
      <c r="X708" s="38">
        <v>351920122450</v>
      </c>
      <c r="Y708" s="38">
        <v>-150000000000</v>
      </c>
    </row>
    <row r="709" spans="2:25" hidden="1" x14ac:dyDescent="0.3">
      <c r="B709">
        <v>3739</v>
      </c>
      <c r="C709">
        <v>-15.196445687800001</v>
      </c>
      <c r="D709">
        <v>6.3951471296699998</v>
      </c>
      <c r="E709">
        <v>0</v>
      </c>
      <c r="S709">
        <v>14169</v>
      </c>
      <c r="T709" s="38">
        <v>-226722564704</v>
      </c>
      <c r="U709" s="38">
        <v>351945662339</v>
      </c>
      <c r="V709" s="38">
        <v>-150000000000</v>
      </c>
      <c r="W709" s="38"/>
      <c r="X709" s="38">
        <v>351945662339</v>
      </c>
      <c r="Y709" s="38">
        <v>-150000000000</v>
      </c>
    </row>
    <row r="710" spans="2:25" hidden="1" x14ac:dyDescent="0.3">
      <c r="B710">
        <v>3743</v>
      </c>
      <c r="C710">
        <v>-15.193833897399999</v>
      </c>
      <c r="D710">
        <v>10.182784506300001</v>
      </c>
      <c r="E710">
        <v>0</v>
      </c>
      <c r="S710">
        <v>14170</v>
      </c>
      <c r="T710" s="38">
        <v>-222464115174</v>
      </c>
      <c r="U710" s="38">
        <v>399311698412</v>
      </c>
      <c r="V710" s="38">
        <v>-150000000000</v>
      </c>
      <c r="W710" s="38"/>
      <c r="X710" s="38">
        <v>399311698412</v>
      </c>
      <c r="Y710" s="38">
        <v>-150000000000</v>
      </c>
    </row>
    <row r="711" spans="2:25" hidden="1" x14ac:dyDescent="0.3">
      <c r="B711">
        <v>2892</v>
      </c>
      <c r="C711">
        <v>-15.193296484899999</v>
      </c>
      <c r="D711">
        <v>9.7081548819299996</v>
      </c>
      <c r="E711">
        <v>0</v>
      </c>
      <c r="S711">
        <v>14171</v>
      </c>
      <c r="T711" s="38">
        <v>-220915003653</v>
      </c>
      <c r="U711" s="38">
        <v>105957652933</v>
      </c>
      <c r="V711" s="38">
        <v>-150000000000</v>
      </c>
      <c r="W711" s="38"/>
      <c r="X711" s="38">
        <v>105957652933</v>
      </c>
      <c r="Y711" s="38">
        <v>-150000000000</v>
      </c>
    </row>
    <row r="712" spans="2:25" hidden="1" x14ac:dyDescent="0.3">
      <c r="B712">
        <v>3742</v>
      </c>
      <c r="C712">
        <v>-15.192759072299999</v>
      </c>
      <c r="D712">
        <v>9.2335252576000002</v>
      </c>
      <c r="E712">
        <v>0</v>
      </c>
      <c r="S712">
        <v>14172</v>
      </c>
      <c r="T712" s="38">
        <v>-200993429064</v>
      </c>
      <c r="U712" s="38">
        <v>957540350460</v>
      </c>
      <c r="V712" s="38">
        <v>-150000000000</v>
      </c>
      <c r="W712" s="38"/>
      <c r="X712" s="38">
        <v>957540350460</v>
      </c>
      <c r="Y712" s="38">
        <v>-150000000000</v>
      </c>
    </row>
    <row r="713" spans="2:25" hidden="1" x14ac:dyDescent="0.3">
      <c r="B713">
        <v>2891</v>
      </c>
      <c r="C713">
        <v>-15.191208569500001</v>
      </c>
      <c r="D713">
        <v>10.6549245885</v>
      </c>
      <c r="E713">
        <v>0</v>
      </c>
      <c r="S713">
        <v>14173</v>
      </c>
      <c r="T713" s="38">
        <v>-196036183352</v>
      </c>
      <c r="U713" s="38">
        <v>908957950018</v>
      </c>
      <c r="V713" s="38">
        <v>-150000000000</v>
      </c>
      <c r="W713" s="38"/>
      <c r="X713" s="38">
        <v>908957950018</v>
      </c>
      <c r="Y713" s="38">
        <v>-150000000000</v>
      </c>
    </row>
    <row r="714" spans="2:25" hidden="1" x14ac:dyDescent="0.3">
      <c r="B714">
        <v>2895</v>
      </c>
      <c r="C714">
        <v>-15.189069653100001</v>
      </c>
      <c r="D714">
        <v>6.86617236814</v>
      </c>
      <c r="E714">
        <v>0</v>
      </c>
      <c r="S714">
        <v>14174</v>
      </c>
      <c r="T714" s="38">
        <v>-190707823225</v>
      </c>
      <c r="U714" s="38">
        <v>765803230728</v>
      </c>
      <c r="V714" s="38">
        <v>-150000000000</v>
      </c>
      <c r="W714" s="38"/>
      <c r="X714" s="38">
        <v>765803230728</v>
      </c>
      <c r="Y714" s="38">
        <v>-150000000000</v>
      </c>
    </row>
    <row r="715" spans="2:25" hidden="1" x14ac:dyDescent="0.3">
      <c r="B715">
        <v>3744</v>
      </c>
      <c r="C715">
        <v>-15.1885832415</v>
      </c>
      <c r="D715">
        <v>11.127064670699999</v>
      </c>
      <c r="E715">
        <v>0</v>
      </c>
      <c r="S715">
        <v>14175</v>
      </c>
      <c r="T715" s="38">
        <v>-192654532892</v>
      </c>
      <c r="U715" s="38">
        <v>530072233530</v>
      </c>
      <c r="V715" s="38">
        <v>-150000000000</v>
      </c>
      <c r="W715" s="38"/>
      <c r="X715" s="38">
        <v>530072233530</v>
      </c>
      <c r="Y715" s="38">
        <v>-150000000000</v>
      </c>
    </row>
    <row r="716" spans="2:25" hidden="1" x14ac:dyDescent="0.3">
      <c r="B716">
        <v>3752</v>
      </c>
      <c r="C716">
        <v>-15.186865548</v>
      </c>
      <c r="D716">
        <v>18.388329176599999</v>
      </c>
      <c r="E716">
        <v>0</v>
      </c>
      <c r="S716">
        <v>14176</v>
      </c>
      <c r="T716" s="38">
        <v>-197543709377</v>
      </c>
      <c r="U716" s="38">
        <v>570108280468</v>
      </c>
      <c r="V716" s="38">
        <v>-150000000000</v>
      </c>
      <c r="W716" s="38"/>
      <c r="X716" s="38">
        <v>570108280468</v>
      </c>
      <c r="Y716" s="38">
        <v>-150000000000</v>
      </c>
    </row>
    <row r="717" spans="2:25" hidden="1" x14ac:dyDescent="0.3">
      <c r="B717">
        <v>2890</v>
      </c>
      <c r="C717">
        <v>-15.1823958473</v>
      </c>
      <c r="D717">
        <v>11.5950490756</v>
      </c>
      <c r="E717">
        <v>0</v>
      </c>
      <c r="T717" s="38"/>
      <c r="U717" s="38"/>
      <c r="V717" s="38"/>
    </row>
    <row r="718" spans="2:25" hidden="1" x14ac:dyDescent="0.3">
      <c r="B718">
        <v>3740</v>
      </c>
      <c r="C718">
        <v>-15.181693618300001</v>
      </c>
      <c r="D718">
        <v>7.3371976066100002</v>
      </c>
      <c r="E718">
        <v>0</v>
      </c>
      <c r="S718" t="s">
        <v>143</v>
      </c>
      <c r="T718" s="38" t="s">
        <v>144</v>
      </c>
      <c r="U718" s="38" t="s">
        <v>145</v>
      </c>
      <c r="V718" s="38" t="s">
        <v>146</v>
      </c>
      <c r="X718" t="s">
        <v>145</v>
      </c>
      <c r="Y718" t="s">
        <v>146</v>
      </c>
    </row>
    <row r="719" spans="2:25" hidden="1" x14ac:dyDescent="0.3">
      <c r="B719">
        <v>3756</v>
      </c>
      <c r="C719">
        <v>-15.1813408564</v>
      </c>
      <c r="D719">
        <v>21.846567114199999</v>
      </c>
      <c r="E719">
        <v>0</v>
      </c>
      <c r="S719">
        <v>14177</v>
      </c>
      <c r="T719" s="38">
        <v>-196900014855</v>
      </c>
      <c r="U719" s="38">
        <v>483388274392</v>
      </c>
      <c r="V719" s="38">
        <v>-150000000000</v>
      </c>
      <c r="W719" s="38"/>
      <c r="X719" s="38">
        <v>483388274392</v>
      </c>
      <c r="Y719" s="38">
        <v>-150000000000</v>
      </c>
    </row>
    <row r="720" spans="2:25" hidden="1" x14ac:dyDescent="0.3">
      <c r="B720">
        <v>2893</v>
      </c>
      <c r="C720">
        <v>-15.1797488546</v>
      </c>
      <c r="D720">
        <v>8.7585112815600006</v>
      </c>
      <c r="E720">
        <v>0</v>
      </c>
      <c r="S720">
        <v>14178</v>
      </c>
      <c r="T720" s="38">
        <v>-201327744088</v>
      </c>
      <c r="U720" s="38">
        <v>529063944134</v>
      </c>
      <c r="V720" s="38">
        <v>-150000000000</v>
      </c>
      <c r="W720" s="38"/>
      <c r="X720" s="38">
        <v>529063944134</v>
      </c>
      <c r="Y720" s="38">
        <v>-150000000000</v>
      </c>
    </row>
    <row r="721" spans="2:25" hidden="1" x14ac:dyDescent="0.3">
      <c r="B721">
        <v>3745</v>
      </c>
      <c r="C721">
        <v>-15.176208453099999</v>
      </c>
      <c r="D721">
        <v>12.0630334805</v>
      </c>
      <c r="E721">
        <v>0</v>
      </c>
      <c r="S721">
        <v>14179</v>
      </c>
      <c r="T721" s="38">
        <v>-202909208877</v>
      </c>
      <c r="U721" s="38">
        <v>663619123133</v>
      </c>
      <c r="V721" s="38">
        <v>-150000000000</v>
      </c>
      <c r="W721" s="38"/>
      <c r="X721" s="38">
        <v>663619123133</v>
      </c>
      <c r="Y721" s="38">
        <v>-150000000000</v>
      </c>
    </row>
    <row r="722" spans="2:25" hidden="1" x14ac:dyDescent="0.3">
      <c r="B722">
        <v>2894</v>
      </c>
      <c r="C722">
        <v>-15.174216127599999</v>
      </c>
      <c r="D722">
        <v>7.8103474560699997</v>
      </c>
      <c r="E722">
        <v>0</v>
      </c>
      <c r="S722">
        <v>14180</v>
      </c>
      <c r="T722" s="38">
        <v>-201062608726</v>
      </c>
      <c r="U722" s="38">
        <v>760260437398</v>
      </c>
      <c r="V722" s="38">
        <v>-150000000000</v>
      </c>
      <c r="W722" s="38"/>
      <c r="X722" s="38">
        <v>760260437398</v>
      </c>
      <c r="Y722" s="38">
        <v>-150000000000</v>
      </c>
    </row>
    <row r="723" spans="2:25" hidden="1" x14ac:dyDescent="0.3">
      <c r="B723">
        <v>2889</v>
      </c>
      <c r="C723">
        <v>-15.168167281600001</v>
      </c>
      <c r="D723">
        <v>12.529758730299999</v>
      </c>
      <c r="E723">
        <v>0</v>
      </c>
      <c r="S723">
        <v>14181</v>
      </c>
      <c r="T723" s="38">
        <v>-201027338161</v>
      </c>
      <c r="U723" s="38">
        <v>859191633053</v>
      </c>
      <c r="V723" s="38">
        <v>-150000000000</v>
      </c>
      <c r="W723" s="38"/>
      <c r="X723" s="38">
        <v>859191633053</v>
      </c>
      <c r="Y723" s="38">
        <v>-150000000000</v>
      </c>
    </row>
    <row r="724" spans="2:25" hidden="1" x14ac:dyDescent="0.3">
      <c r="B724">
        <v>3741</v>
      </c>
      <c r="C724">
        <v>-15.1667386369</v>
      </c>
      <c r="D724">
        <v>8.2834973055199992</v>
      </c>
      <c r="E724">
        <v>0</v>
      </c>
      <c r="S724">
        <v>14182</v>
      </c>
      <c r="T724" s="38">
        <v>-206079990980</v>
      </c>
      <c r="U724" s="38">
        <v>811860708427</v>
      </c>
      <c r="V724" s="38">
        <v>-150000000000</v>
      </c>
      <c r="W724" s="38"/>
      <c r="X724" s="38">
        <v>811860708427</v>
      </c>
      <c r="Y724" s="38">
        <v>-150000000000</v>
      </c>
    </row>
    <row r="725" spans="2:25" hidden="1" x14ac:dyDescent="0.3">
      <c r="B725">
        <v>2883</v>
      </c>
      <c r="C725">
        <v>-15.161447019400001</v>
      </c>
      <c r="D725">
        <v>17.961392143899999</v>
      </c>
      <c r="E725">
        <v>0</v>
      </c>
      <c r="S725">
        <v>14183</v>
      </c>
      <c r="T725" s="38">
        <v>-198006681648</v>
      </c>
      <c r="U725" s="38">
        <v>612957447133</v>
      </c>
      <c r="V725" s="38">
        <v>-150000000000</v>
      </c>
      <c r="W725" s="38"/>
      <c r="X725" s="38">
        <v>612957447133</v>
      </c>
      <c r="Y725" s="38">
        <v>-150000000000</v>
      </c>
    </row>
    <row r="726" spans="2:25" hidden="1" x14ac:dyDescent="0.3">
      <c r="B726">
        <v>3746</v>
      </c>
      <c r="C726">
        <v>-15.1601261102</v>
      </c>
      <c r="D726">
        <v>12.996483980200001</v>
      </c>
      <c r="E726">
        <v>0</v>
      </c>
      <c r="S726">
        <v>14184</v>
      </c>
      <c r="T726" s="38">
        <v>-201016468398</v>
      </c>
      <c r="U726" s="38">
        <v>908413441118</v>
      </c>
      <c r="V726" s="38">
        <v>-150000000000</v>
      </c>
      <c r="W726" s="38"/>
      <c r="X726" s="38">
        <v>908413441118</v>
      </c>
      <c r="Y726" s="38">
        <v>-150000000000</v>
      </c>
    </row>
    <row r="727" spans="2:25" hidden="1" x14ac:dyDescent="0.3">
      <c r="B727">
        <v>2427</v>
      </c>
      <c r="C727">
        <v>-15.152941176500001</v>
      </c>
      <c r="D727">
        <v>24.1</v>
      </c>
      <c r="E727">
        <v>0</v>
      </c>
      <c r="S727">
        <v>14185</v>
      </c>
      <c r="T727" s="38">
        <v>-201087009527</v>
      </c>
      <c r="U727" s="38">
        <v>710551049808</v>
      </c>
      <c r="V727" s="38">
        <v>-150000000000</v>
      </c>
      <c r="W727" s="38"/>
      <c r="X727" s="38">
        <v>710551049808</v>
      </c>
      <c r="Y727" s="38">
        <v>-150000000000</v>
      </c>
    </row>
    <row r="728" spans="2:25" hidden="1" x14ac:dyDescent="0.3">
      <c r="B728">
        <v>2888</v>
      </c>
      <c r="C728">
        <v>-15.152634321100001</v>
      </c>
      <c r="D728">
        <v>13.4585340007</v>
      </c>
      <c r="E728">
        <v>0</v>
      </c>
      <c r="S728">
        <v>14186</v>
      </c>
      <c r="T728" s="38">
        <v>-204731408227</v>
      </c>
      <c r="U728" s="38">
        <v>616687196457</v>
      </c>
      <c r="V728" s="38">
        <v>-150000000000</v>
      </c>
      <c r="W728" s="38"/>
      <c r="X728" s="38">
        <v>616687196457</v>
      </c>
      <c r="Y728" s="38">
        <v>-150000000000</v>
      </c>
    </row>
    <row r="729" spans="2:25" hidden="1" x14ac:dyDescent="0.3">
      <c r="B729">
        <v>3747</v>
      </c>
      <c r="C729">
        <v>-15.145142531999999</v>
      </c>
      <c r="D729">
        <v>13.9205840213</v>
      </c>
      <c r="E729">
        <v>0</v>
      </c>
      <c r="S729">
        <v>14187</v>
      </c>
      <c r="T729" s="38">
        <v>-190987682096</v>
      </c>
      <c r="U729" s="38">
        <v>813479658397</v>
      </c>
      <c r="V729" s="38">
        <v>-150000000000</v>
      </c>
      <c r="W729" s="38"/>
      <c r="X729" s="38">
        <v>813479658397</v>
      </c>
      <c r="Y729" s="38">
        <v>-150000000000</v>
      </c>
    </row>
    <row r="730" spans="2:25" hidden="1" x14ac:dyDescent="0.3">
      <c r="B730">
        <v>2887</v>
      </c>
      <c r="C730">
        <v>-15.137293282</v>
      </c>
      <c r="D730">
        <v>14.3818550657</v>
      </c>
      <c r="E730">
        <v>0</v>
      </c>
      <c r="S730">
        <v>14188</v>
      </c>
      <c r="T730" s="38">
        <v>-190427964353</v>
      </c>
      <c r="U730" s="38">
        <v>718126803059</v>
      </c>
      <c r="V730" s="38">
        <v>-150000000000</v>
      </c>
      <c r="W730" s="38"/>
      <c r="X730" s="38">
        <v>718126803059</v>
      </c>
      <c r="Y730" s="38">
        <v>-150000000000</v>
      </c>
    </row>
    <row r="731" spans="2:25" hidden="1" x14ac:dyDescent="0.3">
      <c r="B731">
        <v>3751</v>
      </c>
      <c r="C731">
        <v>-15.136028490799999</v>
      </c>
      <c r="D731">
        <v>17.5344551112</v>
      </c>
      <c r="E731">
        <v>0</v>
      </c>
      <c r="S731">
        <v>14189</v>
      </c>
      <c r="T731" s="38">
        <v>-189264508397</v>
      </c>
      <c r="U731" s="38">
        <v>626978386249</v>
      </c>
      <c r="V731" s="38">
        <v>-150000000000</v>
      </c>
      <c r="W731" s="38"/>
      <c r="X731" s="38">
        <v>626978386249</v>
      </c>
      <c r="Y731" s="38">
        <v>-150000000000</v>
      </c>
    </row>
    <row r="732" spans="2:25" hidden="1" x14ac:dyDescent="0.3">
      <c r="B732">
        <v>2878</v>
      </c>
      <c r="C732">
        <v>-15.130430130800001</v>
      </c>
      <c r="D732">
        <v>22.256790812599998</v>
      </c>
      <c r="E732">
        <v>0</v>
      </c>
      <c r="S732">
        <v>14190</v>
      </c>
      <c r="T732" s="38">
        <v>-205574751068</v>
      </c>
      <c r="U732" s="38">
        <v>530868774465</v>
      </c>
      <c r="V732" s="38">
        <v>-150000000000</v>
      </c>
      <c r="W732" s="38"/>
      <c r="X732" s="38">
        <v>530868774465</v>
      </c>
      <c r="Y732" s="38">
        <v>-150000000000</v>
      </c>
    </row>
    <row r="733" spans="2:25" hidden="1" x14ac:dyDescent="0.3">
      <c r="B733">
        <v>3748</v>
      </c>
      <c r="C733">
        <v>-15.129444032</v>
      </c>
      <c r="D733">
        <v>14.8431261101</v>
      </c>
      <c r="E733">
        <v>0</v>
      </c>
      <c r="S733">
        <v>14191</v>
      </c>
      <c r="T733" s="38">
        <v>-188228328678</v>
      </c>
      <c r="U733" s="38">
        <v>532885353257</v>
      </c>
      <c r="V733" s="38">
        <v>-150000000000</v>
      </c>
      <c r="W733" s="38"/>
      <c r="X733" s="38">
        <v>532885353257</v>
      </c>
      <c r="Y733" s="38">
        <v>-150000000000</v>
      </c>
    </row>
    <row r="734" spans="2:25" hidden="1" x14ac:dyDescent="0.3">
      <c r="B734">
        <v>2884</v>
      </c>
      <c r="C734">
        <v>-15.1256939058</v>
      </c>
      <c r="D734">
        <v>17.095764164599998</v>
      </c>
      <c r="E734">
        <v>0</v>
      </c>
      <c r="S734">
        <v>14192</v>
      </c>
      <c r="T734" s="38">
        <v>-191055898306</v>
      </c>
      <c r="U734" s="38">
        <v>909502458918</v>
      </c>
      <c r="V734" s="38">
        <v>-150000000000</v>
      </c>
      <c r="W734" s="38"/>
      <c r="X734" s="38">
        <v>909502458918</v>
      </c>
      <c r="Y734" s="38">
        <v>-150000000000</v>
      </c>
    </row>
    <row r="735" spans="2:25" hidden="1" x14ac:dyDescent="0.3">
      <c r="B735">
        <v>2886</v>
      </c>
      <c r="C735">
        <v>-15.1229125478</v>
      </c>
      <c r="D735">
        <v>15.3004529239</v>
      </c>
      <c r="E735">
        <v>0</v>
      </c>
      <c r="S735">
        <v>14193</v>
      </c>
      <c r="T735" s="38">
        <v>-210970949264</v>
      </c>
      <c r="U735" s="38">
        <v>910686996858</v>
      </c>
      <c r="V735" s="38">
        <v>-150000000000</v>
      </c>
      <c r="W735" s="38"/>
      <c r="X735" s="38">
        <v>910686996858</v>
      </c>
      <c r="Y735" s="38">
        <v>-150000000000</v>
      </c>
    </row>
    <row r="736" spans="2:25" hidden="1" x14ac:dyDescent="0.3">
      <c r="B736">
        <v>2768</v>
      </c>
      <c r="C736">
        <v>-15.116637727200001</v>
      </c>
      <c r="D736">
        <v>23.737252974099999</v>
      </c>
      <c r="E736">
        <v>0</v>
      </c>
      <c r="S736">
        <v>14194</v>
      </c>
      <c r="T736" s="38">
        <v>-211121774035</v>
      </c>
      <c r="U736" s="38">
        <v>813751591865</v>
      </c>
      <c r="V736" s="38">
        <v>-150000000000</v>
      </c>
      <c r="W736" s="38"/>
      <c r="X736" s="38">
        <v>813751591865</v>
      </c>
      <c r="Y736" s="38">
        <v>-150000000000</v>
      </c>
    </row>
    <row r="737" spans="2:25" hidden="1" x14ac:dyDescent="0.3">
      <c r="B737">
        <v>3749</v>
      </c>
      <c r="C737">
        <v>-15.1163810636</v>
      </c>
      <c r="D737">
        <v>15.7577797377</v>
      </c>
      <c r="E737">
        <v>0</v>
      </c>
      <c r="S737">
        <v>14195</v>
      </c>
      <c r="T737" s="38">
        <v>-211782741949</v>
      </c>
      <c r="U737" s="38">
        <v>721795234320</v>
      </c>
      <c r="V737" s="38">
        <v>-150000000000</v>
      </c>
      <c r="W737" s="38"/>
      <c r="X737" s="38">
        <v>721795234320</v>
      </c>
      <c r="Y737" s="38">
        <v>-150000000000</v>
      </c>
    </row>
    <row r="738" spans="2:25" hidden="1" x14ac:dyDescent="0.3">
      <c r="B738">
        <v>2885</v>
      </c>
      <c r="C738">
        <v>-15.115870192299999</v>
      </c>
      <c r="D738">
        <v>16.207426477799999</v>
      </c>
      <c r="E738">
        <v>0</v>
      </c>
      <c r="S738">
        <v>14196</v>
      </c>
      <c r="T738" s="38">
        <v>-213042233065</v>
      </c>
      <c r="U738" s="38">
        <v>631982985563</v>
      </c>
      <c r="V738" s="38">
        <v>-150000000000</v>
      </c>
      <c r="W738" s="38"/>
      <c r="X738" s="38">
        <v>631982985563</v>
      </c>
      <c r="Y738" s="38">
        <v>-150000000000</v>
      </c>
    </row>
    <row r="739" spans="2:25" hidden="1" x14ac:dyDescent="0.3">
      <c r="B739">
        <v>3750</v>
      </c>
      <c r="C739">
        <v>-15.1153593209</v>
      </c>
      <c r="D739">
        <v>16.657073218000001</v>
      </c>
      <c r="E739">
        <v>0</v>
      </c>
      <c r="T739" s="38"/>
      <c r="U739" s="38"/>
      <c r="V739" s="38"/>
    </row>
    <row r="740" spans="2:25" hidden="1" x14ac:dyDescent="0.3">
      <c r="B740">
        <v>3790</v>
      </c>
      <c r="C740">
        <v>-15.0803342778</v>
      </c>
      <c r="D740">
        <v>23.374505948100001</v>
      </c>
      <c r="E740">
        <v>0</v>
      </c>
      <c r="S740" t="s">
        <v>143</v>
      </c>
      <c r="T740" s="38" t="s">
        <v>144</v>
      </c>
      <c r="U740" s="38" t="s">
        <v>145</v>
      </c>
      <c r="V740" s="38" t="s">
        <v>146</v>
      </c>
      <c r="X740" t="s">
        <v>145</v>
      </c>
      <c r="Y740" t="s">
        <v>146</v>
      </c>
    </row>
    <row r="741" spans="2:25" hidden="1" x14ac:dyDescent="0.3">
      <c r="B741">
        <v>2877</v>
      </c>
      <c r="C741">
        <v>-15.079926841500001</v>
      </c>
      <c r="D741">
        <v>23.020760229499999</v>
      </c>
      <c r="E741">
        <v>0</v>
      </c>
      <c r="S741">
        <v>14197</v>
      </c>
      <c r="T741" s="38">
        <v>-213909410141</v>
      </c>
      <c r="U741" s="38">
        <v>538276438808</v>
      </c>
      <c r="V741" s="38">
        <v>-150000000000</v>
      </c>
      <c r="W741" s="38"/>
      <c r="X741" s="38">
        <v>538276438808</v>
      </c>
      <c r="Y741" s="38">
        <v>-150000000000</v>
      </c>
    </row>
    <row r="742" spans="2:25" hidden="1" x14ac:dyDescent="0.3">
      <c r="B742">
        <v>3757</v>
      </c>
      <c r="C742">
        <v>-15.079519405199999</v>
      </c>
      <c r="D742">
        <v>22.6670145109</v>
      </c>
      <c r="E742">
        <v>0</v>
      </c>
      <c r="S742">
        <v>14198</v>
      </c>
      <c r="T742" s="38">
        <v>-181060300848</v>
      </c>
      <c r="U742" s="38">
        <v>912819013160</v>
      </c>
      <c r="V742" s="38">
        <v>-150000000000</v>
      </c>
      <c r="W742" s="38"/>
      <c r="X742" s="38">
        <v>912819013160</v>
      </c>
      <c r="Y742" s="38">
        <v>-150000000000</v>
      </c>
    </row>
    <row r="743" spans="2:25" x14ac:dyDescent="0.3">
      <c r="B743">
        <v>1483</v>
      </c>
      <c r="C743">
        <v>-14.9</v>
      </c>
      <c r="D743">
        <v>0</v>
      </c>
      <c r="E743">
        <v>0</v>
      </c>
      <c r="T743" s="38"/>
      <c r="U743" s="38"/>
      <c r="V743" s="38"/>
      <c r="W743" s="38"/>
      <c r="X743" s="38"/>
      <c r="Y743" s="38"/>
    </row>
    <row r="744" spans="2:25" hidden="1" x14ac:dyDescent="0.3">
      <c r="B744">
        <v>1876</v>
      </c>
      <c r="C744">
        <v>-14.9</v>
      </c>
      <c r="D744">
        <v>2.6</v>
      </c>
      <c r="E744">
        <v>0</v>
      </c>
      <c r="S744">
        <v>14200</v>
      </c>
      <c r="T744" s="38">
        <v>-180458262018</v>
      </c>
      <c r="U744" s="38">
        <v>724761423274</v>
      </c>
      <c r="V744" s="38">
        <v>-150000000000</v>
      </c>
      <c r="W744" s="38"/>
      <c r="X744" s="38">
        <v>724761423274</v>
      </c>
      <c r="Y744" s="38">
        <v>-150000000000</v>
      </c>
    </row>
    <row r="745" spans="2:25" hidden="1" x14ac:dyDescent="0.3">
      <c r="B745">
        <v>3986</v>
      </c>
      <c r="C745">
        <v>-14.9</v>
      </c>
      <c r="D745">
        <v>0.86666666666699999</v>
      </c>
      <c r="E745">
        <v>0</v>
      </c>
      <c r="S745">
        <v>14201</v>
      </c>
      <c r="T745" s="38">
        <v>-179855459873</v>
      </c>
      <c r="U745" s="38">
        <v>631181081363</v>
      </c>
      <c r="V745" s="38">
        <v>-150000000000</v>
      </c>
      <c r="W745" s="38"/>
      <c r="X745" s="38">
        <v>631181081363</v>
      </c>
      <c r="Y745" s="38">
        <v>-150000000000</v>
      </c>
    </row>
    <row r="746" spans="2:25" hidden="1" x14ac:dyDescent="0.3">
      <c r="B746">
        <v>3987</v>
      </c>
      <c r="C746">
        <v>-14.9</v>
      </c>
      <c r="D746">
        <v>1.7333333333300001</v>
      </c>
      <c r="E746">
        <v>0</v>
      </c>
      <c r="S746">
        <v>14202</v>
      </c>
      <c r="T746" s="38">
        <v>-179311554250</v>
      </c>
      <c r="U746" s="38">
        <v>537013562287</v>
      </c>
      <c r="V746" s="38">
        <v>-150000000000</v>
      </c>
      <c r="W746" s="38"/>
      <c r="X746" s="38">
        <v>537013562287</v>
      </c>
      <c r="Y746" s="38">
        <v>-150000000000</v>
      </c>
    </row>
    <row r="747" spans="2:25" hidden="1" x14ac:dyDescent="0.3">
      <c r="B747">
        <v>3413</v>
      </c>
      <c r="C747">
        <v>-14.8866285772</v>
      </c>
      <c r="D747">
        <v>3.5375505253599999</v>
      </c>
      <c r="E747">
        <v>0</v>
      </c>
      <c r="S747">
        <v>14203</v>
      </c>
      <c r="T747" s="38">
        <v>-213995887179</v>
      </c>
      <c r="U747" s="38">
        <v>444100030460</v>
      </c>
      <c r="V747" s="38">
        <v>-150000000000</v>
      </c>
      <c r="W747" s="38"/>
      <c r="X747" s="38">
        <v>444100030460</v>
      </c>
      <c r="Y747" s="38">
        <v>-150000000000</v>
      </c>
    </row>
    <row r="748" spans="2:25" hidden="1" x14ac:dyDescent="0.3">
      <c r="B748">
        <v>2948</v>
      </c>
      <c r="C748">
        <v>-14.867842874999999</v>
      </c>
      <c r="D748">
        <v>20.087351891499999</v>
      </c>
      <c r="E748">
        <v>0</v>
      </c>
      <c r="S748">
        <v>14204</v>
      </c>
      <c r="T748" s="38">
        <v>-205554483023</v>
      </c>
      <c r="U748" s="38">
        <v>446823969562</v>
      </c>
      <c r="V748" s="38">
        <v>-150000000000</v>
      </c>
      <c r="W748" s="38"/>
      <c r="X748" s="38">
        <v>446823969562</v>
      </c>
      <c r="Y748" s="38">
        <v>-150000000000</v>
      </c>
    </row>
    <row r="749" spans="2:25" hidden="1" x14ac:dyDescent="0.3">
      <c r="B749">
        <v>2965</v>
      </c>
      <c r="C749">
        <v>-14.861123301199999</v>
      </c>
      <c r="D749">
        <v>4.4868487113800004</v>
      </c>
      <c r="E749">
        <v>0</v>
      </c>
      <c r="S749">
        <v>14205</v>
      </c>
      <c r="T749" s="38">
        <v>-196719292602</v>
      </c>
      <c r="U749" s="38">
        <v>439517434982</v>
      </c>
      <c r="V749" s="38">
        <v>-150000000000</v>
      </c>
      <c r="W749" s="38"/>
      <c r="X749" s="38">
        <v>439517434982</v>
      </c>
      <c r="Y749" s="38">
        <v>-150000000000</v>
      </c>
    </row>
    <row r="750" spans="2:25" hidden="1" x14ac:dyDescent="0.3">
      <c r="B750">
        <v>2949</v>
      </c>
      <c r="C750">
        <v>-14.824695807199999</v>
      </c>
      <c r="D750">
        <v>19.255706705400002</v>
      </c>
      <c r="E750">
        <v>0</v>
      </c>
      <c r="S750">
        <v>14206</v>
      </c>
      <c r="T750" s="38">
        <v>-187872265013</v>
      </c>
      <c r="U750" s="38">
        <v>440706783251</v>
      </c>
      <c r="V750" s="38">
        <v>-150000000000</v>
      </c>
      <c r="W750" s="38"/>
      <c r="X750" s="38">
        <v>440706783251</v>
      </c>
      <c r="Y750" s="38">
        <v>-150000000000</v>
      </c>
    </row>
    <row r="751" spans="2:25" hidden="1" x14ac:dyDescent="0.3">
      <c r="B751">
        <v>2947</v>
      </c>
      <c r="C751">
        <v>-14.8047756481</v>
      </c>
      <c r="D751">
        <v>20.932757968899999</v>
      </c>
      <c r="E751">
        <v>0</v>
      </c>
      <c r="S751">
        <v>14207</v>
      </c>
      <c r="T751" s="38">
        <v>-178993797767</v>
      </c>
      <c r="U751" s="38">
        <v>443806258581</v>
      </c>
      <c r="V751" s="38">
        <v>-150000000000</v>
      </c>
      <c r="W751" s="38"/>
      <c r="X751" s="38">
        <v>443806258581</v>
      </c>
      <c r="Y751" s="38">
        <v>-150000000000</v>
      </c>
    </row>
    <row r="752" spans="2:25" hidden="1" x14ac:dyDescent="0.3">
      <c r="B752">
        <v>2964</v>
      </c>
      <c r="C752">
        <v>-14.796929953199999</v>
      </c>
      <c r="D752">
        <v>5.4462111998199996</v>
      </c>
      <c r="E752">
        <v>0</v>
      </c>
      <c r="S752">
        <v>14208</v>
      </c>
      <c r="T752" s="38">
        <v>-210904225799</v>
      </c>
      <c r="U752" s="38">
        <v>100810708686</v>
      </c>
      <c r="V752" s="38">
        <v>-150000000000</v>
      </c>
      <c r="W752" s="38"/>
      <c r="X752" s="38">
        <v>100810708686</v>
      </c>
      <c r="Y752" s="38">
        <v>-150000000000</v>
      </c>
    </row>
    <row r="753" spans="2:25" hidden="1" x14ac:dyDescent="0.3">
      <c r="B753">
        <v>2960</v>
      </c>
      <c r="C753">
        <v>-14.7479834547</v>
      </c>
      <c r="D753">
        <v>9.2516318869800003</v>
      </c>
      <c r="E753">
        <v>0</v>
      </c>
      <c r="S753">
        <v>14209</v>
      </c>
      <c r="T753" s="38">
        <v>-200970389730</v>
      </c>
      <c r="U753" s="38">
        <v>100666725980</v>
      </c>
      <c r="V753" s="38">
        <v>-150000000000</v>
      </c>
      <c r="W753" s="38"/>
      <c r="X753" s="38">
        <v>100666725980</v>
      </c>
      <c r="Y753" s="38">
        <v>-150000000000</v>
      </c>
    </row>
    <row r="754" spans="2:25" hidden="1" x14ac:dyDescent="0.3">
      <c r="B754">
        <v>2959</v>
      </c>
      <c r="C754">
        <v>-14.7476297903</v>
      </c>
      <c r="D754">
        <v>10.203679264</v>
      </c>
      <c r="E754">
        <v>0</v>
      </c>
      <c r="S754">
        <v>14210</v>
      </c>
      <c r="T754" s="38">
        <v>-191056292470</v>
      </c>
      <c r="U754" s="38">
        <v>100685537015</v>
      </c>
      <c r="V754" s="38">
        <v>-150000000000</v>
      </c>
      <c r="W754" s="38"/>
      <c r="X754" s="38">
        <v>100685537015</v>
      </c>
      <c r="Y754" s="38">
        <v>-150000000000</v>
      </c>
    </row>
    <row r="755" spans="2:25" hidden="1" x14ac:dyDescent="0.3">
      <c r="B755">
        <v>2963</v>
      </c>
      <c r="C755">
        <v>-14.735854632400001</v>
      </c>
      <c r="D755">
        <v>6.3925066690700003</v>
      </c>
      <c r="E755">
        <v>0</v>
      </c>
      <c r="S755">
        <v>14211</v>
      </c>
      <c r="T755" s="38">
        <v>-181120544606</v>
      </c>
      <c r="U755" s="38">
        <v>100889773392</v>
      </c>
      <c r="V755" s="38">
        <v>-150000000000</v>
      </c>
      <c r="W755" s="38"/>
      <c r="X755" s="38">
        <v>100889773392</v>
      </c>
      <c r="Y755" s="38">
        <v>-150000000000</v>
      </c>
    </row>
    <row r="756" spans="2:25" hidden="1" x14ac:dyDescent="0.3">
      <c r="B756">
        <v>2958</v>
      </c>
      <c r="C756">
        <v>-14.735341028100001</v>
      </c>
      <c r="D756">
        <v>11.1511932504</v>
      </c>
      <c r="E756">
        <v>0</v>
      </c>
      <c r="S756">
        <v>14212</v>
      </c>
      <c r="T756" s="38">
        <v>-220915130206</v>
      </c>
      <c r="U756" s="38">
        <v>101102344463</v>
      </c>
      <c r="V756" s="38">
        <v>-150000000000</v>
      </c>
      <c r="W756" s="38"/>
      <c r="X756" s="38">
        <v>101102344463</v>
      </c>
      <c r="Y756" s="38">
        <v>-150000000000</v>
      </c>
    </row>
    <row r="757" spans="2:25" hidden="1" x14ac:dyDescent="0.3">
      <c r="B757">
        <v>2961</v>
      </c>
      <c r="C757">
        <v>-14.7281418891</v>
      </c>
      <c r="D757">
        <v>8.2959703803899991</v>
      </c>
      <c r="E757">
        <v>0</v>
      </c>
      <c r="S757">
        <v>14213</v>
      </c>
      <c r="T757" s="38">
        <v>-220982555199</v>
      </c>
      <c r="U757" s="38">
        <v>914732752281</v>
      </c>
      <c r="V757" s="38">
        <v>-150000000000</v>
      </c>
      <c r="W757" s="38"/>
      <c r="X757" s="38">
        <v>914732752281</v>
      </c>
      <c r="Y757" s="38">
        <v>-150000000000</v>
      </c>
    </row>
    <row r="758" spans="2:25" hidden="1" x14ac:dyDescent="0.3">
      <c r="B758">
        <v>2962</v>
      </c>
      <c r="C758">
        <v>-14.7189146025</v>
      </c>
      <c r="D758">
        <v>7.3370822110800002</v>
      </c>
      <c r="E758">
        <v>0</v>
      </c>
      <c r="S758">
        <v>14214</v>
      </c>
      <c r="T758" s="38">
        <v>-221198175585</v>
      </c>
      <c r="U758" s="38">
        <v>819837461593</v>
      </c>
      <c r="V758" s="38">
        <v>-150000000000</v>
      </c>
      <c r="W758" s="38"/>
      <c r="X758" s="38">
        <v>819837461593</v>
      </c>
      <c r="Y758" s="38">
        <v>-150000000000</v>
      </c>
    </row>
    <row r="759" spans="2:25" hidden="1" x14ac:dyDescent="0.3">
      <c r="B759">
        <v>2957</v>
      </c>
      <c r="C759">
        <v>-14.713496362900001</v>
      </c>
      <c r="D759">
        <v>12.0926052729</v>
      </c>
      <c r="E759">
        <v>0</v>
      </c>
      <c r="S759">
        <v>14215</v>
      </c>
      <c r="T759" s="38">
        <v>-221840476608</v>
      </c>
      <c r="U759" s="38">
        <v>728577614522</v>
      </c>
      <c r="V759" s="38">
        <v>-150000000000</v>
      </c>
      <c r="W759" s="38"/>
      <c r="X759" s="38">
        <v>728577614522</v>
      </c>
      <c r="Y759" s="38">
        <v>-150000000000</v>
      </c>
    </row>
    <row r="760" spans="2:25" hidden="1" x14ac:dyDescent="0.3">
      <c r="B760">
        <v>2950</v>
      </c>
      <c r="C760">
        <v>-14.7112733183</v>
      </c>
      <c r="D760">
        <v>18.446407948099999</v>
      </c>
      <c r="E760">
        <v>0</v>
      </c>
      <c r="S760">
        <v>14216</v>
      </c>
      <c r="T760" s="38">
        <v>-222254990828</v>
      </c>
      <c r="U760" s="38">
        <v>637046172864</v>
      </c>
      <c r="V760" s="38">
        <v>-150000000000</v>
      </c>
      <c r="W760" s="38"/>
      <c r="X760" s="38">
        <v>637046172864</v>
      </c>
      <c r="Y760" s="38">
        <v>-150000000000</v>
      </c>
    </row>
    <row r="761" spans="2:25" hidden="1" x14ac:dyDescent="0.3">
      <c r="B761">
        <v>2946</v>
      </c>
      <c r="C761">
        <v>-14.703331174400001</v>
      </c>
      <c r="D761">
        <v>21.7445657928</v>
      </c>
      <c r="E761">
        <v>0</v>
      </c>
      <c r="T761" s="38"/>
      <c r="U761" s="38"/>
      <c r="V761" s="38"/>
    </row>
    <row r="762" spans="2:25" hidden="1" x14ac:dyDescent="0.3">
      <c r="B762">
        <v>2956</v>
      </c>
      <c r="C762">
        <v>-14.686870061800001</v>
      </c>
      <c r="D762">
        <v>13.0302203449</v>
      </c>
      <c r="E762">
        <v>0</v>
      </c>
      <c r="S762" t="s">
        <v>143</v>
      </c>
      <c r="T762" s="38" t="s">
        <v>144</v>
      </c>
      <c r="U762" s="38" t="s">
        <v>145</v>
      </c>
      <c r="V762" s="38" t="s">
        <v>146</v>
      </c>
      <c r="X762" t="s">
        <v>145</v>
      </c>
      <c r="Y762" t="s">
        <v>146</v>
      </c>
    </row>
    <row r="763" spans="2:25" hidden="1" x14ac:dyDescent="0.3">
      <c r="B763">
        <v>2426</v>
      </c>
      <c r="C763">
        <v>-14.679411764699999</v>
      </c>
      <c r="D763">
        <v>24.1</v>
      </c>
      <c r="E763">
        <v>0</v>
      </c>
      <c r="S763">
        <v>14217</v>
      </c>
      <c r="T763" s="38">
        <v>-222305343712</v>
      </c>
      <c r="U763" s="38">
        <v>542706778040</v>
      </c>
      <c r="V763" s="38">
        <v>-150000000000</v>
      </c>
      <c r="W763" s="38"/>
      <c r="X763" s="38">
        <v>542706778040</v>
      </c>
      <c r="Y763" s="38">
        <v>-150000000000</v>
      </c>
    </row>
    <row r="764" spans="2:25" hidden="1" x14ac:dyDescent="0.3">
      <c r="B764">
        <v>2955</v>
      </c>
      <c r="C764">
        <v>-14.6606127084</v>
      </c>
      <c r="D764">
        <v>13.9630879865</v>
      </c>
      <c r="E764">
        <v>0</v>
      </c>
      <c r="S764">
        <v>14218</v>
      </c>
      <c r="T764" s="38">
        <v>-222483100939</v>
      </c>
      <c r="U764" s="38">
        <v>446532072147</v>
      </c>
      <c r="V764" s="38">
        <v>-150000000000</v>
      </c>
      <c r="W764" s="38"/>
      <c r="X764" s="38">
        <v>446532072147</v>
      </c>
      <c r="Y764" s="38">
        <v>-150000000000</v>
      </c>
    </row>
    <row r="765" spans="2:25" hidden="1" x14ac:dyDescent="0.3">
      <c r="B765">
        <v>2951</v>
      </c>
      <c r="C765">
        <v>-14.6417195349</v>
      </c>
      <c r="D765">
        <v>17.604286965699998</v>
      </c>
      <c r="E765">
        <v>0</v>
      </c>
      <c r="S765">
        <v>14219</v>
      </c>
      <c r="T765" s="38">
        <v>-171095268666</v>
      </c>
      <c r="U765" s="38">
        <v>110793687671</v>
      </c>
      <c r="V765" s="38">
        <v>-150000000000</v>
      </c>
      <c r="W765" s="38"/>
      <c r="X765" s="38">
        <v>110793687671</v>
      </c>
      <c r="Y765" s="38">
        <v>-150000000000</v>
      </c>
    </row>
    <row r="766" spans="2:25" hidden="1" x14ac:dyDescent="0.3">
      <c r="B766">
        <v>2954</v>
      </c>
      <c r="C766">
        <v>-14.636461407700001</v>
      </c>
      <c r="D766">
        <v>14.8934360457</v>
      </c>
      <c r="E766">
        <v>0</v>
      </c>
      <c r="S766">
        <v>14220</v>
      </c>
      <c r="T766" s="38">
        <v>-171081144092</v>
      </c>
      <c r="U766" s="38">
        <v>101254317361</v>
      </c>
      <c r="V766" s="38">
        <v>-150000000000</v>
      </c>
      <c r="W766" s="38"/>
      <c r="X766" s="38">
        <v>101254317361</v>
      </c>
      <c r="Y766" s="38">
        <v>-150000000000</v>
      </c>
    </row>
    <row r="767" spans="2:25" hidden="1" x14ac:dyDescent="0.3">
      <c r="B767">
        <v>2953</v>
      </c>
      <c r="C767">
        <v>-14.628068149800001</v>
      </c>
      <c r="D767">
        <v>15.816394214700001</v>
      </c>
      <c r="E767">
        <v>0</v>
      </c>
      <c r="S767">
        <v>14221</v>
      </c>
      <c r="T767" s="38">
        <v>-171029798413</v>
      </c>
      <c r="U767" s="38">
        <v>916538809977</v>
      </c>
      <c r="V767" s="38">
        <v>-150000000000</v>
      </c>
      <c r="W767" s="38"/>
      <c r="X767" s="38">
        <v>916538809977</v>
      </c>
      <c r="Y767" s="38">
        <v>-150000000000</v>
      </c>
    </row>
    <row r="768" spans="2:25" hidden="1" x14ac:dyDescent="0.3">
      <c r="B768">
        <v>2952</v>
      </c>
      <c r="C768">
        <v>-14.6157271077</v>
      </c>
      <c r="D768">
        <v>16.729136213099999</v>
      </c>
      <c r="E768">
        <v>0</v>
      </c>
      <c r="S768">
        <v>14222</v>
      </c>
      <c r="T768" s="38">
        <v>-170906854296</v>
      </c>
      <c r="U768" s="38">
        <v>822926736035</v>
      </c>
      <c r="V768" s="38">
        <v>-150000000000</v>
      </c>
      <c r="W768" s="38"/>
      <c r="X768" s="38">
        <v>822926736035</v>
      </c>
      <c r="Y768" s="38">
        <v>-150000000000</v>
      </c>
    </row>
    <row r="769" spans="2:25" hidden="1" x14ac:dyDescent="0.3">
      <c r="B769">
        <v>3418</v>
      </c>
      <c r="C769">
        <v>-14.6028377386</v>
      </c>
      <c r="D769">
        <v>22.554534847599999</v>
      </c>
      <c r="E769">
        <v>0</v>
      </c>
      <c r="S769">
        <v>14223</v>
      </c>
      <c r="T769" s="38">
        <v>-170694935036</v>
      </c>
      <c r="U769" s="38">
        <v>728619672104</v>
      </c>
      <c r="V769" s="38">
        <v>-150000000000</v>
      </c>
      <c r="W769" s="38"/>
      <c r="X769" s="38">
        <v>728619672104</v>
      </c>
      <c r="Y769" s="38">
        <v>-150000000000</v>
      </c>
    </row>
    <row r="770" spans="2:25" hidden="1" x14ac:dyDescent="0.3">
      <c r="B770">
        <v>2845</v>
      </c>
      <c r="C770">
        <v>-14.597225179900001</v>
      </c>
      <c r="D770">
        <v>23.319404324699999</v>
      </c>
      <c r="E770">
        <v>0</v>
      </c>
      <c r="S770">
        <v>14224</v>
      </c>
      <c r="T770" s="38">
        <v>-170426749391</v>
      </c>
      <c r="U770" s="38">
        <v>634512406454</v>
      </c>
      <c r="V770" s="38">
        <v>-150000000000</v>
      </c>
      <c r="W770" s="38"/>
      <c r="X770" s="38">
        <v>634512406454</v>
      </c>
      <c r="Y770" s="38">
        <v>-150000000000</v>
      </c>
    </row>
    <row r="771" spans="2:25" x14ac:dyDescent="0.3">
      <c r="B771">
        <v>1482</v>
      </c>
      <c r="C771">
        <v>-14.5</v>
      </c>
      <c r="D771">
        <v>0</v>
      </c>
      <c r="E771">
        <v>0</v>
      </c>
      <c r="T771" s="38"/>
      <c r="U771" s="38"/>
      <c r="V771" s="38"/>
      <c r="W771" s="38"/>
      <c r="X771" s="38"/>
      <c r="Y771" s="38"/>
    </row>
    <row r="772" spans="2:25" hidden="1" x14ac:dyDescent="0.3">
      <c r="B772">
        <v>1875</v>
      </c>
      <c r="C772">
        <v>-14.5</v>
      </c>
      <c r="D772">
        <v>2.6</v>
      </c>
      <c r="E772">
        <v>0</v>
      </c>
      <c r="S772">
        <v>14226</v>
      </c>
      <c r="T772" s="38">
        <v>-169988632859</v>
      </c>
      <c r="U772" s="38">
        <v>446993472328</v>
      </c>
      <c r="V772" s="38">
        <v>-150000000000</v>
      </c>
      <c r="W772" s="38"/>
      <c r="X772" s="38">
        <v>446993472328</v>
      </c>
      <c r="Y772" s="38">
        <v>-150000000000</v>
      </c>
    </row>
    <row r="773" spans="2:25" hidden="1" x14ac:dyDescent="0.3">
      <c r="B773">
        <v>3981</v>
      </c>
      <c r="C773">
        <v>-14.5</v>
      </c>
      <c r="D773">
        <v>0.433333333333</v>
      </c>
      <c r="E773">
        <v>0</v>
      </c>
      <c r="S773">
        <v>14227</v>
      </c>
      <c r="T773" s="38">
        <v>-213784917860</v>
      </c>
      <c r="U773" s="38">
        <v>351748920222</v>
      </c>
      <c r="V773" s="38">
        <v>-150000000000</v>
      </c>
      <c r="W773" s="38"/>
      <c r="X773" s="38">
        <v>351748920222</v>
      </c>
      <c r="Y773" s="38">
        <v>-150000000000</v>
      </c>
    </row>
    <row r="774" spans="2:25" hidden="1" x14ac:dyDescent="0.3">
      <c r="B774">
        <v>3982</v>
      </c>
      <c r="C774">
        <v>-14.5</v>
      </c>
      <c r="D774">
        <v>0.86666666666699999</v>
      </c>
      <c r="E774">
        <v>0</v>
      </c>
      <c r="S774">
        <v>14228</v>
      </c>
      <c r="T774" s="38">
        <v>-205141484200</v>
      </c>
      <c r="U774" s="38">
        <v>349937567633</v>
      </c>
      <c r="V774" s="38">
        <v>-150000000000</v>
      </c>
      <c r="W774" s="38"/>
      <c r="X774" s="38">
        <v>349937567633</v>
      </c>
      <c r="Y774" s="38">
        <v>-150000000000</v>
      </c>
    </row>
    <row r="775" spans="2:25" hidden="1" x14ac:dyDescent="0.3">
      <c r="B775">
        <v>3983</v>
      </c>
      <c r="C775">
        <v>-14.5</v>
      </c>
      <c r="D775">
        <v>1.3</v>
      </c>
      <c r="E775">
        <v>0</v>
      </c>
      <c r="S775">
        <v>14229</v>
      </c>
      <c r="T775" s="38">
        <v>-196754126942</v>
      </c>
      <c r="U775" s="38">
        <v>350381879205</v>
      </c>
      <c r="V775" s="38">
        <v>-150000000000</v>
      </c>
      <c r="W775" s="38"/>
      <c r="X775" s="38">
        <v>350381879205</v>
      </c>
      <c r="Y775" s="38">
        <v>-150000000000</v>
      </c>
    </row>
    <row r="776" spans="2:25" hidden="1" x14ac:dyDescent="0.3">
      <c r="B776">
        <v>3984</v>
      </c>
      <c r="C776">
        <v>-14.5</v>
      </c>
      <c r="D776">
        <v>1.7333333333300001</v>
      </c>
      <c r="E776">
        <v>0</v>
      </c>
      <c r="S776">
        <v>14230</v>
      </c>
      <c r="T776" s="38">
        <v>-187702478639</v>
      </c>
      <c r="U776" s="38">
        <v>349981343578</v>
      </c>
      <c r="V776" s="38">
        <v>-150000000000</v>
      </c>
      <c r="W776" s="38"/>
      <c r="X776" s="38">
        <v>349981343578</v>
      </c>
      <c r="Y776" s="38">
        <v>-150000000000</v>
      </c>
    </row>
    <row r="777" spans="2:25" hidden="1" x14ac:dyDescent="0.3">
      <c r="B777">
        <v>3985</v>
      </c>
      <c r="C777">
        <v>-14.5</v>
      </c>
      <c r="D777">
        <v>2.1666666666699999</v>
      </c>
      <c r="E777">
        <v>0</v>
      </c>
      <c r="S777">
        <v>14231</v>
      </c>
      <c r="T777" s="38">
        <v>-178760208609</v>
      </c>
      <c r="U777" s="38">
        <v>351427246447</v>
      </c>
      <c r="V777" s="38">
        <v>-150000000000</v>
      </c>
      <c r="W777" s="38"/>
      <c r="X777" s="38">
        <v>351427246447</v>
      </c>
      <c r="Y777" s="38">
        <v>-150000000000</v>
      </c>
    </row>
    <row r="778" spans="2:25" hidden="1" x14ac:dyDescent="0.3">
      <c r="B778">
        <v>2783</v>
      </c>
      <c r="C778">
        <v>-14.493496303100001</v>
      </c>
      <c r="D778">
        <v>3.06350705362</v>
      </c>
      <c r="E778">
        <v>0</v>
      </c>
      <c r="S778">
        <v>14232</v>
      </c>
      <c r="T778" s="38">
        <v>-169932987086</v>
      </c>
      <c r="U778" s="38">
        <v>353035203140</v>
      </c>
      <c r="V778" s="38">
        <v>-150000000000</v>
      </c>
      <c r="W778" s="38"/>
      <c r="X778" s="38">
        <v>353035203140</v>
      </c>
      <c r="Y778" s="38">
        <v>-150000000000</v>
      </c>
    </row>
    <row r="779" spans="2:25" hidden="1" x14ac:dyDescent="0.3">
      <c r="B779">
        <v>3775</v>
      </c>
      <c r="C779">
        <v>-14.486992606099999</v>
      </c>
      <c r="D779">
        <v>3.5270141072399999</v>
      </c>
      <c r="E779">
        <v>0</v>
      </c>
      <c r="S779">
        <v>14233</v>
      </c>
      <c r="T779" s="38">
        <v>-220914877099</v>
      </c>
      <c r="U779" s="38">
        <v>110812961404</v>
      </c>
      <c r="V779" s="38">
        <v>-150000000000</v>
      </c>
      <c r="W779" s="38"/>
      <c r="X779" s="38">
        <v>110812961404</v>
      </c>
      <c r="Y779" s="38">
        <v>-150000000000</v>
      </c>
    </row>
    <row r="780" spans="2:25" hidden="1" x14ac:dyDescent="0.3">
      <c r="B780">
        <v>2930</v>
      </c>
      <c r="C780">
        <v>-14.470412724499999</v>
      </c>
      <c r="D780">
        <v>3.9995608860799998</v>
      </c>
      <c r="E780">
        <v>0</v>
      </c>
      <c r="S780">
        <v>14234</v>
      </c>
      <c r="T780" s="38">
        <v>-210896230254</v>
      </c>
      <c r="U780" s="38">
        <v>110617370889</v>
      </c>
      <c r="V780" s="38">
        <v>-150000000000</v>
      </c>
      <c r="W780" s="38"/>
      <c r="X780" s="38">
        <v>110617370889</v>
      </c>
      <c r="Y780" s="38">
        <v>-150000000000</v>
      </c>
    </row>
    <row r="781" spans="2:25" hidden="1" x14ac:dyDescent="0.3">
      <c r="B781">
        <v>3688</v>
      </c>
      <c r="C781">
        <v>-14.4658647514</v>
      </c>
      <c r="D781">
        <v>20.0499816162</v>
      </c>
      <c r="E781">
        <v>0</v>
      </c>
      <c r="S781">
        <v>14235</v>
      </c>
      <c r="T781" s="38">
        <v>-200966086663</v>
      </c>
      <c r="U781" s="38">
        <v>110536714057</v>
      </c>
      <c r="V781" s="38">
        <v>-150000000000</v>
      </c>
      <c r="W781" s="38"/>
      <c r="X781" s="38">
        <v>110536714057</v>
      </c>
      <c r="Y781" s="38">
        <v>-150000000000</v>
      </c>
    </row>
    <row r="782" spans="2:25" hidden="1" x14ac:dyDescent="0.3">
      <c r="B782">
        <v>3704</v>
      </c>
      <c r="C782">
        <v>-14.453832842800001</v>
      </c>
      <c r="D782">
        <v>4.4721076649100002</v>
      </c>
      <c r="E782">
        <v>0</v>
      </c>
      <c r="S782">
        <v>14236</v>
      </c>
      <c r="T782" s="38">
        <v>-191043697712</v>
      </c>
      <c r="U782" s="38">
        <v>110550230373</v>
      </c>
      <c r="V782" s="38">
        <v>-150000000000</v>
      </c>
      <c r="W782" s="38"/>
      <c r="X782" s="38">
        <v>110550230373</v>
      </c>
      <c r="Y782" s="38">
        <v>-150000000000</v>
      </c>
    </row>
    <row r="783" spans="2:25" hidden="1" x14ac:dyDescent="0.3">
      <c r="B783">
        <v>3012</v>
      </c>
      <c r="C783">
        <v>-14.4298284208</v>
      </c>
      <c r="D783">
        <v>19.658588292899999</v>
      </c>
      <c r="E783">
        <v>0</v>
      </c>
      <c r="T783" s="38"/>
      <c r="U783" s="38"/>
      <c r="V783" s="38"/>
    </row>
    <row r="784" spans="2:25" hidden="1" x14ac:dyDescent="0.3">
      <c r="B784">
        <v>3011</v>
      </c>
      <c r="C784">
        <v>-14.423991620800001</v>
      </c>
      <c r="D784">
        <v>20.4613998578</v>
      </c>
      <c r="E784">
        <v>0</v>
      </c>
      <c r="S784" t="s">
        <v>143</v>
      </c>
      <c r="T784" s="38" t="s">
        <v>144</v>
      </c>
      <c r="U784" s="38" t="s">
        <v>145</v>
      </c>
      <c r="V784" s="38" t="s">
        <v>146</v>
      </c>
      <c r="X784" t="s">
        <v>145</v>
      </c>
      <c r="Y784" t="s">
        <v>146</v>
      </c>
    </row>
    <row r="785" spans="2:25" hidden="1" x14ac:dyDescent="0.3">
      <c r="B785">
        <v>3028</v>
      </c>
      <c r="C785">
        <v>-14.411439143200001</v>
      </c>
      <c r="D785">
        <v>4.9576222184300001</v>
      </c>
      <c r="E785">
        <v>0</v>
      </c>
      <c r="S785">
        <v>14237</v>
      </c>
      <c r="T785" s="38">
        <v>-181103816215</v>
      </c>
      <c r="U785" s="38">
        <v>110645247918</v>
      </c>
      <c r="V785" s="38">
        <v>-150000000000</v>
      </c>
      <c r="W785" s="38"/>
      <c r="X785" s="38">
        <v>110645247918</v>
      </c>
      <c r="Y785" s="38">
        <v>-150000000000</v>
      </c>
    </row>
    <row r="786" spans="2:25" hidden="1" x14ac:dyDescent="0.3">
      <c r="B786">
        <v>3687</v>
      </c>
      <c r="C786">
        <v>-14.3937920903</v>
      </c>
      <c r="D786">
        <v>19.267194969599998</v>
      </c>
      <c r="E786">
        <v>0</v>
      </c>
      <c r="S786">
        <v>14238</v>
      </c>
      <c r="T786" s="38">
        <v>-222445129408</v>
      </c>
      <c r="U786" s="38">
        <v>352091324677</v>
      </c>
      <c r="V786" s="38">
        <v>-150000000000</v>
      </c>
      <c r="W786" s="38"/>
      <c r="X786" s="38">
        <v>352091324677</v>
      </c>
      <c r="Y786" s="38">
        <v>-150000000000</v>
      </c>
    </row>
    <row r="787" spans="2:25" hidden="1" x14ac:dyDescent="0.3">
      <c r="B787">
        <v>3689</v>
      </c>
      <c r="C787">
        <v>-14.3821184902</v>
      </c>
      <c r="D787">
        <v>20.872818099500002</v>
      </c>
      <c r="E787">
        <v>0</v>
      </c>
      <c r="S787">
        <v>14239</v>
      </c>
      <c r="T787" s="38">
        <v>-197080737107</v>
      </c>
      <c r="U787" s="38">
        <v>527259113803</v>
      </c>
      <c r="V787" s="38">
        <v>-150000000000</v>
      </c>
      <c r="W787" s="38"/>
      <c r="X787" s="38">
        <v>527259113803</v>
      </c>
      <c r="Y787" s="38">
        <v>-150000000000</v>
      </c>
    </row>
    <row r="788" spans="2:25" hidden="1" x14ac:dyDescent="0.3">
      <c r="B788">
        <v>3672</v>
      </c>
      <c r="C788">
        <v>-14.369045443499999</v>
      </c>
      <c r="D788">
        <v>5.4431367719399999</v>
      </c>
      <c r="E788">
        <v>0</v>
      </c>
      <c r="S788">
        <v>14240</v>
      </c>
      <c r="T788" s="38">
        <v>-201038207924</v>
      </c>
      <c r="U788" s="38">
        <v>809969824989</v>
      </c>
      <c r="V788" s="38">
        <v>-150000000000</v>
      </c>
      <c r="W788" s="38"/>
      <c r="X788" s="38">
        <v>809969824989</v>
      </c>
      <c r="Y788" s="38">
        <v>-150000000000</v>
      </c>
    </row>
    <row r="789" spans="2:25" hidden="1" x14ac:dyDescent="0.3">
      <c r="B789">
        <v>3027</v>
      </c>
      <c r="C789">
        <v>-14.322154510300001</v>
      </c>
      <c r="D789">
        <v>5.9165014902099999</v>
      </c>
      <c r="E789">
        <v>0</v>
      </c>
      <c r="S789">
        <v>14391</v>
      </c>
      <c r="T789" s="38">
        <v>-221000000000</v>
      </c>
      <c r="U789" s="38">
        <v>125018750000</v>
      </c>
      <c r="V789" s="38">
        <v>-150000000000</v>
      </c>
      <c r="W789" s="38"/>
      <c r="X789" s="38">
        <v>125018750000</v>
      </c>
      <c r="Y789" s="38">
        <v>-150000000000</v>
      </c>
    </row>
    <row r="790" spans="2:25" hidden="1" x14ac:dyDescent="0.3">
      <c r="B790">
        <v>3013</v>
      </c>
      <c r="C790">
        <v>-14.314736589500001</v>
      </c>
      <c r="D790">
        <v>18.885840844600001</v>
      </c>
      <c r="E790">
        <v>0</v>
      </c>
      <c r="S790">
        <v>14392</v>
      </c>
      <c r="T790" s="38">
        <v>-211000000000</v>
      </c>
      <c r="U790" s="38">
        <v>125018750000</v>
      </c>
      <c r="V790" s="38">
        <v>-150000000000</v>
      </c>
      <c r="W790" s="38"/>
      <c r="X790" s="38">
        <v>125018750000</v>
      </c>
      <c r="Y790" s="38">
        <v>-150000000000</v>
      </c>
    </row>
    <row r="791" spans="2:25" hidden="1" x14ac:dyDescent="0.3">
      <c r="B791">
        <v>3010</v>
      </c>
      <c r="C791">
        <v>-14.303719991299999</v>
      </c>
      <c r="D791">
        <v>21.2576912854</v>
      </c>
      <c r="E791">
        <v>0</v>
      </c>
      <c r="S791">
        <v>14393</v>
      </c>
      <c r="T791" s="38">
        <v>-201000000000</v>
      </c>
      <c r="U791" s="38">
        <v>125018750000</v>
      </c>
      <c r="V791" s="38">
        <v>-150000000000</v>
      </c>
      <c r="W791" s="38"/>
      <c r="X791" s="38">
        <v>125018750000</v>
      </c>
      <c r="Y791" s="38">
        <v>-150000000000</v>
      </c>
    </row>
    <row r="792" spans="2:25" hidden="1" x14ac:dyDescent="0.3">
      <c r="B792">
        <v>3676</v>
      </c>
      <c r="C792">
        <v>-14.303207837</v>
      </c>
      <c r="D792">
        <v>9.2697385163499995</v>
      </c>
      <c r="E792">
        <v>0</v>
      </c>
      <c r="S792">
        <v>14394</v>
      </c>
      <c r="T792" s="38">
        <v>-191000000000</v>
      </c>
      <c r="U792" s="38">
        <v>125018750000</v>
      </c>
      <c r="V792" s="38">
        <v>-150000000000</v>
      </c>
      <c r="W792" s="38"/>
      <c r="X792" s="38">
        <v>125018750000</v>
      </c>
      <c r="Y792" s="38">
        <v>-150000000000</v>
      </c>
    </row>
    <row r="793" spans="2:25" hidden="1" x14ac:dyDescent="0.3">
      <c r="B793">
        <v>3023</v>
      </c>
      <c r="C793">
        <v>-14.3023167601</v>
      </c>
      <c r="D793">
        <v>9.7471562690199995</v>
      </c>
      <c r="E793">
        <v>0</v>
      </c>
      <c r="S793">
        <v>14395</v>
      </c>
      <c r="T793" s="38">
        <v>-181000000000</v>
      </c>
      <c r="U793" s="38">
        <v>125018750000</v>
      </c>
      <c r="V793" s="38">
        <v>-150000000000</v>
      </c>
      <c r="W793" s="38"/>
      <c r="X793" s="38">
        <v>125018750000</v>
      </c>
      <c r="Y793" s="38">
        <v>-150000000000</v>
      </c>
    </row>
    <row r="794" spans="2:25" hidden="1" x14ac:dyDescent="0.3">
      <c r="B794">
        <v>3677</v>
      </c>
      <c r="C794">
        <v>-14.3014256831</v>
      </c>
      <c r="D794">
        <v>10.224574021700001</v>
      </c>
      <c r="E794">
        <v>0</v>
      </c>
      <c r="S794">
        <v>14396</v>
      </c>
      <c r="T794" s="38">
        <v>-171000000000</v>
      </c>
      <c r="U794" s="38">
        <v>125018750000</v>
      </c>
      <c r="V794" s="38">
        <v>-150000000000</v>
      </c>
      <c r="W794" s="38"/>
      <c r="X794" s="38">
        <v>125018750000</v>
      </c>
      <c r="Y794" s="38">
        <v>-150000000000</v>
      </c>
    </row>
    <row r="795" spans="2:25" hidden="1" x14ac:dyDescent="0.3">
      <c r="B795">
        <v>3024</v>
      </c>
      <c r="C795">
        <v>-14.2963764892</v>
      </c>
      <c r="D795">
        <v>8.7890909858100006</v>
      </c>
      <c r="E795">
        <v>0</v>
      </c>
      <c r="S795">
        <v>14397</v>
      </c>
      <c r="T795" s="38">
        <v>-226000000000</v>
      </c>
      <c r="U795" s="38">
        <v>129537500000</v>
      </c>
      <c r="V795" s="38">
        <v>-150000000000</v>
      </c>
      <c r="W795" s="38"/>
      <c r="X795" s="38">
        <v>129537500000</v>
      </c>
      <c r="Y795" s="38">
        <v>-150000000000</v>
      </c>
    </row>
    <row r="796" spans="2:25" hidden="1" x14ac:dyDescent="0.3">
      <c r="B796">
        <v>3022</v>
      </c>
      <c r="C796">
        <v>-14.2917622488</v>
      </c>
      <c r="D796">
        <v>10.6999479258</v>
      </c>
      <c r="E796">
        <v>0</v>
      </c>
      <c r="S796">
        <v>14398</v>
      </c>
      <c r="T796" s="38">
        <v>-221000000000</v>
      </c>
      <c r="U796" s="38">
        <v>129537500000</v>
      </c>
      <c r="V796" s="38">
        <v>-150000000000</v>
      </c>
      <c r="W796" s="38"/>
      <c r="X796" s="38">
        <v>129537500000</v>
      </c>
      <c r="Y796" s="38">
        <v>-150000000000</v>
      </c>
    </row>
    <row r="797" spans="2:25" hidden="1" x14ac:dyDescent="0.3">
      <c r="B797">
        <v>3675</v>
      </c>
      <c r="C797">
        <v>-14.2895451413</v>
      </c>
      <c r="D797">
        <v>8.3084434552600008</v>
      </c>
      <c r="E797">
        <v>0</v>
      </c>
      <c r="S797">
        <v>14399</v>
      </c>
      <c r="T797" s="38">
        <v>-216000000000</v>
      </c>
      <c r="U797" s="38">
        <v>129537500000</v>
      </c>
      <c r="V797" s="38">
        <v>-150000000000</v>
      </c>
      <c r="W797" s="38"/>
      <c r="X797" s="38">
        <v>129537500000</v>
      </c>
      <c r="Y797" s="38">
        <v>-150000000000</v>
      </c>
    </row>
    <row r="798" spans="2:25" hidden="1" x14ac:dyDescent="0.3">
      <c r="B798">
        <v>3678</v>
      </c>
      <c r="C798">
        <v>-14.282098814599999</v>
      </c>
      <c r="D798">
        <v>11.17532183</v>
      </c>
      <c r="E798">
        <v>0</v>
      </c>
      <c r="S798">
        <v>14400</v>
      </c>
      <c r="T798" s="38">
        <v>-211000000000</v>
      </c>
      <c r="U798" s="38">
        <v>129537500000</v>
      </c>
      <c r="V798" s="38">
        <v>-150000000000</v>
      </c>
      <c r="W798" s="38"/>
      <c r="X798" s="38">
        <v>129537500000</v>
      </c>
      <c r="Y798" s="38">
        <v>-150000000000</v>
      </c>
    </row>
    <row r="799" spans="2:25" hidden="1" x14ac:dyDescent="0.3">
      <c r="B799">
        <v>3673</v>
      </c>
      <c r="C799">
        <v>-14.275263577</v>
      </c>
      <c r="D799">
        <v>6.38986620847</v>
      </c>
      <c r="E799">
        <v>0</v>
      </c>
      <c r="S799">
        <v>14401</v>
      </c>
      <c r="T799" s="38">
        <v>-206000000000</v>
      </c>
      <c r="U799" s="38">
        <v>129537500000</v>
      </c>
      <c r="V799" s="38">
        <v>-150000000000</v>
      </c>
      <c r="W799" s="38"/>
      <c r="X799" s="38">
        <v>129537500000</v>
      </c>
      <c r="Y799" s="38">
        <v>-150000000000</v>
      </c>
    </row>
    <row r="800" spans="2:25" hidden="1" x14ac:dyDescent="0.3">
      <c r="B800">
        <v>3025</v>
      </c>
      <c r="C800">
        <v>-14.272840364</v>
      </c>
      <c r="D800">
        <v>7.8227051354099997</v>
      </c>
      <c r="E800">
        <v>0</v>
      </c>
      <c r="S800">
        <v>14402</v>
      </c>
      <c r="T800" s="38">
        <v>-201000000000</v>
      </c>
      <c r="U800" s="38">
        <v>129537500000</v>
      </c>
      <c r="V800" s="38">
        <v>-150000000000</v>
      </c>
      <c r="W800" s="38"/>
      <c r="X800" s="38">
        <v>129537500000</v>
      </c>
      <c r="Y800" s="38">
        <v>-150000000000</v>
      </c>
    </row>
    <row r="801" spans="2:25" hidden="1" x14ac:dyDescent="0.3">
      <c r="B801">
        <v>3021</v>
      </c>
      <c r="C801">
        <v>-14.266441543699999</v>
      </c>
      <c r="D801">
        <v>11.6487494477</v>
      </c>
      <c r="E801">
        <v>0</v>
      </c>
      <c r="S801">
        <v>14403</v>
      </c>
      <c r="T801" s="38">
        <v>-196000000000</v>
      </c>
      <c r="U801" s="38">
        <v>129537500000</v>
      </c>
      <c r="V801" s="38">
        <v>-150000000000</v>
      </c>
      <c r="W801" s="38"/>
      <c r="X801" s="38">
        <v>129537500000</v>
      </c>
      <c r="Y801" s="38">
        <v>-150000000000</v>
      </c>
    </row>
    <row r="802" spans="2:25" hidden="1" x14ac:dyDescent="0.3">
      <c r="B802">
        <v>3026</v>
      </c>
      <c r="C802">
        <v>-14.2656995819</v>
      </c>
      <c r="D802">
        <v>6.8634165120099997</v>
      </c>
      <c r="E802">
        <v>0</v>
      </c>
      <c r="S802">
        <v>14404</v>
      </c>
      <c r="T802" s="38">
        <v>-191000000000</v>
      </c>
      <c r="U802" s="38">
        <v>129537500000</v>
      </c>
      <c r="V802" s="38">
        <v>-150000000000</v>
      </c>
      <c r="W802" s="38"/>
      <c r="X802" s="38">
        <v>129537500000</v>
      </c>
      <c r="Y802" s="38">
        <v>-150000000000</v>
      </c>
    </row>
    <row r="803" spans="2:25" hidden="1" x14ac:dyDescent="0.3">
      <c r="B803">
        <v>3674</v>
      </c>
      <c r="C803">
        <v>-14.256135586799999</v>
      </c>
      <c r="D803">
        <v>7.3369668155500003</v>
      </c>
      <c r="E803">
        <v>0</v>
      </c>
      <c r="S803">
        <v>14405</v>
      </c>
      <c r="T803" s="38">
        <v>-186000000000</v>
      </c>
      <c r="U803" s="38">
        <v>129537500000</v>
      </c>
      <c r="V803" s="38">
        <v>-150000000000</v>
      </c>
      <c r="W803" s="38"/>
      <c r="X803" s="38">
        <v>129537500000</v>
      </c>
      <c r="Y803" s="38">
        <v>-150000000000</v>
      </c>
    </row>
    <row r="804" spans="2:25" hidden="1" x14ac:dyDescent="0.3">
      <c r="B804">
        <v>3679</v>
      </c>
      <c r="C804">
        <v>-14.250784272800001</v>
      </c>
      <c r="D804">
        <v>12.122177065400001</v>
      </c>
      <c r="E804">
        <v>0</v>
      </c>
      <c r="S804">
        <v>14406</v>
      </c>
      <c r="T804" s="38">
        <v>-181000000000</v>
      </c>
      <c r="U804" s="38">
        <v>129537500000</v>
      </c>
      <c r="V804" s="38">
        <v>-150000000000</v>
      </c>
      <c r="W804" s="38"/>
      <c r="X804" s="38">
        <v>129537500000</v>
      </c>
      <c r="Y804" s="38">
        <v>-150000000000</v>
      </c>
    </row>
    <row r="805" spans="2:25" hidden="1" x14ac:dyDescent="0.3">
      <c r="B805">
        <v>3686</v>
      </c>
      <c r="C805">
        <v>-14.2356810887</v>
      </c>
      <c r="D805">
        <v>18.504486719599999</v>
      </c>
      <c r="E805">
        <v>0</v>
      </c>
      <c r="T805" s="38"/>
      <c r="U805" s="38"/>
      <c r="V805" s="38"/>
    </row>
    <row r="806" spans="2:25" hidden="1" x14ac:dyDescent="0.3">
      <c r="B806">
        <v>3020</v>
      </c>
      <c r="C806">
        <v>-14.232199143100001</v>
      </c>
      <c r="D806">
        <v>12.593066887499999</v>
      </c>
      <c r="E806">
        <v>0</v>
      </c>
      <c r="S806" t="s">
        <v>143</v>
      </c>
      <c r="T806" s="38" t="s">
        <v>144</v>
      </c>
      <c r="U806" s="38" t="s">
        <v>145</v>
      </c>
      <c r="V806" s="38" t="s">
        <v>146</v>
      </c>
      <c r="X806" t="s">
        <v>145</v>
      </c>
      <c r="Y806" t="s">
        <v>146</v>
      </c>
    </row>
    <row r="807" spans="2:25" hidden="1" x14ac:dyDescent="0.3">
      <c r="B807">
        <v>3717</v>
      </c>
      <c r="C807">
        <v>-14.225321492400001</v>
      </c>
      <c r="D807">
        <v>21.6425644714</v>
      </c>
      <c r="E807">
        <v>0</v>
      </c>
      <c r="S807">
        <v>14407</v>
      </c>
      <c r="T807" s="38">
        <v>-176000000000</v>
      </c>
      <c r="U807" s="38">
        <v>129537500000</v>
      </c>
      <c r="V807" s="38">
        <v>-150000000000</v>
      </c>
      <c r="W807" s="38"/>
      <c r="X807" s="38">
        <v>129537500000</v>
      </c>
      <c r="Y807" s="38">
        <v>-150000000000</v>
      </c>
    </row>
    <row r="808" spans="2:25" hidden="1" x14ac:dyDescent="0.3">
      <c r="B808">
        <v>3680</v>
      </c>
      <c r="C808">
        <v>-14.213614013400001</v>
      </c>
      <c r="D808">
        <v>13.063956709599999</v>
      </c>
      <c r="E808">
        <v>0</v>
      </c>
      <c r="S808">
        <v>14408</v>
      </c>
      <c r="T808" s="38">
        <v>-171000000000</v>
      </c>
      <c r="U808" s="38">
        <v>129537500000</v>
      </c>
      <c r="V808" s="38">
        <v>-150000000000</v>
      </c>
      <c r="W808" s="38"/>
      <c r="X808" s="38">
        <v>129537500000</v>
      </c>
      <c r="Y808" s="38">
        <v>-150000000000</v>
      </c>
    </row>
    <row r="809" spans="2:25" hidden="1" x14ac:dyDescent="0.3">
      <c r="B809">
        <v>2425</v>
      </c>
      <c r="C809">
        <v>-14.2058823529</v>
      </c>
      <c r="D809">
        <v>24.1</v>
      </c>
      <c r="E809">
        <v>0</v>
      </c>
      <c r="S809">
        <v>14409</v>
      </c>
      <c r="T809" s="38">
        <v>-166000000000</v>
      </c>
      <c r="U809" s="38">
        <v>129537500000</v>
      </c>
      <c r="V809" s="38">
        <v>-150000000000</v>
      </c>
      <c r="W809" s="38"/>
      <c r="X809" s="38">
        <v>129537500000</v>
      </c>
      <c r="Y809" s="38">
        <v>-150000000000</v>
      </c>
    </row>
    <row r="810" spans="2:25" hidden="1" x14ac:dyDescent="0.3">
      <c r="B810">
        <v>3019</v>
      </c>
      <c r="C810">
        <v>-14.1948484491</v>
      </c>
      <c r="D810">
        <v>13.534774330599999</v>
      </c>
      <c r="E810">
        <v>0</v>
      </c>
      <c r="S810">
        <v>14410</v>
      </c>
      <c r="T810" s="38">
        <v>-221000000000</v>
      </c>
      <c r="U810" s="38">
        <v>134056250000</v>
      </c>
      <c r="V810" s="38">
        <v>-150000000000</v>
      </c>
      <c r="W810" s="38"/>
      <c r="X810" s="38">
        <v>134056250000</v>
      </c>
      <c r="Y810" s="38">
        <v>-150000000000</v>
      </c>
    </row>
    <row r="811" spans="2:25" hidden="1" x14ac:dyDescent="0.3">
      <c r="B811">
        <v>3014</v>
      </c>
      <c r="C811">
        <v>-14.191545833899999</v>
      </c>
      <c r="D811">
        <v>18.089302769900002</v>
      </c>
      <c r="E811">
        <v>0</v>
      </c>
      <c r="S811">
        <v>14411</v>
      </c>
      <c r="T811" s="38">
        <v>-211000000000</v>
      </c>
      <c r="U811" s="38">
        <v>134056250000</v>
      </c>
      <c r="V811" s="38">
        <v>-150000000000</v>
      </c>
      <c r="W811" s="38"/>
      <c r="X811" s="38">
        <v>134056250000</v>
      </c>
      <c r="Y811" s="38">
        <v>-150000000000</v>
      </c>
    </row>
    <row r="812" spans="2:25" hidden="1" x14ac:dyDescent="0.3">
      <c r="B812">
        <v>3681</v>
      </c>
      <c r="C812">
        <v>-14.1760828849</v>
      </c>
      <c r="D812">
        <v>14.0055919517</v>
      </c>
      <c r="E812">
        <v>0</v>
      </c>
      <c r="S812">
        <v>14412</v>
      </c>
      <c r="T812" s="38">
        <v>-201000000000</v>
      </c>
      <c r="U812" s="38">
        <v>134056250000</v>
      </c>
      <c r="V812" s="38">
        <v>-150000000000</v>
      </c>
      <c r="W812" s="38"/>
      <c r="X812" s="38">
        <v>134056250000</v>
      </c>
      <c r="Y812" s="38">
        <v>-150000000000</v>
      </c>
    </row>
    <row r="813" spans="2:25" hidden="1" x14ac:dyDescent="0.3">
      <c r="B813">
        <v>3416</v>
      </c>
      <c r="C813">
        <v>-14.1757387822</v>
      </c>
      <c r="D813">
        <v>22.0423098278</v>
      </c>
      <c r="E813">
        <v>0</v>
      </c>
      <c r="S813">
        <v>14413</v>
      </c>
      <c r="T813" s="38">
        <v>-191000000000</v>
      </c>
      <c r="U813" s="38">
        <v>134056250000</v>
      </c>
      <c r="V813" s="38">
        <v>-150000000000</v>
      </c>
      <c r="W813" s="38"/>
      <c r="X813" s="38">
        <v>134056250000</v>
      </c>
      <c r="Y813" s="38">
        <v>-150000000000</v>
      </c>
    </row>
    <row r="814" spans="2:25" hidden="1" x14ac:dyDescent="0.3">
      <c r="B814">
        <v>2769</v>
      </c>
      <c r="C814">
        <v>-14.159999217499999</v>
      </c>
      <c r="D814">
        <v>23.682151350600002</v>
      </c>
      <c r="E814">
        <v>0</v>
      </c>
      <c r="S814">
        <v>14414</v>
      </c>
      <c r="T814" s="38">
        <v>-181000000000</v>
      </c>
      <c r="U814" s="38">
        <v>134056250000</v>
      </c>
      <c r="V814" s="38">
        <v>-150000000000</v>
      </c>
      <c r="W814" s="38"/>
      <c r="X814" s="38">
        <v>134056250000</v>
      </c>
      <c r="Y814" s="38">
        <v>-150000000000</v>
      </c>
    </row>
    <row r="815" spans="2:25" hidden="1" x14ac:dyDescent="0.3">
      <c r="B815">
        <v>3018</v>
      </c>
      <c r="C815">
        <v>-14.159780834199999</v>
      </c>
      <c r="D815">
        <v>14.474668966499999</v>
      </c>
      <c r="E815">
        <v>0</v>
      </c>
      <c r="S815">
        <v>14415</v>
      </c>
      <c r="T815" s="38">
        <v>-171000000000</v>
      </c>
      <c r="U815" s="38">
        <v>134056250000</v>
      </c>
      <c r="V815" s="38">
        <v>-150000000000</v>
      </c>
      <c r="W815" s="38"/>
      <c r="X815" s="38">
        <v>134056250000</v>
      </c>
      <c r="Y815" s="38">
        <v>-150000000000</v>
      </c>
    </row>
    <row r="816" spans="2:25" hidden="1" x14ac:dyDescent="0.3">
      <c r="B816">
        <v>3685</v>
      </c>
      <c r="C816">
        <v>-14.147410579000001</v>
      </c>
      <c r="D816">
        <v>17.674118820099999</v>
      </c>
      <c r="E816">
        <v>0</v>
      </c>
      <c r="S816">
        <v>14416</v>
      </c>
      <c r="T816" s="38">
        <v>-226000000000</v>
      </c>
      <c r="U816" s="38">
        <v>138575000000</v>
      </c>
      <c r="V816" s="38">
        <v>-150000000000</v>
      </c>
      <c r="W816" s="38"/>
      <c r="X816" s="38">
        <v>138575000000</v>
      </c>
      <c r="Y816" s="38">
        <v>-150000000000</v>
      </c>
    </row>
    <row r="817" spans="2:25" hidden="1" x14ac:dyDescent="0.3">
      <c r="B817">
        <v>3436</v>
      </c>
      <c r="C817">
        <v>-14.1469989261</v>
      </c>
      <c r="D817">
        <v>20.059071665099999</v>
      </c>
      <c r="E817">
        <v>0</v>
      </c>
      <c r="S817">
        <v>14417</v>
      </c>
      <c r="T817" s="38">
        <v>-221000000000</v>
      </c>
      <c r="U817" s="38">
        <v>138575000000</v>
      </c>
      <c r="V817" s="38">
        <v>-150000000000</v>
      </c>
      <c r="W817" s="38"/>
      <c r="X817" s="38">
        <v>138575000000</v>
      </c>
      <c r="Y817" s="38">
        <v>-150000000000</v>
      </c>
    </row>
    <row r="818" spans="2:25" hidden="1" x14ac:dyDescent="0.3">
      <c r="B818">
        <v>3682</v>
      </c>
      <c r="C818">
        <v>-14.143478783400001</v>
      </c>
      <c r="D818">
        <v>14.943745981299999</v>
      </c>
      <c r="E818">
        <v>0</v>
      </c>
      <c r="S818">
        <v>14418</v>
      </c>
      <c r="T818" s="38">
        <v>-216000000000</v>
      </c>
      <c r="U818" s="38">
        <v>138575000000</v>
      </c>
      <c r="V818" s="38">
        <v>-150000000000</v>
      </c>
      <c r="W818" s="38"/>
      <c r="X818" s="38">
        <v>138575000000</v>
      </c>
      <c r="Y818" s="38">
        <v>-150000000000</v>
      </c>
    </row>
    <row r="819" spans="2:25" hidden="1" x14ac:dyDescent="0.3">
      <c r="B819">
        <v>3017</v>
      </c>
      <c r="C819">
        <v>-14.141617009699999</v>
      </c>
      <c r="D819">
        <v>15.4093773364</v>
      </c>
      <c r="E819">
        <v>0</v>
      </c>
      <c r="S819">
        <v>14419</v>
      </c>
      <c r="T819" s="38">
        <v>-211000000000</v>
      </c>
      <c r="U819" s="38">
        <v>138575000000</v>
      </c>
      <c r="V819" s="38">
        <v>-150000000000</v>
      </c>
      <c r="W819" s="38"/>
      <c r="X819" s="38">
        <v>138575000000</v>
      </c>
      <c r="Y819" s="38">
        <v>-150000000000</v>
      </c>
    </row>
    <row r="820" spans="2:25" hidden="1" x14ac:dyDescent="0.3">
      <c r="B820">
        <v>3683</v>
      </c>
      <c r="C820">
        <v>-14.139755235899999</v>
      </c>
      <c r="D820">
        <v>15.8750086917</v>
      </c>
      <c r="E820">
        <v>0</v>
      </c>
      <c r="S820">
        <v>14420</v>
      </c>
      <c r="T820" s="38">
        <v>-206000000000</v>
      </c>
      <c r="U820" s="38">
        <v>138575000000</v>
      </c>
      <c r="V820" s="38">
        <v>-150000000000</v>
      </c>
      <c r="W820" s="38"/>
      <c r="X820" s="38">
        <v>138575000000</v>
      </c>
      <c r="Y820" s="38">
        <v>-150000000000</v>
      </c>
    </row>
    <row r="821" spans="2:25" hidden="1" x14ac:dyDescent="0.3">
      <c r="B821">
        <v>3015</v>
      </c>
      <c r="C821">
        <v>-14.131752736799999</v>
      </c>
      <c r="D821">
        <v>17.237659014199998</v>
      </c>
      <c r="E821">
        <v>0</v>
      </c>
      <c r="S821">
        <v>14421</v>
      </c>
      <c r="T821" s="38">
        <v>-201000000000</v>
      </c>
      <c r="U821" s="38">
        <v>138575000000</v>
      </c>
      <c r="V821" s="38">
        <v>-150000000000</v>
      </c>
      <c r="W821" s="38"/>
      <c r="X821" s="38">
        <v>138575000000</v>
      </c>
      <c r="Y821" s="38">
        <v>-150000000000</v>
      </c>
    </row>
    <row r="822" spans="2:25" hidden="1" x14ac:dyDescent="0.3">
      <c r="B822">
        <v>3016</v>
      </c>
      <c r="C822">
        <v>-14.127925065199999</v>
      </c>
      <c r="D822">
        <v>16.338103949899999</v>
      </c>
      <c r="E822">
        <v>0</v>
      </c>
      <c r="S822">
        <v>14422</v>
      </c>
      <c r="T822" s="38">
        <v>-196000000000</v>
      </c>
      <c r="U822" s="38">
        <v>138575000000</v>
      </c>
      <c r="V822" s="38">
        <v>-150000000000</v>
      </c>
      <c r="W822" s="38"/>
      <c r="X822" s="38">
        <v>138575000000</v>
      </c>
      <c r="Y822" s="38">
        <v>-150000000000</v>
      </c>
    </row>
    <row r="823" spans="2:25" hidden="1" x14ac:dyDescent="0.3">
      <c r="B823">
        <v>3812</v>
      </c>
      <c r="C823">
        <v>-14.126156072000001</v>
      </c>
      <c r="D823">
        <v>22.442055184299999</v>
      </c>
      <c r="E823">
        <v>0</v>
      </c>
      <c r="S823">
        <v>14423</v>
      </c>
      <c r="T823" s="38">
        <v>-191000000000</v>
      </c>
      <c r="U823" s="38">
        <v>138575000000</v>
      </c>
      <c r="V823" s="38">
        <v>-150000000000</v>
      </c>
      <c r="W823" s="38"/>
      <c r="X823" s="38">
        <v>138575000000</v>
      </c>
      <c r="Y823" s="38">
        <v>-150000000000</v>
      </c>
    </row>
    <row r="824" spans="2:25" hidden="1" x14ac:dyDescent="0.3">
      <c r="B824">
        <v>3419</v>
      </c>
      <c r="C824">
        <v>-14.120136077</v>
      </c>
      <c r="D824">
        <v>22.853178942700001</v>
      </c>
      <c r="E824">
        <v>0</v>
      </c>
      <c r="S824">
        <v>14424</v>
      </c>
      <c r="T824" s="38">
        <v>-186000000000</v>
      </c>
      <c r="U824" s="38">
        <v>138575000000</v>
      </c>
      <c r="V824" s="38">
        <v>-150000000000</v>
      </c>
      <c r="W824" s="38"/>
      <c r="X824" s="38">
        <v>138575000000</v>
      </c>
      <c r="Y824" s="38">
        <v>-150000000000</v>
      </c>
    </row>
    <row r="825" spans="2:25" hidden="1" x14ac:dyDescent="0.3">
      <c r="B825">
        <v>3684</v>
      </c>
      <c r="C825">
        <v>-14.1160948946</v>
      </c>
      <c r="D825">
        <v>16.8011992082</v>
      </c>
      <c r="E825">
        <v>0</v>
      </c>
      <c r="S825">
        <v>14425</v>
      </c>
      <c r="T825" s="38">
        <v>-181000000000</v>
      </c>
      <c r="U825" s="38">
        <v>138575000000</v>
      </c>
      <c r="V825" s="38">
        <v>-150000000000</v>
      </c>
      <c r="W825" s="38"/>
      <c r="X825" s="38">
        <v>138575000000</v>
      </c>
      <c r="Y825" s="38">
        <v>-150000000000</v>
      </c>
    </row>
    <row r="826" spans="2:25" hidden="1" x14ac:dyDescent="0.3">
      <c r="B826">
        <v>3789</v>
      </c>
      <c r="C826">
        <v>-14.114116082000001</v>
      </c>
      <c r="D826">
        <v>23.264302701199998</v>
      </c>
      <c r="E826">
        <v>0</v>
      </c>
      <c r="S826">
        <v>14426</v>
      </c>
      <c r="T826" s="38">
        <v>-176000000000</v>
      </c>
      <c r="U826" s="38">
        <v>138575000000</v>
      </c>
      <c r="V826" s="38">
        <v>-150000000000</v>
      </c>
      <c r="W826" s="38"/>
      <c r="X826" s="38">
        <v>138575000000</v>
      </c>
      <c r="Y826" s="38">
        <v>-150000000000</v>
      </c>
    </row>
    <row r="827" spans="2:25" x14ac:dyDescent="0.3">
      <c r="B827">
        <v>1481</v>
      </c>
      <c r="C827">
        <v>-14.1</v>
      </c>
      <c r="D827">
        <v>0</v>
      </c>
      <c r="E827">
        <v>0</v>
      </c>
    </row>
    <row r="828" spans="2:25" hidden="1" x14ac:dyDescent="0.3">
      <c r="B828">
        <v>1874</v>
      </c>
      <c r="C828">
        <v>-14.1</v>
      </c>
      <c r="D828">
        <v>2.6</v>
      </c>
      <c r="E828">
        <v>0</v>
      </c>
      <c r="S828" t="s">
        <v>143</v>
      </c>
      <c r="T828" s="38" t="s">
        <v>144</v>
      </c>
      <c r="U828" s="38" t="s">
        <v>145</v>
      </c>
      <c r="V828" s="38" t="s">
        <v>146</v>
      </c>
      <c r="X828" t="s">
        <v>145</v>
      </c>
      <c r="Y828" t="s">
        <v>146</v>
      </c>
    </row>
    <row r="829" spans="2:25" hidden="1" x14ac:dyDescent="0.3">
      <c r="B829">
        <v>3979</v>
      </c>
      <c r="C829">
        <v>-14.1</v>
      </c>
      <c r="D829">
        <v>0.86666666666699999</v>
      </c>
      <c r="E829">
        <v>0</v>
      </c>
      <c r="S829">
        <v>14427</v>
      </c>
      <c r="T829" s="38">
        <v>-171000000000</v>
      </c>
      <c r="U829" s="38">
        <v>138575000000</v>
      </c>
      <c r="V829" s="38">
        <v>-150000000000</v>
      </c>
      <c r="W829" s="38"/>
      <c r="X829" s="38">
        <v>138575000000</v>
      </c>
      <c r="Y829" s="38">
        <v>-150000000000</v>
      </c>
    </row>
    <row r="830" spans="2:25" hidden="1" x14ac:dyDescent="0.3">
      <c r="B830">
        <v>3980</v>
      </c>
      <c r="C830">
        <v>-14.1</v>
      </c>
      <c r="D830">
        <v>1.7333333333300001</v>
      </c>
      <c r="E830">
        <v>0</v>
      </c>
      <c r="S830">
        <v>14428</v>
      </c>
      <c r="T830" s="38">
        <v>-166000000000</v>
      </c>
      <c r="U830" s="38">
        <v>138575000000</v>
      </c>
      <c r="V830" s="38">
        <v>-150000000000</v>
      </c>
      <c r="W830" s="38"/>
      <c r="X830" s="38">
        <v>138575000000</v>
      </c>
      <c r="Y830" s="38">
        <v>-150000000000</v>
      </c>
    </row>
    <row r="831" spans="2:25" hidden="1" x14ac:dyDescent="0.3">
      <c r="B831">
        <v>2860</v>
      </c>
      <c r="C831">
        <v>-14.091308298</v>
      </c>
      <c r="D831">
        <v>3.5078302307100002</v>
      </c>
      <c r="E831">
        <v>0</v>
      </c>
      <c r="S831">
        <v>14429</v>
      </c>
      <c r="T831" s="38">
        <v>-221000000000</v>
      </c>
      <c r="U831" s="38">
        <v>143093750000</v>
      </c>
      <c r="V831" s="38">
        <v>-150000000000</v>
      </c>
      <c r="W831" s="38"/>
      <c r="X831" s="38">
        <v>143093750000</v>
      </c>
      <c r="Y831" s="38">
        <v>-150000000000</v>
      </c>
    </row>
    <row r="832" spans="2:25" hidden="1" x14ac:dyDescent="0.3">
      <c r="B832">
        <v>2996</v>
      </c>
      <c r="C832">
        <v>-14.0613601687</v>
      </c>
      <c r="D832">
        <v>4.4329857774599999</v>
      </c>
      <c r="E832">
        <v>0</v>
      </c>
      <c r="S832">
        <v>14430</v>
      </c>
      <c r="T832" s="38">
        <v>-211000000000</v>
      </c>
      <c r="U832" s="38">
        <v>143093750000</v>
      </c>
      <c r="V832" s="38">
        <v>-150000000000</v>
      </c>
      <c r="W832" s="38"/>
      <c r="X832" s="38">
        <v>143093750000</v>
      </c>
      <c r="Y832" s="38">
        <v>-150000000000</v>
      </c>
    </row>
    <row r="833" spans="2:25" hidden="1" x14ac:dyDescent="0.3">
      <c r="B833">
        <v>3085</v>
      </c>
      <c r="C833">
        <v>-13.9868612408</v>
      </c>
      <c r="D833">
        <v>5.3870497189700002</v>
      </c>
      <c r="E833">
        <v>0</v>
      </c>
      <c r="S833">
        <v>14431</v>
      </c>
      <c r="T833" s="38">
        <v>-201000000000</v>
      </c>
      <c r="U833" s="38">
        <v>143093750000</v>
      </c>
      <c r="V833" s="38">
        <v>-150000000000</v>
      </c>
      <c r="W833" s="38"/>
      <c r="X833" s="38">
        <v>143093750000</v>
      </c>
      <c r="Y833" s="38">
        <v>-150000000000</v>
      </c>
    </row>
    <row r="834" spans="2:25" hidden="1" x14ac:dyDescent="0.3">
      <c r="B834">
        <v>3070</v>
      </c>
      <c r="C834">
        <v>-13.9549924863</v>
      </c>
      <c r="D834">
        <v>20.745064016200001</v>
      </c>
      <c r="E834">
        <v>0</v>
      </c>
      <c r="S834">
        <v>14432</v>
      </c>
      <c r="T834" s="38">
        <v>-191000000000</v>
      </c>
      <c r="U834" s="38">
        <v>143093750000</v>
      </c>
      <c r="V834" s="38">
        <v>-150000000000</v>
      </c>
      <c r="W834" s="38"/>
      <c r="X834" s="38">
        <v>143093750000</v>
      </c>
      <c r="Y834" s="38">
        <v>-150000000000</v>
      </c>
    </row>
    <row r="835" spans="2:25" hidden="1" x14ac:dyDescent="0.3">
      <c r="B835">
        <v>3071</v>
      </c>
      <c r="C835">
        <v>-13.9445272658</v>
      </c>
      <c r="D835">
        <v>19.385705831300001</v>
      </c>
      <c r="E835">
        <v>0</v>
      </c>
      <c r="S835">
        <v>14433</v>
      </c>
      <c r="T835" s="38">
        <v>-181000000000</v>
      </c>
      <c r="U835" s="38">
        <v>143093750000</v>
      </c>
      <c r="V835" s="38">
        <v>-150000000000</v>
      </c>
      <c r="W835" s="38"/>
      <c r="X835" s="38">
        <v>143093750000</v>
      </c>
      <c r="Y835" s="38">
        <v>-150000000000</v>
      </c>
    </row>
    <row r="836" spans="2:25" hidden="1" x14ac:dyDescent="0.3">
      <c r="B836">
        <v>3082</v>
      </c>
      <c r="C836">
        <v>-13.8711012181</v>
      </c>
      <c r="D836">
        <v>9.2979687610500008</v>
      </c>
      <c r="E836">
        <v>0</v>
      </c>
      <c r="S836">
        <v>14434</v>
      </c>
      <c r="T836" s="38">
        <v>-171000000000</v>
      </c>
      <c r="U836" s="38">
        <v>143093750000</v>
      </c>
      <c r="V836" s="38">
        <v>-150000000000</v>
      </c>
      <c r="W836" s="38"/>
      <c r="X836" s="38">
        <v>143093750000</v>
      </c>
      <c r="Y836" s="38">
        <v>-150000000000</v>
      </c>
    </row>
    <row r="837" spans="2:25" hidden="1" x14ac:dyDescent="0.3">
      <c r="B837">
        <v>3081</v>
      </c>
      <c r="C837">
        <v>-13.865374332</v>
      </c>
      <c r="D837">
        <v>10.2547289195</v>
      </c>
      <c r="E837">
        <v>0</v>
      </c>
      <c r="S837">
        <v>14435</v>
      </c>
      <c r="T837" s="38">
        <v>-226000000000</v>
      </c>
      <c r="U837" s="38">
        <v>147612500000</v>
      </c>
      <c r="V837" s="38">
        <v>-150000000000</v>
      </c>
      <c r="W837" s="38"/>
      <c r="X837" s="38">
        <v>147612500000</v>
      </c>
      <c r="Y837" s="38">
        <v>-150000000000</v>
      </c>
    </row>
    <row r="838" spans="2:25" hidden="1" x14ac:dyDescent="0.3">
      <c r="B838">
        <v>3083</v>
      </c>
      <c r="C838">
        <v>-13.850722602499999</v>
      </c>
      <c r="D838">
        <v>8.3350502390900001</v>
      </c>
      <c r="E838">
        <v>0</v>
      </c>
      <c r="S838">
        <v>14436</v>
      </c>
      <c r="T838" s="38">
        <v>-221000000000</v>
      </c>
      <c r="U838" s="38">
        <v>147612500000</v>
      </c>
      <c r="V838" s="38">
        <v>-150000000000</v>
      </c>
      <c r="W838" s="38"/>
      <c r="X838" s="38">
        <v>147612500000</v>
      </c>
      <c r="Y838" s="38">
        <v>-150000000000</v>
      </c>
    </row>
    <row r="839" spans="2:25" hidden="1" x14ac:dyDescent="0.3">
      <c r="B839">
        <v>3080</v>
      </c>
      <c r="C839">
        <v>-13.835475183</v>
      </c>
      <c r="D839">
        <v>11.2088114039</v>
      </c>
      <c r="E839">
        <v>0</v>
      </c>
      <c r="S839">
        <v>14437</v>
      </c>
      <c r="T839" s="38">
        <v>-216000000000</v>
      </c>
      <c r="U839" s="38">
        <v>147612500000</v>
      </c>
      <c r="V839" s="38">
        <v>-150000000000</v>
      </c>
      <c r="W839" s="38"/>
      <c r="X839" s="38">
        <v>147612500000</v>
      </c>
      <c r="Y839" s="38">
        <v>-150000000000</v>
      </c>
    </row>
    <row r="840" spans="2:25" hidden="1" x14ac:dyDescent="0.3">
      <c r="B840">
        <v>3815</v>
      </c>
      <c r="C840">
        <v>-13.828133100900001</v>
      </c>
      <c r="D840">
        <v>20.068161713999999</v>
      </c>
      <c r="E840">
        <v>0</v>
      </c>
      <c r="S840">
        <v>14438</v>
      </c>
      <c r="T840" s="38">
        <v>-211000000000</v>
      </c>
      <c r="U840" s="38">
        <v>147612500000</v>
      </c>
      <c r="V840" s="38">
        <v>-150000000000</v>
      </c>
      <c r="W840" s="38"/>
      <c r="X840" s="38">
        <v>147612500000</v>
      </c>
      <c r="Y840" s="38">
        <v>-150000000000</v>
      </c>
    </row>
    <row r="841" spans="2:25" hidden="1" x14ac:dyDescent="0.3">
      <c r="B841">
        <v>3084</v>
      </c>
      <c r="C841">
        <v>-13.8148464596</v>
      </c>
      <c r="D841">
        <v>7.3642394761799999</v>
      </c>
      <c r="E841">
        <v>0</v>
      </c>
      <c r="S841">
        <v>14439</v>
      </c>
      <c r="T841" s="38">
        <v>-206000000000</v>
      </c>
      <c r="U841" s="38">
        <v>147612500000</v>
      </c>
      <c r="V841" s="38">
        <v>-150000000000</v>
      </c>
      <c r="W841" s="38"/>
      <c r="X841" s="38">
        <v>147612500000</v>
      </c>
      <c r="Y841" s="38">
        <v>-150000000000</v>
      </c>
    </row>
    <row r="842" spans="2:25" hidden="1" x14ac:dyDescent="0.3">
      <c r="B842">
        <v>3079</v>
      </c>
      <c r="C842">
        <v>-13.791634371300001</v>
      </c>
      <c r="D842">
        <v>12.1523005155</v>
      </c>
      <c r="E842">
        <v>0</v>
      </c>
      <c r="S842">
        <v>14440</v>
      </c>
      <c r="T842" s="38">
        <v>-201000000000</v>
      </c>
      <c r="U842" s="38">
        <v>147612500000</v>
      </c>
      <c r="V842" s="38">
        <v>-150000000000</v>
      </c>
      <c r="W842" s="38"/>
      <c r="X842" s="38">
        <v>147612500000</v>
      </c>
      <c r="Y842" s="38">
        <v>-150000000000</v>
      </c>
    </row>
    <row r="843" spans="2:25" hidden="1" x14ac:dyDescent="0.3">
      <c r="B843">
        <v>3431</v>
      </c>
      <c r="C843">
        <v>-13.7841780954</v>
      </c>
      <c r="D843">
        <v>6.3740865598900003</v>
      </c>
      <c r="E843">
        <v>0</v>
      </c>
      <c r="S843">
        <v>14441</v>
      </c>
      <c r="T843" s="38">
        <v>-196000000000</v>
      </c>
      <c r="U843" s="38">
        <v>147612500000</v>
      </c>
      <c r="V843" s="38">
        <v>-150000000000</v>
      </c>
      <c r="W843" s="38"/>
      <c r="X843" s="38">
        <v>147612500000</v>
      </c>
      <c r="Y843" s="38">
        <v>-150000000000</v>
      </c>
    </row>
    <row r="844" spans="2:25" hidden="1" x14ac:dyDescent="0.3">
      <c r="B844">
        <v>3424</v>
      </c>
      <c r="C844">
        <v>-13.7494490582</v>
      </c>
      <c r="D844">
        <v>21.5081128078</v>
      </c>
      <c r="E844">
        <v>0</v>
      </c>
      <c r="S844">
        <v>14442</v>
      </c>
      <c r="T844" s="38">
        <v>-191000000000</v>
      </c>
      <c r="U844" s="38">
        <v>147612500000</v>
      </c>
      <c r="V844" s="38">
        <v>-150000000000</v>
      </c>
      <c r="W844" s="38"/>
      <c r="X844" s="38">
        <v>147612500000</v>
      </c>
      <c r="Y844" s="38">
        <v>-150000000000</v>
      </c>
    </row>
    <row r="845" spans="2:25" hidden="1" x14ac:dyDescent="0.3">
      <c r="B845">
        <v>3072</v>
      </c>
      <c r="C845">
        <v>-13.7427564283</v>
      </c>
      <c r="D845">
        <v>18.654214681599999</v>
      </c>
      <c r="E845">
        <v>0</v>
      </c>
      <c r="S845">
        <v>14443</v>
      </c>
      <c r="T845" s="38">
        <v>-186000000000</v>
      </c>
      <c r="U845" s="38">
        <v>147612500000</v>
      </c>
      <c r="V845" s="38">
        <v>-150000000000</v>
      </c>
      <c r="W845" s="38"/>
      <c r="X845" s="38">
        <v>147612500000</v>
      </c>
      <c r="Y845" s="38">
        <v>-150000000000</v>
      </c>
    </row>
    <row r="846" spans="2:25" hidden="1" x14ac:dyDescent="0.3">
      <c r="B846">
        <v>3078</v>
      </c>
      <c r="C846">
        <v>-13.742030891200001</v>
      </c>
      <c r="D846">
        <v>13.0997205905</v>
      </c>
      <c r="E846">
        <v>0</v>
      </c>
      <c r="S846">
        <v>14444</v>
      </c>
      <c r="T846" s="38">
        <v>-181000000000</v>
      </c>
      <c r="U846" s="38">
        <v>147612500000</v>
      </c>
      <c r="V846" s="38">
        <v>-150000000000</v>
      </c>
      <c r="W846" s="38"/>
      <c r="X846" s="38">
        <v>147612500000</v>
      </c>
      <c r="Y846" s="38">
        <v>-150000000000</v>
      </c>
    </row>
    <row r="847" spans="2:25" hidden="1" x14ac:dyDescent="0.3">
      <c r="B847">
        <v>2424</v>
      </c>
      <c r="C847">
        <v>-13.7323529412</v>
      </c>
      <c r="D847">
        <v>24.1</v>
      </c>
      <c r="E847">
        <v>0</v>
      </c>
      <c r="S847">
        <v>14445</v>
      </c>
      <c r="T847" s="38">
        <v>-176000000000</v>
      </c>
      <c r="U847" s="38">
        <v>147612500000</v>
      </c>
      <c r="V847" s="38">
        <v>-150000000000</v>
      </c>
      <c r="W847" s="38"/>
      <c r="X847" s="38">
        <v>147612500000</v>
      </c>
      <c r="Y847" s="38">
        <v>-150000000000</v>
      </c>
    </row>
    <row r="848" spans="2:25" x14ac:dyDescent="0.3">
      <c r="B848">
        <v>1480</v>
      </c>
      <c r="C848">
        <v>-13.7</v>
      </c>
      <c r="D848">
        <v>0</v>
      </c>
      <c r="E848">
        <v>0</v>
      </c>
      <c r="T848" s="38"/>
      <c r="U848" s="38"/>
      <c r="V848" s="38"/>
      <c r="W848" s="38"/>
      <c r="X848" s="38"/>
      <c r="Y848" s="38"/>
    </row>
    <row r="849" spans="2:25" hidden="1" x14ac:dyDescent="0.3">
      <c r="B849">
        <v>1873</v>
      </c>
      <c r="C849">
        <v>-13.7</v>
      </c>
      <c r="D849">
        <v>2.6</v>
      </c>
      <c r="E849">
        <v>0</v>
      </c>
      <c r="T849" s="38"/>
      <c r="U849" s="38"/>
      <c r="V849" s="38"/>
    </row>
    <row r="850" spans="2:25" hidden="1" x14ac:dyDescent="0.3">
      <c r="B850">
        <v>3974</v>
      </c>
      <c r="C850">
        <v>-13.7</v>
      </c>
      <c r="D850">
        <v>0.433333333333</v>
      </c>
      <c r="E850">
        <v>0</v>
      </c>
      <c r="S850" t="s">
        <v>143</v>
      </c>
      <c r="T850" s="38" t="s">
        <v>144</v>
      </c>
      <c r="U850" s="38" t="s">
        <v>145</v>
      </c>
      <c r="V850" s="38" t="s">
        <v>146</v>
      </c>
      <c r="X850" t="s">
        <v>145</v>
      </c>
      <c r="Y850" t="s">
        <v>146</v>
      </c>
    </row>
    <row r="851" spans="2:25" hidden="1" x14ac:dyDescent="0.3">
      <c r="B851">
        <v>3975</v>
      </c>
      <c r="C851">
        <v>-13.7</v>
      </c>
      <c r="D851">
        <v>0.86666666666699999</v>
      </c>
      <c r="E851">
        <v>0</v>
      </c>
      <c r="S851">
        <v>14447</v>
      </c>
      <c r="T851" s="38">
        <v>-166000000000</v>
      </c>
      <c r="U851" s="38">
        <v>147612500000</v>
      </c>
      <c r="V851" s="38">
        <v>-150000000000</v>
      </c>
      <c r="W851" s="38"/>
      <c r="X851" s="38">
        <v>147612500000</v>
      </c>
      <c r="Y851" s="38">
        <v>-150000000000</v>
      </c>
    </row>
    <row r="852" spans="2:25" hidden="1" x14ac:dyDescent="0.3">
      <c r="B852">
        <v>3976</v>
      </c>
      <c r="C852">
        <v>-13.7</v>
      </c>
      <c r="D852">
        <v>1.3</v>
      </c>
      <c r="E852">
        <v>0</v>
      </c>
      <c r="S852">
        <v>14448</v>
      </c>
      <c r="T852" s="38">
        <v>-221000000000</v>
      </c>
      <c r="U852" s="38">
        <v>152131250000</v>
      </c>
      <c r="V852" s="38">
        <v>-150000000000</v>
      </c>
      <c r="W852" s="38"/>
      <c r="X852" s="38">
        <v>152131250000</v>
      </c>
      <c r="Y852" s="38">
        <v>-150000000000</v>
      </c>
    </row>
    <row r="853" spans="2:25" hidden="1" x14ac:dyDescent="0.3">
      <c r="B853">
        <v>3977</v>
      </c>
      <c r="C853">
        <v>-13.7</v>
      </c>
      <c r="D853">
        <v>1.7333333333300001</v>
      </c>
      <c r="E853">
        <v>0</v>
      </c>
      <c r="S853">
        <v>14449</v>
      </c>
      <c r="T853" s="38">
        <v>-211000000000</v>
      </c>
      <c r="U853" s="38">
        <v>152131250000</v>
      </c>
      <c r="V853" s="38">
        <v>-150000000000</v>
      </c>
      <c r="W853" s="38"/>
      <c r="X853" s="38">
        <v>152131250000</v>
      </c>
      <c r="Y853" s="38">
        <v>-150000000000</v>
      </c>
    </row>
    <row r="854" spans="2:25" hidden="1" x14ac:dyDescent="0.3">
      <c r="B854">
        <v>3978</v>
      </c>
      <c r="C854">
        <v>-13.7</v>
      </c>
      <c r="D854">
        <v>2.1666666666699999</v>
      </c>
      <c r="E854">
        <v>0</v>
      </c>
      <c r="S854">
        <v>14450</v>
      </c>
      <c r="T854" s="38">
        <v>-201000000000</v>
      </c>
      <c r="U854" s="38">
        <v>152131250000</v>
      </c>
      <c r="V854" s="38">
        <v>-150000000000</v>
      </c>
      <c r="W854" s="38"/>
      <c r="X854" s="38">
        <v>152131250000</v>
      </c>
      <c r="Y854" s="38">
        <v>-150000000000</v>
      </c>
    </row>
    <row r="855" spans="2:25" hidden="1" x14ac:dyDescent="0.3">
      <c r="B855">
        <v>2784</v>
      </c>
      <c r="C855">
        <v>-13.6978119949</v>
      </c>
      <c r="D855">
        <v>3.0443231770899999</v>
      </c>
      <c r="E855">
        <v>0</v>
      </c>
      <c r="S855">
        <v>14451</v>
      </c>
      <c r="T855" s="38">
        <v>-191000000000</v>
      </c>
      <c r="U855" s="38">
        <v>152131250000</v>
      </c>
      <c r="V855" s="38">
        <v>-150000000000</v>
      </c>
      <c r="W855" s="38"/>
      <c r="X855" s="38">
        <v>152131250000</v>
      </c>
      <c r="Y855" s="38">
        <v>-150000000000</v>
      </c>
    </row>
    <row r="856" spans="2:25" hidden="1" x14ac:dyDescent="0.3">
      <c r="B856">
        <v>3774</v>
      </c>
      <c r="C856">
        <v>-13.6956239898</v>
      </c>
      <c r="D856">
        <v>3.4886463541800001</v>
      </c>
      <c r="E856">
        <v>0</v>
      </c>
      <c r="S856">
        <v>14452</v>
      </c>
      <c r="T856" s="38">
        <v>-181000000000</v>
      </c>
      <c r="U856" s="38">
        <v>152131250000</v>
      </c>
      <c r="V856" s="38">
        <v>-150000000000</v>
      </c>
      <c r="W856" s="38"/>
      <c r="X856" s="38">
        <v>152131250000</v>
      </c>
      <c r="Y856" s="38">
        <v>-150000000000</v>
      </c>
    </row>
    <row r="857" spans="2:25" hidden="1" x14ac:dyDescent="0.3">
      <c r="B857">
        <v>2931</v>
      </c>
      <c r="C857">
        <v>-13.682255742200001</v>
      </c>
      <c r="D857">
        <v>3.9412551220899998</v>
      </c>
      <c r="E857">
        <v>0</v>
      </c>
      <c r="S857">
        <v>14453</v>
      </c>
      <c r="T857" s="38">
        <v>-171000000000</v>
      </c>
      <c r="U857" s="38">
        <v>152131250000</v>
      </c>
      <c r="V857" s="38">
        <v>-150000000000</v>
      </c>
      <c r="W857" s="38"/>
      <c r="X857" s="38">
        <v>152131250000</v>
      </c>
      <c r="Y857" s="38">
        <v>-150000000000</v>
      </c>
    </row>
    <row r="858" spans="2:25" hidden="1" x14ac:dyDescent="0.3">
      <c r="B858">
        <v>3077</v>
      </c>
      <c r="C858">
        <v>-13.682146143500001</v>
      </c>
      <c r="D858">
        <v>14.058326537199999</v>
      </c>
      <c r="E858">
        <v>0</v>
      </c>
      <c r="S858">
        <v>14454</v>
      </c>
      <c r="T858" s="38">
        <v>-226000000000</v>
      </c>
      <c r="U858" s="38">
        <v>156650000000</v>
      </c>
      <c r="V858" s="38">
        <v>-150000000000</v>
      </c>
      <c r="W858" s="38"/>
      <c r="X858" s="38">
        <v>156650000000</v>
      </c>
      <c r="Y858" s="38">
        <v>-150000000000</v>
      </c>
    </row>
    <row r="859" spans="2:25" hidden="1" x14ac:dyDescent="0.3">
      <c r="B859">
        <v>3435</v>
      </c>
      <c r="C859">
        <v>-13.6779997917</v>
      </c>
      <c r="D859">
        <v>20.342735823400002</v>
      </c>
      <c r="E859">
        <v>0</v>
      </c>
      <c r="S859">
        <v>14455</v>
      </c>
      <c r="T859" s="38">
        <v>-221000000000</v>
      </c>
      <c r="U859" s="38">
        <v>156650000000</v>
      </c>
      <c r="V859" s="38">
        <v>-150000000000</v>
      </c>
      <c r="W859" s="38"/>
      <c r="X859" s="38">
        <v>156650000000</v>
      </c>
      <c r="Y859" s="38">
        <v>-150000000000</v>
      </c>
    </row>
    <row r="860" spans="2:25" hidden="1" x14ac:dyDescent="0.3">
      <c r="B860">
        <v>3703</v>
      </c>
      <c r="C860">
        <v>-13.6688874947</v>
      </c>
      <c r="D860">
        <v>4.3938638900000004</v>
      </c>
      <c r="E860">
        <v>0</v>
      </c>
      <c r="S860">
        <v>14456</v>
      </c>
      <c r="T860" s="38">
        <v>-216000000000</v>
      </c>
      <c r="U860" s="38">
        <v>156650000000</v>
      </c>
      <c r="V860" s="38">
        <v>-150000000000</v>
      </c>
      <c r="W860" s="38"/>
      <c r="X860" s="38">
        <v>156650000000</v>
      </c>
      <c r="Y860" s="38">
        <v>-150000000000</v>
      </c>
    </row>
    <row r="861" spans="2:25" hidden="1" x14ac:dyDescent="0.3">
      <c r="B861">
        <v>3434</v>
      </c>
      <c r="C861">
        <v>-13.6616977711</v>
      </c>
      <c r="D861">
        <v>19.786189203500001</v>
      </c>
      <c r="E861">
        <v>0</v>
      </c>
      <c r="S861">
        <v>14457</v>
      </c>
      <c r="T861" s="38">
        <v>-211000000000</v>
      </c>
      <c r="U861" s="38">
        <v>156650000000</v>
      </c>
      <c r="V861" s="38">
        <v>-150000000000</v>
      </c>
      <c r="W861" s="38"/>
      <c r="X861" s="38">
        <v>156650000000</v>
      </c>
      <c r="Y861" s="38">
        <v>-150000000000</v>
      </c>
    </row>
    <row r="862" spans="2:25" hidden="1" x14ac:dyDescent="0.3">
      <c r="B862">
        <v>3076</v>
      </c>
      <c r="C862">
        <v>-13.6557940675</v>
      </c>
      <c r="D862">
        <v>15.0009711581</v>
      </c>
      <c r="E862">
        <v>0</v>
      </c>
      <c r="S862">
        <v>14458</v>
      </c>
      <c r="T862" s="38">
        <v>-206000000000</v>
      </c>
      <c r="U862" s="38">
        <v>156650000000</v>
      </c>
      <c r="V862" s="38">
        <v>-150000000000</v>
      </c>
      <c r="W862" s="38"/>
      <c r="X862" s="38">
        <v>156650000000</v>
      </c>
      <c r="Y862" s="38">
        <v>-150000000000</v>
      </c>
    </row>
    <row r="863" spans="2:25" hidden="1" x14ac:dyDescent="0.3">
      <c r="B863">
        <v>2846</v>
      </c>
      <c r="C863">
        <v>-13.649028876899999</v>
      </c>
      <c r="D863">
        <v>23.222206049</v>
      </c>
      <c r="E863">
        <v>0</v>
      </c>
      <c r="S863">
        <v>14459</v>
      </c>
      <c r="T863" s="38">
        <v>-201000000000</v>
      </c>
      <c r="U863" s="38">
        <v>156650000000</v>
      </c>
      <c r="V863" s="38">
        <v>-150000000000</v>
      </c>
      <c r="W863" s="38"/>
      <c r="X863" s="38">
        <v>156650000000</v>
      </c>
      <c r="Y863" s="38">
        <v>-150000000000</v>
      </c>
    </row>
    <row r="864" spans="2:25" hidden="1" x14ac:dyDescent="0.3">
      <c r="B864">
        <v>3417</v>
      </c>
      <c r="C864">
        <v>-13.645792866600001</v>
      </c>
      <c r="D864">
        <v>22.345956879900001</v>
      </c>
      <c r="E864">
        <v>0</v>
      </c>
      <c r="S864">
        <v>14460</v>
      </c>
      <c r="T864" s="38">
        <v>-196000000000</v>
      </c>
      <c r="U864" s="38">
        <v>156650000000</v>
      </c>
      <c r="V864" s="38">
        <v>-150000000000</v>
      </c>
      <c r="W864" s="38"/>
      <c r="X864" s="38">
        <v>156650000000</v>
      </c>
      <c r="Y864" s="38">
        <v>-150000000000</v>
      </c>
    </row>
    <row r="865" spans="2:25" hidden="1" x14ac:dyDescent="0.3">
      <c r="B865">
        <v>3056</v>
      </c>
      <c r="C865">
        <v>-13.636782266399999</v>
      </c>
      <c r="D865">
        <v>4.86241327801</v>
      </c>
      <c r="E865">
        <v>0</v>
      </c>
      <c r="S865">
        <v>14461</v>
      </c>
      <c r="T865" s="38">
        <v>-191000000000</v>
      </c>
      <c r="U865" s="38">
        <v>156650000000</v>
      </c>
      <c r="V865" s="38">
        <v>-150000000000</v>
      </c>
      <c r="W865" s="38"/>
      <c r="X865" s="38">
        <v>156650000000</v>
      </c>
      <c r="Y865" s="38">
        <v>-150000000000</v>
      </c>
    </row>
    <row r="866" spans="2:25" hidden="1" x14ac:dyDescent="0.3">
      <c r="B866">
        <v>3075</v>
      </c>
      <c r="C866">
        <v>-13.634925751500001</v>
      </c>
      <c r="D866">
        <v>15.9527528129</v>
      </c>
      <c r="E866">
        <v>0</v>
      </c>
      <c r="S866">
        <v>14462</v>
      </c>
      <c r="T866" s="38">
        <v>-186000000000</v>
      </c>
      <c r="U866" s="38">
        <v>156650000000</v>
      </c>
      <c r="V866" s="38">
        <v>-150000000000</v>
      </c>
      <c r="W866" s="38"/>
      <c r="X866" s="38">
        <v>156650000000</v>
      </c>
      <c r="Y866" s="38">
        <v>-150000000000</v>
      </c>
    </row>
    <row r="867" spans="2:25" hidden="1" x14ac:dyDescent="0.3">
      <c r="B867">
        <v>3073</v>
      </c>
      <c r="C867">
        <v>-13.6193135522</v>
      </c>
      <c r="D867">
        <v>17.8329307409</v>
      </c>
      <c r="E867">
        <v>0</v>
      </c>
      <c r="S867">
        <v>14463</v>
      </c>
      <c r="T867" s="38">
        <v>-181000000000</v>
      </c>
      <c r="U867" s="38">
        <v>156650000000</v>
      </c>
      <c r="V867" s="38">
        <v>-150000000000</v>
      </c>
      <c r="W867" s="38"/>
      <c r="X867" s="38">
        <v>156650000000</v>
      </c>
      <c r="Y867" s="38">
        <v>-150000000000</v>
      </c>
    </row>
    <row r="868" spans="2:25" hidden="1" x14ac:dyDescent="0.3">
      <c r="B868">
        <v>3074</v>
      </c>
      <c r="C868">
        <v>-13.606660829500001</v>
      </c>
      <c r="D868">
        <v>16.909702694300002</v>
      </c>
      <c r="E868">
        <v>0</v>
      </c>
      <c r="S868">
        <v>14464</v>
      </c>
      <c r="T868" s="38">
        <v>-176000000000</v>
      </c>
      <c r="U868" s="38">
        <v>156650000000</v>
      </c>
      <c r="V868" s="38">
        <v>-150000000000</v>
      </c>
      <c r="W868" s="38"/>
      <c r="X868" s="38">
        <v>156650000000</v>
      </c>
      <c r="Y868" s="38">
        <v>-150000000000</v>
      </c>
    </row>
    <row r="869" spans="2:25" hidden="1" x14ac:dyDescent="0.3">
      <c r="B869">
        <v>3645</v>
      </c>
      <c r="C869">
        <v>-13.6046770381</v>
      </c>
      <c r="D869">
        <v>5.3309626660099996</v>
      </c>
      <c r="E869">
        <v>0</v>
      </c>
      <c r="S869">
        <v>14465</v>
      </c>
      <c r="T869" s="38">
        <v>-171000000000</v>
      </c>
      <c r="U869" s="38">
        <v>156650000000</v>
      </c>
      <c r="V869" s="38">
        <v>-150000000000</v>
      </c>
      <c r="W869" s="38"/>
      <c r="X869" s="38">
        <v>156650000000</v>
      </c>
      <c r="Y869" s="38">
        <v>-150000000000</v>
      </c>
    </row>
    <row r="870" spans="2:25" hidden="1" x14ac:dyDescent="0.3">
      <c r="B870">
        <v>3631</v>
      </c>
      <c r="C870">
        <v>-13.5278664825</v>
      </c>
      <c r="D870">
        <v>20.6173099329</v>
      </c>
      <c r="E870">
        <v>0</v>
      </c>
      <c r="S870">
        <v>14466</v>
      </c>
      <c r="T870" s="38">
        <v>-166000000000</v>
      </c>
      <c r="U870" s="38">
        <v>156650000000</v>
      </c>
      <c r="V870" s="38">
        <v>-150000000000</v>
      </c>
      <c r="W870" s="38"/>
      <c r="X870" s="38">
        <v>156650000000</v>
      </c>
      <c r="Y870" s="38">
        <v>-150000000000</v>
      </c>
    </row>
    <row r="871" spans="2:25" hidden="1" x14ac:dyDescent="0.3">
      <c r="B871">
        <v>3630</v>
      </c>
      <c r="C871">
        <v>-13.4952624413</v>
      </c>
      <c r="D871">
        <v>19.504216692899998</v>
      </c>
      <c r="E871">
        <v>0</v>
      </c>
      <c r="T871" s="38"/>
      <c r="U871" s="38"/>
      <c r="V871" s="38"/>
    </row>
    <row r="872" spans="2:25" hidden="1" x14ac:dyDescent="0.3">
      <c r="B872">
        <v>3432</v>
      </c>
      <c r="C872">
        <v>-13.448884826</v>
      </c>
      <c r="D872">
        <v>5.8446347886599996</v>
      </c>
      <c r="E872">
        <v>0</v>
      </c>
      <c r="S872" t="s">
        <v>143</v>
      </c>
      <c r="T872" s="38" t="s">
        <v>144</v>
      </c>
      <c r="U872" s="38" t="s">
        <v>145</v>
      </c>
      <c r="V872" s="38" t="s">
        <v>146</v>
      </c>
      <c r="X872" t="s">
        <v>145</v>
      </c>
      <c r="Y872" t="s">
        <v>146</v>
      </c>
    </row>
    <row r="873" spans="2:25" hidden="1" x14ac:dyDescent="0.3">
      <c r="B873">
        <v>3619</v>
      </c>
      <c r="C873">
        <v>-13.438994599000001</v>
      </c>
      <c r="D873">
        <v>9.3261990057599995</v>
      </c>
      <c r="E873">
        <v>0</v>
      </c>
      <c r="S873">
        <v>14467</v>
      </c>
      <c r="T873" s="38">
        <v>-221000000000</v>
      </c>
      <c r="U873" s="38">
        <v>161168750000</v>
      </c>
      <c r="V873" s="38">
        <v>-150000000000</v>
      </c>
      <c r="W873" s="38"/>
      <c r="X873" s="38">
        <v>161168750000</v>
      </c>
      <c r="Y873" s="38">
        <v>-150000000000</v>
      </c>
    </row>
    <row r="874" spans="2:25" hidden="1" x14ac:dyDescent="0.3">
      <c r="B874">
        <v>3132</v>
      </c>
      <c r="C874">
        <v>-13.43415879</v>
      </c>
      <c r="D874">
        <v>9.8055414115600001</v>
      </c>
      <c r="E874">
        <v>0</v>
      </c>
      <c r="S874">
        <v>14468</v>
      </c>
      <c r="T874" s="38">
        <v>-211000000000</v>
      </c>
      <c r="U874" s="38">
        <v>161168750000</v>
      </c>
      <c r="V874" s="38">
        <v>-150000000000</v>
      </c>
      <c r="W874" s="38"/>
      <c r="X874" s="38">
        <v>161168750000</v>
      </c>
      <c r="Y874" s="38">
        <v>-150000000000</v>
      </c>
    </row>
    <row r="875" spans="2:25" hidden="1" x14ac:dyDescent="0.3">
      <c r="B875">
        <v>3620</v>
      </c>
      <c r="C875">
        <v>-13.4293229808</v>
      </c>
      <c r="D875">
        <v>10.284883817400001</v>
      </c>
      <c r="E875">
        <v>0</v>
      </c>
      <c r="S875">
        <v>14469</v>
      </c>
      <c r="T875" s="38">
        <v>-201000000000</v>
      </c>
      <c r="U875" s="38">
        <v>161168750000</v>
      </c>
      <c r="V875" s="38">
        <v>-150000000000</v>
      </c>
      <c r="W875" s="38"/>
      <c r="X875" s="38">
        <v>161168750000</v>
      </c>
      <c r="Y875" s="38">
        <v>-150000000000</v>
      </c>
    </row>
    <row r="876" spans="2:25" hidden="1" x14ac:dyDescent="0.3">
      <c r="B876">
        <v>3133</v>
      </c>
      <c r="C876">
        <v>-13.425447331399999</v>
      </c>
      <c r="D876">
        <v>8.8439280143399994</v>
      </c>
      <c r="E876">
        <v>0</v>
      </c>
      <c r="S876">
        <v>14470</v>
      </c>
      <c r="T876" s="38">
        <v>-191000000000</v>
      </c>
      <c r="U876" s="38">
        <v>161168750000</v>
      </c>
      <c r="V876" s="38">
        <v>-150000000000</v>
      </c>
      <c r="W876" s="38"/>
      <c r="X876" s="38">
        <v>161168750000</v>
      </c>
      <c r="Y876" s="38">
        <v>-150000000000</v>
      </c>
    </row>
    <row r="877" spans="2:25" hidden="1" x14ac:dyDescent="0.3">
      <c r="B877">
        <v>3618</v>
      </c>
      <c r="C877">
        <v>-13.411900063699999</v>
      </c>
      <c r="D877">
        <v>8.3616570229100002</v>
      </c>
      <c r="E877">
        <v>0</v>
      </c>
      <c r="S877">
        <v>14471</v>
      </c>
      <c r="T877" s="38">
        <v>-181000000000</v>
      </c>
      <c r="U877" s="38">
        <v>161168750000</v>
      </c>
      <c r="V877" s="38">
        <v>-150000000000</v>
      </c>
      <c r="W877" s="38"/>
      <c r="X877" s="38">
        <v>161168750000</v>
      </c>
      <c r="Y877" s="38">
        <v>-150000000000</v>
      </c>
    </row>
    <row r="878" spans="2:25" hidden="1" x14ac:dyDescent="0.3">
      <c r="B878">
        <v>3433</v>
      </c>
      <c r="C878">
        <v>-13.4090872661</v>
      </c>
      <c r="D878">
        <v>10.7635923975</v>
      </c>
      <c r="E878">
        <v>0</v>
      </c>
      <c r="S878">
        <v>14472</v>
      </c>
      <c r="T878" s="38">
        <v>-171000000000</v>
      </c>
      <c r="U878" s="38">
        <v>161168750000</v>
      </c>
      <c r="V878" s="38">
        <v>-150000000000</v>
      </c>
      <c r="W878" s="38"/>
      <c r="X878" s="38">
        <v>161168750000</v>
      </c>
      <c r="Y878" s="38">
        <v>-150000000000</v>
      </c>
    </row>
    <row r="879" spans="2:25" hidden="1" x14ac:dyDescent="0.3">
      <c r="B879">
        <v>3427</v>
      </c>
      <c r="C879">
        <v>-13.4007215532</v>
      </c>
      <c r="D879">
        <v>20.995485538499999</v>
      </c>
      <c r="E879">
        <v>0</v>
      </c>
      <c r="S879">
        <v>14473</v>
      </c>
      <c r="T879" s="38">
        <v>-226000000000</v>
      </c>
      <c r="U879" s="38">
        <v>165687500000</v>
      </c>
      <c r="V879" s="38">
        <v>-150000000000</v>
      </c>
      <c r="W879" s="38"/>
      <c r="X879" s="38">
        <v>165687500000</v>
      </c>
      <c r="Y879" s="38">
        <v>-150000000000</v>
      </c>
    </row>
    <row r="880" spans="2:25" hidden="1" x14ac:dyDescent="0.3">
      <c r="B880">
        <v>3134</v>
      </c>
      <c r="C880">
        <v>-13.392728698100001</v>
      </c>
      <c r="D880">
        <v>7.8765845798600003</v>
      </c>
      <c r="E880">
        <v>0</v>
      </c>
      <c r="S880">
        <v>14474</v>
      </c>
      <c r="T880" s="38">
        <v>-221000000000</v>
      </c>
      <c r="U880" s="38">
        <v>165687500000</v>
      </c>
      <c r="V880" s="38">
        <v>-150000000000</v>
      </c>
      <c r="W880" s="38"/>
      <c r="X880" s="38">
        <v>165687500000</v>
      </c>
      <c r="Y880" s="38">
        <v>-150000000000</v>
      </c>
    </row>
    <row r="881" spans="2:25" hidden="1" x14ac:dyDescent="0.3">
      <c r="B881">
        <v>3621</v>
      </c>
      <c r="C881">
        <v>-13.3888515515</v>
      </c>
      <c r="D881">
        <v>11.242300977699999</v>
      </c>
      <c r="E881">
        <v>0</v>
      </c>
      <c r="S881">
        <v>14475</v>
      </c>
      <c r="T881" s="38">
        <v>-216000000000</v>
      </c>
      <c r="U881" s="38">
        <v>165687500000</v>
      </c>
      <c r="V881" s="38">
        <v>-150000000000</v>
      </c>
      <c r="W881" s="38"/>
      <c r="X881" s="38">
        <v>165687500000</v>
      </c>
      <c r="Y881" s="38">
        <v>-150000000000</v>
      </c>
    </row>
    <row r="882" spans="2:25" hidden="1" x14ac:dyDescent="0.3">
      <c r="B882">
        <v>3617</v>
      </c>
      <c r="C882">
        <v>-13.373557332500001</v>
      </c>
      <c r="D882">
        <v>7.3915121368000003</v>
      </c>
      <c r="E882">
        <v>0</v>
      </c>
      <c r="S882">
        <v>14476</v>
      </c>
      <c r="T882" s="38">
        <v>-211000000000</v>
      </c>
      <c r="U882" s="38">
        <v>165687500000</v>
      </c>
      <c r="V882" s="38">
        <v>-150000000000</v>
      </c>
      <c r="W882" s="38"/>
      <c r="X882" s="38">
        <v>165687500000</v>
      </c>
      <c r="Y882" s="38">
        <v>-150000000000</v>
      </c>
    </row>
    <row r="883" spans="2:25" hidden="1" x14ac:dyDescent="0.3">
      <c r="B883">
        <v>3123</v>
      </c>
      <c r="C883">
        <v>-13.372547104600001</v>
      </c>
      <c r="D883">
        <v>19.1540796683</v>
      </c>
      <c r="E883">
        <v>0</v>
      </c>
      <c r="S883">
        <v>14477</v>
      </c>
      <c r="T883" s="38">
        <v>-206000000000</v>
      </c>
      <c r="U883" s="38">
        <v>165687500000</v>
      </c>
      <c r="V883" s="38">
        <v>-150000000000</v>
      </c>
      <c r="W883" s="38"/>
      <c r="X883" s="38">
        <v>165687500000</v>
      </c>
      <c r="Y883" s="38">
        <v>-150000000000</v>
      </c>
    </row>
    <row r="884" spans="2:25" hidden="1" x14ac:dyDescent="0.3">
      <c r="B884">
        <v>3131</v>
      </c>
      <c r="C884">
        <v>-13.3606680106</v>
      </c>
      <c r="D884">
        <v>11.712362471700001</v>
      </c>
      <c r="E884">
        <v>0</v>
      </c>
      <c r="S884">
        <v>14478</v>
      </c>
      <c r="T884" s="38">
        <v>-201000000000</v>
      </c>
      <c r="U884" s="38">
        <v>165687500000</v>
      </c>
      <c r="V884" s="38">
        <v>-150000000000</v>
      </c>
      <c r="W884" s="38"/>
      <c r="X884" s="38">
        <v>165687500000</v>
      </c>
      <c r="Y884" s="38">
        <v>-150000000000</v>
      </c>
    </row>
    <row r="885" spans="2:25" hidden="1" x14ac:dyDescent="0.3">
      <c r="B885">
        <v>3184</v>
      </c>
      <c r="C885">
        <v>-13.3333249732</v>
      </c>
      <c r="D885">
        <v>6.8749095240600004</v>
      </c>
      <c r="E885">
        <v>0</v>
      </c>
      <c r="S885">
        <v>14479</v>
      </c>
      <c r="T885" s="38">
        <v>-196000000000</v>
      </c>
      <c r="U885" s="38">
        <v>165687500000</v>
      </c>
      <c r="V885" s="38">
        <v>-150000000000</v>
      </c>
      <c r="W885" s="38"/>
      <c r="X885" s="38">
        <v>165687500000</v>
      </c>
      <c r="Y885" s="38">
        <v>-150000000000</v>
      </c>
    </row>
    <row r="886" spans="2:25" hidden="1" x14ac:dyDescent="0.3">
      <c r="B886">
        <v>3622</v>
      </c>
      <c r="C886">
        <v>-13.332484469800001</v>
      </c>
      <c r="D886">
        <v>12.1824239656</v>
      </c>
      <c r="E886">
        <v>0</v>
      </c>
      <c r="S886">
        <v>14480</v>
      </c>
      <c r="T886" s="38">
        <v>-191000000000</v>
      </c>
      <c r="U886" s="38">
        <v>165687500000</v>
      </c>
      <c r="V886" s="38">
        <v>-150000000000</v>
      </c>
      <c r="W886" s="38"/>
      <c r="X886" s="38">
        <v>165687500000</v>
      </c>
      <c r="Y886" s="38">
        <v>-150000000000</v>
      </c>
    </row>
    <row r="887" spans="2:25" hidden="1" x14ac:dyDescent="0.3">
      <c r="B887">
        <v>3130</v>
      </c>
      <c r="C887">
        <v>-13.301466119300001</v>
      </c>
      <c r="D887">
        <v>12.6589542185</v>
      </c>
      <c r="E887">
        <v>0</v>
      </c>
      <c r="S887">
        <v>14481</v>
      </c>
      <c r="T887" s="38">
        <v>-186000000000</v>
      </c>
      <c r="U887" s="38">
        <v>165687500000</v>
      </c>
      <c r="V887" s="38">
        <v>-150000000000</v>
      </c>
      <c r="W887" s="38"/>
      <c r="X887" s="38">
        <v>165687500000</v>
      </c>
      <c r="Y887" s="38">
        <v>-150000000000</v>
      </c>
    </row>
    <row r="888" spans="2:25" hidden="1" x14ac:dyDescent="0.3">
      <c r="B888">
        <v>2861</v>
      </c>
      <c r="C888">
        <v>-13.3000985773</v>
      </c>
      <c r="D888">
        <v>3.4712501623800001</v>
      </c>
      <c r="E888">
        <v>0</v>
      </c>
      <c r="S888">
        <v>14482</v>
      </c>
      <c r="T888" s="38">
        <v>-181000000000</v>
      </c>
      <c r="U888" s="38">
        <v>165687500000</v>
      </c>
      <c r="V888" s="38">
        <v>-150000000000</v>
      </c>
      <c r="W888" s="38"/>
      <c r="X888" s="38">
        <v>165687500000</v>
      </c>
      <c r="Y888" s="38">
        <v>-150000000000</v>
      </c>
    </row>
    <row r="889" spans="2:25" x14ac:dyDescent="0.3">
      <c r="B889">
        <v>1479</v>
      </c>
      <c r="C889">
        <v>-13.3</v>
      </c>
      <c r="D889">
        <v>0</v>
      </c>
      <c r="E889">
        <v>0</v>
      </c>
      <c r="T889" s="38"/>
      <c r="U889" s="38"/>
      <c r="V889" s="38"/>
      <c r="W889" s="38"/>
      <c r="X889" s="38"/>
      <c r="Y889" s="38"/>
    </row>
    <row r="890" spans="2:25" hidden="1" x14ac:dyDescent="0.3">
      <c r="B890">
        <v>1872</v>
      </c>
      <c r="C890">
        <v>-13.3</v>
      </c>
      <c r="D890">
        <v>2.6</v>
      </c>
      <c r="E890">
        <v>0</v>
      </c>
      <c r="S890">
        <v>14484</v>
      </c>
      <c r="T890" s="38">
        <v>-171000000000</v>
      </c>
      <c r="U890" s="38">
        <v>165687500000</v>
      </c>
      <c r="V890" s="38">
        <v>-150000000000</v>
      </c>
      <c r="W890" s="38"/>
      <c r="X890" s="38">
        <v>165687500000</v>
      </c>
      <c r="Y890" s="38">
        <v>-150000000000</v>
      </c>
    </row>
    <row r="891" spans="2:25" hidden="1" x14ac:dyDescent="0.3">
      <c r="B891">
        <v>3972</v>
      </c>
      <c r="C891">
        <v>-13.3</v>
      </c>
      <c r="D891">
        <v>0.86666666666699999</v>
      </c>
      <c r="E891">
        <v>0</v>
      </c>
      <c r="S891">
        <v>14485</v>
      </c>
      <c r="T891" s="38">
        <v>-166000000000</v>
      </c>
      <c r="U891" s="38">
        <v>165687500000</v>
      </c>
      <c r="V891" s="38">
        <v>-150000000000</v>
      </c>
      <c r="W891" s="38"/>
      <c r="X891" s="38">
        <v>165687500000</v>
      </c>
      <c r="Y891" s="38">
        <v>-150000000000</v>
      </c>
    </row>
    <row r="892" spans="2:25" hidden="1" x14ac:dyDescent="0.3">
      <c r="B892">
        <v>3973</v>
      </c>
      <c r="C892">
        <v>-13.3</v>
      </c>
      <c r="D892">
        <v>1.7333333333300001</v>
      </c>
      <c r="E892">
        <v>0</v>
      </c>
      <c r="S892">
        <v>14486</v>
      </c>
      <c r="T892" s="38">
        <v>-221000000000</v>
      </c>
      <c r="U892" s="38">
        <v>170206250000</v>
      </c>
      <c r="V892" s="38">
        <v>-150000000000</v>
      </c>
      <c r="W892" s="38"/>
      <c r="X892" s="38">
        <v>170206250000</v>
      </c>
      <c r="Y892" s="38">
        <v>-150000000000</v>
      </c>
    </row>
    <row r="893" spans="2:25" hidden="1" x14ac:dyDescent="0.3">
      <c r="B893">
        <v>3612</v>
      </c>
      <c r="C893">
        <v>-13.293092613800001</v>
      </c>
      <c r="D893">
        <v>6.3583069113199997</v>
      </c>
      <c r="E893">
        <v>0</v>
      </c>
      <c r="T893" s="38"/>
      <c r="U893" s="38"/>
      <c r="V893" s="38"/>
    </row>
    <row r="894" spans="2:25" hidden="1" x14ac:dyDescent="0.3">
      <c r="B894">
        <v>2997</v>
      </c>
      <c r="C894">
        <v>-13.278710783599999</v>
      </c>
      <c r="D894">
        <v>4.34722255414</v>
      </c>
      <c r="E894">
        <v>0</v>
      </c>
      <c r="S894" t="s">
        <v>143</v>
      </c>
      <c r="T894" s="38" t="s">
        <v>144</v>
      </c>
      <c r="U894" s="38" t="s">
        <v>145</v>
      </c>
      <c r="V894" s="38" t="s">
        <v>146</v>
      </c>
      <c r="X894" t="s">
        <v>145</v>
      </c>
      <c r="Y894" t="s">
        <v>146</v>
      </c>
    </row>
    <row r="895" spans="2:25" hidden="1" x14ac:dyDescent="0.3">
      <c r="B895">
        <v>3814</v>
      </c>
      <c r="C895">
        <v>-13.2735766239</v>
      </c>
      <c r="D895">
        <v>21.3736611442</v>
      </c>
      <c r="E895">
        <v>0</v>
      </c>
      <c r="S895">
        <v>14487</v>
      </c>
      <c r="T895" s="38">
        <v>-211000000000</v>
      </c>
      <c r="U895" s="38">
        <v>170206250000</v>
      </c>
      <c r="V895" s="38">
        <v>-150000000000</v>
      </c>
      <c r="W895" s="38"/>
      <c r="X895" s="38">
        <v>170206250000</v>
      </c>
      <c r="Y895" s="38">
        <v>-150000000000</v>
      </c>
    </row>
    <row r="896" spans="2:25" hidden="1" x14ac:dyDescent="0.3">
      <c r="B896">
        <v>3623</v>
      </c>
      <c r="C896">
        <v>-13.2704477689</v>
      </c>
      <c r="D896">
        <v>13.1354844713</v>
      </c>
      <c r="E896">
        <v>0</v>
      </c>
      <c r="S896">
        <v>14488</v>
      </c>
      <c r="T896" s="38">
        <v>-201000000000</v>
      </c>
      <c r="U896" s="38">
        <v>170206250000</v>
      </c>
      <c r="V896" s="38">
        <v>-150000000000</v>
      </c>
      <c r="W896" s="38"/>
      <c r="X896" s="38">
        <v>170206250000</v>
      </c>
      <c r="Y896" s="38">
        <v>-150000000000</v>
      </c>
    </row>
    <row r="897" spans="2:25" hidden="1" x14ac:dyDescent="0.3">
      <c r="B897">
        <v>2423</v>
      </c>
      <c r="C897">
        <v>-13.258823529400001</v>
      </c>
      <c r="D897">
        <v>24.1</v>
      </c>
      <c r="E897">
        <v>0</v>
      </c>
      <c r="S897">
        <v>14489</v>
      </c>
      <c r="T897" s="38">
        <v>-191000000000</v>
      </c>
      <c r="U897" s="38">
        <v>170206250000</v>
      </c>
      <c r="V897" s="38">
        <v>-150000000000</v>
      </c>
      <c r="W897" s="38"/>
      <c r="X897" s="38">
        <v>170206250000</v>
      </c>
      <c r="Y897" s="38">
        <v>-150000000000</v>
      </c>
    </row>
    <row r="898" spans="2:25" hidden="1" x14ac:dyDescent="0.3">
      <c r="B898">
        <v>3629</v>
      </c>
      <c r="C898">
        <v>-13.2498317679</v>
      </c>
      <c r="D898">
        <v>18.803942643599999</v>
      </c>
      <c r="E898">
        <v>0</v>
      </c>
      <c r="S898">
        <v>14490</v>
      </c>
      <c r="T898" s="38">
        <v>-181000000000</v>
      </c>
      <c r="U898" s="38">
        <v>170206250000</v>
      </c>
      <c r="V898" s="38">
        <v>-150000000000</v>
      </c>
      <c r="W898" s="38"/>
      <c r="X898" s="38">
        <v>170206250000</v>
      </c>
      <c r="Y898" s="38">
        <v>-150000000000</v>
      </c>
    </row>
    <row r="899" spans="2:25" hidden="1" x14ac:dyDescent="0.3">
      <c r="B899">
        <v>3129</v>
      </c>
      <c r="C899">
        <v>-13.229328585499999</v>
      </c>
      <c r="D899">
        <v>13.623272797</v>
      </c>
      <c r="E899">
        <v>0</v>
      </c>
      <c r="S899">
        <v>14491</v>
      </c>
      <c r="T899" s="38">
        <v>-171000000000</v>
      </c>
      <c r="U899" s="38">
        <v>170206250000</v>
      </c>
      <c r="V899" s="38">
        <v>-150000000000</v>
      </c>
      <c r="W899" s="38"/>
      <c r="X899" s="38">
        <v>170206250000</v>
      </c>
      <c r="Y899" s="38">
        <v>-150000000000</v>
      </c>
    </row>
    <row r="900" spans="2:25" hidden="1" x14ac:dyDescent="0.3">
      <c r="B900">
        <v>3109</v>
      </c>
      <c r="C900">
        <v>-13.226952664000001</v>
      </c>
      <c r="D900">
        <v>5.2281409161700001</v>
      </c>
      <c r="E900">
        <v>0</v>
      </c>
      <c r="S900">
        <v>14492</v>
      </c>
      <c r="T900" s="38">
        <v>-226000000000</v>
      </c>
      <c r="U900" s="38">
        <v>174725000000</v>
      </c>
      <c r="V900" s="38">
        <v>-150000000000</v>
      </c>
      <c r="W900" s="38"/>
      <c r="X900" s="38">
        <v>174725000000</v>
      </c>
      <c r="Y900" s="38">
        <v>-150000000000</v>
      </c>
    </row>
    <row r="901" spans="2:25" hidden="1" x14ac:dyDescent="0.3">
      <c r="B901">
        <v>2770</v>
      </c>
      <c r="C901">
        <v>-13.2213826006</v>
      </c>
      <c r="D901">
        <v>23.6400546984</v>
      </c>
      <c r="E901">
        <v>0</v>
      </c>
      <c r="S901">
        <v>14493</v>
      </c>
      <c r="T901" s="38">
        <v>-221000000000</v>
      </c>
      <c r="U901" s="38">
        <v>174725000000</v>
      </c>
      <c r="V901" s="38">
        <v>-150000000000</v>
      </c>
      <c r="W901" s="38"/>
      <c r="X901" s="38">
        <v>174725000000</v>
      </c>
      <c r="Y901" s="38">
        <v>-150000000000</v>
      </c>
    </row>
    <row r="902" spans="2:25" hidden="1" x14ac:dyDescent="0.3">
      <c r="B902">
        <v>3425</v>
      </c>
      <c r="C902">
        <v>-13.219503142600001</v>
      </c>
      <c r="D902">
        <v>21.811759859799999</v>
      </c>
      <c r="E902">
        <v>0</v>
      </c>
      <c r="S902">
        <v>14494</v>
      </c>
      <c r="T902" s="38">
        <v>-216000000000</v>
      </c>
      <c r="U902" s="38">
        <v>174725000000</v>
      </c>
      <c r="V902" s="38">
        <v>-150000000000</v>
      </c>
      <c r="W902" s="38"/>
      <c r="X902" s="38">
        <v>174725000000</v>
      </c>
      <c r="Y902" s="38">
        <v>-150000000000</v>
      </c>
    </row>
    <row r="903" spans="2:25" hidden="1" x14ac:dyDescent="0.3">
      <c r="B903">
        <v>3624</v>
      </c>
      <c r="C903">
        <v>-13.1882094022</v>
      </c>
      <c r="D903">
        <v>14.111061122800001</v>
      </c>
      <c r="E903">
        <v>0</v>
      </c>
      <c r="S903">
        <v>14495</v>
      </c>
      <c r="T903" s="38">
        <v>-211000000000</v>
      </c>
      <c r="U903" s="38">
        <v>174725000000</v>
      </c>
      <c r="V903" s="38">
        <v>-150000000000</v>
      </c>
      <c r="W903" s="38"/>
      <c r="X903" s="38">
        <v>174725000000</v>
      </c>
      <c r="Y903" s="38">
        <v>-150000000000</v>
      </c>
    </row>
    <row r="904" spans="2:25" hidden="1" x14ac:dyDescent="0.3">
      <c r="B904">
        <v>3788</v>
      </c>
      <c r="C904">
        <v>-13.1839416718</v>
      </c>
      <c r="D904">
        <v>23.180109396799999</v>
      </c>
      <c r="E904">
        <v>0</v>
      </c>
      <c r="S904">
        <v>14496</v>
      </c>
      <c r="T904" s="38">
        <v>-206000000000</v>
      </c>
      <c r="U904" s="38">
        <v>174725000000</v>
      </c>
      <c r="V904" s="38">
        <v>-150000000000</v>
      </c>
      <c r="W904" s="38"/>
      <c r="X904" s="38">
        <v>174725000000</v>
      </c>
      <c r="Y904" s="38">
        <v>-150000000000</v>
      </c>
    </row>
    <row r="905" spans="2:25" hidden="1" x14ac:dyDescent="0.3">
      <c r="B905">
        <v>3128</v>
      </c>
      <c r="C905">
        <v>-13.1781593769</v>
      </c>
      <c r="D905">
        <v>14.5846287288</v>
      </c>
      <c r="E905">
        <v>0</v>
      </c>
      <c r="S905">
        <v>14497</v>
      </c>
      <c r="T905" s="38">
        <v>-201000000000</v>
      </c>
      <c r="U905" s="38">
        <v>174725000000</v>
      </c>
      <c r="V905" s="38">
        <v>-150000000000</v>
      </c>
      <c r="W905" s="38"/>
      <c r="X905" s="38">
        <v>174725000000</v>
      </c>
      <c r="Y905" s="38">
        <v>-150000000000</v>
      </c>
    </row>
    <row r="906" spans="2:25" hidden="1" x14ac:dyDescent="0.3">
      <c r="B906">
        <v>2917</v>
      </c>
      <c r="C906">
        <v>-13.1746856665</v>
      </c>
      <c r="D906">
        <v>22.714983986099998</v>
      </c>
      <c r="E906">
        <v>0</v>
      </c>
      <c r="S906">
        <v>14498</v>
      </c>
      <c r="T906" s="38">
        <v>-196000000000</v>
      </c>
      <c r="U906" s="38">
        <v>174725000000</v>
      </c>
      <c r="V906" s="38">
        <v>-150000000000</v>
      </c>
      <c r="W906" s="38"/>
      <c r="X906" s="38">
        <v>174725000000</v>
      </c>
      <c r="Y906" s="38">
        <v>-150000000000</v>
      </c>
    </row>
    <row r="907" spans="2:25" hidden="1" x14ac:dyDescent="0.3">
      <c r="B907">
        <v>3124</v>
      </c>
      <c r="C907">
        <v>-13.1705241466</v>
      </c>
      <c r="D907">
        <v>18.3978426527</v>
      </c>
      <c r="E907">
        <v>0</v>
      </c>
      <c r="S907">
        <v>14499</v>
      </c>
      <c r="T907" s="38">
        <v>-191000000000</v>
      </c>
      <c r="U907" s="38">
        <v>174725000000</v>
      </c>
      <c r="V907" s="38">
        <v>-150000000000</v>
      </c>
      <c r="W907" s="38"/>
      <c r="X907" s="38">
        <v>174725000000</v>
      </c>
      <c r="Y907" s="38">
        <v>-150000000000</v>
      </c>
    </row>
    <row r="908" spans="2:25" hidden="1" x14ac:dyDescent="0.3">
      <c r="B908">
        <v>3625</v>
      </c>
      <c r="C908">
        <v>-13.1681093516</v>
      </c>
      <c r="D908">
        <v>15.0581963349</v>
      </c>
      <c r="E908">
        <v>0</v>
      </c>
      <c r="S908">
        <v>14500</v>
      </c>
      <c r="T908" s="38">
        <v>-186000000000</v>
      </c>
      <c r="U908" s="38">
        <v>174725000000</v>
      </c>
      <c r="V908" s="38">
        <v>-150000000000</v>
      </c>
      <c r="W908" s="38"/>
      <c r="X908" s="38">
        <v>174725000000</v>
      </c>
      <c r="Y908" s="38">
        <v>-150000000000</v>
      </c>
    </row>
    <row r="909" spans="2:25" hidden="1" x14ac:dyDescent="0.3">
      <c r="B909">
        <v>3170</v>
      </c>
      <c r="C909">
        <v>-13.166024138399999</v>
      </c>
      <c r="D909">
        <v>20.401055951499998</v>
      </c>
      <c r="E909">
        <v>0</v>
      </c>
      <c r="S909">
        <v>14501</v>
      </c>
      <c r="T909" s="38">
        <v>-181000000000</v>
      </c>
      <c r="U909" s="38">
        <v>174725000000</v>
      </c>
      <c r="V909" s="38">
        <v>-150000000000</v>
      </c>
      <c r="W909" s="38"/>
      <c r="X909" s="38">
        <v>174725000000</v>
      </c>
      <c r="Y909" s="38">
        <v>-150000000000</v>
      </c>
    </row>
    <row r="910" spans="2:25" hidden="1" x14ac:dyDescent="0.3">
      <c r="B910">
        <v>3716</v>
      </c>
      <c r="C910">
        <v>-13.165429661199999</v>
      </c>
      <c r="D910">
        <v>22.249858575499999</v>
      </c>
      <c r="E910">
        <v>0</v>
      </c>
      <c r="S910">
        <v>14502</v>
      </c>
      <c r="T910" s="38">
        <v>-176000000000</v>
      </c>
      <c r="U910" s="38">
        <v>174725000000</v>
      </c>
      <c r="V910" s="38">
        <v>-150000000000</v>
      </c>
      <c r="W910" s="38"/>
      <c r="X910" s="38">
        <v>174725000000</v>
      </c>
      <c r="Y910" s="38">
        <v>-150000000000</v>
      </c>
    </row>
    <row r="911" spans="2:25" hidden="1" x14ac:dyDescent="0.3">
      <c r="B911">
        <v>3171</v>
      </c>
      <c r="C911">
        <v>-13.1497221178</v>
      </c>
      <c r="D911">
        <v>19.844509331600001</v>
      </c>
      <c r="E911">
        <v>0</v>
      </c>
      <c r="S911">
        <v>14503</v>
      </c>
      <c r="T911" s="38">
        <v>-171000000000</v>
      </c>
      <c r="U911" s="38">
        <v>174725000000</v>
      </c>
      <c r="V911" s="38">
        <v>-150000000000</v>
      </c>
      <c r="W911" s="38"/>
      <c r="X911" s="38">
        <v>174725000000</v>
      </c>
      <c r="Y911" s="38">
        <v>-150000000000</v>
      </c>
    </row>
    <row r="912" spans="2:25" hidden="1" x14ac:dyDescent="0.3">
      <c r="B912">
        <v>3127</v>
      </c>
      <c r="C912">
        <v>-13.1491028093</v>
      </c>
      <c r="D912">
        <v>15.5443466346</v>
      </c>
      <c r="E912">
        <v>0</v>
      </c>
      <c r="S912">
        <v>14504</v>
      </c>
      <c r="T912" s="38">
        <v>-166000000000</v>
      </c>
      <c r="U912" s="38">
        <v>174725000000</v>
      </c>
      <c r="V912" s="38">
        <v>-150000000000</v>
      </c>
      <c r="W912" s="38"/>
      <c r="X912" s="38">
        <v>174725000000</v>
      </c>
      <c r="Y912" s="38">
        <v>-150000000000</v>
      </c>
    </row>
    <row r="913" spans="2:25" hidden="1" x14ac:dyDescent="0.3">
      <c r="B913">
        <v>3626</v>
      </c>
      <c r="C913">
        <v>-13.130096267000001</v>
      </c>
      <c r="D913">
        <v>16.030496934199999</v>
      </c>
      <c r="E913">
        <v>0</v>
      </c>
      <c r="S913">
        <v>14505</v>
      </c>
      <c r="T913" s="38">
        <v>-221000000000</v>
      </c>
      <c r="U913" s="38">
        <v>179243750000</v>
      </c>
      <c r="V913" s="38">
        <v>-150000000000</v>
      </c>
      <c r="W913" s="38"/>
      <c r="X913" s="38">
        <v>179243750000</v>
      </c>
      <c r="Y913" s="38">
        <v>-150000000000</v>
      </c>
    </row>
    <row r="914" spans="2:25" hidden="1" x14ac:dyDescent="0.3">
      <c r="B914">
        <v>3126</v>
      </c>
      <c r="C914">
        <v>-13.113661515800001</v>
      </c>
      <c r="D914">
        <v>16.524351557300001</v>
      </c>
      <c r="E914">
        <v>0</v>
      </c>
      <c r="S914">
        <v>14506</v>
      </c>
      <c r="T914" s="38">
        <v>-211000000000</v>
      </c>
      <c r="U914" s="38">
        <v>179243750000</v>
      </c>
      <c r="V914" s="38">
        <v>-150000000000</v>
      </c>
      <c r="W914" s="38"/>
      <c r="X914" s="38">
        <v>179243750000</v>
      </c>
      <c r="Y914" s="38">
        <v>-150000000000</v>
      </c>
    </row>
    <row r="915" spans="2:25" hidden="1" x14ac:dyDescent="0.3">
      <c r="B915">
        <v>3627</v>
      </c>
      <c r="C915">
        <v>-13.0972267645</v>
      </c>
      <c r="D915">
        <v>17.0182061804</v>
      </c>
      <c r="E915">
        <v>0</v>
      </c>
      <c r="T915" s="38"/>
      <c r="U915" s="38"/>
      <c r="V915" s="38"/>
    </row>
    <row r="916" spans="2:25" hidden="1" x14ac:dyDescent="0.3">
      <c r="B916">
        <v>3125</v>
      </c>
      <c r="C916">
        <v>-13.094221644899999</v>
      </c>
      <c r="D916">
        <v>17.504974421099998</v>
      </c>
      <c r="E916">
        <v>0</v>
      </c>
      <c r="S916" t="s">
        <v>143</v>
      </c>
      <c r="T916" s="38" t="s">
        <v>144</v>
      </c>
      <c r="U916" s="38" t="s">
        <v>145</v>
      </c>
      <c r="V916" s="38" t="s">
        <v>146</v>
      </c>
      <c r="X916" t="s">
        <v>145</v>
      </c>
      <c r="Y916" t="s">
        <v>146</v>
      </c>
    </row>
    <row r="917" spans="2:25" hidden="1" x14ac:dyDescent="0.3">
      <c r="B917">
        <v>3628</v>
      </c>
      <c r="C917">
        <v>-13.0912165253</v>
      </c>
      <c r="D917">
        <v>17.991742661699998</v>
      </c>
      <c r="E917">
        <v>0</v>
      </c>
      <c r="S917">
        <v>14507</v>
      </c>
      <c r="T917" s="38">
        <v>-201000000000</v>
      </c>
      <c r="U917" s="38">
        <v>179243750000</v>
      </c>
      <c r="V917" s="38">
        <v>-150000000000</v>
      </c>
      <c r="W917" s="38"/>
      <c r="X917" s="38">
        <v>179243750000</v>
      </c>
      <c r="Y917" s="38">
        <v>-150000000000</v>
      </c>
    </row>
    <row r="918" spans="2:25" hidden="1" x14ac:dyDescent="0.3">
      <c r="B918">
        <v>3181</v>
      </c>
      <c r="C918">
        <v>-13.0190508536</v>
      </c>
      <c r="D918">
        <v>9.3633992606100005</v>
      </c>
      <c r="E918">
        <v>0</v>
      </c>
      <c r="S918">
        <v>14508</v>
      </c>
      <c r="T918" s="38">
        <v>-191000000000</v>
      </c>
      <c r="U918" s="38">
        <v>179243750000</v>
      </c>
      <c r="V918" s="38">
        <v>-150000000000</v>
      </c>
      <c r="W918" s="38"/>
      <c r="X918" s="38">
        <v>179243750000</v>
      </c>
      <c r="Y918" s="38">
        <v>-150000000000</v>
      </c>
    </row>
    <row r="919" spans="2:25" hidden="1" x14ac:dyDescent="0.3">
      <c r="B919">
        <v>3228</v>
      </c>
      <c r="C919">
        <v>-13.0093060575</v>
      </c>
      <c r="D919">
        <v>6.0730037561100003</v>
      </c>
      <c r="E919">
        <v>0</v>
      </c>
      <c r="S919">
        <v>14509</v>
      </c>
      <c r="T919" s="38">
        <v>-181000000000</v>
      </c>
      <c r="U919" s="38">
        <v>179243750000</v>
      </c>
      <c r="V919" s="38">
        <v>-150000000000</v>
      </c>
      <c r="W919" s="38"/>
      <c r="X919" s="38">
        <v>179243750000</v>
      </c>
      <c r="Y919" s="38">
        <v>-150000000000</v>
      </c>
    </row>
    <row r="920" spans="2:25" hidden="1" x14ac:dyDescent="0.3">
      <c r="B920">
        <v>3180</v>
      </c>
      <c r="C920">
        <v>-13.006679953600001</v>
      </c>
      <c r="D920">
        <v>10.3196885656</v>
      </c>
      <c r="E920">
        <v>0</v>
      </c>
      <c r="S920">
        <v>14510</v>
      </c>
      <c r="T920" s="38">
        <v>-171000000000</v>
      </c>
      <c r="U920" s="38">
        <v>179243750000</v>
      </c>
      <c r="V920" s="38">
        <v>-150000000000</v>
      </c>
      <c r="W920" s="38"/>
      <c r="X920" s="38">
        <v>179243750000</v>
      </c>
      <c r="Y920" s="38">
        <v>-150000000000</v>
      </c>
    </row>
    <row r="921" spans="2:25" hidden="1" x14ac:dyDescent="0.3">
      <c r="B921">
        <v>3182</v>
      </c>
      <c r="C921">
        <v>-12.9844932777</v>
      </c>
      <c r="D921">
        <v>8.4052984019300006</v>
      </c>
      <c r="E921">
        <v>0</v>
      </c>
      <c r="S921">
        <v>14511</v>
      </c>
      <c r="T921" s="38">
        <v>-226000000000</v>
      </c>
      <c r="U921" s="38">
        <v>183762500000</v>
      </c>
      <c r="V921" s="38">
        <v>-150000000000</v>
      </c>
      <c r="W921" s="38"/>
      <c r="X921" s="38">
        <v>183762500000</v>
      </c>
      <c r="Y921" s="38">
        <v>-150000000000</v>
      </c>
    </row>
    <row r="922" spans="2:25" hidden="1" x14ac:dyDescent="0.3">
      <c r="B922">
        <v>3179</v>
      </c>
      <c r="C922">
        <v>-12.951093408</v>
      </c>
      <c r="D922">
        <v>11.273359474199999</v>
      </c>
      <c r="E922">
        <v>0</v>
      </c>
      <c r="S922">
        <v>14512</v>
      </c>
      <c r="T922" s="38">
        <v>-221000000000</v>
      </c>
      <c r="U922" s="38">
        <v>183762500000</v>
      </c>
      <c r="V922" s="38">
        <v>-150000000000</v>
      </c>
      <c r="W922" s="38"/>
      <c r="X922" s="38">
        <v>183762500000</v>
      </c>
      <c r="Y922" s="38">
        <v>-150000000000</v>
      </c>
    </row>
    <row r="923" spans="2:25" hidden="1" x14ac:dyDescent="0.3">
      <c r="B923">
        <v>3183</v>
      </c>
      <c r="C923">
        <v>-12.9351206955</v>
      </c>
      <c r="D923">
        <v>7.4606725971100003</v>
      </c>
      <c r="E923">
        <v>0</v>
      </c>
      <c r="S923">
        <v>14513</v>
      </c>
      <c r="T923" s="38">
        <v>-216000000000</v>
      </c>
      <c r="U923" s="38">
        <v>183762500000</v>
      </c>
      <c r="V923" s="38">
        <v>-150000000000</v>
      </c>
      <c r="W923" s="38"/>
      <c r="X923" s="38">
        <v>183762500000</v>
      </c>
      <c r="Y923" s="38">
        <v>-150000000000</v>
      </c>
    </row>
    <row r="924" spans="2:25" hidden="1" x14ac:dyDescent="0.3">
      <c r="B924">
        <v>3773</v>
      </c>
      <c r="C924">
        <v>-12.9045731648</v>
      </c>
      <c r="D924">
        <v>3.45385397059</v>
      </c>
      <c r="E924">
        <v>0</v>
      </c>
      <c r="S924">
        <v>14514</v>
      </c>
      <c r="T924" s="38">
        <v>-211000000000</v>
      </c>
      <c r="U924" s="38">
        <v>183762500000</v>
      </c>
      <c r="V924" s="38">
        <v>-150000000000</v>
      </c>
      <c r="W924" s="38"/>
      <c r="X924" s="38">
        <v>183762500000</v>
      </c>
      <c r="Y924" s="38">
        <v>-150000000000</v>
      </c>
    </row>
    <row r="925" spans="2:25" hidden="1" x14ac:dyDescent="0.3">
      <c r="B925">
        <v>2785</v>
      </c>
      <c r="C925">
        <v>-12.9022865824</v>
      </c>
      <c r="D925">
        <v>3.0269269852899998</v>
      </c>
      <c r="E925">
        <v>0</v>
      </c>
      <c r="S925">
        <v>14515</v>
      </c>
      <c r="T925" s="38">
        <v>-206000000000</v>
      </c>
      <c r="U925" s="38">
        <v>183762500000</v>
      </c>
      <c r="V925" s="38">
        <v>-150000000000</v>
      </c>
      <c r="W925" s="38"/>
      <c r="X925" s="38">
        <v>183762500000</v>
      </c>
      <c r="Y925" s="38">
        <v>-150000000000</v>
      </c>
    </row>
    <row r="926" spans="2:25" x14ac:dyDescent="0.3">
      <c r="B926">
        <v>249</v>
      </c>
      <c r="C926">
        <v>-12.9</v>
      </c>
      <c r="D926">
        <v>0</v>
      </c>
      <c r="E926">
        <v>0</v>
      </c>
      <c r="T926" s="38"/>
      <c r="U926" s="38"/>
      <c r="V926" s="38"/>
      <c r="W926" s="38"/>
      <c r="X926" s="38"/>
      <c r="Y926" s="38"/>
    </row>
    <row r="927" spans="2:25" hidden="1" x14ac:dyDescent="0.3">
      <c r="B927">
        <v>250</v>
      </c>
      <c r="C927">
        <v>-12.9</v>
      </c>
      <c r="D927">
        <v>2.6</v>
      </c>
      <c r="E927">
        <v>0</v>
      </c>
      <c r="S927">
        <v>14517</v>
      </c>
      <c r="T927" s="38">
        <v>-196000000000</v>
      </c>
      <c r="U927" s="38">
        <v>183762500000</v>
      </c>
      <c r="V927" s="38">
        <v>-150000000000</v>
      </c>
      <c r="W927" s="38"/>
      <c r="X927" s="38">
        <v>183762500000</v>
      </c>
      <c r="Y927" s="38">
        <v>-150000000000</v>
      </c>
    </row>
    <row r="928" spans="2:25" hidden="1" x14ac:dyDescent="0.3">
      <c r="B928">
        <v>251</v>
      </c>
      <c r="C928">
        <v>-12.9</v>
      </c>
      <c r="D928">
        <v>0.433333333333</v>
      </c>
      <c r="E928">
        <v>0</v>
      </c>
      <c r="S928">
        <v>14518</v>
      </c>
      <c r="T928" s="38">
        <v>-191000000000</v>
      </c>
      <c r="U928" s="38">
        <v>183762500000</v>
      </c>
      <c r="V928" s="38">
        <v>-150000000000</v>
      </c>
      <c r="W928" s="38"/>
      <c r="X928" s="38">
        <v>183762500000</v>
      </c>
      <c r="Y928" s="38">
        <v>-150000000000</v>
      </c>
    </row>
    <row r="929" spans="2:25" hidden="1" x14ac:dyDescent="0.3">
      <c r="B929">
        <v>252</v>
      </c>
      <c r="C929">
        <v>-12.9</v>
      </c>
      <c r="D929">
        <v>0.86666666666699999</v>
      </c>
      <c r="E929">
        <v>0</v>
      </c>
      <c r="S929">
        <v>14519</v>
      </c>
      <c r="T929" s="38">
        <v>-186000000000</v>
      </c>
      <c r="U929" s="38">
        <v>183762500000</v>
      </c>
      <c r="V929" s="38">
        <v>-150000000000</v>
      </c>
      <c r="W929" s="38"/>
      <c r="X929" s="38">
        <v>183762500000</v>
      </c>
      <c r="Y929" s="38">
        <v>-150000000000</v>
      </c>
    </row>
    <row r="930" spans="2:25" hidden="1" x14ac:dyDescent="0.3">
      <c r="B930">
        <v>253</v>
      </c>
      <c r="C930">
        <v>-12.9</v>
      </c>
      <c r="D930">
        <v>1.3</v>
      </c>
      <c r="E930">
        <v>0</v>
      </c>
      <c r="S930">
        <v>14520</v>
      </c>
      <c r="T930" s="38">
        <v>-181000000000</v>
      </c>
      <c r="U930" s="38">
        <v>183762500000</v>
      </c>
      <c r="V930" s="38">
        <v>-150000000000</v>
      </c>
      <c r="W930" s="38"/>
      <c r="X930" s="38">
        <v>183762500000</v>
      </c>
      <c r="Y930" s="38">
        <v>-150000000000</v>
      </c>
    </row>
    <row r="931" spans="2:25" hidden="1" x14ac:dyDescent="0.3">
      <c r="B931">
        <v>254</v>
      </c>
      <c r="C931">
        <v>-12.9</v>
      </c>
      <c r="D931">
        <v>1.7333333333300001</v>
      </c>
      <c r="E931">
        <v>0</v>
      </c>
      <c r="S931">
        <v>14521</v>
      </c>
      <c r="T931" s="38">
        <v>-176000000000</v>
      </c>
      <c r="U931" s="38">
        <v>183762500000</v>
      </c>
      <c r="V931" s="38">
        <v>-150000000000</v>
      </c>
      <c r="W931" s="38"/>
      <c r="X931" s="38">
        <v>183762500000</v>
      </c>
      <c r="Y931" s="38">
        <v>-150000000000</v>
      </c>
    </row>
    <row r="932" spans="2:25" hidden="1" x14ac:dyDescent="0.3">
      <c r="B932">
        <v>255</v>
      </c>
      <c r="C932">
        <v>-12.9</v>
      </c>
      <c r="D932">
        <v>2.1666666666699999</v>
      </c>
      <c r="E932">
        <v>0</v>
      </c>
      <c r="S932">
        <v>14522</v>
      </c>
      <c r="T932" s="38">
        <v>-171000000000</v>
      </c>
      <c r="U932" s="38">
        <v>183762500000</v>
      </c>
      <c r="V932" s="38">
        <v>-150000000000</v>
      </c>
      <c r="W932" s="38"/>
      <c r="X932" s="38">
        <v>183762500000</v>
      </c>
      <c r="Y932" s="38">
        <v>-150000000000</v>
      </c>
    </row>
    <row r="933" spans="2:25" hidden="1" x14ac:dyDescent="0.3">
      <c r="B933">
        <v>2932</v>
      </c>
      <c r="C933">
        <v>-12.8965536187</v>
      </c>
      <c r="D933">
        <v>3.8772175944399998</v>
      </c>
      <c r="E933">
        <v>0</v>
      </c>
      <c r="S933">
        <v>14523</v>
      </c>
      <c r="T933" s="38">
        <v>-166000000000</v>
      </c>
      <c r="U933" s="38">
        <v>183762500000</v>
      </c>
      <c r="V933" s="38">
        <v>-150000000000</v>
      </c>
      <c r="W933" s="38"/>
      <c r="X933" s="38">
        <v>183762500000</v>
      </c>
      <c r="Y933" s="38">
        <v>-150000000000</v>
      </c>
    </row>
    <row r="934" spans="2:25" hidden="1" x14ac:dyDescent="0.3">
      <c r="B934">
        <v>3702</v>
      </c>
      <c r="C934">
        <v>-12.888534072600001</v>
      </c>
      <c r="D934">
        <v>4.3005812182799996</v>
      </c>
      <c r="E934">
        <v>0</v>
      </c>
      <c r="S934">
        <v>14524</v>
      </c>
      <c r="T934" s="38">
        <v>-221000000000</v>
      </c>
      <c r="U934" s="38">
        <v>188281250000</v>
      </c>
      <c r="V934" s="38">
        <v>-150000000000</v>
      </c>
      <c r="W934" s="38"/>
      <c r="X934" s="38">
        <v>188281250000</v>
      </c>
      <c r="Y934" s="38">
        <v>-150000000000</v>
      </c>
    </row>
    <row r="935" spans="2:25" hidden="1" x14ac:dyDescent="0.3">
      <c r="B935">
        <v>3178</v>
      </c>
      <c r="C935">
        <v>-12.8716331164</v>
      </c>
      <c r="D935">
        <v>12.234195143000001</v>
      </c>
      <c r="E935">
        <v>0</v>
      </c>
      <c r="S935">
        <v>14525</v>
      </c>
      <c r="T935" s="38">
        <v>-211000000000</v>
      </c>
      <c r="U935" s="38">
        <v>188281250000</v>
      </c>
      <c r="V935" s="38">
        <v>-150000000000</v>
      </c>
      <c r="W935" s="38"/>
      <c r="X935" s="38">
        <v>188281250000</v>
      </c>
      <c r="Y935" s="38">
        <v>-150000000000</v>
      </c>
    </row>
    <row r="936" spans="2:25" hidden="1" x14ac:dyDescent="0.3">
      <c r="B936">
        <v>3057</v>
      </c>
      <c r="C936">
        <v>-12.868881181300001</v>
      </c>
      <c r="D936">
        <v>4.7129501923100001</v>
      </c>
      <c r="E936">
        <v>0</v>
      </c>
      <c r="S936">
        <v>14526</v>
      </c>
      <c r="T936" s="38">
        <v>-201000000000</v>
      </c>
      <c r="U936" s="38">
        <v>188281250000</v>
      </c>
      <c r="V936" s="38">
        <v>-150000000000</v>
      </c>
      <c r="W936" s="38"/>
      <c r="X936" s="38">
        <v>188281250000</v>
      </c>
      <c r="Y936" s="38">
        <v>-150000000000</v>
      </c>
    </row>
    <row r="937" spans="2:25" hidden="1" x14ac:dyDescent="0.3">
      <c r="B937">
        <v>3644</v>
      </c>
      <c r="C937">
        <v>-12.849228289899999</v>
      </c>
      <c r="D937">
        <v>5.1253191663299997</v>
      </c>
      <c r="E937">
        <v>0</v>
      </c>
      <c r="T937" s="38"/>
      <c r="U937" s="38"/>
      <c r="V937" s="38"/>
    </row>
    <row r="938" spans="2:25" hidden="1" x14ac:dyDescent="0.3">
      <c r="B938">
        <v>3428</v>
      </c>
      <c r="C938">
        <v>-12.845918793399999</v>
      </c>
      <c r="D938">
        <v>21.2262863252</v>
      </c>
      <c r="E938">
        <v>0</v>
      </c>
      <c r="S938" t="s">
        <v>143</v>
      </c>
      <c r="T938" s="38" t="s">
        <v>144</v>
      </c>
      <c r="U938" s="38" t="s">
        <v>145</v>
      </c>
      <c r="V938" s="38" t="s">
        <v>146</v>
      </c>
      <c r="X938" t="s">
        <v>145</v>
      </c>
      <c r="Y938" t="s">
        <v>146</v>
      </c>
    </row>
    <row r="939" spans="2:25" hidden="1" x14ac:dyDescent="0.3">
      <c r="B939">
        <v>3264</v>
      </c>
      <c r="C939">
        <v>-12.822635007000001</v>
      </c>
      <c r="D939">
        <v>6.5342405364899996</v>
      </c>
      <c r="E939">
        <v>0</v>
      </c>
      <c r="S939">
        <v>14527</v>
      </c>
      <c r="T939" s="38">
        <v>-191000000000</v>
      </c>
      <c r="U939" s="38">
        <v>188281250000</v>
      </c>
      <c r="V939" s="38">
        <v>-150000000000</v>
      </c>
      <c r="W939" s="38"/>
      <c r="X939" s="38">
        <v>188281250000</v>
      </c>
      <c r="Y939" s="38">
        <v>-150000000000</v>
      </c>
    </row>
    <row r="940" spans="2:25" hidden="1" x14ac:dyDescent="0.3">
      <c r="B940">
        <v>3613</v>
      </c>
      <c r="C940">
        <v>-12.8041817944</v>
      </c>
      <c r="D940">
        <v>20.184801970199999</v>
      </c>
      <c r="E940">
        <v>0</v>
      </c>
      <c r="S940">
        <v>14528</v>
      </c>
      <c r="T940" s="38">
        <v>-181000000000</v>
      </c>
      <c r="U940" s="38">
        <v>188281250000</v>
      </c>
      <c r="V940" s="38">
        <v>-150000000000</v>
      </c>
      <c r="W940" s="38"/>
      <c r="X940" s="38">
        <v>188281250000</v>
      </c>
      <c r="Y940" s="38">
        <v>-150000000000</v>
      </c>
    </row>
    <row r="941" spans="2:25" hidden="1" x14ac:dyDescent="0.3">
      <c r="B941">
        <v>3159</v>
      </c>
      <c r="C941">
        <v>-12.7873738956</v>
      </c>
      <c r="D941">
        <v>5.4565098836099999</v>
      </c>
      <c r="E941">
        <v>0</v>
      </c>
      <c r="S941">
        <v>14529</v>
      </c>
      <c r="T941" s="38">
        <v>-171000000000</v>
      </c>
      <c r="U941" s="38">
        <v>188281250000</v>
      </c>
      <c r="V941" s="38">
        <v>-150000000000</v>
      </c>
      <c r="W941" s="38"/>
      <c r="X941" s="38">
        <v>188281250000</v>
      </c>
      <c r="Y941" s="38">
        <v>-150000000000</v>
      </c>
    </row>
    <row r="942" spans="2:25" hidden="1" x14ac:dyDescent="0.3">
      <c r="B942">
        <v>2422</v>
      </c>
      <c r="C942">
        <v>-12.785294117699999</v>
      </c>
      <c r="D942">
        <v>24.1</v>
      </c>
      <c r="E942">
        <v>0</v>
      </c>
      <c r="S942">
        <v>24670</v>
      </c>
      <c r="T942" s="38">
        <v>640000000000</v>
      </c>
      <c r="U942" s="38" t="s">
        <v>147</v>
      </c>
      <c r="V942" s="38">
        <v>-150000000000</v>
      </c>
      <c r="W942" s="38"/>
      <c r="X942" t="s">
        <v>147</v>
      </c>
      <c r="Y942" s="38">
        <v>-150000000000</v>
      </c>
    </row>
    <row r="943" spans="2:25" hidden="1" x14ac:dyDescent="0.3">
      <c r="B943">
        <v>3177</v>
      </c>
      <c r="C943">
        <v>-12.778914885500001</v>
      </c>
      <c r="D943">
        <v>13.193929368299999</v>
      </c>
      <c r="E943">
        <v>0</v>
      </c>
      <c r="S943">
        <v>24680</v>
      </c>
      <c r="T943" s="38">
        <v>640000000000</v>
      </c>
      <c r="U943" s="38">
        <v>260000000000</v>
      </c>
      <c r="V943" s="38">
        <v>-150000000000</v>
      </c>
      <c r="W943" s="38"/>
      <c r="X943" s="38">
        <v>260000000000</v>
      </c>
      <c r="Y943" s="38">
        <v>-150000000000</v>
      </c>
    </row>
    <row r="944" spans="2:25" hidden="1" x14ac:dyDescent="0.3">
      <c r="B944">
        <v>2984</v>
      </c>
      <c r="C944">
        <v>-12.730067699399999</v>
      </c>
      <c r="D944">
        <v>22.180468447500001</v>
      </c>
      <c r="E944">
        <v>0</v>
      </c>
      <c r="S944">
        <v>24681</v>
      </c>
      <c r="T944" s="38">
        <v>640000000000</v>
      </c>
      <c r="U944" s="38">
        <v>216666666667</v>
      </c>
      <c r="V944" s="38">
        <v>-150000000000</v>
      </c>
      <c r="W944" s="38"/>
      <c r="X944" s="38">
        <v>216666666667</v>
      </c>
      <c r="Y944" s="38">
        <v>-150000000000</v>
      </c>
    </row>
    <row r="945" spans="2:25" hidden="1" x14ac:dyDescent="0.3">
      <c r="B945">
        <v>3614</v>
      </c>
      <c r="C945">
        <v>-12.725519501200001</v>
      </c>
      <c r="D945">
        <v>5.78770060089</v>
      </c>
      <c r="E945">
        <v>0</v>
      </c>
      <c r="S945">
        <v>24682</v>
      </c>
      <c r="T945" s="38">
        <v>640000000000</v>
      </c>
      <c r="U945" s="38">
        <v>173333333333</v>
      </c>
      <c r="V945" s="38">
        <v>-150000000000</v>
      </c>
      <c r="W945" s="38"/>
      <c r="X945" s="38">
        <v>173333333333</v>
      </c>
      <c r="Y945" s="38">
        <v>-150000000000</v>
      </c>
    </row>
    <row r="946" spans="2:25" hidden="1" x14ac:dyDescent="0.3">
      <c r="B946">
        <v>2847</v>
      </c>
      <c r="C946">
        <v>-12.7248057467</v>
      </c>
      <c r="D946">
        <v>23.1480175881</v>
      </c>
      <c r="E946">
        <v>0</v>
      </c>
      <c r="S946">
        <v>24683</v>
      </c>
      <c r="T946" s="38">
        <v>640000000000</v>
      </c>
      <c r="U946" s="38">
        <v>130000000000</v>
      </c>
      <c r="V946" s="38">
        <v>-150000000000</v>
      </c>
      <c r="W946" s="38"/>
      <c r="X946" s="38">
        <v>130000000000</v>
      </c>
      <c r="Y946" s="38">
        <v>-150000000000</v>
      </c>
    </row>
    <row r="947" spans="2:25" hidden="1" x14ac:dyDescent="0.3">
      <c r="B947">
        <v>3176</v>
      </c>
      <c r="C947">
        <v>-12.691385716099999</v>
      </c>
      <c r="D947">
        <v>14.161095156</v>
      </c>
      <c r="E947">
        <v>0</v>
      </c>
      <c r="S947">
        <v>24684</v>
      </c>
      <c r="T947" s="38">
        <v>640000000000</v>
      </c>
      <c r="U947" s="38" t="s">
        <v>150</v>
      </c>
      <c r="V947" s="38">
        <v>-150000000000</v>
      </c>
      <c r="W947" s="38"/>
      <c r="X947" t="s">
        <v>150</v>
      </c>
      <c r="Y947" s="38">
        <v>-150000000000</v>
      </c>
    </row>
    <row r="948" spans="2:25" hidden="1" x14ac:dyDescent="0.3">
      <c r="B948">
        <v>2729</v>
      </c>
      <c r="C948">
        <v>-12.662006958499999</v>
      </c>
      <c r="D948">
        <v>19.166170477400001</v>
      </c>
      <c r="E948">
        <v>0</v>
      </c>
      <c r="S948">
        <v>24685</v>
      </c>
      <c r="T948" s="38">
        <v>640000000000</v>
      </c>
      <c r="U948" s="38" t="s">
        <v>151</v>
      </c>
      <c r="V948" s="38">
        <v>-150000000000</v>
      </c>
      <c r="W948" s="38"/>
      <c r="X948" t="s">
        <v>151</v>
      </c>
      <c r="Y948" s="38">
        <v>-150000000000</v>
      </c>
    </row>
    <row r="949" spans="2:25" hidden="1" x14ac:dyDescent="0.3">
      <c r="B949">
        <v>3175</v>
      </c>
      <c r="C949">
        <v>-12.657153774999999</v>
      </c>
      <c r="D949">
        <v>15.123958119399999</v>
      </c>
      <c r="E949">
        <v>0</v>
      </c>
      <c r="S949">
        <v>24748</v>
      </c>
      <c r="T949" s="38">
        <v>970000000000</v>
      </c>
      <c r="U949" s="38" t="s">
        <v>147</v>
      </c>
      <c r="V949" s="38">
        <v>-150000000000</v>
      </c>
      <c r="W949" s="38"/>
      <c r="X949" t="s">
        <v>147</v>
      </c>
      <c r="Y949" s="38">
        <v>-150000000000</v>
      </c>
    </row>
    <row r="950" spans="2:25" hidden="1" x14ac:dyDescent="0.3">
      <c r="B950">
        <v>3174</v>
      </c>
      <c r="C950">
        <v>-12.6219909202</v>
      </c>
      <c r="D950">
        <v>16.1146252602</v>
      </c>
      <c r="E950">
        <v>0</v>
      </c>
      <c r="S950">
        <v>24758</v>
      </c>
      <c r="T950" s="38">
        <v>970000000000</v>
      </c>
      <c r="U950" s="38">
        <v>260000000000</v>
      </c>
      <c r="V950" s="38">
        <v>-150000000000</v>
      </c>
      <c r="W950" s="38"/>
      <c r="X950" s="38">
        <v>260000000000</v>
      </c>
      <c r="Y950" s="38">
        <v>-150000000000</v>
      </c>
    </row>
    <row r="951" spans="2:25" hidden="1" x14ac:dyDescent="0.3">
      <c r="B951">
        <v>3216</v>
      </c>
      <c r="C951">
        <v>-12.6112213786</v>
      </c>
      <c r="D951">
        <v>20.6318567382</v>
      </c>
      <c r="E951">
        <v>0</v>
      </c>
      <c r="S951">
        <v>24759</v>
      </c>
      <c r="T951" s="38">
        <v>970000000000</v>
      </c>
      <c r="U951" s="38">
        <v>216666666667</v>
      </c>
      <c r="V951" s="38">
        <v>-150000000000</v>
      </c>
      <c r="W951" s="38"/>
      <c r="X951" s="38">
        <v>216666666667</v>
      </c>
      <c r="Y951" s="38">
        <v>-150000000000</v>
      </c>
    </row>
    <row r="952" spans="2:25" hidden="1" x14ac:dyDescent="0.3">
      <c r="B952">
        <v>3858</v>
      </c>
      <c r="C952">
        <v>-12.5991071081</v>
      </c>
      <c r="D952">
        <v>9.4005995154599997</v>
      </c>
      <c r="E952">
        <v>0</v>
      </c>
      <c r="S952">
        <v>24760</v>
      </c>
      <c r="T952" s="38">
        <v>970000000000</v>
      </c>
      <c r="U952" s="38">
        <v>173333333333</v>
      </c>
      <c r="V952" s="38">
        <v>-150000000000</v>
      </c>
      <c r="W952" s="38"/>
      <c r="X952" s="38">
        <v>173333333333</v>
      </c>
      <c r="Y952" s="38">
        <v>-150000000000</v>
      </c>
    </row>
    <row r="953" spans="2:25" hidden="1" x14ac:dyDescent="0.3">
      <c r="B953">
        <v>3225</v>
      </c>
      <c r="C953">
        <v>-12.591572017200001</v>
      </c>
      <c r="D953">
        <v>9.8775464146599994</v>
      </c>
      <c r="E953">
        <v>0</v>
      </c>
      <c r="S953">
        <v>24761</v>
      </c>
      <c r="T953" s="38">
        <v>970000000000</v>
      </c>
      <c r="U953" s="38">
        <v>130000000000</v>
      </c>
      <c r="V953" s="38">
        <v>-150000000000</v>
      </c>
      <c r="W953" s="38"/>
      <c r="X953" s="38">
        <v>130000000000</v>
      </c>
      <c r="Y953" s="38">
        <v>-150000000000</v>
      </c>
    </row>
    <row r="954" spans="2:25" hidden="1" x14ac:dyDescent="0.3">
      <c r="B954">
        <v>3173</v>
      </c>
      <c r="C954">
        <v>-12.5900093425</v>
      </c>
      <c r="D954">
        <v>17.132806522599999</v>
      </c>
      <c r="E954">
        <v>0</v>
      </c>
      <c r="S954">
        <v>24762</v>
      </c>
      <c r="T954" s="38">
        <v>970000000000</v>
      </c>
      <c r="U954" s="38" t="s">
        <v>150</v>
      </c>
      <c r="V954" s="38">
        <v>-150000000000</v>
      </c>
      <c r="W954" s="38"/>
      <c r="X954" t="s">
        <v>150</v>
      </c>
      <c r="Y954" s="38">
        <v>-150000000000</v>
      </c>
    </row>
    <row r="955" spans="2:25" hidden="1" x14ac:dyDescent="0.3">
      <c r="B955">
        <v>3857</v>
      </c>
      <c r="C955">
        <v>-12.5840369264</v>
      </c>
      <c r="D955">
        <v>10.354493313900001</v>
      </c>
      <c r="E955">
        <v>0</v>
      </c>
      <c r="S955">
        <v>24763</v>
      </c>
      <c r="T955" s="38">
        <v>970000000000</v>
      </c>
      <c r="U955" s="38" t="s">
        <v>151</v>
      </c>
      <c r="V955" s="38">
        <v>-150000000000</v>
      </c>
      <c r="W955" s="38"/>
      <c r="X955" t="s">
        <v>151</v>
      </c>
      <c r="Y955" s="38">
        <v>-150000000000</v>
      </c>
    </row>
    <row r="956" spans="2:25" hidden="1" x14ac:dyDescent="0.3">
      <c r="B956">
        <v>3172</v>
      </c>
      <c r="C956">
        <v>-12.581521154900001</v>
      </c>
      <c r="D956">
        <v>18.160043940600001</v>
      </c>
      <c r="E956">
        <v>0</v>
      </c>
      <c r="S956">
        <v>24826</v>
      </c>
      <c r="T956" s="38">
        <v>129000000000</v>
      </c>
      <c r="U956" s="38" t="s">
        <v>147</v>
      </c>
      <c r="V956" s="38">
        <v>-150000000000</v>
      </c>
      <c r="W956" s="38"/>
      <c r="X956" t="s">
        <v>147</v>
      </c>
      <c r="Y956" s="38">
        <v>-150000000000</v>
      </c>
    </row>
    <row r="957" spans="2:25" hidden="1" x14ac:dyDescent="0.3">
      <c r="B957">
        <v>3226</v>
      </c>
      <c r="C957">
        <v>-12.578096799900001</v>
      </c>
      <c r="D957">
        <v>8.9247696482100007</v>
      </c>
      <c r="E957">
        <v>0</v>
      </c>
      <c r="S957">
        <v>24836</v>
      </c>
      <c r="T957" s="38">
        <v>129000000000</v>
      </c>
      <c r="U957" s="38">
        <v>260000000000</v>
      </c>
      <c r="V957" s="38">
        <v>-150000000000</v>
      </c>
      <c r="W957" s="38"/>
      <c r="X957" s="38">
        <v>260000000000</v>
      </c>
      <c r="Y957" s="38">
        <v>-150000000000</v>
      </c>
    </row>
    <row r="958" spans="2:25" hidden="1" x14ac:dyDescent="0.3">
      <c r="B958">
        <v>3859</v>
      </c>
      <c r="C958">
        <v>-12.5570864918</v>
      </c>
      <c r="D958">
        <v>8.4489397809500009</v>
      </c>
      <c r="E958">
        <v>0</v>
      </c>
      <c r="S958">
        <v>24837</v>
      </c>
      <c r="T958" s="38">
        <v>129000000000</v>
      </c>
      <c r="U958" s="38">
        <v>216666666667</v>
      </c>
      <c r="V958" s="38">
        <v>-150000000000</v>
      </c>
      <c r="W958" s="38"/>
      <c r="X958" s="38">
        <v>216666666667</v>
      </c>
      <c r="Y958" s="38">
        <v>-150000000000</v>
      </c>
    </row>
    <row r="959" spans="2:25" hidden="1" x14ac:dyDescent="0.3">
      <c r="B959">
        <v>3224</v>
      </c>
      <c r="C959">
        <v>-12.548686095400001</v>
      </c>
      <c r="D959">
        <v>10.829455642199999</v>
      </c>
      <c r="E959">
        <v>0</v>
      </c>
      <c r="T959" s="38"/>
      <c r="U959" s="38"/>
      <c r="V959" s="38"/>
    </row>
    <row r="960" spans="2:25" hidden="1" x14ac:dyDescent="0.3">
      <c r="B960">
        <v>3227</v>
      </c>
      <c r="C960">
        <v>-12.5268852752</v>
      </c>
      <c r="D960">
        <v>7.9893864191799997</v>
      </c>
      <c r="E960">
        <v>0</v>
      </c>
      <c r="S960" t="s">
        <v>143</v>
      </c>
      <c r="T960" s="38" t="s">
        <v>144</v>
      </c>
      <c r="U960" s="38" t="s">
        <v>145</v>
      </c>
      <c r="V960" s="38" t="s">
        <v>146</v>
      </c>
      <c r="X960" t="s">
        <v>145</v>
      </c>
      <c r="Y960" t="s">
        <v>146</v>
      </c>
    </row>
    <row r="961" spans="2:25" hidden="1" x14ac:dyDescent="0.3">
      <c r="B961">
        <v>3856</v>
      </c>
      <c r="C961">
        <v>-12.5133352645</v>
      </c>
      <c r="D961">
        <v>11.304417970599999</v>
      </c>
      <c r="E961">
        <v>0</v>
      </c>
      <c r="S961">
        <v>24838</v>
      </c>
      <c r="T961" s="38">
        <v>129000000000</v>
      </c>
      <c r="U961" s="38">
        <v>173333333333</v>
      </c>
      <c r="V961" s="38">
        <v>-150000000000</v>
      </c>
      <c r="W961" s="38"/>
      <c r="X961" s="38">
        <v>173333333333</v>
      </c>
      <c r="Y961" s="38">
        <v>-150000000000</v>
      </c>
    </row>
    <row r="962" spans="2:25" hidden="1" x14ac:dyDescent="0.3">
      <c r="B962">
        <v>2862</v>
      </c>
      <c r="C962">
        <v>-12.504739393099999</v>
      </c>
      <c r="D962">
        <v>3.4377678455799998</v>
      </c>
      <c r="E962">
        <v>0</v>
      </c>
      <c r="S962">
        <v>24839</v>
      </c>
      <c r="T962" s="38">
        <v>129000000000</v>
      </c>
      <c r="U962" s="38">
        <v>130000000000</v>
      </c>
      <c r="V962" s="38">
        <v>-150000000000</v>
      </c>
      <c r="W962" s="38"/>
      <c r="X962" s="38">
        <v>130000000000</v>
      </c>
      <c r="Y962" s="38">
        <v>-150000000000</v>
      </c>
    </row>
    <row r="963" spans="2:25" x14ac:dyDescent="0.3">
      <c r="B963">
        <v>1428</v>
      </c>
      <c r="C963">
        <v>-12.5</v>
      </c>
      <c r="D963">
        <v>0</v>
      </c>
      <c r="E963">
        <v>0</v>
      </c>
      <c r="T963" s="38"/>
      <c r="V963" s="38"/>
      <c r="W963" s="38"/>
      <c r="Y963" s="38"/>
    </row>
    <row r="964" spans="2:25" hidden="1" x14ac:dyDescent="0.3">
      <c r="B964">
        <v>1821</v>
      </c>
      <c r="C964">
        <v>-12.5</v>
      </c>
      <c r="D964">
        <v>2.6</v>
      </c>
      <c r="E964">
        <v>0</v>
      </c>
      <c r="S964">
        <v>24841</v>
      </c>
      <c r="T964" s="38">
        <v>129000000000</v>
      </c>
      <c r="U964" s="38" t="s">
        <v>151</v>
      </c>
      <c r="V964" s="38">
        <v>-150000000000</v>
      </c>
      <c r="W964" s="38"/>
      <c r="X964" t="s">
        <v>151</v>
      </c>
      <c r="Y964" s="38">
        <v>-150000000000</v>
      </c>
    </row>
    <row r="965" spans="2:25" hidden="1" x14ac:dyDescent="0.3">
      <c r="B965">
        <v>3970</v>
      </c>
      <c r="C965">
        <v>-12.5</v>
      </c>
      <c r="D965">
        <v>0.86666666666699999</v>
      </c>
      <c r="E965">
        <v>0</v>
      </c>
      <c r="S965">
        <v>24929</v>
      </c>
      <c r="T965" s="38">
        <v>161000000000</v>
      </c>
      <c r="U965" s="38" t="s">
        <v>147</v>
      </c>
      <c r="V965" s="38">
        <v>-150000000000</v>
      </c>
      <c r="W965" s="38"/>
      <c r="X965" t="s">
        <v>147</v>
      </c>
      <c r="Y965" s="38">
        <v>-150000000000</v>
      </c>
    </row>
    <row r="966" spans="2:25" hidden="1" x14ac:dyDescent="0.3">
      <c r="B966">
        <v>3971</v>
      </c>
      <c r="C966">
        <v>-12.5</v>
      </c>
      <c r="D966">
        <v>1.7333333333300001</v>
      </c>
      <c r="E966">
        <v>0</v>
      </c>
      <c r="S966">
        <v>24939</v>
      </c>
      <c r="T966" s="38">
        <v>161000000000</v>
      </c>
      <c r="U966" s="38">
        <v>260000000000</v>
      </c>
      <c r="V966" s="38">
        <v>-150000000000</v>
      </c>
      <c r="W966" s="38"/>
      <c r="X966" s="38">
        <v>260000000000</v>
      </c>
      <c r="Y966" s="38">
        <v>-150000000000</v>
      </c>
    </row>
    <row r="967" spans="2:25" hidden="1" x14ac:dyDescent="0.3">
      <c r="B967">
        <v>3860</v>
      </c>
      <c r="C967">
        <v>-12.4966840586</v>
      </c>
      <c r="D967">
        <v>7.5298330574100003</v>
      </c>
      <c r="E967">
        <v>0</v>
      </c>
      <c r="S967">
        <v>24940</v>
      </c>
      <c r="T967" s="38">
        <v>161000000000</v>
      </c>
      <c r="U967" s="38">
        <v>216666666667</v>
      </c>
      <c r="V967" s="38">
        <v>-150000000000</v>
      </c>
      <c r="W967" s="38"/>
      <c r="X967" s="38">
        <v>216666666667</v>
      </c>
      <c r="Y967" s="38">
        <v>-150000000000</v>
      </c>
    </row>
    <row r="968" spans="2:25" hidden="1" x14ac:dyDescent="0.3">
      <c r="B968">
        <v>2998</v>
      </c>
      <c r="C968">
        <v>-12.492788596500001</v>
      </c>
      <c r="D968">
        <v>4.2733417811100001</v>
      </c>
      <c r="E968">
        <v>0</v>
      </c>
      <c r="S968">
        <v>24941</v>
      </c>
      <c r="T968" s="38">
        <v>161000000000</v>
      </c>
      <c r="U968" s="38">
        <v>173333333333</v>
      </c>
      <c r="V968" s="38">
        <v>-150000000000</v>
      </c>
      <c r="W968" s="38"/>
      <c r="X968" s="38">
        <v>173333333333</v>
      </c>
      <c r="Y968" s="38">
        <v>-150000000000</v>
      </c>
    </row>
    <row r="969" spans="2:25" hidden="1" x14ac:dyDescent="0.3">
      <c r="B969">
        <v>3110</v>
      </c>
      <c r="C969">
        <v>-12.462578112199999</v>
      </c>
      <c r="D969">
        <v>5.0868525050300004</v>
      </c>
      <c r="E969">
        <v>0</v>
      </c>
      <c r="S969">
        <v>24942</v>
      </c>
      <c r="T969" s="38">
        <v>161000000000</v>
      </c>
      <c r="U969" s="38">
        <v>130000000000</v>
      </c>
      <c r="V969" s="38">
        <v>-150000000000</v>
      </c>
      <c r="W969" s="38"/>
      <c r="X969" s="38">
        <v>130000000000</v>
      </c>
      <c r="Y969" s="38">
        <v>-150000000000</v>
      </c>
    </row>
    <row r="970" spans="2:25" hidden="1" x14ac:dyDescent="0.3">
      <c r="B970">
        <v>3223</v>
      </c>
      <c r="C970">
        <v>-12.462058513800001</v>
      </c>
      <c r="D970">
        <v>11.7951921455</v>
      </c>
      <c r="E970">
        <v>0</v>
      </c>
      <c r="S970">
        <v>24943</v>
      </c>
      <c r="T970" s="38">
        <v>161000000000</v>
      </c>
      <c r="U970" s="38" t="s">
        <v>150</v>
      </c>
      <c r="V970" s="38">
        <v>-150000000000</v>
      </c>
      <c r="W970" s="38"/>
      <c r="X970" t="s">
        <v>150</v>
      </c>
      <c r="Y970" s="38">
        <v>-150000000000</v>
      </c>
    </row>
    <row r="971" spans="2:25" hidden="1" x14ac:dyDescent="0.3">
      <c r="B971">
        <v>2730</v>
      </c>
      <c r="C971">
        <v>-12.4391819717</v>
      </c>
      <c r="D971">
        <v>19.856600140600001</v>
      </c>
      <c r="E971">
        <v>0</v>
      </c>
      <c r="S971">
        <v>24944</v>
      </c>
      <c r="T971" s="38">
        <v>161000000000</v>
      </c>
      <c r="U971" s="38" t="s">
        <v>151</v>
      </c>
      <c r="V971" s="38">
        <v>-150000000000</v>
      </c>
      <c r="W971" s="38"/>
      <c r="X971" t="s">
        <v>151</v>
      </c>
      <c r="Y971" s="38">
        <v>-150000000000</v>
      </c>
    </row>
    <row r="972" spans="2:25" hidden="1" x14ac:dyDescent="0.3">
      <c r="B972">
        <v>3263</v>
      </c>
      <c r="C972">
        <v>-12.424430729399999</v>
      </c>
      <c r="D972">
        <v>7.1200036095400003</v>
      </c>
      <c r="E972">
        <v>0</v>
      </c>
      <c r="S972">
        <v>24984</v>
      </c>
      <c r="T972" s="38">
        <v>231000000000</v>
      </c>
      <c r="U972" s="38" t="s">
        <v>147</v>
      </c>
      <c r="V972" s="38">
        <v>-150000000000</v>
      </c>
      <c r="W972" s="38"/>
      <c r="X972" t="s">
        <v>147</v>
      </c>
      <c r="Y972" s="38">
        <v>-150000000000</v>
      </c>
    </row>
    <row r="973" spans="2:25" hidden="1" x14ac:dyDescent="0.3">
      <c r="B973">
        <v>3440</v>
      </c>
      <c r="C973">
        <v>-12.424379292799999</v>
      </c>
      <c r="D973">
        <v>5.8451107327300003</v>
      </c>
      <c r="E973">
        <v>0</v>
      </c>
      <c r="S973">
        <v>24994</v>
      </c>
      <c r="T973" s="38">
        <v>231000000000</v>
      </c>
      <c r="U973" s="38">
        <v>257000000000</v>
      </c>
      <c r="V973" s="38">
        <v>-150000000000</v>
      </c>
      <c r="W973" s="38"/>
      <c r="X973" s="38">
        <v>257000000000</v>
      </c>
      <c r="Y973" s="38">
        <v>-150000000000</v>
      </c>
    </row>
    <row r="974" spans="2:25" hidden="1" x14ac:dyDescent="0.3">
      <c r="B974">
        <v>3616</v>
      </c>
      <c r="C974">
        <v>-12.4182609629</v>
      </c>
      <c r="D974">
        <v>21.078911506299999</v>
      </c>
      <c r="E974">
        <v>0</v>
      </c>
      <c r="S974">
        <v>24995</v>
      </c>
      <c r="T974" s="38">
        <v>231000000000</v>
      </c>
      <c r="U974" s="38">
        <v>214166666667</v>
      </c>
      <c r="V974" s="38">
        <v>-150000000000</v>
      </c>
      <c r="W974" s="38"/>
      <c r="X974" s="38">
        <v>214166666667</v>
      </c>
      <c r="Y974" s="38">
        <v>-150000000000</v>
      </c>
    </row>
    <row r="975" spans="2:25" hidden="1" x14ac:dyDescent="0.3">
      <c r="B975">
        <v>3855</v>
      </c>
      <c r="C975">
        <v>-12.410781762999999</v>
      </c>
      <c r="D975">
        <v>12.2859663204</v>
      </c>
      <c r="E975">
        <v>0</v>
      </c>
      <c r="S975">
        <v>24996</v>
      </c>
      <c r="T975" s="38">
        <v>231000000000</v>
      </c>
      <c r="U975" s="38">
        <v>171333333333</v>
      </c>
      <c r="V975" s="38">
        <v>-150000000000</v>
      </c>
      <c r="W975" s="38"/>
      <c r="X975" s="38">
        <v>171333333333</v>
      </c>
      <c r="Y975" s="38">
        <v>-150000000000</v>
      </c>
    </row>
    <row r="976" spans="2:25" hidden="1" x14ac:dyDescent="0.3">
      <c r="B976">
        <v>3426</v>
      </c>
      <c r="C976">
        <v>-12.3564833502</v>
      </c>
      <c r="D976">
        <v>21.594994912899999</v>
      </c>
      <c r="E976">
        <v>0</v>
      </c>
      <c r="S976">
        <v>24997</v>
      </c>
      <c r="T976" s="38">
        <v>231000000000</v>
      </c>
      <c r="U976" s="38">
        <v>128500000000</v>
      </c>
      <c r="V976" s="38">
        <v>-150000000000</v>
      </c>
      <c r="W976" s="38"/>
      <c r="X976" s="38">
        <v>128500000000</v>
      </c>
      <c r="Y976" s="38">
        <v>-150000000000</v>
      </c>
    </row>
    <row r="977" spans="2:25" hidden="1" x14ac:dyDescent="0.3">
      <c r="B977">
        <v>3861</v>
      </c>
      <c r="C977">
        <v>-12.3521774002</v>
      </c>
      <c r="D977">
        <v>6.7101741616600004</v>
      </c>
      <c r="E977">
        <v>0</v>
      </c>
      <c r="S977">
        <v>24998</v>
      </c>
      <c r="T977" s="38">
        <v>231000000000</v>
      </c>
      <c r="U977" s="38" t="s">
        <v>152</v>
      </c>
      <c r="V977" s="38">
        <v>-150000000000</v>
      </c>
      <c r="W977" s="38"/>
      <c r="X977" t="s">
        <v>152</v>
      </c>
      <c r="Y977" s="38">
        <v>-150000000000</v>
      </c>
    </row>
    <row r="978" spans="2:25" hidden="1" x14ac:dyDescent="0.3">
      <c r="B978">
        <v>3222</v>
      </c>
      <c r="C978">
        <v>-12.3490818826</v>
      </c>
      <c r="D978">
        <v>12.7691702929</v>
      </c>
      <c r="E978">
        <v>0</v>
      </c>
      <c r="S978">
        <v>24999</v>
      </c>
      <c r="T978" s="38">
        <v>231000000000</v>
      </c>
      <c r="U978" s="38" t="s">
        <v>153</v>
      </c>
      <c r="V978" s="38">
        <v>-150000000000</v>
      </c>
      <c r="W978" s="38"/>
      <c r="X978" t="s">
        <v>153</v>
      </c>
      <c r="Y978" s="38">
        <v>-150000000000</v>
      </c>
    </row>
    <row r="979" spans="2:25" hidden="1" x14ac:dyDescent="0.3">
      <c r="B979">
        <v>2421</v>
      </c>
      <c r="C979">
        <v>-12.3117647059</v>
      </c>
      <c r="D979">
        <v>24.1</v>
      </c>
      <c r="E979">
        <v>0</v>
      </c>
      <c r="S979">
        <v>25226</v>
      </c>
      <c r="T979" s="38">
        <v>231000000000</v>
      </c>
      <c r="U979" s="38">
        <v>120500000000</v>
      </c>
      <c r="V979" s="38">
        <v>-150000000000</v>
      </c>
      <c r="W979" s="38"/>
      <c r="X979" s="38">
        <v>120500000000</v>
      </c>
      <c r="Y979" s="38">
        <v>-150000000000</v>
      </c>
    </row>
    <row r="980" spans="2:25" hidden="1" x14ac:dyDescent="0.3">
      <c r="B980">
        <v>3715</v>
      </c>
      <c r="C980">
        <v>-12.294705737599999</v>
      </c>
      <c r="D980">
        <v>22.111078319499999</v>
      </c>
      <c r="E980">
        <v>0</v>
      </c>
      <c r="S980">
        <v>25227</v>
      </c>
      <c r="T980" s="38">
        <v>231000000000</v>
      </c>
      <c r="U980" s="38">
        <v>115760000000</v>
      </c>
      <c r="V980" s="38">
        <v>-150000000000</v>
      </c>
      <c r="W980" s="38"/>
      <c r="X980" s="38">
        <v>115760000000</v>
      </c>
      <c r="Y980" s="38">
        <v>-150000000000</v>
      </c>
    </row>
    <row r="981" spans="2:25" hidden="1" x14ac:dyDescent="0.3">
      <c r="B981">
        <v>2771</v>
      </c>
      <c r="C981">
        <v>-12.288717263800001</v>
      </c>
      <c r="D981">
        <v>23.607962889700001</v>
      </c>
      <c r="E981">
        <v>0</v>
      </c>
      <c r="T981" s="38"/>
      <c r="U981" s="38"/>
      <c r="V981" s="38"/>
    </row>
    <row r="982" spans="2:25" hidden="1" x14ac:dyDescent="0.3">
      <c r="B982">
        <v>3854</v>
      </c>
      <c r="C982">
        <v>-12.287382002199999</v>
      </c>
      <c r="D982">
        <v>13.2523742654</v>
      </c>
      <c r="E982">
        <v>0</v>
      </c>
      <c r="S982" t="s">
        <v>143</v>
      </c>
      <c r="T982" s="38" t="s">
        <v>144</v>
      </c>
      <c r="U982" s="38" t="s">
        <v>145</v>
      </c>
      <c r="V982" s="38" t="s">
        <v>146</v>
      </c>
      <c r="X982" t="s">
        <v>145</v>
      </c>
      <c r="Y982" t="s">
        <v>146</v>
      </c>
    </row>
    <row r="983" spans="2:25" hidden="1" x14ac:dyDescent="0.3">
      <c r="B983">
        <v>2918</v>
      </c>
      <c r="C983">
        <v>-12.2801877796</v>
      </c>
      <c r="D983">
        <v>22.613502049400001</v>
      </c>
      <c r="E983">
        <v>0</v>
      </c>
      <c r="S983">
        <v>25228</v>
      </c>
      <c r="T983" s="38">
        <v>231000000000</v>
      </c>
      <c r="U983" s="38">
        <v>111020000000</v>
      </c>
      <c r="V983" s="38">
        <v>-150000000000</v>
      </c>
      <c r="W983" s="38"/>
      <c r="X983" s="38">
        <v>111020000000</v>
      </c>
      <c r="Y983" s="38">
        <v>-150000000000</v>
      </c>
    </row>
    <row r="984" spans="2:25" hidden="1" x14ac:dyDescent="0.3">
      <c r="B984">
        <v>3787</v>
      </c>
      <c r="C984">
        <v>-12.2656698217</v>
      </c>
      <c r="D984">
        <v>23.115925779400001</v>
      </c>
      <c r="E984">
        <v>0</v>
      </c>
      <c r="S984">
        <v>25229</v>
      </c>
      <c r="T984" s="38">
        <v>231000000000</v>
      </c>
      <c r="U984" s="38">
        <v>106280000000</v>
      </c>
      <c r="V984" s="38">
        <v>-150000000000</v>
      </c>
      <c r="W984" s="38"/>
      <c r="X984" s="38">
        <v>106280000000</v>
      </c>
      <c r="Y984" s="38">
        <v>-150000000000</v>
      </c>
    </row>
    <row r="985" spans="2:25" hidden="1" x14ac:dyDescent="0.3">
      <c r="B985">
        <v>3221</v>
      </c>
      <c r="C985">
        <v>-12.240972016100001</v>
      </c>
      <c r="D985">
        <v>13.731751727300001</v>
      </c>
      <c r="E985">
        <v>0</v>
      </c>
      <c r="S985">
        <v>25230</v>
      </c>
      <c r="T985" s="38">
        <v>231000000000</v>
      </c>
      <c r="U985" s="38">
        <v>101540000000</v>
      </c>
      <c r="V985" s="38">
        <v>-150000000000</v>
      </c>
      <c r="W985" s="38"/>
      <c r="X985" s="38">
        <v>101540000000</v>
      </c>
      <c r="Y985" s="38">
        <v>-150000000000</v>
      </c>
    </row>
    <row r="986" spans="2:25" hidden="1" x14ac:dyDescent="0.3">
      <c r="B986">
        <v>3443</v>
      </c>
      <c r="C986">
        <v>-12.2377082423</v>
      </c>
      <c r="D986">
        <v>6.3063475131100004</v>
      </c>
      <c r="E986">
        <v>0</v>
      </c>
      <c r="S986">
        <v>25231</v>
      </c>
      <c r="T986" s="38">
        <v>231000000000</v>
      </c>
      <c r="U986" s="38">
        <v>968000000000</v>
      </c>
      <c r="V986" s="38">
        <v>-150000000000</v>
      </c>
      <c r="W986" s="38"/>
      <c r="X986" s="38">
        <v>968000000000</v>
      </c>
      <c r="Y986" s="38">
        <v>-150000000000</v>
      </c>
    </row>
    <row r="987" spans="2:25" hidden="1" x14ac:dyDescent="0.3">
      <c r="B987">
        <v>3853</v>
      </c>
      <c r="C987">
        <v>-12.19456203</v>
      </c>
      <c r="D987">
        <v>14.211129189199999</v>
      </c>
      <c r="E987">
        <v>0</v>
      </c>
      <c r="S987">
        <v>25232</v>
      </c>
      <c r="T987" s="38">
        <v>231000000000</v>
      </c>
      <c r="U987" s="38">
        <v>920600000000</v>
      </c>
      <c r="V987" s="38">
        <v>-150000000000</v>
      </c>
      <c r="W987" s="38"/>
      <c r="X987" s="38">
        <v>920600000000</v>
      </c>
      <c r="Y987" s="38">
        <v>-150000000000</v>
      </c>
    </row>
    <row r="988" spans="2:25" hidden="1" x14ac:dyDescent="0.3">
      <c r="B988">
        <v>3260</v>
      </c>
      <c r="C988">
        <v>-12.1920642311</v>
      </c>
      <c r="D988">
        <v>9.4464546957</v>
      </c>
      <c r="E988">
        <v>0</v>
      </c>
      <c r="S988">
        <v>25233</v>
      </c>
      <c r="T988" s="38">
        <v>231000000000</v>
      </c>
      <c r="U988" s="38">
        <v>873200000000</v>
      </c>
      <c r="V988" s="38">
        <v>-150000000000</v>
      </c>
      <c r="W988" s="38"/>
      <c r="X988" s="38">
        <v>873200000000</v>
      </c>
      <c r="Y988" s="38">
        <v>-150000000000</v>
      </c>
    </row>
    <row r="989" spans="2:25" hidden="1" x14ac:dyDescent="0.3">
      <c r="B989">
        <v>3220</v>
      </c>
      <c r="C989">
        <v>-12.1703801142</v>
      </c>
      <c r="D989">
        <v>14.700424546600001</v>
      </c>
      <c r="E989">
        <v>0</v>
      </c>
      <c r="S989">
        <v>25234</v>
      </c>
      <c r="T989" s="38">
        <v>231000000000</v>
      </c>
      <c r="U989" s="38">
        <v>825800000000</v>
      </c>
      <c r="V989" s="38">
        <v>-150000000000</v>
      </c>
      <c r="W989" s="38"/>
      <c r="X989" s="38">
        <v>825800000000</v>
      </c>
      <c r="Y989" s="38">
        <v>-150000000000</v>
      </c>
    </row>
    <row r="990" spans="2:25" hidden="1" x14ac:dyDescent="0.3">
      <c r="B990">
        <v>3259</v>
      </c>
      <c r="C990">
        <v>-12.1696756844</v>
      </c>
      <c r="D990">
        <v>10.390301558599999</v>
      </c>
      <c r="E990">
        <v>0</v>
      </c>
      <c r="S990">
        <v>25235</v>
      </c>
      <c r="T990" s="38">
        <v>231000000000</v>
      </c>
      <c r="U990" s="38">
        <v>778400000000</v>
      </c>
      <c r="V990" s="38">
        <v>-150000000000</v>
      </c>
      <c r="W990" s="38"/>
      <c r="X990" s="38">
        <v>778400000000</v>
      </c>
      <c r="Y990" s="38">
        <v>-150000000000</v>
      </c>
    </row>
    <row r="991" spans="2:25" hidden="1" x14ac:dyDescent="0.3">
      <c r="B991">
        <v>3852</v>
      </c>
      <c r="C991">
        <v>-12.1461981984</v>
      </c>
      <c r="D991">
        <v>15.1897199039</v>
      </c>
      <c r="E991">
        <v>0</v>
      </c>
      <c r="S991">
        <v>25236</v>
      </c>
      <c r="T991" s="38">
        <v>231000000000</v>
      </c>
      <c r="U991" s="38">
        <v>731000000000</v>
      </c>
      <c r="V991" s="38">
        <v>-150000000000</v>
      </c>
      <c r="W991" s="38"/>
      <c r="X991" s="38">
        <v>731000000000</v>
      </c>
      <c r="Y991" s="38">
        <v>-150000000000</v>
      </c>
    </row>
    <row r="992" spans="2:25" hidden="1" x14ac:dyDescent="0.3">
      <c r="B992">
        <v>3261</v>
      </c>
      <c r="C992">
        <v>-12.143273736099999</v>
      </c>
      <c r="D992">
        <v>8.4989943085899995</v>
      </c>
      <c r="E992">
        <v>0</v>
      </c>
      <c r="S992">
        <v>25237</v>
      </c>
      <c r="T992" s="38">
        <v>231000000000</v>
      </c>
      <c r="U992" s="38">
        <v>683600000000</v>
      </c>
      <c r="V992" s="38">
        <v>-150000000000</v>
      </c>
      <c r="W992" s="38"/>
      <c r="X992" s="38">
        <v>683600000000</v>
      </c>
      <c r="Y992" s="38">
        <v>-150000000000</v>
      </c>
    </row>
    <row r="993" spans="2:25" hidden="1" x14ac:dyDescent="0.3">
      <c r="B993">
        <v>3219</v>
      </c>
      <c r="C993">
        <v>-12.130041885900001</v>
      </c>
      <c r="D993">
        <v>15.694236745</v>
      </c>
      <c r="E993">
        <v>0</v>
      </c>
      <c r="S993">
        <v>25238</v>
      </c>
      <c r="T993" s="38">
        <v>231000000000</v>
      </c>
      <c r="U993" s="38">
        <v>636200000000</v>
      </c>
      <c r="V993" s="38">
        <v>-150000000000</v>
      </c>
      <c r="W993" s="38"/>
      <c r="X993" s="38">
        <v>636200000000</v>
      </c>
      <c r="Y993" s="38">
        <v>-150000000000</v>
      </c>
    </row>
    <row r="994" spans="2:25" hidden="1" x14ac:dyDescent="0.3">
      <c r="B994">
        <v>3816</v>
      </c>
      <c r="C994">
        <v>-12.1232390844</v>
      </c>
      <c r="D994">
        <v>5.9025208645699996</v>
      </c>
      <c r="E994">
        <v>0</v>
      </c>
      <c r="S994">
        <v>25239</v>
      </c>
      <c r="T994" s="38">
        <v>231000000000</v>
      </c>
      <c r="U994" s="38">
        <v>588800000000</v>
      </c>
      <c r="V994" s="38">
        <v>-150000000000</v>
      </c>
      <c r="W994" s="38"/>
      <c r="X994" s="38">
        <v>588800000000</v>
      </c>
      <c r="Y994" s="38">
        <v>-150000000000</v>
      </c>
    </row>
    <row r="995" spans="2:25" hidden="1" x14ac:dyDescent="0.3">
      <c r="B995">
        <v>3851</v>
      </c>
      <c r="C995">
        <v>-12.113885573399999</v>
      </c>
      <c r="D995">
        <v>16.1987535861</v>
      </c>
      <c r="E995">
        <v>0</v>
      </c>
      <c r="S995">
        <v>25240</v>
      </c>
      <c r="T995" s="38">
        <v>231000000000</v>
      </c>
      <c r="U995" s="38">
        <v>541400000000</v>
      </c>
      <c r="V995" s="38">
        <v>-150000000000</v>
      </c>
      <c r="W995" s="38"/>
      <c r="X995" s="38">
        <v>541400000000</v>
      </c>
      <c r="Y995" s="38">
        <v>-150000000000</v>
      </c>
    </row>
    <row r="996" spans="2:25" hidden="1" x14ac:dyDescent="0.3">
      <c r="B996">
        <v>3772</v>
      </c>
      <c r="C996">
        <v>-12.1049056214</v>
      </c>
      <c r="D996">
        <v>3.4216817205700001</v>
      </c>
      <c r="E996">
        <v>0</v>
      </c>
      <c r="S996">
        <v>25241</v>
      </c>
      <c r="T996" s="38">
        <v>231000000000</v>
      </c>
      <c r="U996" s="38">
        <v>494000000000</v>
      </c>
      <c r="V996" s="38">
        <v>-150000000000</v>
      </c>
      <c r="W996" s="38"/>
      <c r="X996" s="38">
        <v>494000000000</v>
      </c>
      <c r="Y996" s="38">
        <v>-150000000000</v>
      </c>
    </row>
    <row r="997" spans="2:25" hidden="1" x14ac:dyDescent="0.3">
      <c r="B997">
        <v>2786</v>
      </c>
      <c r="C997">
        <v>-12.102452810699999</v>
      </c>
      <c r="D997">
        <v>3.0108408602900001</v>
      </c>
      <c r="E997">
        <v>0</v>
      </c>
      <c r="S997">
        <v>25242</v>
      </c>
      <c r="T997" s="38">
        <v>231000000000</v>
      </c>
      <c r="U997" s="38">
        <v>446600000000</v>
      </c>
      <c r="V997" s="38">
        <v>-150000000000</v>
      </c>
      <c r="W997" s="38"/>
      <c r="X997" s="38">
        <v>446600000000</v>
      </c>
      <c r="Y997" s="38">
        <v>-150000000000</v>
      </c>
    </row>
    <row r="998" spans="2:25" hidden="1" x14ac:dyDescent="0.3">
      <c r="B998">
        <v>2933</v>
      </c>
      <c r="C998">
        <v>-12.100974370899999</v>
      </c>
      <c r="D998">
        <v>3.8338920322600001</v>
      </c>
      <c r="E998">
        <v>0</v>
      </c>
      <c r="S998">
        <v>25243</v>
      </c>
      <c r="T998" s="38">
        <v>231000000000</v>
      </c>
      <c r="U998" s="38">
        <v>399200000000</v>
      </c>
      <c r="V998" s="38">
        <v>-150000000000</v>
      </c>
      <c r="W998" s="38"/>
      <c r="X998" s="38">
        <v>399200000000</v>
      </c>
      <c r="Y998" s="38">
        <v>-150000000000</v>
      </c>
    </row>
    <row r="999" spans="2:25" x14ac:dyDescent="0.3">
      <c r="B999">
        <v>1427</v>
      </c>
      <c r="C999">
        <v>-12.1</v>
      </c>
      <c r="D999">
        <v>0</v>
      </c>
      <c r="E999">
        <v>0</v>
      </c>
      <c r="T999" s="38"/>
      <c r="U999" s="38"/>
      <c r="V999" s="38"/>
      <c r="W999" s="38"/>
      <c r="X999" s="38"/>
      <c r="Y999" s="38"/>
    </row>
    <row r="1000" spans="2:25" hidden="1" x14ac:dyDescent="0.3">
      <c r="B1000">
        <v>1820</v>
      </c>
      <c r="C1000">
        <v>-12.1</v>
      </c>
      <c r="D1000">
        <v>2.6</v>
      </c>
      <c r="E1000">
        <v>0</v>
      </c>
      <c r="S1000">
        <v>25245</v>
      </c>
      <c r="T1000" s="38">
        <v>231000000000</v>
      </c>
      <c r="U1000" s="38">
        <v>304400000000</v>
      </c>
      <c r="V1000" s="38">
        <v>-150000000000</v>
      </c>
      <c r="W1000" s="38"/>
      <c r="X1000" s="38">
        <v>304400000000</v>
      </c>
      <c r="Y1000" s="38">
        <v>-150000000000</v>
      </c>
    </row>
    <row r="1001" spans="2:25" hidden="1" x14ac:dyDescent="0.3">
      <c r="B1001">
        <v>3965</v>
      </c>
      <c r="C1001">
        <v>-12.1</v>
      </c>
      <c r="D1001">
        <v>0.433333333333</v>
      </c>
      <c r="E1001">
        <v>0</v>
      </c>
      <c r="S1001">
        <v>25515</v>
      </c>
      <c r="T1001" s="38">
        <v>231000000000</v>
      </c>
      <c r="U1001" s="38">
        <v>192800000000</v>
      </c>
      <c r="V1001" s="38">
        <v>-150000000000</v>
      </c>
      <c r="W1001" s="38"/>
      <c r="X1001" s="38">
        <v>192800000000</v>
      </c>
      <c r="Y1001" s="38">
        <v>-150000000000</v>
      </c>
    </row>
    <row r="1002" spans="2:25" hidden="1" x14ac:dyDescent="0.3">
      <c r="B1002">
        <v>3966</v>
      </c>
      <c r="C1002">
        <v>-12.1</v>
      </c>
      <c r="D1002">
        <v>0.86666666666699999</v>
      </c>
      <c r="E1002">
        <v>0</v>
      </c>
      <c r="S1002">
        <v>25516</v>
      </c>
      <c r="T1002" s="38">
        <v>231000000000</v>
      </c>
      <c r="U1002" s="38">
        <v>188281250000</v>
      </c>
      <c r="V1002" s="38">
        <v>-150000000000</v>
      </c>
      <c r="W1002" s="38"/>
      <c r="X1002" s="38">
        <v>188281250000</v>
      </c>
      <c r="Y1002" s="38">
        <v>-150000000000</v>
      </c>
    </row>
    <row r="1003" spans="2:25" hidden="1" x14ac:dyDescent="0.3">
      <c r="B1003">
        <v>3967</v>
      </c>
      <c r="C1003">
        <v>-12.1</v>
      </c>
      <c r="D1003">
        <v>1.3</v>
      </c>
      <c r="E1003">
        <v>0</v>
      </c>
      <c r="T1003" s="38"/>
      <c r="U1003" s="38"/>
      <c r="V1003" s="38"/>
    </row>
    <row r="1004" spans="2:25" hidden="1" x14ac:dyDescent="0.3">
      <c r="B1004">
        <v>3968</v>
      </c>
      <c r="C1004">
        <v>-12.1</v>
      </c>
      <c r="D1004">
        <v>1.7333333333300001</v>
      </c>
      <c r="E1004">
        <v>0</v>
      </c>
      <c r="S1004" t="s">
        <v>143</v>
      </c>
      <c r="T1004" s="38" t="s">
        <v>144</v>
      </c>
      <c r="U1004" s="38" t="s">
        <v>145</v>
      </c>
      <c r="V1004" s="38" t="s">
        <v>146</v>
      </c>
      <c r="X1004" t="s">
        <v>145</v>
      </c>
      <c r="Y1004" t="s">
        <v>146</v>
      </c>
    </row>
    <row r="1005" spans="2:25" hidden="1" x14ac:dyDescent="0.3">
      <c r="B1005">
        <v>3969</v>
      </c>
      <c r="C1005">
        <v>-12.1</v>
      </c>
      <c r="D1005">
        <v>2.1666666666699999</v>
      </c>
      <c r="E1005">
        <v>0</v>
      </c>
      <c r="S1005">
        <v>25517</v>
      </c>
      <c r="T1005" s="38">
        <v>231000000000</v>
      </c>
      <c r="U1005" s="38">
        <v>183762500000</v>
      </c>
      <c r="V1005" s="38">
        <v>-150000000000</v>
      </c>
      <c r="W1005" s="38"/>
      <c r="X1005" s="38">
        <v>183762500000</v>
      </c>
      <c r="Y1005" s="38">
        <v>-150000000000</v>
      </c>
    </row>
    <row r="1006" spans="2:25" hidden="1" x14ac:dyDescent="0.3">
      <c r="B1006">
        <v>3441</v>
      </c>
      <c r="C1006">
        <v>-12.0995835094</v>
      </c>
      <c r="D1006">
        <v>5.4754533541499999</v>
      </c>
      <c r="E1006">
        <v>0</v>
      </c>
      <c r="S1006">
        <v>25518</v>
      </c>
      <c r="T1006" s="38">
        <v>231000000000</v>
      </c>
      <c r="U1006" s="38">
        <v>179243750000</v>
      </c>
      <c r="V1006" s="38">
        <v>-150000000000</v>
      </c>
      <c r="W1006" s="38"/>
      <c r="X1006" s="38">
        <v>179243750000</v>
      </c>
      <c r="Y1006" s="38">
        <v>-150000000000</v>
      </c>
    </row>
    <row r="1007" spans="2:25" hidden="1" x14ac:dyDescent="0.3">
      <c r="B1007">
        <v>3218</v>
      </c>
      <c r="C1007">
        <v>-12.098338747</v>
      </c>
      <c r="D1007">
        <v>16.723080225499999</v>
      </c>
      <c r="E1007">
        <v>0</v>
      </c>
      <c r="S1007">
        <v>25519</v>
      </c>
      <c r="T1007" s="38">
        <v>231000000000</v>
      </c>
      <c r="U1007" s="38">
        <v>174725000000</v>
      </c>
      <c r="V1007" s="38">
        <v>-150000000000</v>
      </c>
      <c r="W1007" s="38"/>
      <c r="X1007" s="38">
        <v>174725000000</v>
      </c>
      <c r="Y1007" s="38">
        <v>-150000000000</v>
      </c>
    </row>
    <row r="1008" spans="2:25" hidden="1" x14ac:dyDescent="0.3">
      <c r="B1008">
        <v>3701</v>
      </c>
      <c r="C1008">
        <v>-12.0970431203</v>
      </c>
      <c r="D1008">
        <v>4.2461023439399996</v>
      </c>
      <c r="E1008">
        <v>0</v>
      </c>
      <c r="S1008">
        <v>25520</v>
      </c>
      <c r="T1008" s="38">
        <v>231000000000</v>
      </c>
      <c r="U1008" s="38">
        <v>170206250000</v>
      </c>
      <c r="V1008" s="38">
        <v>-150000000000</v>
      </c>
      <c r="W1008" s="38"/>
      <c r="X1008" s="38">
        <v>170206250000</v>
      </c>
      <c r="Y1008" s="38">
        <v>-150000000000</v>
      </c>
    </row>
    <row r="1009" spans="2:25" hidden="1" x14ac:dyDescent="0.3">
      <c r="B1009">
        <v>3258</v>
      </c>
      <c r="C1009">
        <v>-12.089663253399999</v>
      </c>
      <c r="D1009">
        <v>11.3313903141</v>
      </c>
      <c r="E1009">
        <v>0</v>
      </c>
      <c r="S1009">
        <v>25521</v>
      </c>
      <c r="T1009" s="38">
        <v>231000000000</v>
      </c>
      <c r="U1009" s="38">
        <v>165687500000</v>
      </c>
      <c r="V1009" s="38">
        <v>-150000000000</v>
      </c>
      <c r="W1009" s="38"/>
      <c r="X1009" s="38">
        <v>165687500000</v>
      </c>
      <c r="Y1009" s="38">
        <v>-150000000000</v>
      </c>
    </row>
    <row r="1010" spans="2:25" hidden="1" x14ac:dyDescent="0.3">
      <c r="B1010">
        <v>3058</v>
      </c>
      <c r="C1010">
        <v>-12.086485527400001</v>
      </c>
      <c r="D1010">
        <v>4.6472440938400004</v>
      </c>
      <c r="E1010">
        <v>0</v>
      </c>
      <c r="S1010">
        <v>25522</v>
      </c>
      <c r="T1010" s="38">
        <v>231000000000</v>
      </c>
      <c r="U1010" s="38">
        <v>161168750000</v>
      </c>
      <c r="V1010" s="38">
        <v>-150000000000</v>
      </c>
      <c r="W1010" s="38"/>
      <c r="X1010" s="38">
        <v>161168750000</v>
      </c>
      <c r="Y1010" s="38">
        <v>-150000000000</v>
      </c>
    </row>
    <row r="1011" spans="2:25" hidden="1" x14ac:dyDescent="0.3">
      <c r="B1011">
        <v>3850</v>
      </c>
      <c r="C1011">
        <v>-12.0827919206</v>
      </c>
      <c r="D1011">
        <v>17.2474068649</v>
      </c>
      <c r="E1011">
        <v>0</v>
      </c>
      <c r="S1011">
        <v>25523</v>
      </c>
      <c r="T1011" s="38">
        <v>231000000000</v>
      </c>
      <c r="U1011" s="38">
        <v>156650000000</v>
      </c>
      <c r="V1011" s="38">
        <v>-150000000000</v>
      </c>
      <c r="W1011" s="38"/>
      <c r="X1011" s="38">
        <v>156650000000</v>
      </c>
      <c r="Y1011" s="38">
        <v>-150000000000</v>
      </c>
    </row>
    <row r="1012" spans="2:25" hidden="1" x14ac:dyDescent="0.3">
      <c r="B1012">
        <v>3217</v>
      </c>
      <c r="C1012">
        <v>-12.0773088525</v>
      </c>
      <c r="D1012">
        <v>17.787876042200001</v>
      </c>
      <c r="E1012">
        <v>0</v>
      </c>
      <c r="S1012">
        <v>25524</v>
      </c>
      <c r="T1012" s="38">
        <v>231000000000</v>
      </c>
      <c r="U1012" s="38">
        <v>152131250000</v>
      </c>
      <c r="V1012" s="38">
        <v>-150000000000</v>
      </c>
      <c r="W1012" s="38"/>
      <c r="X1012" s="38">
        <v>152131250000</v>
      </c>
      <c r="Y1012" s="38">
        <v>-150000000000</v>
      </c>
    </row>
    <row r="1013" spans="2:25" hidden="1" x14ac:dyDescent="0.3">
      <c r="B1013">
        <v>3643</v>
      </c>
      <c r="C1013">
        <v>-12.075927934499999</v>
      </c>
      <c r="D1013">
        <v>5.0483858437400002</v>
      </c>
      <c r="E1013">
        <v>0</v>
      </c>
      <c r="S1013">
        <v>25525</v>
      </c>
      <c r="T1013" s="38">
        <v>231000000000</v>
      </c>
      <c r="U1013" s="38">
        <v>147612500000</v>
      </c>
      <c r="V1013" s="38">
        <v>-150000000000</v>
      </c>
      <c r="W1013" s="38"/>
      <c r="X1013" s="38">
        <v>147612500000</v>
      </c>
      <c r="Y1013" s="38">
        <v>-150000000000</v>
      </c>
    </row>
    <row r="1014" spans="2:25" hidden="1" x14ac:dyDescent="0.3">
      <c r="B1014">
        <v>3615</v>
      </c>
      <c r="C1014">
        <v>-12.074182149</v>
      </c>
      <c r="D1014">
        <v>19.528398311099998</v>
      </c>
      <c r="E1014">
        <v>0</v>
      </c>
      <c r="S1014">
        <v>25526</v>
      </c>
      <c r="T1014" s="38">
        <v>231000000000</v>
      </c>
      <c r="U1014" s="38">
        <v>143093750000</v>
      </c>
      <c r="V1014" s="38">
        <v>-150000000000</v>
      </c>
      <c r="W1014" s="38"/>
      <c r="X1014" s="38">
        <v>143093750000</v>
      </c>
      <c r="Y1014" s="38">
        <v>-150000000000</v>
      </c>
    </row>
    <row r="1015" spans="2:25" hidden="1" x14ac:dyDescent="0.3">
      <c r="B1015">
        <v>2731</v>
      </c>
      <c r="C1015">
        <v>-12.0730039667</v>
      </c>
      <c r="D1015">
        <v>18.9283717653</v>
      </c>
      <c r="E1015">
        <v>0</v>
      </c>
      <c r="S1015">
        <v>25527</v>
      </c>
      <c r="T1015" s="38">
        <v>231000000000</v>
      </c>
      <c r="U1015" s="38">
        <v>138575000000</v>
      </c>
      <c r="V1015" s="38">
        <v>-150000000000</v>
      </c>
      <c r="W1015" s="38"/>
      <c r="X1015" s="38">
        <v>138575000000</v>
      </c>
      <c r="Y1015" s="38">
        <v>-150000000000</v>
      </c>
    </row>
    <row r="1016" spans="2:25" hidden="1" x14ac:dyDescent="0.3">
      <c r="B1016">
        <v>3849</v>
      </c>
      <c r="C1016">
        <v>-12.0718257844</v>
      </c>
      <c r="D1016">
        <v>18.328345219500001</v>
      </c>
      <c r="E1016">
        <v>0</v>
      </c>
      <c r="S1016">
        <v>25528</v>
      </c>
      <c r="T1016" s="38">
        <v>231000000000</v>
      </c>
      <c r="U1016" s="38">
        <v>134056250000</v>
      </c>
      <c r="V1016" s="38">
        <v>-150000000000</v>
      </c>
      <c r="W1016" s="38"/>
      <c r="X1016" s="38">
        <v>134056250000</v>
      </c>
      <c r="Y1016" s="38">
        <v>-150000000000</v>
      </c>
    </row>
    <row r="1017" spans="2:25" hidden="1" x14ac:dyDescent="0.3">
      <c r="B1017">
        <v>3262</v>
      </c>
      <c r="C1017">
        <v>-12.0440708415</v>
      </c>
      <c r="D1017">
        <v>7.5869969244400002</v>
      </c>
      <c r="E1017">
        <v>0</v>
      </c>
      <c r="S1017">
        <v>25529</v>
      </c>
      <c r="T1017" s="38">
        <v>231000000000</v>
      </c>
      <c r="U1017" s="38">
        <v>129537500000</v>
      </c>
      <c r="V1017" s="38">
        <v>-150000000000</v>
      </c>
      <c r="W1017" s="38"/>
      <c r="X1017" s="38">
        <v>129537500000</v>
      </c>
      <c r="Y1017" s="38">
        <v>-150000000000</v>
      </c>
    </row>
    <row r="1018" spans="2:25" hidden="1" x14ac:dyDescent="0.3">
      <c r="B1018">
        <v>3150</v>
      </c>
      <c r="C1018">
        <v>-12.013062232699999</v>
      </c>
      <c r="D1018">
        <v>20.958330953099999</v>
      </c>
      <c r="E1018">
        <v>0</v>
      </c>
      <c r="S1018">
        <v>25530</v>
      </c>
      <c r="T1018" s="38">
        <v>231000000000</v>
      </c>
      <c r="U1018" s="38">
        <v>125018750000</v>
      </c>
      <c r="V1018" s="38">
        <v>-150000000000</v>
      </c>
      <c r="W1018" s="38"/>
      <c r="X1018" s="38">
        <v>125018750000</v>
      </c>
      <c r="Y1018" s="38">
        <v>-150000000000</v>
      </c>
    </row>
    <row r="1019" spans="2:25" hidden="1" x14ac:dyDescent="0.3">
      <c r="B1019">
        <v>3257</v>
      </c>
      <c r="C1019">
        <v>-11.9705718602</v>
      </c>
      <c r="D1019">
        <v>12.309372379699999</v>
      </c>
      <c r="E1019">
        <v>0</v>
      </c>
      <c r="S1019">
        <v>25635</v>
      </c>
      <c r="T1019" s="38">
        <v>231000000000</v>
      </c>
      <c r="U1019" s="38">
        <v>229000000000</v>
      </c>
      <c r="V1019" s="38">
        <v>-150000000000</v>
      </c>
      <c r="W1019" s="38"/>
      <c r="X1019" s="38">
        <v>229000000000</v>
      </c>
      <c r="Y1019" s="38">
        <v>-150000000000</v>
      </c>
    </row>
    <row r="1020" spans="2:25" hidden="1" x14ac:dyDescent="0.3">
      <c r="B1020">
        <v>3292</v>
      </c>
      <c r="C1020">
        <v>-11.927754415700001</v>
      </c>
      <c r="D1020">
        <v>6.7528880117499996</v>
      </c>
      <c r="E1020">
        <v>0</v>
      </c>
      <c r="S1020">
        <v>25636</v>
      </c>
      <c r="T1020" s="38">
        <v>231000000000</v>
      </c>
      <c r="U1020" s="38">
        <v>224475000000</v>
      </c>
      <c r="V1020" s="38">
        <v>-150000000000</v>
      </c>
      <c r="W1020" s="38"/>
      <c r="X1020" s="38">
        <v>224475000000</v>
      </c>
      <c r="Y1020" s="38">
        <v>-150000000000</v>
      </c>
    </row>
    <row r="1021" spans="2:25" hidden="1" x14ac:dyDescent="0.3">
      <c r="B1021">
        <v>2985</v>
      </c>
      <c r="C1021">
        <v>-11.8593822572</v>
      </c>
      <c r="D1021">
        <v>22.046574486200001</v>
      </c>
      <c r="E1021">
        <v>0</v>
      </c>
      <c r="S1021">
        <v>25637</v>
      </c>
      <c r="T1021" s="38">
        <v>231000000000</v>
      </c>
      <c r="U1021" s="38">
        <v>219950000000</v>
      </c>
      <c r="V1021" s="38">
        <v>-150000000000</v>
      </c>
      <c r="W1021" s="38"/>
      <c r="X1021" s="38">
        <v>219950000000</v>
      </c>
      <c r="Y1021" s="38">
        <v>-150000000000</v>
      </c>
    </row>
    <row r="1022" spans="2:25" hidden="1" x14ac:dyDescent="0.3">
      <c r="B1022">
        <v>3151</v>
      </c>
      <c r="C1022">
        <v>-11.8410228257</v>
      </c>
      <c r="D1022">
        <v>20.183074355500001</v>
      </c>
      <c r="E1022">
        <v>0</v>
      </c>
      <c r="S1022">
        <v>25638</v>
      </c>
      <c r="T1022" s="38">
        <v>231000000000</v>
      </c>
      <c r="U1022" s="38">
        <v>215425000000</v>
      </c>
      <c r="V1022" s="38">
        <v>-150000000000</v>
      </c>
      <c r="W1022" s="38"/>
      <c r="X1022" s="38">
        <v>215425000000</v>
      </c>
      <c r="Y1022" s="38">
        <v>-150000000000</v>
      </c>
    </row>
    <row r="1023" spans="2:25" hidden="1" x14ac:dyDescent="0.3">
      <c r="B1023">
        <v>2420</v>
      </c>
      <c r="C1023">
        <v>-11.8382352941</v>
      </c>
      <c r="D1023">
        <v>24.1</v>
      </c>
      <c r="E1023">
        <v>0</v>
      </c>
      <c r="S1023">
        <v>25639</v>
      </c>
      <c r="T1023" s="38">
        <v>231000000000</v>
      </c>
      <c r="U1023" s="38">
        <v>210900000000</v>
      </c>
      <c r="V1023" s="38">
        <v>-150000000000</v>
      </c>
      <c r="W1023" s="38"/>
      <c r="X1023" s="38">
        <v>210900000000</v>
      </c>
      <c r="Y1023" s="38">
        <v>-150000000000</v>
      </c>
    </row>
    <row r="1024" spans="2:25" hidden="1" x14ac:dyDescent="0.3">
      <c r="B1024">
        <v>2848</v>
      </c>
      <c r="C1024">
        <v>-11.8082433076</v>
      </c>
      <c r="D1024">
        <v>23.0896398818</v>
      </c>
      <c r="E1024">
        <v>0</v>
      </c>
      <c r="S1024">
        <v>25640</v>
      </c>
      <c r="T1024" s="38">
        <v>231000000000</v>
      </c>
      <c r="U1024" s="38">
        <v>206375000000</v>
      </c>
      <c r="V1024" s="38">
        <v>-150000000000</v>
      </c>
      <c r="W1024" s="38"/>
      <c r="X1024" s="38">
        <v>206375000000</v>
      </c>
      <c r="Y1024" s="38">
        <v>-150000000000</v>
      </c>
    </row>
    <row r="1025" spans="2:25" hidden="1" x14ac:dyDescent="0.3">
      <c r="B1025">
        <v>3256</v>
      </c>
      <c r="C1025">
        <v>-11.7957619961</v>
      </c>
      <c r="D1025">
        <v>13.3003211629</v>
      </c>
      <c r="E1025">
        <v>0</v>
      </c>
      <c r="T1025" s="38"/>
      <c r="U1025" s="38"/>
      <c r="V1025" s="38"/>
    </row>
    <row r="1026" spans="2:25" hidden="1" x14ac:dyDescent="0.3">
      <c r="B1026">
        <v>3580</v>
      </c>
      <c r="C1026">
        <v>-11.7850213541</v>
      </c>
      <c r="D1026">
        <v>9.4923098759400002</v>
      </c>
      <c r="E1026">
        <v>0</v>
      </c>
      <c r="S1026" t="s">
        <v>143</v>
      </c>
      <c r="T1026" s="38" t="s">
        <v>144</v>
      </c>
      <c r="U1026" s="38" t="s">
        <v>145</v>
      </c>
      <c r="V1026" s="38" t="s">
        <v>146</v>
      </c>
      <c r="X1026" t="s">
        <v>145</v>
      </c>
      <c r="Y1026" t="s">
        <v>146</v>
      </c>
    </row>
    <row r="1027" spans="2:25" hidden="1" x14ac:dyDescent="0.3">
      <c r="B1027">
        <v>3289</v>
      </c>
      <c r="C1027">
        <v>-11.7701678983</v>
      </c>
      <c r="D1027">
        <v>9.9592098396199997</v>
      </c>
      <c r="E1027">
        <v>0</v>
      </c>
      <c r="S1027">
        <v>25641</v>
      </c>
      <c r="T1027" s="38">
        <v>231000000000</v>
      </c>
      <c r="U1027" s="38">
        <v>201850000000</v>
      </c>
      <c r="V1027" s="38">
        <v>-150000000000</v>
      </c>
      <c r="W1027" s="38"/>
      <c r="X1027" s="38">
        <v>201850000000</v>
      </c>
      <c r="Y1027" s="38">
        <v>-150000000000</v>
      </c>
    </row>
    <row r="1028" spans="2:25" hidden="1" x14ac:dyDescent="0.3">
      <c r="B1028">
        <v>3439</v>
      </c>
      <c r="C1028">
        <v>-11.7652708258</v>
      </c>
      <c r="D1028">
        <v>5.91267017895</v>
      </c>
      <c r="E1028">
        <v>0</v>
      </c>
      <c r="S1028">
        <v>25642</v>
      </c>
      <c r="T1028" s="38">
        <v>231000000000</v>
      </c>
      <c r="U1028" s="38">
        <v>197325000000</v>
      </c>
      <c r="V1028" s="38">
        <v>-150000000000</v>
      </c>
      <c r="W1028" s="38"/>
      <c r="X1028" s="38">
        <v>197325000000</v>
      </c>
      <c r="Y1028" s="38">
        <v>-150000000000</v>
      </c>
    </row>
    <row r="1029" spans="2:25" hidden="1" x14ac:dyDescent="0.3">
      <c r="B1029">
        <v>3290</v>
      </c>
      <c r="C1029">
        <v>-11.7572411673</v>
      </c>
      <c r="D1029">
        <v>9.0206793560800005</v>
      </c>
      <c r="E1029">
        <v>0</v>
      </c>
      <c r="S1029">
        <v>25695</v>
      </c>
      <c r="T1029" s="38">
        <v>231000000000</v>
      </c>
      <c r="U1029" s="38">
        <v>241000000000</v>
      </c>
      <c r="V1029" s="38">
        <v>-150000000000</v>
      </c>
      <c r="W1029" s="38"/>
      <c r="X1029" s="38">
        <v>241000000000</v>
      </c>
      <c r="Y1029" s="38">
        <v>-150000000000</v>
      </c>
    </row>
    <row r="1030" spans="2:25" hidden="1" x14ac:dyDescent="0.3">
      <c r="B1030">
        <v>3581</v>
      </c>
      <c r="C1030">
        <v>-11.7553144425</v>
      </c>
      <c r="D1030">
        <v>10.426109803299999</v>
      </c>
      <c r="E1030">
        <v>0</v>
      </c>
      <c r="S1030">
        <v>25696</v>
      </c>
      <c r="T1030" s="38">
        <v>231000000000</v>
      </c>
      <c r="U1030" s="38">
        <v>238000000000</v>
      </c>
      <c r="V1030" s="38">
        <v>-150000000000</v>
      </c>
      <c r="W1030" s="38"/>
      <c r="X1030" s="38">
        <v>238000000000</v>
      </c>
      <c r="Y1030" s="38">
        <v>-150000000000</v>
      </c>
    </row>
    <row r="1031" spans="2:25" hidden="1" x14ac:dyDescent="0.3">
      <c r="B1031">
        <v>3579</v>
      </c>
      <c r="C1031">
        <v>-11.729460980400001</v>
      </c>
      <c r="D1031">
        <v>8.5490488362200008</v>
      </c>
      <c r="E1031">
        <v>0</v>
      </c>
      <c r="S1031">
        <v>25697</v>
      </c>
      <c r="T1031" s="38">
        <v>231000000000</v>
      </c>
      <c r="U1031" s="38">
        <v>235000000000</v>
      </c>
      <c r="V1031" s="38">
        <v>-150000000000</v>
      </c>
      <c r="W1031" s="38"/>
      <c r="X1031" s="38">
        <v>235000000000</v>
      </c>
      <c r="Y1031" s="38">
        <v>-150000000000</v>
      </c>
    </row>
    <row r="1032" spans="2:25" hidden="1" x14ac:dyDescent="0.3">
      <c r="B1032">
        <v>3288</v>
      </c>
      <c r="C1032">
        <v>-11.7106528424</v>
      </c>
      <c r="D1032">
        <v>10.8922362305</v>
      </c>
      <c r="E1032">
        <v>0</v>
      </c>
      <c r="S1032">
        <v>25698</v>
      </c>
      <c r="T1032" s="38">
        <v>231000000000</v>
      </c>
      <c r="U1032" s="38">
        <v>232000000000</v>
      </c>
      <c r="V1032" s="38">
        <v>-150000000000</v>
      </c>
      <c r="W1032" s="38"/>
      <c r="X1032" s="38">
        <v>232000000000</v>
      </c>
      <c r="Y1032" s="38">
        <v>-150000000000</v>
      </c>
    </row>
    <row r="1033" spans="2:25" hidden="1" x14ac:dyDescent="0.3">
      <c r="B1033">
        <v>2999</v>
      </c>
      <c r="C1033">
        <v>-11.7093028865</v>
      </c>
      <c r="D1033">
        <v>4.2339992950900003</v>
      </c>
      <c r="E1033">
        <v>0</v>
      </c>
      <c r="S1033">
        <v>25725</v>
      </c>
      <c r="T1033" s="38">
        <v>161000000000</v>
      </c>
      <c r="U1033" s="38">
        <v>120500000000</v>
      </c>
      <c r="V1033" s="38">
        <v>-150000000000</v>
      </c>
      <c r="W1033" s="38"/>
      <c r="X1033" s="38">
        <v>120500000000</v>
      </c>
      <c r="Y1033" s="38">
        <v>-150000000000</v>
      </c>
    </row>
    <row r="1034" spans="2:25" hidden="1" x14ac:dyDescent="0.3">
      <c r="B1034">
        <v>2863</v>
      </c>
      <c r="C1034">
        <v>-11.708599511599999</v>
      </c>
      <c r="D1034">
        <v>3.4135410348900002</v>
      </c>
      <c r="E1034">
        <v>0</v>
      </c>
      <c r="S1034">
        <v>25726</v>
      </c>
      <c r="T1034" s="38">
        <v>161000000000</v>
      </c>
      <c r="U1034" s="38">
        <v>115775000000</v>
      </c>
      <c r="V1034" s="38">
        <v>-150000000000</v>
      </c>
      <c r="W1034" s="38"/>
      <c r="X1034" s="38">
        <v>115775000000</v>
      </c>
      <c r="Y1034" s="38">
        <v>-150000000000</v>
      </c>
    </row>
    <row r="1035" spans="2:25" hidden="1" x14ac:dyDescent="0.3">
      <c r="B1035">
        <v>3111</v>
      </c>
      <c r="C1035">
        <v>-11.7075982247</v>
      </c>
      <c r="D1035">
        <v>5.0542396284300004</v>
      </c>
      <c r="E1035">
        <v>0</v>
      </c>
      <c r="S1035">
        <v>25727</v>
      </c>
      <c r="T1035" s="38">
        <v>161000000000</v>
      </c>
      <c r="U1035" s="38">
        <v>111050000000</v>
      </c>
      <c r="V1035" s="38">
        <v>-150000000000</v>
      </c>
      <c r="W1035" s="38"/>
      <c r="X1035" s="38">
        <v>111050000000</v>
      </c>
      <c r="Y1035" s="38">
        <v>-150000000000</v>
      </c>
    </row>
    <row r="1036" spans="2:25" x14ac:dyDescent="0.3">
      <c r="B1036">
        <v>1426</v>
      </c>
      <c r="C1036">
        <v>-11.7</v>
      </c>
      <c r="D1036">
        <v>0</v>
      </c>
      <c r="E1036">
        <v>0</v>
      </c>
      <c r="T1036" s="38"/>
      <c r="U1036" s="38"/>
      <c r="V1036" s="38"/>
      <c r="W1036" s="38"/>
      <c r="X1036" s="38"/>
      <c r="Y1036" s="38"/>
    </row>
    <row r="1037" spans="2:25" hidden="1" x14ac:dyDescent="0.3">
      <c r="B1037">
        <v>1819</v>
      </c>
      <c r="C1037">
        <v>-11.7</v>
      </c>
      <c r="D1037">
        <v>2.6</v>
      </c>
      <c r="E1037">
        <v>0</v>
      </c>
      <c r="S1037">
        <v>25729</v>
      </c>
      <c r="T1037" s="38">
        <v>161000000000</v>
      </c>
      <c r="U1037" s="38">
        <v>101600000000</v>
      </c>
      <c r="V1037" s="38">
        <v>-150000000000</v>
      </c>
      <c r="W1037" s="38"/>
      <c r="X1037" s="38">
        <v>101600000000</v>
      </c>
      <c r="Y1037" s="38">
        <v>-150000000000</v>
      </c>
    </row>
    <row r="1038" spans="2:25" hidden="1" x14ac:dyDescent="0.3">
      <c r="B1038">
        <v>3963</v>
      </c>
      <c r="C1038">
        <v>-11.7</v>
      </c>
      <c r="D1038">
        <v>0.86666666666699999</v>
      </c>
      <c r="E1038">
        <v>0</v>
      </c>
      <c r="S1038">
        <v>25730</v>
      </c>
      <c r="T1038" s="38">
        <v>161000000000</v>
      </c>
      <c r="U1038" s="38">
        <v>968750000000</v>
      </c>
      <c r="V1038" s="38">
        <v>-150000000000</v>
      </c>
      <c r="W1038" s="38"/>
      <c r="X1038" s="38">
        <v>968750000000</v>
      </c>
      <c r="Y1038" s="38">
        <v>-150000000000</v>
      </c>
    </row>
    <row r="1039" spans="2:25" hidden="1" x14ac:dyDescent="0.3">
      <c r="B1039">
        <v>3964</v>
      </c>
      <c r="C1039">
        <v>-11.7</v>
      </c>
      <c r="D1039">
        <v>1.7333333333300001</v>
      </c>
      <c r="E1039">
        <v>0</v>
      </c>
      <c r="S1039">
        <v>25731</v>
      </c>
      <c r="T1039" s="38">
        <v>161000000000</v>
      </c>
      <c r="U1039" s="38">
        <v>921500000000</v>
      </c>
      <c r="V1039" s="38">
        <v>-150000000000</v>
      </c>
      <c r="W1039" s="38"/>
      <c r="X1039" s="38">
        <v>921500000000</v>
      </c>
      <c r="Y1039" s="38">
        <v>-150000000000</v>
      </c>
    </row>
    <row r="1040" spans="2:25" hidden="1" x14ac:dyDescent="0.3">
      <c r="B1040">
        <v>3582</v>
      </c>
      <c r="C1040">
        <v>-11.665991242300001</v>
      </c>
      <c r="D1040">
        <v>11.358362657600001</v>
      </c>
      <c r="E1040">
        <v>0</v>
      </c>
      <c r="S1040">
        <v>25732</v>
      </c>
      <c r="T1040" s="38">
        <v>161000000000</v>
      </c>
      <c r="U1040" s="38">
        <v>874250000000</v>
      </c>
      <c r="V1040" s="38">
        <v>-150000000000</v>
      </c>
      <c r="W1040" s="38"/>
      <c r="X1040" s="38">
        <v>874250000000</v>
      </c>
      <c r="Y1040" s="38">
        <v>-150000000000</v>
      </c>
    </row>
    <row r="1041" spans="2:25" hidden="1" x14ac:dyDescent="0.3">
      <c r="B1041">
        <v>3291</v>
      </c>
      <c r="C1041">
        <v>-11.6604593025</v>
      </c>
      <c r="D1041">
        <v>8.0966048138400009</v>
      </c>
      <c r="E1041">
        <v>0</v>
      </c>
      <c r="S1041">
        <v>25733</v>
      </c>
      <c r="T1041" s="38">
        <v>161000000000</v>
      </c>
      <c r="U1041" s="38">
        <v>827000000000</v>
      </c>
      <c r="V1041" s="38">
        <v>-150000000000</v>
      </c>
      <c r="W1041" s="38"/>
      <c r="X1041" s="38">
        <v>827000000000</v>
      </c>
      <c r="Y1041" s="38">
        <v>-150000000000</v>
      </c>
    </row>
    <row r="1042" spans="2:25" hidden="1" x14ac:dyDescent="0.3">
      <c r="B1042">
        <v>3255</v>
      </c>
      <c r="C1042">
        <v>-11.6567640755</v>
      </c>
      <c r="D1042">
        <v>14.2662181261</v>
      </c>
      <c r="E1042">
        <v>0</v>
      </c>
      <c r="S1042">
        <v>25734</v>
      </c>
      <c r="T1042" s="38">
        <v>161000000000</v>
      </c>
      <c r="U1042" s="38">
        <v>779750000000</v>
      </c>
      <c r="V1042" s="38">
        <v>-150000000000</v>
      </c>
      <c r="W1042" s="38"/>
      <c r="X1042" s="38">
        <v>779750000000</v>
      </c>
      <c r="Y1042" s="38">
        <v>-150000000000</v>
      </c>
    </row>
    <row r="1043" spans="2:25" hidden="1" x14ac:dyDescent="0.3">
      <c r="B1043">
        <v>3654</v>
      </c>
      <c r="C1043">
        <v>-11.607863502400001</v>
      </c>
      <c r="D1043">
        <v>20.837750399899999</v>
      </c>
      <c r="E1043">
        <v>0</v>
      </c>
      <c r="S1043">
        <v>25735</v>
      </c>
      <c r="T1043" s="38">
        <v>161000000000</v>
      </c>
      <c r="U1043" s="38">
        <v>732500000000</v>
      </c>
      <c r="V1043" s="38">
        <v>-150000000000</v>
      </c>
      <c r="W1043" s="38"/>
      <c r="X1043" s="38">
        <v>732500000000</v>
      </c>
      <c r="Y1043" s="38">
        <v>-150000000000</v>
      </c>
    </row>
    <row r="1044" spans="2:25" hidden="1" x14ac:dyDescent="0.3">
      <c r="B1044">
        <v>3253</v>
      </c>
      <c r="C1044">
        <v>-11.607048796100001</v>
      </c>
      <c r="D1044">
        <v>16.277802447900001</v>
      </c>
      <c r="E1044">
        <v>0</v>
      </c>
      <c r="S1044">
        <v>25736</v>
      </c>
      <c r="T1044" s="38">
        <v>161000000000</v>
      </c>
      <c r="U1044" s="38">
        <v>685250000000</v>
      </c>
      <c r="V1044" s="38">
        <v>-150000000000</v>
      </c>
      <c r="W1044" s="38"/>
      <c r="X1044" s="38">
        <v>685250000000</v>
      </c>
      <c r="Y1044" s="38">
        <v>-150000000000</v>
      </c>
    </row>
    <row r="1045" spans="2:25" hidden="1" x14ac:dyDescent="0.3">
      <c r="B1045">
        <v>3254</v>
      </c>
      <c r="C1045">
        <v>-11.606401957299999</v>
      </c>
      <c r="D1045">
        <v>15.255360873200001</v>
      </c>
      <c r="E1045">
        <v>0</v>
      </c>
      <c r="S1045">
        <v>25737</v>
      </c>
      <c r="T1045" s="38">
        <v>161000000000</v>
      </c>
      <c r="U1045" s="38">
        <v>638000000000</v>
      </c>
      <c r="V1045" s="38">
        <v>-150000000000</v>
      </c>
      <c r="W1045" s="38"/>
      <c r="X1045" s="38">
        <v>638000000000</v>
      </c>
      <c r="Y1045" s="38">
        <v>-150000000000</v>
      </c>
    </row>
    <row r="1046" spans="2:25" hidden="1" x14ac:dyDescent="0.3">
      <c r="B1046">
        <v>3287</v>
      </c>
      <c r="C1046">
        <v>-11.5981765998</v>
      </c>
      <c r="D1046">
        <v>11.8455705482</v>
      </c>
      <c r="E1046">
        <v>0</v>
      </c>
      <c r="S1046">
        <v>25738</v>
      </c>
      <c r="T1046" s="38">
        <v>161000000000</v>
      </c>
      <c r="U1046" s="38">
        <v>590750000000</v>
      </c>
      <c r="V1046" s="38">
        <v>-150000000000</v>
      </c>
      <c r="W1046" s="38"/>
      <c r="X1046" s="38">
        <v>590750000000</v>
      </c>
      <c r="Y1046" s="38">
        <v>-150000000000</v>
      </c>
    </row>
    <row r="1047" spans="2:25" hidden="1" x14ac:dyDescent="0.3">
      <c r="B1047">
        <v>3578</v>
      </c>
      <c r="C1047">
        <v>-11.5914576245</v>
      </c>
      <c r="D1047">
        <v>7.64416079146</v>
      </c>
      <c r="E1047">
        <v>0</v>
      </c>
      <c r="T1047" s="38"/>
      <c r="U1047" s="38"/>
      <c r="V1047" s="38"/>
    </row>
    <row r="1048" spans="2:25" hidden="1" x14ac:dyDescent="0.3">
      <c r="B1048">
        <v>3252</v>
      </c>
      <c r="C1048">
        <v>-11.5843236281</v>
      </c>
      <c r="D1048">
        <v>17.345936217199998</v>
      </c>
      <c r="E1048">
        <v>0</v>
      </c>
      <c r="S1048" t="s">
        <v>143</v>
      </c>
      <c r="T1048" s="38" t="s">
        <v>144</v>
      </c>
      <c r="U1048" s="38" t="s">
        <v>145</v>
      </c>
      <c r="V1048" s="38" t="s">
        <v>146</v>
      </c>
      <c r="X1048" t="s">
        <v>145</v>
      </c>
      <c r="Y1048" t="s">
        <v>146</v>
      </c>
    </row>
    <row r="1049" spans="2:25" hidden="1" x14ac:dyDescent="0.3">
      <c r="B1049">
        <v>3451</v>
      </c>
      <c r="C1049">
        <v>-11.5588541004</v>
      </c>
      <c r="D1049">
        <v>18.4405143434</v>
      </c>
      <c r="E1049">
        <v>0</v>
      </c>
      <c r="S1049">
        <v>25739</v>
      </c>
      <c r="T1049" s="38">
        <v>161000000000</v>
      </c>
      <c r="U1049" s="38">
        <v>543500000000</v>
      </c>
      <c r="V1049" s="38">
        <v>-150000000000</v>
      </c>
      <c r="W1049" s="38"/>
      <c r="X1049" s="38">
        <v>543500000000</v>
      </c>
      <c r="Y1049" s="38">
        <v>-150000000000</v>
      </c>
    </row>
    <row r="1050" spans="2:25" hidden="1" x14ac:dyDescent="0.3">
      <c r="B1050">
        <v>3449</v>
      </c>
      <c r="C1050">
        <v>-11.5473945279</v>
      </c>
      <c r="D1050">
        <v>7.2198813266500004</v>
      </c>
      <c r="E1050">
        <v>0</v>
      </c>
      <c r="S1050">
        <v>25740</v>
      </c>
      <c r="T1050" s="38">
        <v>161000000000</v>
      </c>
      <c r="U1050" s="38">
        <v>496250000000</v>
      </c>
      <c r="V1050" s="38">
        <v>-150000000000</v>
      </c>
      <c r="W1050" s="38"/>
      <c r="X1050" s="38">
        <v>496250000000</v>
      </c>
      <c r="Y1050" s="38">
        <v>-150000000000</v>
      </c>
    </row>
    <row r="1051" spans="2:25" hidden="1" x14ac:dyDescent="0.3">
      <c r="B1051">
        <v>3583</v>
      </c>
      <c r="C1051">
        <v>-11.5303619573</v>
      </c>
      <c r="D1051">
        <v>12.3327784388</v>
      </c>
      <c r="E1051">
        <v>0</v>
      </c>
      <c r="S1051">
        <v>25741</v>
      </c>
      <c r="T1051" s="38">
        <v>161000000000</v>
      </c>
      <c r="U1051" s="38">
        <v>449000000000</v>
      </c>
      <c r="V1051" s="38">
        <v>-150000000000</v>
      </c>
      <c r="W1051" s="38"/>
      <c r="X1051" s="38">
        <v>449000000000</v>
      </c>
      <c r="Y1051" s="38">
        <v>-150000000000</v>
      </c>
    </row>
    <row r="1052" spans="2:25" hidden="1" x14ac:dyDescent="0.3">
      <c r="B1052">
        <v>3046</v>
      </c>
      <c r="C1052">
        <v>-11.5159611396</v>
      </c>
      <c r="D1052">
        <v>21.409910526400001</v>
      </c>
      <c r="E1052">
        <v>0</v>
      </c>
      <c r="S1052">
        <v>25742</v>
      </c>
      <c r="T1052" s="38">
        <v>161000000000</v>
      </c>
      <c r="U1052" s="38">
        <v>401750000000</v>
      </c>
      <c r="V1052" s="38">
        <v>-150000000000</v>
      </c>
      <c r="W1052" s="38"/>
      <c r="X1052" s="38">
        <v>401750000000</v>
      </c>
      <c r="Y1052" s="38">
        <v>-150000000000</v>
      </c>
    </row>
    <row r="1053" spans="2:25" hidden="1" x14ac:dyDescent="0.3">
      <c r="B1053">
        <v>3597</v>
      </c>
      <c r="C1053">
        <v>-11.503331431199999</v>
      </c>
      <c r="D1053">
        <v>6.7956018618499998</v>
      </c>
      <c r="E1053">
        <v>0</v>
      </c>
      <c r="S1053">
        <v>25743</v>
      </c>
      <c r="T1053" s="38">
        <v>161000000000</v>
      </c>
      <c r="U1053" s="38">
        <v>354500000000</v>
      </c>
      <c r="V1053" s="38">
        <v>-150000000000</v>
      </c>
      <c r="W1053" s="38"/>
      <c r="X1053" s="38">
        <v>354500000000</v>
      </c>
      <c r="Y1053" s="38">
        <v>-150000000000</v>
      </c>
    </row>
    <row r="1054" spans="2:25" hidden="1" x14ac:dyDescent="0.3">
      <c r="B1054">
        <v>3200</v>
      </c>
      <c r="C1054">
        <v>-11.499201383799999</v>
      </c>
      <c r="D1054">
        <v>19.596955854499999</v>
      </c>
      <c r="E1054">
        <v>0</v>
      </c>
      <c r="S1054">
        <v>25744</v>
      </c>
      <c r="T1054" s="38">
        <v>161000000000</v>
      </c>
      <c r="U1054" s="38">
        <v>307250000000</v>
      </c>
      <c r="V1054" s="38">
        <v>-150000000000</v>
      </c>
      <c r="W1054" s="38"/>
      <c r="X1054" s="38">
        <v>307250000000</v>
      </c>
      <c r="Y1054" s="38">
        <v>-150000000000</v>
      </c>
    </row>
    <row r="1055" spans="2:25" hidden="1" x14ac:dyDescent="0.3">
      <c r="B1055">
        <v>3243</v>
      </c>
      <c r="C1055">
        <v>-11.455316999200001</v>
      </c>
      <c r="D1055">
        <v>6.3592106775900001</v>
      </c>
      <c r="E1055">
        <v>0</v>
      </c>
      <c r="S1055">
        <v>25875</v>
      </c>
      <c r="T1055" s="38">
        <v>161000000000</v>
      </c>
      <c r="U1055" s="38">
        <v>192800000000</v>
      </c>
      <c r="V1055" s="38">
        <v>-150000000000</v>
      </c>
      <c r="W1055" s="38"/>
      <c r="X1055" s="38">
        <v>192800000000</v>
      </c>
      <c r="Y1055" s="38">
        <v>-150000000000</v>
      </c>
    </row>
    <row r="1056" spans="2:25" hidden="1" x14ac:dyDescent="0.3">
      <c r="B1056">
        <v>3714</v>
      </c>
      <c r="C1056">
        <v>-11.424058776700001</v>
      </c>
      <c r="D1056">
        <v>21.982070652899999</v>
      </c>
      <c r="E1056">
        <v>0</v>
      </c>
      <c r="S1056">
        <v>25876</v>
      </c>
      <c r="T1056" s="38">
        <v>161000000000</v>
      </c>
      <c r="U1056" s="38">
        <v>188281250000</v>
      </c>
      <c r="V1056" s="38">
        <v>-150000000000</v>
      </c>
      <c r="W1056" s="38"/>
      <c r="X1056" s="38">
        <v>188281250000</v>
      </c>
      <c r="Y1056" s="38">
        <v>-150000000000</v>
      </c>
    </row>
    <row r="1057" spans="2:25" hidden="1" x14ac:dyDescent="0.3">
      <c r="B1057">
        <v>3286</v>
      </c>
      <c r="C1057">
        <v>-11.417251973700001</v>
      </c>
      <c r="D1057">
        <v>12.8405232496</v>
      </c>
      <c r="E1057">
        <v>0</v>
      </c>
      <c r="S1057">
        <v>25877</v>
      </c>
      <c r="T1057" s="38">
        <v>161000000000</v>
      </c>
      <c r="U1057" s="38">
        <v>183762500000</v>
      </c>
      <c r="V1057" s="38">
        <v>-150000000000</v>
      </c>
      <c r="W1057" s="38"/>
      <c r="X1057" s="38">
        <v>183762500000</v>
      </c>
      <c r="Y1057" s="38">
        <v>-150000000000</v>
      </c>
    </row>
    <row r="1058" spans="2:25" hidden="1" x14ac:dyDescent="0.3">
      <c r="B1058">
        <v>3839</v>
      </c>
      <c r="C1058">
        <v>-11.4073025672</v>
      </c>
      <c r="D1058">
        <v>5.9228194933399996</v>
      </c>
      <c r="E1058">
        <v>0</v>
      </c>
      <c r="S1058">
        <v>25878</v>
      </c>
      <c r="T1058" s="38">
        <v>161000000000</v>
      </c>
      <c r="U1058" s="38">
        <v>179243750000</v>
      </c>
      <c r="V1058" s="38">
        <v>-150000000000</v>
      </c>
      <c r="W1058" s="38"/>
      <c r="X1058" s="38">
        <v>179243750000</v>
      </c>
      <c r="Y1058" s="38">
        <v>-150000000000</v>
      </c>
    </row>
    <row r="1059" spans="2:25" hidden="1" x14ac:dyDescent="0.3">
      <c r="B1059">
        <v>3321</v>
      </c>
      <c r="C1059">
        <v>-11.398002550999999</v>
      </c>
      <c r="D1059">
        <v>9.5561841912900007</v>
      </c>
      <c r="E1059">
        <v>0</v>
      </c>
      <c r="S1059">
        <v>25879</v>
      </c>
      <c r="T1059" s="38">
        <v>161000000000</v>
      </c>
      <c r="U1059" s="38">
        <v>174725000000</v>
      </c>
      <c r="V1059" s="38">
        <v>-150000000000</v>
      </c>
      <c r="W1059" s="38"/>
      <c r="X1059" s="38">
        <v>174725000000</v>
      </c>
      <c r="Y1059" s="38">
        <v>-150000000000</v>
      </c>
    </row>
    <row r="1060" spans="2:25" hidden="1" x14ac:dyDescent="0.3">
      <c r="B1060">
        <v>2919</v>
      </c>
      <c r="C1060">
        <v>-11.387437785099999</v>
      </c>
      <c r="D1060">
        <v>22.5227123186</v>
      </c>
      <c r="E1060">
        <v>0</v>
      </c>
      <c r="S1060">
        <v>25880</v>
      </c>
      <c r="T1060" s="38">
        <v>161000000000</v>
      </c>
      <c r="U1060" s="38">
        <v>170206250000</v>
      </c>
      <c r="V1060" s="38">
        <v>-150000000000</v>
      </c>
      <c r="W1060" s="38"/>
      <c r="X1060" s="38">
        <v>170206250000</v>
      </c>
      <c r="Y1060" s="38">
        <v>-150000000000</v>
      </c>
    </row>
    <row r="1061" spans="2:25" hidden="1" x14ac:dyDescent="0.3">
      <c r="B1061">
        <v>3160</v>
      </c>
      <c r="C1061">
        <v>-11.373285541</v>
      </c>
      <c r="D1061">
        <v>5.4914564532399996</v>
      </c>
      <c r="E1061">
        <v>0</v>
      </c>
      <c r="S1061">
        <v>25881</v>
      </c>
      <c r="T1061" s="38">
        <v>161000000000</v>
      </c>
      <c r="U1061" s="38">
        <v>165687500000</v>
      </c>
      <c r="V1061" s="38">
        <v>-150000000000</v>
      </c>
      <c r="W1061" s="38"/>
      <c r="X1061" s="38">
        <v>165687500000</v>
      </c>
      <c r="Y1061" s="38">
        <v>-150000000000</v>
      </c>
    </row>
    <row r="1062" spans="2:25" hidden="1" x14ac:dyDescent="0.3">
      <c r="B1062">
        <v>2419</v>
      </c>
      <c r="C1062">
        <v>-11.364705882399999</v>
      </c>
      <c r="D1062">
        <v>24.1</v>
      </c>
      <c r="E1062">
        <v>0</v>
      </c>
      <c r="S1062">
        <v>25882</v>
      </c>
      <c r="T1062" s="38">
        <v>161000000000</v>
      </c>
      <c r="U1062" s="38">
        <v>161168750000</v>
      </c>
      <c r="V1062" s="38">
        <v>-150000000000</v>
      </c>
      <c r="W1062" s="38"/>
      <c r="X1062" s="38">
        <v>161168750000</v>
      </c>
      <c r="Y1062" s="38">
        <v>-150000000000</v>
      </c>
    </row>
    <row r="1063" spans="2:25" hidden="1" x14ac:dyDescent="0.3">
      <c r="B1063">
        <v>2772</v>
      </c>
      <c r="C1063">
        <v>-11.3577613379</v>
      </c>
      <c r="D1063">
        <v>23.5816769921</v>
      </c>
      <c r="E1063">
        <v>0</v>
      </c>
      <c r="S1063">
        <v>25883</v>
      </c>
      <c r="T1063" s="38">
        <v>161000000000</v>
      </c>
      <c r="U1063" s="38">
        <v>156650000000</v>
      </c>
      <c r="V1063" s="38">
        <v>-150000000000</v>
      </c>
      <c r="W1063" s="38"/>
      <c r="X1063" s="38">
        <v>156650000000</v>
      </c>
      <c r="Y1063" s="38">
        <v>-150000000000</v>
      </c>
    </row>
    <row r="1064" spans="2:25" hidden="1" x14ac:dyDescent="0.3">
      <c r="B1064">
        <v>3322</v>
      </c>
      <c r="C1064">
        <v>-11.355609492799999</v>
      </c>
      <c r="D1064">
        <v>8.6301006416600003</v>
      </c>
      <c r="E1064">
        <v>0</v>
      </c>
      <c r="S1064">
        <v>25884</v>
      </c>
      <c r="T1064" s="38">
        <v>161000000000</v>
      </c>
      <c r="U1064" s="38">
        <v>152131250000</v>
      </c>
      <c r="V1064" s="38">
        <v>-150000000000</v>
      </c>
      <c r="W1064" s="38"/>
      <c r="X1064" s="38">
        <v>152131250000</v>
      </c>
      <c r="Y1064" s="38">
        <v>-150000000000</v>
      </c>
    </row>
    <row r="1065" spans="2:25" hidden="1" x14ac:dyDescent="0.3">
      <c r="B1065">
        <v>3320</v>
      </c>
      <c r="C1065">
        <v>-11.3537865915</v>
      </c>
      <c r="D1065">
        <v>10.4675290067</v>
      </c>
      <c r="E1065">
        <v>0</v>
      </c>
      <c r="S1065">
        <v>25885</v>
      </c>
      <c r="T1065" s="38">
        <v>161000000000</v>
      </c>
      <c r="U1065" s="38">
        <v>147612500000</v>
      </c>
      <c r="V1065" s="38">
        <v>-150000000000</v>
      </c>
      <c r="W1065" s="38"/>
      <c r="X1065" s="38">
        <v>147612500000</v>
      </c>
      <c r="Y1065" s="38">
        <v>-150000000000</v>
      </c>
    </row>
    <row r="1066" spans="2:25" hidden="1" x14ac:dyDescent="0.3">
      <c r="B1066">
        <v>3786</v>
      </c>
      <c r="C1066">
        <v>-11.3508167935</v>
      </c>
      <c r="D1066">
        <v>23.063353984199999</v>
      </c>
      <c r="E1066">
        <v>0</v>
      </c>
      <c r="S1066">
        <v>25886</v>
      </c>
      <c r="T1066" s="38">
        <v>161000000000</v>
      </c>
      <c r="U1066" s="38">
        <v>143093750000</v>
      </c>
      <c r="V1066" s="38">
        <v>-150000000000</v>
      </c>
      <c r="W1066" s="38"/>
      <c r="X1066" s="38">
        <v>143093750000</v>
      </c>
      <c r="Y1066" s="38">
        <v>-150000000000</v>
      </c>
    </row>
    <row r="1067" spans="2:25" hidden="1" x14ac:dyDescent="0.3">
      <c r="B1067">
        <v>3642</v>
      </c>
      <c r="C1067">
        <v>-11.339268514800001</v>
      </c>
      <c r="D1067">
        <v>5.0600934131299997</v>
      </c>
      <c r="E1067">
        <v>0</v>
      </c>
      <c r="S1067">
        <v>25887</v>
      </c>
      <c r="T1067" s="38">
        <v>161000000000</v>
      </c>
      <c r="U1067" s="38">
        <v>138575000000</v>
      </c>
      <c r="V1067" s="38">
        <v>-150000000000</v>
      </c>
      <c r="W1067" s="38"/>
      <c r="X1067" s="38">
        <v>138575000000</v>
      </c>
      <c r="Y1067" s="38">
        <v>-150000000000</v>
      </c>
    </row>
    <row r="1068" spans="2:25" hidden="1" x14ac:dyDescent="0.3">
      <c r="B1068">
        <v>3059</v>
      </c>
      <c r="C1068">
        <v>-11.330415583700001</v>
      </c>
      <c r="D1068">
        <v>4.6409948296900003</v>
      </c>
      <c r="E1068">
        <v>0</v>
      </c>
      <c r="S1068">
        <v>25888</v>
      </c>
      <c r="T1068" s="38">
        <v>161000000000</v>
      </c>
      <c r="U1068" s="38">
        <v>134056250000</v>
      </c>
      <c r="V1068" s="38">
        <v>-150000000000</v>
      </c>
      <c r="W1068" s="38"/>
      <c r="X1068" s="38">
        <v>134056250000</v>
      </c>
      <c r="Y1068" s="38">
        <v>-150000000000</v>
      </c>
    </row>
    <row r="1069" spans="2:25" hidden="1" x14ac:dyDescent="0.3">
      <c r="B1069">
        <v>3700</v>
      </c>
      <c r="C1069">
        <v>-11.321562652600001</v>
      </c>
      <c r="D1069">
        <v>4.22189624624</v>
      </c>
      <c r="E1069">
        <v>0</v>
      </c>
      <c r="T1069" s="38"/>
      <c r="U1069" s="38"/>
      <c r="V1069" s="38"/>
    </row>
    <row r="1070" spans="2:25" hidden="1" x14ac:dyDescent="0.3">
      <c r="B1070">
        <v>2934</v>
      </c>
      <c r="C1070">
        <v>-11.316928027299999</v>
      </c>
      <c r="D1070">
        <v>3.8136482977199999</v>
      </c>
      <c r="E1070">
        <v>0</v>
      </c>
      <c r="S1070" t="s">
        <v>143</v>
      </c>
      <c r="T1070" s="38" t="s">
        <v>144</v>
      </c>
      <c r="U1070" s="38" t="s">
        <v>145</v>
      </c>
      <c r="V1070" s="38" t="s">
        <v>146</v>
      </c>
      <c r="X1070" t="s">
        <v>145</v>
      </c>
      <c r="Y1070" t="s">
        <v>146</v>
      </c>
    </row>
    <row r="1071" spans="2:25" hidden="1" x14ac:dyDescent="0.3">
      <c r="B1071">
        <v>3771</v>
      </c>
      <c r="C1071">
        <v>-11.3122934019</v>
      </c>
      <c r="D1071">
        <v>3.4054003491999998</v>
      </c>
      <c r="E1071">
        <v>0</v>
      </c>
      <c r="S1071">
        <v>25889</v>
      </c>
      <c r="T1071" s="38">
        <v>161000000000</v>
      </c>
      <c r="U1071" s="38">
        <v>129537500000</v>
      </c>
      <c r="V1071" s="38">
        <v>-150000000000</v>
      </c>
      <c r="W1071" s="38"/>
      <c r="X1071" s="38">
        <v>129537500000</v>
      </c>
      <c r="Y1071" s="38">
        <v>-150000000000</v>
      </c>
    </row>
    <row r="1072" spans="2:25" hidden="1" x14ac:dyDescent="0.3">
      <c r="B1072">
        <v>2787</v>
      </c>
      <c r="C1072">
        <v>-11.306146700899999</v>
      </c>
      <c r="D1072">
        <v>3.0027001746000002</v>
      </c>
      <c r="E1072">
        <v>0</v>
      </c>
      <c r="S1072">
        <v>25890</v>
      </c>
      <c r="T1072" s="38">
        <v>161000000000</v>
      </c>
      <c r="U1072" s="38">
        <v>125018750000</v>
      </c>
      <c r="V1072" s="38">
        <v>-150000000000</v>
      </c>
      <c r="W1072" s="38"/>
      <c r="X1072" s="38">
        <v>125018750000</v>
      </c>
      <c r="Y1072" s="38">
        <v>-150000000000</v>
      </c>
    </row>
    <row r="1073" spans="2:25" hidden="1" x14ac:dyDescent="0.3">
      <c r="B1073">
        <v>3584</v>
      </c>
      <c r="C1073">
        <v>-11.3041419901</v>
      </c>
      <c r="D1073">
        <v>13.348268060400001</v>
      </c>
      <c r="E1073">
        <v>0</v>
      </c>
      <c r="S1073">
        <v>25995</v>
      </c>
      <c r="T1073" s="38">
        <v>161000000000</v>
      </c>
      <c r="U1073" s="38">
        <v>229000000000</v>
      </c>
      <c r="V1073" s="38">
        <v>-150000000000</v>
      </c>
      <c r="W1073" s="38"/>
      <c r="X1073" s="38">
        <v>229000000000</v>
      </c>
      <c r="Y1073" s="38">
        <v>-150000000000</v>
      </c>
    </row>
    <row r="1074" spans="2:25" x14ac:dyDescent="0.3">
      <c r="B1074">
        <v>1425</v>
      </c>
      <c r="C1074">
        <v>-11.3</v>
      </c>
      <c r="D1074">
        <v>0</v>
      </c>
      <c r="E1074">
        <v>0</v>
      </c>
      <c r="T1074" s="38"/>
      <c r="U1074" s="38"/>
      <c r="V1074" s="38"/>
      <c r="W1074" s="38"/>
      <c r="X1074" s="38"/>
      <c r="Y1074" s="38"/>
    </row>
    <row r="1075" spans="2:25" hidden="1" x14ac:dyDescent="0.3">
      <c r="B1075">
        <v>1818</v>
      </c>
      <c r="C1075">
        <v>-11.3</v>
      </c>
      <c r="D1075">
        <v>2.6</v>
      </c>
      <c r="E1075">
        <v>0</v>
      </c>
      <c r="S1075">
        <v>25997</v>
      </c>
      <c r="T1075" s="38">
        <v>161000000000</v>
      </c>
      <c r="U1075" s="38">
        <v>219950000000</v>
      </c>
      <c r="V1075" s="38">
        <v>-150000000000</v>
      </c>
      <c r="W1075" s="38"/>
      <c r="X1075" s="38">
        <v>219950000000</v>
      </c>
      <c r="Y1075" s="38">
        <v>-150000000000</v>
      </c>
    </row>
    <row r="1076" spans="2:25" hidden="1" x14ac:dyDescent="0.3">
      <c r="B1076">
        <v>3958</v>
      </c>
      <c r="C1076">
        <v>-11.3</v>
      </c>
      <c r="D1076">
        <v>0.433333333333</v>
      </c>
      <c r="E1076">
        <v>0</v>
      </c>
      <c r="S1076">
        <v>25998</v>
      </c>
      <c r="T1076" s="38">
        <v>161000000000</v>
      </c>
      <c r="U1076" s="38">
        <v>215425000000</v>
      </c>
      <c r="V1076" s="38">
        <v>-150000000000</v>
      </c>
      <c r="W1076" s="38"/>
      <c r="X1076" s="38">
        <v>215425000000</v>
      </c>
      <c r="Y1076" s="38">
        <v>-150000000000</v>
      </c>
    </row>
    <row r="1077" spans="2:25" hidden="1" x14ac:dyDescent="0.3">
      <c r="B1077">
        <v>3959</v>
      </c>
      <c r="C1077">
        <v>-11.3</v>
      </c>
      <c r="D1077">
        <v>0.86666666666699999</v>
      </c>
      <c r="E1077">
        <v>0</v>
      </c>
      <c r="S1077">
        <v>25999</v>
      </c>
      <c r="T1077" s="38">
        <v>161000000000</v>
      </c>
      <c r="U1077" s="38">
        <v>210900000000</v>
      </c>
      <c r="V1077" s="38">
        <v>-150000000000</v>
      </c>
      <c r="W1077" s="38"/>
      <c r="X1077" s="38">
        <v>210900000000</v>
      </c>
      <c r="Y1077" s="38">
        <v>-150000000000</v>
      </c>
    </row>
    <row r="1078" spans="2:25" hidden="1" x14ac:dyDescent="0.3">
      <c r="B1078">
        <v>3960</v>
      </c>
      <c r="C1078">
        <v>-11.3</v>
      </c>
      <c r="D1078">
        <v>1.3</v>
      </c>
      <c r="E1078">
        <v>0</v>
      </c>
      <c r="S1078">
        <v>26000</v>
      </c>
      <c r="T1078" s="38">
        <v>161000000000</v>
      </c>
      <c r="U1078" s="38">
        <v>206375000000</v>
      </c>
      <c r="V1078" s="38">
        <v>-150000000000</v>
      </c>
      <c r="W1078" s="38"/>
      <c r="X1078" s="38">
        <v>206375000000</v>
      </c>
      <c r="Y1078" s="38">
        <v>-150000000000</v>
      </c>
    </row>
    <row r="1079" spans="2:25" hidden="1" x14ac:dyDescent="0.3">
      <c r="B1079">
        <v>3961</v>
      </c>
      <c r="C1079">
        <v>-11.3</v>
      </c>
      <c r="D1079">
        <v>1.7333333333300001</v>
      </c>
      <c r="E1079">
        <v>0</v>
      </c>
      <c r="S1079">
        <v>26001</v>
      </c>
      <c r="T1079" s="38">
        <v>161000000000</v>
      </c>
      <c r="U1079" s="38">
        <v>201850000000</v>
      </c>
      <c r="V1079" s="38">
        <v>-150000000000</v>
      </c>
      <c r="W1079" s="38"/>
      <c r="X1079" s="38">
        <v>201850000000</v>
      </c>
      <c r="Y1079" s="38">
        <v>-150000000000</v>
      </c>
    </row>
    <row r="1080" spans="2:25" hidden="1" x14ac:dyDescent="0.3">
      <c r="B1080">
        <v>3962</v>
      </c>
      <c r="C1080">
        <v>-11.3</v>
      </c>
      <c r="D1080">
        <v>2.1666666666699999</v>
      </c>
      <c r="E1080">
        <v>0</v>
      </c>
      <c r="S1080">
        <v>26002</v>
      </c>
      <c r="T1080" s="38">
        <v>161000000000</v>
      </c>
      <c r="U1080" s="38">
        <v>197325000000</v>
      </c>
      <c r="V1080" s="38">
        <v>-150000000000</v>
      </c>
      <c r="W1080" s="38"/>
      <c r="X1080" s="38">
        <v>197325000000</v>
      </c>
      <c r="Y1080" s="38">
        <v>-150000000000</v>
      </c>
    </row>
    <row r="1081" spans="2:25" hidden="1" x14ac:dyDescent="0.3">
      <c r="B1081">
        <v>3319</v>
      </c>
      <c r="C1081">
        <v>-11.2579575214</v>
      </c>
      <c r="D1081">
        <v>11.3794675389</v>
      </c>
      <c r="E1081">
        <v>0</v>
      </c>
      <c r="S1081">
        <v>26055</v>
      </c>
      <c r="T1081" s="38">
        <v>161000000000</v>
      </c>
      <c r="U1081" s="38">
        <v>241000000000</v>
      </c>
      <c r="V1081" s="38">
        <v>-150000000000</v>
      </c>
      <c r="W1081" s="38"/>
      <c r="X1081" s="38">
        <v>241000000000</v>
      </c>
      <c r="Y1081" s="38">
        <v>-150000000000</v>
      </c>
    </row>
    <row r="1082" spans="2:25" hidden="1" x14ac:dyDescent="0.3">
      <c r="B1082">
        <v>3285</v>
      </c>
      <c r="C1082">
        <v>-11.211554055500001</v>
      </c>
      <c r="D1082">
        <v>13.834787561700001</v>
      </c>
      <c r="E1082">
        <v>0</v>
      </c>
      <c r="S1082">
        <v>26056</v>
      </c>
      <c r="T1082" s="38">
        <v>161000000000</v>
      </c>
      <c r="U1082" s="38">
        <v>238000000000</v>
      </c>
      <c r="V1082" s="38">
        <v>-150000000000</v>
      </c>
      <c r="W1082" s="38"/>
      <c r="X1082" s="38">
        <v>238000000000</v>
      </c>
      <c r="Y1082" s="38">
        <v>-150000000000</v>
      </c>
    </row>
    <row r="1083" spans="2:25" hidden="1" x14ac:dyDescent="0.3">
      <c r="B1083">
        <v>3429</v>
      </c>
      <c r="C1083">
        <v>-11.1578524024</v>
      </c>
      <c r="D1083">
        <v>20.8182005898</v>
      </c>
      <c r="E1083">
        <v>0</v>
      </c>
      <c r="S1083">
        <v>26057</v>
      </c>
      <c r="T1083" s="38">
        <v>161000000000</v>
      </c>
      <c r="U1083" s="38">
        <v>235000000000</v>
      </c>
      <c r="V1083" s="38">
        <v>-150000000000</v>
      </c>
      <c r="W1083" s="38"/>
      <c r="X1083" s="38">
        <v>235000000000</v>
      </c>
      <c r="Y1083" s="38">
        <v>-150000000000</v>
      </c>
    </row>
    <row r="1084" spans="2:25" hidden="1" x14ac:dyDescent="0.3">
      <c r="B1084">
        <v>3462</v>
      </c>
      <c r="C1084">
        <v>-11.1527381178</v>
      </c>
      <c r="D1084">
        <v>7.6904459470199997</v>
      </c>
      <c r="E1084">
        <v>0</v>
      </c>
      <c r="S1084">
        <v>26058</v>
      </c>
      <c r="T1084" s="38">
        <v>161000000000</v>
      </c>
      <c r="U1084" s="38">
        <v>232000000000</v>
      </c>
      <c r="V1084" s="38">
        <v>-150000000000</v>
      </c>
      <c r="W1084" s="38"/>
      <c r="X1084" s="38">
        <v>232000000000</v>
      </c>
      <c r="Y1084" s="38">
        <v>-150000000000</v>
      </c>
    </row>
    <row r="1085" spans="2:25" hidden="1" x14ac:dyDescent="0.3">
      <c r="B1085">
        <v>3585</v>
      </c>
      <c r="C1085">
        <v>-11.118966121</v>
      </c>
      <c r="D1085">
        <v>14.321307063000001</v>
      </c>
      <c r="E1085">
        <v>0</v>
      </c>
      <c r="S1085">
        <v>26085</v>
      </c>
      <c r="T1085" s="38">
        <v>600000000000</v>
      </c>
      <c r="U1085" s="38" t="s">
        <v>147</v>
      </c>
      <c r="V1085" s="38">
        <v>-150000000000</v>
      </c>
      <c r="W1085" s="38"/>
      <c r="X1085" t="s">
        <v>147</v>
      </c>
      <c r="Y1085" s="38">
        <v>-150000000000</v>
      </c>
    </row>
    <row r="1086" spans="2:25" hidden="1" x14ac:dyDescent="0.3">
      <c r="B1086">
        <v>3318</v>
      </c>
      <c r="C1086">
        <v>-11.1108525374</v>
      </c>
      <c r="D1086">
        <v>12.318564994600001</v>
      </c>
      <c r="E1086">
        <v>0</v>
      </c>
      <c r="S1086">
        <v>26086</v>
      </c>
      <c r="T1086" s="38">
        <v>560000000000</v>
      </c>
      <c r="U1086" s="38" t="s">
        <v>147</v>
      </c>
      <c r="V1086" s="38">
        <v>-150000000000</v>
      </c>
      <c r="W1086" s="38"/>
      <c r="X1086" t="s">
        <v>147</v>
      </c>
      <c r="Y1086" s="38">
        <v>-150000000000</v>
      </c>
    </row>
    <row r="1087" spans="2:25" hidden="1" x14ac:dyDescent="0.3">
      <c r="B1087">
        <v>3275</v>
      </c>
      <c r="C1087">
        <v>-11.103314705100001</v>
      </c>
      <c r="D1087">
        <v>6.7864696929499999</v>
      </c>
      <c r="E1087">
        <v>0</v>
      </c>
      <c r="S1087">
        <v>26087</v>
      </c>
      <c r="T1087" s="38">
        <v>520000000000</v>
      </c>
      <c r="U1087" s="38" t="s">
        <v>147</v>
      </c>
      <c r="V1087" s="38">
        <v>-150000000000</v>
      </c>
      <c r="W1087" s="38"/>
      <c r="X1087" t="s">
        <v>147</v>
      </c>
      <c r="Y1087" s="38">
        <v>-150000000000</v>
      </c>
    </row>
    <row r="1088" spans="2:25" hidden="1" x14ac:dyDescent="0.3">
      <c r="B1088">
        <v>3587</v>
      </c>
      <c r="C1088">
        <v>-11.100212018800001</v>
      </c>
      <c r="D1088">
        <v>16.356851309700001</v>
      </c>
      <c r="E1088">
        <v>0</v>
      </c>
      <c r="S1088">
        <v>26088</v>
      </c>
      <c r="T1088" s="38">
        <v>480000000000</v>
      </c>
      <c r="U1088" t="s">
        <v>147</v>
      </c>
      <c r="V1088" s="38">
        <v>-150000000000</v>
      </c>
      <c r="W1088" s="38"/>
      <c r="X1088" t="s">
        <v>147</v>
      </c>
      <c r="Y1088" s="38">
        <v>-150000000000</v>
      </c>
    </row>
    <row r="1089" spans="2:25" hidden="1" x14ac:dyDescent="0.3">
      <c r="B1089">
        <v>3282</v>
      </c>
      <c r="C1089">
        <v>-11.093033677199999</v>
      </c>
      <c r="D1089">
        <v>16.900658439600001</v>
      </c>
      <c r="E1089">
        <v>0</v>
      </c>
      <c r="S1089">
        <v>26089</v>
      </c>
      <c r="T1089" s="38">
        <v>440000000000</v>
      </c>
      <c r="U1089" t="s">
        <v>147</v>
      </c>
      <c r="V1089" s="38">
        <v>-150000000000</v>
      </c>
      <c r="W1089" s="38"/>
      <c r="X1089" t="s">
        <v>147</v>
      </c>
      <c r="Y1089" s="38">
        <v>-150000000000</v>
      </c>
    </row>
    <row r="1090" spans="2:25" hidden="1" x14ac:dyDescent="0.3">
      <c r="B1090">
        <v>3284</v>
      </c>
      <c r="C1090">
        <v>-11.092785918600001</v>
      </c>
      <c r="D1090">
        <v>14.8211544527</v>
      </c>
      <c r="E1090">
        <v>0</v>
      </c>
      <c r="S1090">
        <v>26090</v>
      </c>
      <c r="T1090" s="38">
        <v>400000000000</v>
      </c>
      <c r="U1090" t="s">
        <v>147</v>
      </c>
      <c r="V1090" s="38">
        <v>-150000000000</v>
      </c>
      <c r="W1090" s="38"/>
      <c r="X1090" t="s">
        <v>147</v>
      </c>
      <c r="Y1090" s="38">
        <v>-150000000000</v>
      </c>
    </row>
    <row r="1091" spans="2:25" hidden="1" x14ac:dyDescent="0.3">
      <c r="B1091">
        <v>3588</v>
      </c>
      <c r="C1091">
        <v>-11.0858553355</v>
      </c>
      <c r="D1091">
        <v>17.4444655695</v>
      </c>
      <c r="E1091">
        <v>0</v>
      </c>
      <c r="T1091" s="38"/>
      <c r="U1091" s="38"/>
      <c r="V1091" s="38"/>
    </row>
    <row r="1092" spans="2:25" hidden="1" x14ac:dyDescent="0.3">
      <c r="B1092">
        <v>3283</v>
      </c>
      <c r="C1092">
        <v>-11.083408867499999</v>
      </c>
      <c r="D1092">
        <v>15.838926576</v>
      </c>
      <c r="E1092">
        <v>0</v>
      </c>
      <c r="S1092" t="s">
        <v>143</v>
      </c>
      <c r="T1092" s="38" t="s">
        <v>144</v>
      </c>
      <c r="U1092" s="38" t="s">
        <v>145</v>
      </c>
      <c r="V1092" s="38" t="s">
        <v>146</v>
      </c>
      <c r="X1092" t="s">
        <v>145</v>
      </c>
      <c r="Y1092" t="s">
        <v>146</v>
      </c>
    </row>
    <row r="1093" spans="2:25" hidden="1" x14ac:dyDescent="0.3">
      <c r="B1093">
        <v>3586</v>
      </c>
      <c r="C1093">
        <v>-11.0666057161</v>
      </c>
      <c r="D1093">
        <v>15.321001842399999</v>
      </c>
      <c r="E1093">
        <v>0</v>
      </c>
      <c r="S1093">
        <v>26091</v>
      </c>
      <c r="T1093" s="38">
        <v>360000000000</v>
      </c>
      <c r="U1093" s="38" t="s">
        <v>147</v>
      </c>
      <c r="V1093" s="38">
        <v>-150000000000</v>
      </c>
      <c r="W1093" s="38"/>
      <c r="X1093" t="s">
        <v>147</v>
      </c>
      <c r="Y1093" s="38">
        <v>-150000000000</v>
      </c>
    </row>
    <row r="1094" spans="2:25" hidden="1" x14ac:dyDescent="0.3">
      <c r="B1094">
        <v>3452</v>
      </c>
      <c r="C1094">
        <v>-11.065868876</v>
      </c>
      <c r="D1094">
        <v>17.9985745183</v>
      </c>
      <c r="E1094">
        <v>0</v>
      </c>
      <c r="S1094">
        <v>26135</v>
      </c>
      <c r="T1094" s="38">
        <v>928750000000</v>
      </c>
      <c r="U1094" s="38" t="s">
        <v>147</v>
      </c>
      <c r="V1094" s="38">
        <v>-150000000000</v>
      </c>
      <c r="W1094" s="38"/>
      <c r="X1094" t="s">
        <v>147</v>
      </c>
      <c r="Y1094" s="38">
        <v>-150000000000</v>
      </c>
    </row>
    <row r="1095" spans="2:25" hidden="1" x14ac:dyDescent="0.3">
      <c r="B1095">
        <v>3565</v>
      </c>
      <c r="C1095">
        <v>-11.0458824164</v>
      </c>
      <c r="D1095">
        <v>18.552683467200001</v>
      </c>
      <c r="E1095">
        <v>0</v>
      </c>
      <c r="S1095">
        <v>26136</v>
      </c>
      <c r="T1095" s="38">
        <v>887500000000</v>
      </c>
      <c r="U1095" t="s">
        <v>147</v>
      </c>
      <c r="V1095" s="38">
        <v>-150000000000</v>
      </c>
      <c r="W1095" s="38"/>
      <c r="X1095" t="s">
        <v>147</v>
      </c>
      <c r="Y1095" s="38">
        <v>-150000000000</v>
      </c>
    </row>
    <row r="1096" spans="2:25" hidden="1" x14ac:dyDescent="0.3">
      <c r="B1096">
        <v>3207</v>
      </c>
      <c r="C1096">
        <v>-11.0282334466</v>
      </c>
      <c r="D1096">
        <v>5.9134535144899996</v>
      </c>
      <c r="E1096">
        <v>0</v>
      </c>
      <c r="S1096">
        <v>26137</v>
      </c>
      <c r="T1096" s="38">
        <v>846250000000</v>
      </c>
      <c r="U1096" t="s">
        <v>147</v>
      </c>
      <c r="V1096" s="38">
        <v>-150000000000</v>
      </c>
      <c r="W1096" s="38"/>
      <c r="X1096" t="s">
        <v>147</v>
      </c>
      <c r="Y1096" s="38">
        <v>-150000000000</v>
      </c>
    </row>
    <row r="1097" spans="2:25" hidden="1" x14ac:dyDescent="0.3">
      <c r="B1097">
        <v>3547</v>
      </c>
      <c r="C1097">
        <v>-11.010983747899999</v>
      </c>
      <c r="D1097">
        <v>9.6200585066500004</v>
      </c>
      <c r="E1097">
        <v>0</v>
      </c>
      <c r="S1097">
        <v>26138</v>
      </c>
      <c r="T1097" s="38">
        <v>805000000000</v>
      </c>
      <c r="U1097" s="38" t="s">
        <v>147</v>
      </c>
      <c r="V1097" s="38">
        <v>-150000000000</v>
      </c>
      <c r="W1097" s="38"/>
      <c r="X1097" t="s">
        <v>147</v>
      </c>
      <c r="Y1097" s="38">
        <v>-150000000000</v>
      </c>
    </row>
    <row r="1098" spans="2:25" hidden="1" x14ac:dyDescent="0.3">
      <c r="B1098">
        <v>3345</v>
      </c>
      <c r="C1098">
        <v>-10.9963708765</v>
      </c>
      <c r="D1098">
        <v>9.1656054768799997</v>
      </c>
      <c r="E1098">
        <v>0</v>
      </c>
      <c r="S1098">
        <v>26139</v>
      </c>
      <c r="T1098" s="38">
        <v>763750000000</v>
      </c>
      <c r="U1098" s="38" t="s">
        <v>147</v>
      </c>
      <c r="V1098" s="38">
        <v>-150000000000</v>
      </c>
      <c r="W1098" s="38"/>
      <c r="X1098" t="s">
        <v>147</v>
      </c>
      <c r="Y1098" s="38">
        <v>-150000000000</v>
      </c>
    </row>
    <row r="1099" spans="2:25" hidden="1" x14ac:dyDescent="0.3">
      <c r="B1099">
        <v>3450</v>
      </c>
      <c r="C1099">
        <v>-10.985051517500001</v>
      </c>
      <c r="D1099">
        <v>19.1090984326</v>
      </c>
      <c r="E1099">
        <v>0</v>
      </c>
      <c r="S1099">
        <v>26140</v>
      </c>
      <c r="T1099" s="38">
        <v>722500000000</v>
      </c>
      <c r="U1099" t="s">
        <v>147</v>
      </c>
      <c r="V1099" s="38">
        <v>-150000000000</v>
      </c>
      <c r="W1099" s="38"/>
      <c r="X1099" t="s">
        <v>147</v>
      </c>
      <c r="Y1099" s="38">
        <v>-150000000000</v>
      </c>
    </row>
    <row r="1100" spans="2:25" hidden="1" x14ac:dyDescent="0.3">
      <c r="B1100">
        <v>3546</v>
      </c>
      <c r="C1100">
        <v>-10.9817580052</v>
      </c>
      <c r="D1100">
        <v>8.7111524470999999</v>
      </c>
      <c r="E1100">
        <v>0</v>
      </c>
      <c r="S1100">
        <v>26141</v>
      </c>
      <c r="T1100" s="38">
        <v>681250000000</v>
      </c>
      <c r="U1100" t="s">
        <v>147</v>
      </c>
      <c r="V1100" s="38">
        <v>-150000000000</v>
      </c>
      <c r="W1100" s="38"/>
      <c r="X1100" t="s">
        <v>147</v>
      </c>
      <c r="Y1100" s="38">
        <v>-150000000000</v>
      </c>
    </row>
    <row r="1101" spans="2:25" hidden="1" x14ac:dyDescent="0.3">
      <c r="B1101">
        <v>3344</v>
      </c>
      <c r="C1101">
        <v>-10.981621244199999</v>
      </c>
      <c r="D1101">
        <v>10.0645033583</v>
      </c>
      <c r="E1101">
        <v>0</v>
      </c>
      <c r="S1101">
        <v>26185</v>
      </c>
      <c r="T1101" s="38">
        <v>125000000000</v>
      </c>
      <c r="U1101" s="38" t="s">
        <v>147</v>
      </c>
      <c r="V1101" s="38">
        <v>-150000000000</v>
      </c>
      <c r="W1101" s="38"/>
      <c r="X1101" t="s">
        <v>147</v>
      </c>
      <c r="Y1101" s="38">
        <v>-150000000000</v>
      </c>
    </row>
    <row r="1102" spans="2:25" hidden="1" x14ac:dyDescent="0.3">
      <c r="B1102">
        <v>2986</v>
      </c>
      <c r="C1102">
        <v>-10.968358418199999</v>
      </c>
      <c r="D1102">
        <v>21.964496779299999</v>
      </c>
      <c r="E1102">
        <v>0</v>
      </c>
      <c r="S1102">
        <v>26186</v>
      </c>
      <c r="T1102" s="38">
        <v>121000000000</v>
      </c>
      <c r="U1102" s="38" t="s">
        <v>147</v>
      </c>
      <c r="V1102" s="38">
        <v>-150000000000</v>
      </c>
      <c r="W1102" s="38"/>
      <c r="X1102" t="s">
        <v>147</v>
      </c>
      <c r="Y1102" s="38">
        <v>-150000000000</v>
      </c>
    </row>
    <row r="1103" spans="2:25" hidden="1" x14ac:dyDescent="0.3">
      <c r="B1103">
        <v>3112</v>
      </c>
      <c r="C1103">
        <v>-10.964029352600001</v>
      </c>
      <c r="D1103">
        <v>5.0562411099300002</v>
      </c>
      <c r="E1103">
        <v>0</v>
      </c>
      <c r="S1103">
        <v>26187</v>
      </c>
      <c r="T1103" s="38">
        <v>117000000000</v>
      </c>
      <c r="U1103" s="38" t="s">
        <v>147</v>
      </c>
      <c r="V1103" s="38">
        <v>-150000000000</v>
      </c>
      <c r="W1103" s="38"/>
      <c r="X1103" t="s">
        <v>147</v>
      </c>
      <c r="Y1103" s="38">
        <v>-150000000000</v>
      </c>
    </row>
    <row r="1104" spans="2:25" hidden="1" x14ac:dyDescent="0.3">
      <c r="B1104">
        <v>3548</v>
      </c>
      <c r="C1104">
        <v>-10.9522587405</v>
      </c>
      <c r="D1104">
        <v>10.50894821</v>
      </c>
      <c r="E1104">
        <v>0</v>
      </c>
      <c r="S1104">
        <v>26188</v>
      </c>
      <c r="T1104" s="38">
        <v>113000000000</v>
      </c>
      <c r="U1104" s="38" t="s">
        <v>147</v>
      </c>
      <c r="V1104" s="38">
        <v>-150000000000</v>
      </c>
      <c r="W1104" s="38"/>
      <c r="X1104" t="s">
        <v>147</v>
      </c>
      <c r="Y1104" s="38">
        <v>-150000000000</v>
      </c>
    </row>
    <row r="1105" spans="2:25" hidden="1" x14ac:dyDescent="0.3">
      <c r="B1105">
        <v>3000</v>
      </c>
      <c r="C1105">
        <v>-10.9347613243</v>
      </c>
      <c r="D1105">
        <v>4.2178625998400001</v>
      </c>
      <c r="E1105">
        <v>0</v>
      </c>
      <c r="S1105">
        <v>26189</v>
      </c>
      <c r="T1105" s="38">
        <v>109000000000</v>
      </c>
      <c r="U1105" s="38" t="s">
        <v>147</v>
      </c>
      <c r="V1105" s="38">
        <v>-150000000000</v>
      </c>
      <c r="W1105" s="38"/>
      <c r="X1105" t="s">
        <v>147</v>
      </c>
      <c r="Y1105" s="38">
        <v>-150000000000</v>
      </c>
    </row>
    <row r="1106" spans="2:25" hidden="1" x14ac:dyDescent="0.3">
      <c r="B1106">
        <v>3832</v>
      </c>
      <c r="C1106">
        <v>-10.9242206187</v>
      </c>
      <c r="D1106">
        <v>19.665513398000002</v>
      </c>
      <c r="E1106">
        <v>0</v>
      </c>
      <c r="S1106">
        <v>26190</v>
      </c>
      <c r="T1106" s="38">
        <v>105000000000</v>
      </c>
      <c r="U1106" s="38" t="s">
        <v>147</v>
      </c>
      <c r="V1106" s="38">
        <v>-150000000000</v>
      </c>
      <c r="W1106" s="38"/>
      <c r="X1106" t="s">
        <v>147</v>
      </c>
      <c r="Y1106" s="38">
        <v>-150000000000</v>
      </c>
    </row>
    <row r="1107" spans="2:25" hidden="1" x14ac:dyDescent="0.3">
      <c r="B1107">
        <v>2864</v>
      </c>
      <c r="C1107">
        <v>-10.9162006619</v>
      </c>
      <c r="D1107">
        <v>3.4050499619300001</v>
      </c>
      <c r="E1107">
        <v>0</v>
      </c>
      <c r="S1107">
        <v>26191</v>
      </c>
      <c r="T1107" s="38">
        <v>101000000000</v>
      </c>
      <c r="U1107" s="38" t="s">
        <v>147</v>
      </c>
      <c r="V1107" s="38">
        <v>-150000000000</v>
      </c>
      <c r="W1107" s="38"/>
      <c r="X1107" t="s">
        <v>147</v>
      </c>
      <c r="Y1107" s="38">
        <v>-150000000000</v>
      </c>
    </row>
    <row r="1108" spans="2:25" hidden="1" x14ac:dyDescent="0.3">
      <c r="B1108">
        <v>3343</v>
      </c>
      <c r="C1108">
        <v>-10.9010912705</v>
      </c>
      <c r="D1108">
        <v>10.9547603151</v>
      </c>
      <c r="E1108">
        <v>0</v>
      </c>
      <c r="S1108">
        <v>26235</v>
      </c>
      <c r="T1108" s="38">
        <v>157000000000</v>
      </c>
      <c r="U1108" s="38" t="s">
        <v>147</v>
      </c>
      <c r="V1108" s="38">
        <v>-150000000000</v>
      </c>
      <c r="W1108" s="38"/>
      <c r="X1108" t="s">
        <v>147</v>
      </c>
      <c r="Y1108" s="38">
        <v>-150000000000</v>
      </c>
    </row>
    <row r="1109" spans="2:25" x14ac:dyDescent="0.3">
      <c r="B1109">
        <v>1424</v>
      </c>
      <c r="C1109">
        <v>-10.9</v>
      </c>
      <c r="D1109">
        <v>0</v>
      </c>
      <c r="E1109">
        <v>0</v>
      </c>
      <c r="T1109" s="38"/>
      <c r="V1109" s="38"/>
      <c r="W1109" s="38"/>
      <c r="Y1109" s="38"/>
    </row>
    <row r="1110" spans="2:25" hidden="1" x14ac:dyDescent="0.3">
      <c r="B1110">
        <v>1817</v>
      </c>
      <c r="C1110">
        <v>-10.9</v>
      </c>
      <c r="D1110">
        <v>2.6</v>
      </c>
      <c r="E1110">
        <v>0</v>
      </c>
      <c r="S1110">
        <v>26237</v>
      </c>
      <c r="T1110" s="38">
        <v>149000000000</v>
      </c>
      <c r="U1110" s="38" t="s">
        <v>147</v>
      </c>
      <c r="V1110" s="38">
        <v>-150000000000</v>
      </c>
      <c r="W1110" s="38"/>
      <c r="X1110" t="s">
        <v>147</v>
      </c>
      <c r="Y1110" s="38">
        <v>-150000000000</v>
      </c>
    </row>
    <row r="1111" spans="2:25" hidden="1" x14ac:dyDescent="0.3">
      <c r="B1111">
        <v>3956</v>
      </c>
      <c r="C1111">
        <v>-10.9</v>
      </c>
      <c r="D1111">
        <v>0.86666666666699999</v>
      </c>
      <c r="E1111">
        <v>0</v>
      </c>
      <c r="S1111">
        <v>26238</v>
      </c>
      <c r="T1111" s="38">
        <v>145000000000</v>
      </c>
      <c r="U1111" s="38" t="s">
        <v>147</v>
      </c>
      <c r="V1111" s="38">
        <v>-150000000000</v>
      </c>
      <c r="W1111" s="38"/>
      <c r="X1111" t="s">
        <v>147</v>
      </c>
      <c r="Y1111" s="38">
        <v>-150000000000</v>
      </c>
    </row>
    <row r="1112" spans="2:25" hidden="1" x14ac:dyDescent="0.3">
      <c r="B1112">
        <v>3957</v>
      </c>
      <c r="C1112">
        <v>-10.9</v>
      </c>
      <c r="D1112">
        <v>1.7333333333300001</v>
      </c>
      <c r="E1112">
        <v>0</v>
      </c>
      <c r="S1112">
        <v>26239</v>
      </c>
      <c r="T1112" s="38">
        <v>141000000000</v>
      </c>
      <c r="U1112" s="38" t="s">
        <v>147</v>
      </c>
      <c r="V1112" s="38">
        <v>-150000000000</v>
      </c>
      <c r="W1112" s="38"/>
      <c r="X1112" t="s">
        <v>147</v>
      </c>
      <c r="Y1112" s="38">
        <v>-150000000000</v>
      </c>
    </row>
    <row r="1113" spans="2:25" hidden="1" x14ac:dyDescent="0.3">
      <c r="B1113">
        <v>2849</v>
      </c>
      <c r="C1113">
        <v>-10.893924803599999</v>
      </c>
      <c r="D1113">
        <v>23.049844009800001</v>
      </c>
      <c r="E1113">
        <v>0</v>
      </c>
      <c r="T1113" s="38"/>
      <c r="U1113" s="38"/>
      <c r="V1113" s="38"/>
    </row>
    <row r="1114" spans="2:25" hidden="1" x14ac:dyDescent="0.3">
      <c r="B1114">
        <v>2418</v>
      </c>
      <c r="C1114">
        <v>-10.8911764706</v>
      </c>
      <c r="D1114">
        <v>24.1</v>
      </c>
      <c r="E1114">
        <v>0</v>
      </c>
      <c r="S1114" t="s">
        <v>143</v>
      </c>
      <c r="T1114" s="38" t="s">
        <v>144</v>
      </c>
      <c r="U1114" s="38" t="s">
        <v>145</v>
      </c>
      <c r="V1114" s="38" t="s">
        <v>146</v>
      </c>
      <c r="X1114" t="s">
        <v>145</v>
      </c>
      <c r="Y1114" t="s">
        <v>146</v>
      </c>
    </row>
    <row r="1115" spans="2:25" hidden="1" x14ac:dyDescent="0.3">
      <c r="B1115">
        <v>3549</v>
      </c>
      <c r="C1115">
        <v>-10.849923800499999</v>
      </c>
      <c r="D1115">
        <v>11.4005724202</v>
      </c>
      <c r="E1115">
        <v>0</v>
      </c>
      <c r="S1115">
        <v>26240</v>
      </c>
      <c r="T1115" s="38">
        <v>137000000000</v>
      </c>
      <c r="U1115" s="38" t="s">
        <v>147</v>
      </c>
      <c r="V1115" s="38">
        <v>-150000000000</v>
      </c>
      <c r="W1115" s="38"/>
      <c r="X1115" t="s">
        <v>147</v>
      </c>
      <c r="Y1115" s="38">
        <v>-150000000000</v>
      </c>
    </row>
    <row r="1116" spans="2:25" hidden="1" x14ac:dyDescent="0.3">
      <c r="B1116">
        <v>3368</v>
      </c>
      <c r="C1116">
        <v>-10.8478883082</v>
      </c>
      <c r="D1116">
        <v>8.2239417748400001</v>
      </c>
      <c r="E1116">
        <v>0</v>
      </c>
      <c r="S1116">
        <v>26241</v>
      </c>
      <c r="T1116" s="38">
        <v>133000000000</v>
      </c>
      <c r="U1116" s="38" t="s">
        <v>147</v>
      </c>
      <c r="V1116" s="38">
        <v>-150000000000</v>
      </c>
      <c r="W1116" s="38"/>
      <c r="X1116" t="s">
        <v>147</v>
      </c>
      <c r="Y1116" s="38">
        <v>-150000000000</v>
      </c>
    </row>
    <row r="1117" spans="2:25" hidden="1" x14ac:dyDescent="0.3">
      <c r="B1117">
        <v>3317</v>
      </c>
      <c r="C1117">
        <v>-10.8462623123</v>
      </c>
      <c r="D1117">
        <v>13.343601612000001</v>
      </c>
      <c r="E1117">
        <v>0</v>
      </c>
      <c r="S1117">
        <v>26285</v>
      </c>
      <c r="T1117" s="38">
        <v>226000000000</v>
      </c>
      <c r="U1117" s="38" t="s">
        <v>147</v>
      </c>
      <c r="V1117" s="38">
        <v>-150000000000</v>
      </c>
      <c r="W1117" s="38"/>
      <c r="X1117" t="s">
        <v>147</v>
      </c>
      <c r="Y1117" s="38">
        <v>-150000000000</v>
      </c>
    </row>
    <row r="1118" spans="2:25" hidden="1" x14ac:dyDescent="0.3">
      <c r="B1118">
        <v>3152</v>
      </c>
      <c r="C1118">
        <v>-10.816030960599999</v>
      </c>
      <c r="D1118">
        <v>20.232082088799999</v>
      </c>
      <c r="E1118">
        <v>0</v>
      </c>
      <c r="S1118">
        <v>26286</v>
      </c>
      <c r="T1118" s="38">
        <v>221000000000</v>
      </c>
      <c r="U1118" s="38" t="s">
        <v>147</v>
      </c>
      <c r="V1118" s="38">
        <v>-150000000000</v>
      </c>
      <c r="W1118" s="38"/>
      <c r="X1118" t="s">
        <v>147</v>
      </c>
      <c r="Y1118" s="38">
        <v>-150000000000</v>
      </c>
    </row>
    <row r="1119" spans="2:25" hidden="1" x14ac:dyDescent="0.3">
      <c r="B1119">
        <v>3342</v>
      </c>
      <c r="C1119">
        <v>-10.770633459000001</v>
      </c>
      <c r="D1119">
        <v>11.8524619853</v>
      </c>
      <c r="E1119">
        <v>0</v>
      </c>
      <c r="S1119">
        <v>26287</v>
      </c>
      <c r="T1119" s="38">
        <v>216000000000</v>
      </c>
      <c r="U1119" s="38" t="s">
        <v>147</v>
      </c>
      <c r="V1119" s="38">
        <v>-150000000000</v>
      </c>
      <c r="W1119" s="38"/>
      <c r="X1119" t="s">
        <v>147</v>
      </c>
      <c r="Y1119" s="38">
        <v>-150000000000</v>
      </c>
    </row>
    <row r="1120" spans="2:25" hidden="1" x14ac:dyDescent="0.3">
      <c r="B1120">
        <v>3536</v>
      </c>
      <c r="C1120">
        <v>-10.7140186111</v>
      </c>
      <c r="D1120">
        <v>7.7367311025800003</v>
      </c>
      <c r="E1120">
        <v>0</v>
      </c>
      <c r="S1120">
        <v>26288</v>
      </c>
      <c r="T1120" s="38">
        <v>211000000000</v>
      </c>
      <c r="U1120" s="38" t="s">
        <v>147</v>
      </c>
      <c r="V1120" s="38">
        <v>-150000000000</v>
      </c>
      <c r="W1120" s="38"/>
      <c r="X1120" t="s">
        <v>147</v>
      </c>
      <c r="Y1120" s="38">
        <v>-150000000000</v>
      </c>
    </row>
    <row r="1121" spans="2:25" hidden="1" x14ac:dyDescent="0.3">
      <c r="B1121">
        <v>3463</v>
      </c>
      <c r="C1121">
        <v>-10.708658295099999</v>
      </c>
      <c r="D1121">
        <v>7.2570343133200002</v>
      </c>
      <c r="E1121">
        <v>0</v>
      </c>
      <c r="S1121">
        <v>26289</v>
      </c>
      <c r="T1121" s="38">
        <v>206000000000</v>
      </c>
      <c r="U1121" t="s">
        <v>147</v>
      </c>
      <c r="V1121" s="38">
        <v>-150000000000</v>
      </c>
      <c r="W1121" s="38"/>
      <c r="X1121" t="s">
        <v>147</v>
      </c>
      <c r="Y1121" s="38">
        <v>-150000000000</v>
      </c>
    </row>
    <row r="1122" spans="2:25" hidden="1" x14ac:dyDescent="0.3">
      <c r="B1122">
        <v>3653</v>
      </c>
      <c r="C1122">
        <v>-10.7078413024</v>
      </c>
      <c r="D1122">
        <v>20.798650779599999</v>
      </c>
      <c r="E1122">
        <v>0</v>
      </c>
      <c r="S1122">
        <v>26290</v>
      </c>
      <c r="T1122" s="38">
        <v>201000000000</v>
      </c>
      <c r="U1122" t="s">
        <v>147</v>
      </c>
      <c r="V1122" s="38">
        <v>-150000000000</v>
      </c>
      <c r="W1122" s="38"/>
      <c r="X1122" t="s">
        <v>147</v>
      </c>
      <c r="Y1122" s="38">
        <v>-150000000000</v>
      </c>
    </row>
    <row r="1123" spans="2:25" hidden="1" x14ac:dyDescent="0.3">
      <c r="B1123">
        <v>3596</v>
      </c>
      <c r="C1123">
        <v>-10.703297979</v>
      </c>
      <c r="D1123">
        <v>6.77733752406</v>
      </c>
      <c r="E1123">
        <v>0</v>
      </c>
      <c r="S1123">
        <v>26291</v>
      </c>
      <c r="T1123" s="38">
        <v>196000000000</v>
      </c>
      <c r="U1123" s="38" t="s">
        <v>147</v>
      </c>
      <c r="V1123" s="38">
        <v>-150000000000</v>
      </c>
      <c r="W1123" s="38"/>
      <c r="X1123" t="s">
        <v>147</v>
      </c>
      <c r="Y1123" s="38">
        <v>-150000000000</v>
      </c>
    </row>
    <row r="1124" spans="2:25" hidden="1" x14ac:dyDescent="0.3">
      <c r="B1124">
        <v>3550</v>
      </c>
      <c r="C1124">
        <v>-10.691343117500001</v>
      </c>
      <c r="D1124">
        <v>12.3043515504</v>
      </c>
      <c r="E1124">
        <v>0</v>
      </c>
      <c r="S1124">
        <v>26292</v>
      </c>
      <c r="T1124" s="38">
        <v>191000000000</v>
      </c>
      <c r="U1124" s="38" t="s">
        <v>147</v>
      </c>
      <c r="V1124" s="38">
        <v>-150000000000</v>
      </c>
      <c r="W1124" s="38"/>
      <c r="X1124" t="s">
        <v>147</v>
      </c>
      <c r="Y1124" s="38">
        <v>-150000000000</v>
      </c>
    </row>
    <row r="1125" spans="2:25" hidden="1" x14ac:dyDescent="0.3">
      <c r="B1125">
        <v>3244</v>
      </c>
      <c r="C1125">
        <v>-10.6762311525</v>
      </c>
      <c r="D1125">
        <v>6.3407125298500002</v>
      </c>
      <c r="E1125">
        <v>0</v>
      </c>
      <c r="S1125">
        <v>26293</v>
      </c>
      <c r="T1125" s="38">
        <v>186000000000</v>
      </c>
      <c r="U1125" s="38" t="s">
        <v>147</v>
      </c>
      <c r="V1125" s="38">
        <v>-150000000000</v>
      </c>
      <c r="W1125" s="38"/>
      <c r="X1125" t="s">
        <v>147</v>
      </c>
      <c r="Y1125" s="38">
        <v>-150000000000</v>
      </c>
    </row>
    <row r="1126" spans="2:25" hidden="1" x14ac:dyDescent="0.3">
      <c r="B1126">
        <v>3840</v>
      </c>
      <c r="C1126">
        <v>-10.649164325999999</v>
      </c>
      <c r="D1126">
        <v>5.9040875356300004</v>
      </c>
      <c r="E1126">
        <v>0</v>
      </c>
      <c r="S1126">
        <v>26294</v>
      </c>
      <c r="T1126" s="38">
        <v>181000000000</v>
      </c>
      <c r="U1126" s="38" t="s">
        <v>147</v>
      </c>
      <c r="V1126" s="38">
        <v>-150000000000</v>
      </c>
      <c r="W1126" s="38"/>
      <c r="X1126" t="s">
        <v>147</v>
      </c>
      <c r="Y1126" s="38">
        <v>-150000000000</v>
      </c>
    </row>
    <row r="1127" spans="2:25" hidden="1" x14ac:dyDescent="0.3">
      <c r="B1127">
        <v>3367</v>
      </c>
      <c r="C1127">
        <v>-10.6287728205</v>
      </c>
      <c r="D1127">
        <v>8.8267134131000002</v>
      </c>
      <c r="E1127">
        <v>0</v>
      </c>
      <c r="S1127">
        <v>26295</v>
      </c>
      <c r="T1127" s="38">
        <v>176000000000</v>
      </c>
      <c r="U1127" s="38" t="s">
        <v>147</v>
      </c>
      <c r="V1127" s="38">
        <v>-150000000000</v>
      </c>
      <c r="W1127" s="38"/>
      <c r="X1127" t="s">
        <v>147</v>
      </c>
      <c r="Y1127" s="38">
        <v>-150000000000</v>
      </c>
    </row>
    <row r="1128" spans="2:25" hidden="1" x14ac:dyDescent="0.3">
      <c r="B1128">
        <v>3366</v>
      </c>
      <c r="C1128">
        <v>-10.6276379668</v>
      </c>
      <c r="D1128">
        <v>9.6797617394300008</v>
      </c>
      <c r="E1128">
        <v>0</v>
      </c>
      <c r="S1128">
        <v>26296</v>
      </c>
      <c r="T1128" s="38">
        <v>171000000000</v>
      </c>
      <c r="U1128" s="38" t="s">
        <v>147</v>
      </c>
      <c r="V1128" s="38">
        <v>-150000000000</v>
      </c>
      <c r="W1128" s="38"/>
      <c r="X1128" t="s">
        <v>147</v>
      </c>
      <c r="Y1128" s="38">
        <v>-150000000000</v>
      </c>
    </row>
    <row r="1129" spans="2:25" hidden="1" x14ac:dyDescent="0.3">
      <c r="B1129">
        <v>3161</v>
      </c>
      <c r="C1129">
        <v>-10.618977258199999</v>
      </c>
      <c r="D1129">
        <v>5.4782381711800001</v>
      </c>
      <c r="E1129">
        <v>0</v>
      </c>
      <c r="S1129">
        <v>26297</v>
      </c>
      <c r="T1129" s="38">
        <v>166000000000</v>
      </c>
      <c r="U1129" s="38" t="s">
        <v>147</v>
      </c>
      <c r="V1129" s="38">
        <v>-150000000000</v>
      </c>
      <c r="W1129" s="38"/>
      <c r="X1129" t="s">
        <v>147</v>
      </c>
      <c r="Y1129" s="38">
        <v>-150000000000</v>
      </c>
    </row>
    <row r="1130" spans="2:25" hidden="1" x14ac:dyDescent="0.3">
      <c r="B1130">
        <v>3314</v>
      </c>
      <c r="C1130">
        <v>-10.613907572800001</v>
      </c>
      <c r="D1130">
        <v>16.437090672899998</v>
      </c>
      <c r="E1130">
        <v>0</v>
      </c>
      <c r="S1130">
        <v>26380</v>
      </c>
      <c r="T1130" s="38">
        <v>600000000000</v>
      </c>
      <c r="U1130" s="38">
        <v>260000000000</v>
      </c>
      <c r="V1130" s="38">
        <v>-150000000000</v>
      </c>
      <c r="W1130" s="38"/>
      <c r="X1130" s="38">
        <v>260000000000</v>
      </c>
      <c r="Y1130" s="38">
        <v>-150000000000</v>
      </c>
    </row>
    <row r="1131" spans="2:25" hidden="1" x14ac:dyDescent="0.3">
      <c r="B1131">
        <v>3047</v>
      </c>
      <c r="C1131">
        <v>-10.610249681100001</v>
      </c>
      <c r="D1131">
        <v>21.372786842699998</v>
      </c>
      <c r="E1131">
        <v>0</v>
      </c>
      <c r="S1131">
        <v>26381</v>
      </c>
      <c r="T1131" s="38">
        <v>560000000000</v>
      </c>
      <c r="U1131" s="38">
        <v>260000000000</v>
      </c>
      <c r="V1131" s="38">
        <v>-150000000000</v>
      </c>
      <c r="W1131" s="38"/>
      <c r="X1131" s="38">
        <v>260000000000</v>
      </c>
      <c r="Y1131" s="38">
        <v>-150000000000</v>
      </c>
    </row>
    <row r="1132" spans="2:25" hidden="1" x14ac:dyDescent="0.3">
      <c r="B1132">
        <v>3313</v>
      </c>
      <c r="C1132">
        <v>-10.595394843399999</v>
      </c>
      <c r="D1132">
        <v>17.5208013622</v>
      </c>
      <c r="E1132">
        <v>0</v>
      </c>
      <c r="S1132">
        <v>26382</v>
      </c>
      <c r="T1132" s="38">
        <v>520000000000</v>
      </c>
      <c r="U1132" s="38">
        <v>260000000000</v>
      </c>
      <c r="V1132" s="38">
        <v>-150000000000</v>
      </c>
      <c r="W1132" s="38"/>
      <c r="X1132" s="38">
        <v>260000000000</v>
      </c>
      <c r="Y1132" s="38">
        <v>-150000000000</v>
      </c>
    </row>
    <row r="1133" spans="2:25" hidden="1" x14ac:dyDescent="0.3">
      <c r="B1133">
        <v>3641</v>
      </c>
      <c r="C1133">
        <v>-10.588790190499999</v>
      </c>
      <c r="D1133">
        <v>5.0523888067299998</v>
      </c>
      <c r="E1133">
        <v>0</v>
      </c>
      <c r="S1133">
        <v>26383</v>
      </c>
      <c r="T1133" s="38">
        <v>480000000000</v>
      </c>
      <c r="U1133" s="38">
        <v>260000000000</v>
      </c>
      <c r="V1133" s="38">
        <v>-150000000000</v>
      </c>
      <c r="W1133" s="38"/>
      <c r="X1133" s="38">
        <v>260000000000</v>
      </c>
      <c r="Y1133" s="38">
        <v>-150000000000</v>
      </c>
    </row>
    <row r="1134" spans="2:25" hidden="1" x14ac:dyDescent="0.3">
      <c r="B1134">
        <v>3060</v>
      </c>
      <c r="C1134">
        <v>-10.5683750932</v>
      </c>
      <c r="D1134">
        <v>4.63310888008</v>
      </c>
      <c r="E1134">
        <v>0</v>
      </c>
      <c r="S1134">
        <v>26384</v>
      </c>
      <c r="T1134" s="38">
        <v>440000000000</v>
      </c>
      <c r="U1134" s="38">
        <v>260000000000</v>
      </c>
      <c r="V1134" s="38">
        <v>-150000000000</v>
      </c>
      <c r="W1134" s="38"/>
      <c r="X1134" s="38">
        <v>260000000000</v>
      </c>
      <c r="Y1134" s="38">
        <v>-150000000000</v>
      </c>
    </row>
    <row r="1135" spans="2:25" hidden="1" x14ac:dyDescent="0.3">
      <c r="B1135">
        <v>3479</v>
      </c>
      <c r="C1135">
        <v>-10.5574341406</v>
      </c>
      <c r="D1135">
        <v>10.540534793400001</v>
      </c>
      <c r="E1135">
        <v>0</v>
      </c>
      <c r="T1135" s="38"/>
      <c r="U1135" s="38"/>
      <c r="V1135" s="38"/>
    </row>
    <row r="1136" spans="2:25" hidden="1" x14ac:dyDescent="0.3">
      <c r="B1136">
        <v>3699</v>
      </c>
      <c r="C1136">
        <v>-10.547959995899999</v>
      </c>
      <c r="D1136">
        <v>4.2138289534300002</v>
      </c>
      <c r="E1136">
        <v>0</v>
      </c>
      <c r="S1136" t="s">
        <v>143</v>
      </c>
      <c r="T1136" s="38" t="s">
        <v>144</v>
      </c>
      <c r="U1136" s="38" t="s">
        <v>145</v>
      </c>
      <c r="V1136" s="38" t="s">
        <v>146</v>
      </c>
      <c r="X1136" t="s">
        <v>145</v>
      </c>
      <c r="Y1136" t="s">
        <v>146</v>
      </c>
    </row>
    <row r="1137" spans="2:25" hidden="1" x14ac:dyDescent="0.3">
      <c r="B1137">
        <v>3341</v>
      </c>
      <c r="C1137">
        <v>-10.539862876000001</v>
      </c>
      <c r="D1137">
        <v>12.821643356999999</v>
      </c>
      <c r="E1137">
        <v>0</v>
      </c>
      <c r="S1137">
        <v>26385</v>
      </c>
      <c r="T1137" s="38">
        <v>400000000000</v>
      </c>
      <c r="U1137" s="38">
        <v>260000000000</v>
      </c>
      <c r="V1137" s="38">
        <v>-150000000000</v>
      </c>
      <c r="W1137" s="38"/>
      <c r="X1137" s="38">
        <v>260000000000</v>
      </c>
      <c r="Y1137" s="38">
        <v>-150000000000</v>
      </c>
    </row>
    <row r="1138" spans="2:25" hidden="1" x14ac:dyDescent="0.3">
      <c r="B1138">
        <v>2935</v>
      </c>
      <c r="C1138">
        <v>-10.5340339589</v>
      </c>
      <c r="D1138">
        <v>3.8092642640499998</v>
      </c>
      <c r="E1138">
        <v>0</v>
      </c>
      <c r="S1138">
        <v>26386</v>
      </c>
      <c r="T1138" s="38">
        <v>360000000000</v>
      </c>
      <c r="U1138" s="38">
        <v>260000000000</v>
      </c>
      <c r="V1138" s="38">
        <v>-150000000000</v>
      </c>
      <c r="W1138" s="38"/>
      <c r="X1138" s="38">
        <v>260000000000</v>
      </c>
      <c r="Y1138" s="38">
        <v>-150000000000</v>
      </c>
    </row>
    <row r="1139" spans="2:25" hidden="1" x14ac:dyDescent="0.3">
      <c r="B1139">
        <v>3315</v>
      </c>
      <c r="C1139">
        <v>-10.5309050298</v>
      </c>
      <c r="D1139">
        <v>15.4069950601</v>
      </c>
      <c r="E1139">
        <v>0</v>
      </c>
      <c r="S1139">
        <v>26430</v>
      </c>
      <c r="T1139" s="38">
        <v>928750000000</v>
      </c>
      <c r="U1139" s="38">
        <v>260000000000</v>
      </c>
      <c r="V1139" s="38">
        <v>-150000000000</v>
      </c>
      <c r="W1139" s="38"/>
      <c r="X1139" s="38">
        <v>260000000000</v>
      </c>
      <c r="Y1139" s="38">
        <v>-150000000000</v>
      </c>
    </row>
    <row r="1140" spans="2:25" hidden="1" x14ac:dyDescent="0.3">
      <c r="B1140">
        <v>3453</v>
      </c>
      <c r="C1140">
        <v>-10.5308563708</v>
      </c>
      <c r="D1140">
        <v>18.619615508700001</v>
      </c>
      <c r="E1140">
        <v>0</v>
      </c>
      <c r="S1140">
        <v>26431</v>
      </c>
      <c r="T1140" s="38">
        <v>887500000000</v>
      </c>
      <c r="U1140" s="38">
        <v>260000000000</v>
      </c>
      <c r="V1140" s="38">
        <v>-150000000000</v>
      </c>
      <c r="W1140" s="38"/>
      <c r="X1140" s="38">
        <v>260000000000</v>
      </c>
      <c r="Y1140" s="38">
        <v>-150000000000</v>
      </c>
    </row>
    <row r="1141" spans="2:25" hidden="1" x14ac:dyDescent="0.3">
      <c r="B1141">
        <v>3770</v>
      </c>
      <c r="C1141">
        <v>-10.520107921899999</v>
      </c>
      <c r="D1141">
        <v>3.4046995746599999</v>
      </c>
      <c r="E1141">
        <v>0</v>
      </c>
      <c r="S1141">
        <v>26432</v>
      </c>
      <c r="T1141" s="38">
        <v>846250000000</v>
      </c>
      <c r="U1141" s="38">
        <v>260000000000</v>
      </c>
      <c r="V1141" s="38">
        <v>-150000000000</v>
      </c>
      <c r="W1141" s="38"/>
      <c r="X1141" s="38">
        <v>260000000000</v>
      </c>
      <c r="Y1141" s="38">
        <v>-150000000000</v>
      </c>
    </row>
    <row r="1142" spans="2:25" hidden="1" x14ac:dyDescent="0.3">
      <c r="B1142">
        <v>3713</v>
      </c>
      <c r="C1142">
        <v>-10.5126580597</v>
      </c>
      <c r="D1142">
        <v>21.946922905699999</v>
      </c>
      <c r="E1142">
        <v>0</v>
      </c>
      <c r="S1142">
        <v>26433</v>
      </c>
      <c r="T1142" s="38">
        <v>805000000000</v>
      </c>
      <c r="U1142" s="38">
        <v>260000000000</v>
      </c>
      <c r="V1142" s="38">
        <v>-150000000000</v>
      </c>
      <c r="W1142" s="38"/>
      <c r="X1142" s="38">
        <v>260000000000</v>
      </c>
      <c r="Y1142" s="38">
        <v>-150000000000</v>
      </c>
    </row>
    <row r="1143" spans="2:25" hidden="1" x14ac:dyDescent="0.3">
      <c r="B1143">
        <v>2788</v>
      </c>
      <c r="C1143">
        <v>-10.510053960900001</v>
      </c>
      <c r="D1143">
        <v>3.00234978733</v>
      </c>
      <c r="E1143">
        <v>0</v>
      </c>
      <c r="S1143">
        <v>26434</v>
      </c>
      <c r="T1143" s="38">
        <v>763750000000</v>
      </c>
      <c r="U1143" s="38">
        <v>260000000000</v>
      </c>
      <c r="V1143" s="38">
        <v>-150000000000</v>
      </c>
      <c r="W1143" s="38"/>
      <c r="X1143" s="38">
        <v>260000000000</v>
      </c>
      <c r="Y1143" s="38">
        <v>-150000000000</v>
      </c>
    </row>
    <row r="1144" spans="2:25" x14ac:dyDescent="0.3">
      <c r="B1144">
        <v>1423</v>
      </c>
      <c r="C1144">
        <v>-10.5</v>
      </c>
      <c r="D1144">
        <v>0</v>
      </c>
      <c r="E1144">
        <v>0</v>
      </c>
      <c r="T1144" s="38"/>
      <c r="U1144" s="38"/>
      <c r="V1144" s="38"/>
      <c r="W1144" s="38"/>
      <c r="X1144" s="38"/>
      <c r="Y1144" s="38"/>
    </row>
    <row r="1145" spans="2:25" hidden="1" x14ac:dyDescent="0.3">
      <c r="B1145">
        <v>1816</v>
      </c>
      <c r="C1145">
        <v>-10.5</v>
      </c>
      <c r="D1145">
        <v>2.6</v>
      </c>
      <c r="E1145">
        <v>0</v>
      </c>
      <c r="S1145">
        <v>26436</v>
      </c>
      <c r="T1145" s="38">
        <v>681250000000</v>
      </c>
      <c r="U1145" s="38">
        <v>260000000000</v>
      </c>
      <c r="V1145" s="38">
        <v>-150000000000</v>
      </c>
      <c r="W1145" s="38"/>
      <c r="X1145" s="38">
        <v>260000000000</v>
      </c>
      <c r="Y1145" s="38">
        <v>-150000000000</v>
      </c>
    </row>
    <row r="1146" spans="2:25" hidden="1" x14ac:dyDescent="0.3">
      <c r="B1146">
        <v>3951</v>
      </c>
      <c r="C1146">
        <v>-10.5</v>
      </c>
      <c r="D1146">
        <v>0.433333333333</v>
      </c>
      <c r="E1146">
        <v>0</v>
      </c>
      <c r="S1146">
        <v>26480</v>
      </c>
      <c r="T1146" s="38">
        <v>125000000000</v>
      </c>
      <c r="U1146" s="38">
        <v>260000000000</v>
      </c>
      <c r="V1146" s="38">
        <v>-150000000000</v>
      </c>
      <c r="W1146" s="38"/>
      <c r="X1146" s="38">
        <v>260000000000</v>
      </c>
      <c r="Y1146" s="38">
        <v>-150000000000</v>
      </c>
    </row>
    <row r="1147" spans="2:25" hidden="1" x14ac:dyDescent="0.3">
      <c r="B1147">
        <v>3952</v>
      </c>
      <c r="C1147">
        <v>-10.5</v>
      </c>
      <c r="D1147">
        <v>0.86666666666699999</v>
      </c>
      <c r="E1147">
        <v>0</v>
      </c>
      <c r="S1147">
        <v>26481</v>
      </c>
      <c r="T1147" s="38">
        <v>121000000000</v>
      </c>
      <c r="U1147" s="38">
        <v>260000000000</v>
      </c>
      <c r="V1147" s="38">
        <v>-150000000000</v>
      </c>
      <c r="W1147" s="38"/>
      <c r="X1147" s="38">
        <v>260000000000</v>
      </c>
      <c r="Y1147" s="38">
        <v>-150000000000</v>
      </c>
    </row>
    <row r="1148" spans="2:25" hidden="1" x14ac:dyDescent="0.3">
      <c r="B1148">
        <v>3953</v>
      </c>
      <c r="C1148">
        <v>-10.5</v>
      </c>
      <c r="D1148">
        <v>1.3</v>
      </c>
      <c r="E1148">
        <v>0</v>
      </c>
      <c r="S1148">
        <v>26482</v>
      </c>
      <c r="T1148" s="38">
        <v>117000000000</v>
      </c>
      <c r="U1148" s="38">
        <v>260000000000</v>
      </c>
      <c r="V1148" s="38">
        <v>-150000000000</v>
      </c>
      <c r="W1148" s="38"/>
      <c r="X1148" s="38">
        <v>260000000000</v>
      </c>
      <c r="Y1148" s="38">
        <v>-150000000000</v>
      </c>
    </row>
    <row r="1149" spans="2:25" hidden="1" x14ac:dyDescent="0.3">
      <c r="B1149">
        <v>3954</v>
      </c>
      <c r="C1149">
        <v>-10.5</v>
      </c>
      <c r="D1149">
        <v>1.7333333333300001</v>
      </c>
      <c r="E1149">
        <v>0</v>
      </c>
      <c r="S1149">
        <v>26483</v>
      </c>
      <c r="T1149" s="38">
        <v>113000000000</v>
      </c>
      <c r="U1149" s="38">
        <v>260000000000</v>
      </c>
      <c r="V1149" s="38">
        <v>-150000000000</v>
      </c>
      <c r="W1149" s="38"/>
      <c r="X1149" s="38">
        <v>260000000000</v>
      </c>
      <c r="Y1149" s="38">
        <v>-150000000000</v>
      </c>
    </row>
    <row r="1150" spans="2:25" hidden="1" x14ac:dyDescent="0.3">
      <c r="B1150">
        <v>3955</v>
      </c>
      <c r="C1150">
        <v>-10.5</v>
      </c>
      <c r="D1150">
        <v>2.1666666666699999</v>
      </c>
      <c r="E1150">
        <v>0</v>
      </c>
      <c r="S1150">
        <v>26484</v>
      </c>
      <c r="T1150" s="38">
        <v>109000000000</v>
      </c>
      <c r="U1150" s="38">
        <v>260000000000</v>
      </c>
      <c r="V1150" s="38">
        <v>-150000000000</v>
      </c>
      <c r="W1150" s="38"/>
      <c r="X1150" s="38">
        <v>260000000000</v>
      </c>
      <c r="Y1150" s="38">
        <v>-150000000000</v>
      </c>
    </row>
    <row r="1151" spans="2:25" hidden="1" x14ac:dyDescent="0.3">
      <c r="B1151">
        <v>3316</v>
      </c>
      <c r="C1151">
        <v>-10.4752222061</v>
      </c>
      <c r="D1151">
        <v>14.383285607099999</v>
      </c>
      <c r="E1151">
        <v>0</v>
      </c>
      <c r="S1151">
        <v>26485</v>
      </c>
      <c r="T1151" s="38">
        <v>105000000000</v>
      </c>
      <c r="U1151" s="38">
        <v>260000000000</v>
      </c>
      <c r="V1151" s="38">
        <v>-150000000000</v>
      </c>
      <c r="W1151" s="38"/>
      <c r="X1151" s="38">
        <v>260000000000</v>
      </c>
      <c r="Y1151" s="38">
        <v>-150000000000</v>
      </c>
    </row>
    <row r="1152" spans="2:25" hidden="1" x14ac:dyDescent="0.3">
      <c r="B1152">
        <v>2920</v>
      </c>
      <c r="C1152">
        <v>-10.474845436700001</v>
      </c>
      <c r="D1152">
        <v>22.491628470599998</v>
      </c>
      <c r="E1152">
        <v>0</v>
      </c>
      <c r="S1152">
        <v>26486</v>
      </c>
      <c r="T1152" s="38">
        <v>101000000000</v>
      </c>
      <c r="U1152" s="38">
        <v>260000000000</v>
      </c>
      <c r="V1152" s="38">
        <v>-150000000000</v>
      </c>
      <c r="W1152" s="38"/>
      <c r="X1152" s="38">
        <v>260000000000</v>
      </c>
      <c r="Y1152" s="38">
        <v>-150000000000</v>
      </c>
    </row>
    <row r="1153" spans="2:25" hidden="1" x14ac:dyDescent="0.3">
      <c r="B1153">
        <v>3477</v>
      </c>
      <c r="C1153">
        <v>-10.4502993687</v>
      </c>
      <c r="D1153">
        <v>8.0092896644899998</v>
      </c>
      <c r="E1153">
        <v>0</v>
      </c>
      <c r="S1153">
        <v>26530</v>
      </c>
      <c r="T1153" s="38">
        <v>157000000000</v>
      </c>
      <c r="U1153" s="38">
        <v>260000000000</v>
      </c>
      <c r="V1153" s="38">
        <v>-150000000000</v>
      </c>
      <c r="W1153" s="38"/>
      <c r="X1153" s="38">
        <v>260000000000</v>
      </c>
      <c r="Y1153" s="38">
        <v>-150000000000</v>
      </c>
    </row>
    <row r="1154" spans="2:25" hidden="1" x14ac:dyDescent="0.3">
      <c r="B1154">
        <v>3365</v>
      </c>
      <c r="C1154">
        <v>-10.4373830125</v>
      </c>
      <c r="D1154">
        <v>11.404417366700001</v>
      </c>
      <c r="E1154">
        <v>0</v>
      </c>
      <c r="S1154">
        <v>26531</v>
      </c>
      <c r="T1154" s="38">
        <v>153000000000</v>
      </c>
      <c r="U1154" s="38">
        <v>260000000000</v>
      </c>
      <c r="V1154" s="38">
        <v>-150000000000</v>
      </c>
      <c r="W1154" s="38"/>
      <c r="X1154" s="38">
        <v>260000000000</v>
      </c>
      <c r="Y1154" s="38">
        <v>-150000000000</v>
      </c>
    </row>
    <row r="1155" spans="2:25" hidden="1" x14ac:dyDescent="0.3">
      <c r="B1155">
        <v>3785</v>
      </c>
      <c r="C1155">
        <v>-10.4370328138</v>
      </c>
      <c r="D1155">
        <v>23.036334035500001</v>
      </c>
      <c r="E1155">
        <v>0</v>
      </c>
      <c r="S1155">
        <v>26532</v>
      </c>
      <c r="T1155" s="38">
        <v>149000000000</v>
      </c>
      <c r="U1155" s="38">
        <v>260000000000</v>
      </c>
      <c r="V1155" s="38">
        <v>-150000000000</v>
      </c>
      <c r="W1155" s="38"/>
      <c r="X1155" s="38">
        <v>260000000000</v>
      </c>
      <c r="Y1155" s="38">
        <v>-150000000000</v>
      </c>
    </row>
    <row r="1156" spans="2:25" hidden="1" x14ac:dyDescent="0.3">
      <c r="B1156">
        <v>2773</v>
      </c>
      <c r="C1156">
        <v>-10.427339936299999</v>
      </c>
      <c r="D1156">
        <v>23.5681670178</v>
      </c>
      <c r="E1156">
        <v>0</v>
      </c>
      <c r="S1156">
        <v>26533</v>
      </c>
      <c r="T1156" s="38">
        <v>145000000000</v>
      </c>
      <c r="U1156" s="38">
        <v>260000000000</v>
      </c>
      <c r="V1156" s="38">
        <v>-150000000000</v>
      </c>
      <c r="W1156" s="38"/>
      <c r="X1156" s="38">
        <v>260000000000</v>
      </c>
      <c r="Y1156" s="38">
        <v>-150000000000</v>
      </c>
    </row>
    <row r="1157" spans="2:25" hidden="1" x14ac:dyDescent="0.3">
      <c r="B1157">
        <v>2417</v>
      </c>
      <c r="C1157">
        <v>-10.4176470588</v>
      </c>
      <c r="D1157">
        <v>24.1</v>
      </c>
      <c r="E1157">
        <v>0</v>
      </c>
      <c r="T1157" s="38"/>
      <c r="U1157" s="38"/>
      <c r="V1157" s="38"/>
    </row>
    <row r="1158" spans="2:25" hidden="1" x14ac:dyDescent="0.3">
      <c r="B1158">
        <v>3201</v>
      </c>
      <c r="C1158">
        <v>-10.4014554476</v>
      </c>
      <c r="D1158">
        <v>19.7174296128</v>
      </c>
      <c r="E1158">
        <v>0</v>
      </c>
      <c r="S1158" t="s">
        <v>143</v>
      </c>
      <c r="T1158" s="38" t="s">
        <v>144</v>
      </c>
      <c r="U1158" s="38" t="s">
        <v>145</v>
      </c>
      <c r="V1158" s="38" t="s">
        <v>146</v>
      </c>
      <c r="X1158" t="s">
        <v>145</v>
      </c>
      <c r="Y1158" t="s">
        <v>146</v>
      </c>
    </row>
    <row r="1159" spans="2:25" hidden="1" x14ac:dyDescent="0.3">
      <c r="B1159">
        <v>3551</v>
      </c>
      <c r="C1159">
        <v>-10.388382634599999</v>
      </c>
      <c r="D1159">
        <v>13.3389351636</v>
      </c>
      <c r="E1159">
        <v>0</v>
      </c>
      <c r="S1159">
        <v>26534</v>
      </c>
      <c r="T1159" s="38">
        <v>141000000000</v>
      </c>
      <c r="U1159" s="38">
        <v>260000000000</v>
      </c>
      <c r="V1159" s="38">
        <v>-150000000000</v>
      </c>
      <c r="W1159" s="38"/>
      <c r="X1159" s="38">
        <v>260000000000</v>
      </c>
      <c r="Y1159" s="38">
        <v>-150000000000</v>
      </c>
    </row>
    <row r="1160" spans="2:25" hidden="1" x14ac:dyDescent="0.3">
      <c r="B1160">
        <v>3276</v>
      </c>
      <c r="C1160">
        <v>-10.315826285</v>
      </c>
      <c r="D1160">
        <v>6.7262912569999997</v>
      </c>
      <c r="E1160">
        <v>0</v>
      </c>
      <c r="S1160">
        <v>26535</v>
      </c>
      <c r="T1160" s="38">
        <v>137000000000</v>
      </c>
      <c r="U1160" s="38">
        <v>260000000000</v>
      </c>
      <c r="V1160" s="38">
        <v>-150000000000</v>
      </c>
      <c r="W1160" s="38"/>
      <c r="X1160" s="38">
        <v>260000000000</v>
      </c>
      <c r="Y1160" s="38">
        <v>-150000000000</v>
      </c>
    </row>
    <row r="1161" spans="2:25" hidden="1" x14ac:dyDescent="0.3">
      <c r="B1161">
        <v>3480</v>
      </c>
      <c r="C1161">
        <v>-10.2887333782</v>
      </c>
      <c r="D1161">
        <v>12.269024636699999</v>
      </c>
      <c r="E1161">
        <v>0</v>
      </c>
      <c r="S1161">
        <v>26536</v>
      </c>
      <c r="T1161" s="38">
        <v>133000000000</v>
      </c>
      <c r="U1161" s="38">
        <v>260000000000</v>
      </c>
      <c r="V1161" s="38">
        <v>-150000000000</v>
      </c>
      <c r="W1161" s="38"/>
      <c r="X1161" s="38">
        <v>260000000000</v>
      </c>
      <c r="Y1161" s="38">
        <v>-150000000000</v>
      </c>
    </row>
    <row r="1162" spans="2:25" hidden="1" x14ac:dyDescent="0.3">
      <c r="B1162">
        <v>3356</v>
      </c>
      <c r="C1162">
        <v>-10.285645197099999</v>
      </c>
      <c r="D1162">
        <v>7.5874481762899997</v>
      </c>
      <c r="E1162">
        <v>0</v>
      </c>
      <c r="S1162">
        <v>26580</v>
      </c>
      <c r="T1162" s="38">
        <v>226625000000</v>
      </c>
      <c r="U1162" s="38">
        <v>257187500000</v>
      </c>
      <c r="V1162" s="38">
        <v>-150000000000</v>
      </c>
      <c r="W1162" s="38"/>
      <c r="X1162" s="38">
        <v>257187500000</v>
      </c>
      <c r="Y1162" s="38">
        <v>-150000000000</v>
      </c>
    </row>
    <row r="1163" spans="2:25" hidden="1" x14ac:dyDescent="0.3">
      <c r="B1163">
        <v>3526</v>
      </c>
      <c r="C1163">
        <v>-10.2757876358</v>
      </c>
      <c r="D1163">
        <v>8.9422743790899997</v>
      </c>
      <c r="E1163">
        <v>0</v>
      </c>
      <c r="S1163">
        <v>26581</v>
      </c>
      <c r="T1163" s="38">
        <v>222250000000</v>
      </c>
      <c r="U1163" s="38">
        <v>257375000000</v>
      </c>
      <c r="V1163" s="38">
        <v>-150000000000</v>
      </c>
      <c r="W1163" s="38"/>
      <c r="X1163" s="38">
        <v>257375000000</v>
      </c>
      <c r="Y1163" s="38">
        <v>-150000000000</v>
      </c>
    </row>
    <row r="1164" spans="2:25" hidden="1" x14ac:dyDescent="0.3">
      <c r="B1164">
        <v>3208</v>
      </c>
      <c r="C1164">
        <v>-10.268862047100001</v>
      </c>
      <c r="D1164">
        <v>5.8752745967099997</v>
      </c>
      <c r="E1164">
        <v>0</v>
      </c>
      <c r="S1164">
        <v>26582</v>
      </c>
      <c r="T1164" s="38">
        <v>217875000000</v>
      </c>
      <c r="U1164" s="38">
        <v>257562500000</v>
      </c>
      <c r="V1164" s="38">
        <v>-150000000000</v>
      </c>
      <c r="W1164" s="38"/>
      <c r="X1164" s="38">
        <v>257562500000</v>
      </c>
      <c r="Y1164" s="38">
        <v>-150000000000</v>
      </c>
    </row>
    <row r="1165" spans="2:25" hidden="1" x14ac:dyDescent="0.3">
      <c r="B1165">
        <v>3377</v>
      </c>
      <c r="C1165">
        <v>-10.2600399107</v>
      </c>
      <c r="D1165">
        <v>9.3408696756499996</v>
      </c>
      <c r="E1165">
        <v>0</v>
      </c>
      <c r="S1165">
        <v>26583</v>
      </c>
      <c r="T1165" s="38">
        <v>213500000000</v>
      </c>
      <c r="U1165" s="38">
        <v>257750000000</v>
      </c>
      <c r="V1165" s="38">
        <v>-150000000000</v>
      </c>
      <c r="W1165" s="38"/>
      <c r="X1165" s="38">
        <v>257750000000</v>
      </c>
      <c r="Y1165" s="38">
        <v>-150000000000</v>
      </c>
    </row>
    <row r="1166" spans="2:25" hidden="1" x14ac:dyDescent="0.3">
      <c r="B1166">
        <v>3527</v>
      </c>
      <c r="C1166">
        <v>-10.244292185700001</v>
      </c>
      <c r="D1166">
        <v>9.7394649722000004</v>
      </c>
      <c r="E1166">
        <v>0</v>
      </c>
      <c r="S1166">
        <v>26584</v>
      </c>
      <c r="T1166" s="38">
        <v>209125000000</v>
      </c>
      <c r="U1166" s="38">
        <v>257937500000</v>
      </c>
      <c r="V1166" s="38">
        <v>-150000000000</v>
      </c>
      <c r="W1166" s="38"/>
      <c r="X1166" s="38">
        <v>257937500000</v>
      </c>
      <c r="Y1166" s="38">
        <v>-150000000000</v>
      </c>
    </row>
    <row r="1167" spans="2:25" hidden="1" x14ac:dyDescent="0.3">
      <c r="B1167">
        <v>3478</v>
      </c>
      <c r="C1167">
        <v>-10.231183881</v>
      </c>
      <c r="D1167">
        <v>8.6120613027400008</v>
      </c>
      <c r="E1167">
        <v>0</v>
      </c>
      <c r="S1167">
        <v>26585</v>
      </c>
      <c r="T1167" s="38">
        <v>204750000000</v>
      </c>
      <c r="U1167" s="38">
        <v>258125000000</v>
      </c>
      <c r="V1167" s="38">
        <v>-150000000000</v>
      </c>
      <c r="W1167" s="38"/>
      <c r="X1167" s="38">
        <v>258125000000</v>
      </c>
      <c r="Y1167" s="38">
        <v>-150000000000</v>
      </c>
    </row>
    <row r="1168" spans="2:25" hidden="1" x14ac:dyDescent="0.3">
      <c r="B1168">
        <v>3101</v>
      </c>
      <c r="C1168">
        <v>-10.2133565477</v>
      </c>
      <c r="D1168">
        <v>20.830444656099999</v>
      </c>
      <c r="E1168">
        <v>0</v>
      </c>
      <c r="S1168">
        <v>26586</v>
      </c>
      <c r="T1168" s="38">
        <v>200375000000</v>
      </c>
      <c r="U1168" s="38">
        <v>258312500000</v>
      </c>
      <c r="V1168" s="38">
        <v>-150000000000</v>
      </c>
      <c r="W1168" s="38"/>
      <c r="X1168" s="38">
        <v>258312500000</v>
      </c>
      <c r="Y1168" s="38">
        <v>-150000000000</v>
      </c>
    </row>
    <row r="1169" spans="2:25" hidden="1" x14ac:dyDescent="0.3">
      <c r="B1169">
        <v>3113</v>
      </c>
      <c r="C1169">
        <v>-10.2071937955</v>
      </c>
      <c r="D1169">
        <v>5.0362574461999996</v>
      </c>
      <c r="E1169">
        <v>0</v>
      </c>
      <c r="S1169">
        <v>26587</v>
      </c>
      <c r="T1169" s="38">
        <v>196000000000</v>
      </c>
      <c r="U1169" s="38">
        <v>258500000000</v>
      </c>
      <c r="V1169" s="38">
        <v>-150000000000</v>
      </c>
      <c r="W1169" s="38"/>
      <c r="X1169" s="38">
        <v>258500000000</v>
      </c>
      <c r="Y1169" s="38">
        <v>-150000000000</v>
      </c>
    </row>
    <row r="1170" spans="2:25" hidden="1" x14ac:dyDescent="0.3">
      <c r="B1170">
        <v>3392</v>
      </c>
      <c r="C1170">
        <v>-10.2034508631</v>
      </c>
      <c r="D1170">
        <v>10.155793174499999</v>
      </c>
      <c r="E1170">
        <v>0</v>
      </c>
      <c r="S1170">
        <v>26588</v>
      </c>
      <c r="T1170" s="38">
        <v>191625000000</v>
      </c>
      <c r="U1170" s="38">
        <v>258687500000</v>
      </c>
      <c r="V1170" s="38">
        <v>-150000000000</v>
      </c>
      <c r="W1170" s="38"/>
      <c r="X1170" s="38">
        <v>258687500000</v>
      </c>
      <c r="Y1170" s="38">
        <v>-150000000000</v>
      </c>
    </row>
    <row r="1171" spans="2:25" hidden="1" x14ac:dyDescent="0.3">
      <c r="B1171">
        <v>3864</v>
      </c>
      <c r="C1171">
        <v>-10.186580126300001</v>
      </c>
      <c r="D1171">
        <v>8.2818482263900002</v>
      </c>
      <c r="E1171">
        <v>0</v>
      </c>
      <c r="S1171">
        <v>26589</v>
      </c>
      <c r="T1171" s="38">
        <v>187250000000</v>
      </c>
      <c r="U1171" s="38">
        <v>258875000000</v>
      </c>
      <c r="V1171" s="38">
        <v>-150000000000</v>
      </c>
      <c r="W1171" s="38"/>
      <c r="X1171" s="38">
        <v>258875000000</v>
      </c>
      <c r="Y1171" s="38">
        <v>-150000000000</v>
      </c>
    </row>
    <row r="1172" spans="2:25" hidden="1" x14ac:dyDescent="0.3">
      <c r="B1172">
        <v>3518</v>
      </c>
      <c r="C1172">
        <v>-10.1626095406</v>
      </c>
      <c r="D1172">
        <v>10.5721213768</v>
      </c>
      <c r="E1172">
        <v>0</v>
      </c>
      <c r="S1172">
        <v>26590</v>
      </c>
      <c r="T1172" s="38">
        <v>182875000000</v>
      </c>
      <c r="U1172" s="38">
        <v>259062500000</v>
      </c>
      <c r="V1172" s="38">
        <v>-150000000000</v>
      </c>
      <c r="W1172" s="38"/>
      <c r="X1172" s="38">
        <v>259062500000</v>
      </c>
      <c r="Y1172" s="38">
        <v>-150000000000</v>
      </c>
    </row>
    <row r="1173" spans="2:25" hidden="1" x14ac:dyDescent="0.3">
      <c r="B1173">
        <v>3001</v>
      </c>
      <c r="C1173">
        <v>-10.1569865837</v>
      </c>
      <c r="D1173">
        <v>4.2124191232200001</v>
      </c>
      <c r="E1173">
        <v>0</v>
      </c>
      <c r="S1173">
        <v>26591</v>
      </c>
      <c r="T1173" s="38">
        <v>178500000000</v>
      </c>
      <c r="U1173" s="38">
        <v>259250000000</v>
      </c>
      <c r="V1173" s="38">
        <v>-150000000000</v>
      </c>
      <c r="W1173" s="38"/>
      <c r="X1173" s="38">
        <v>259250000000</v>
      </c>
      <c r="Y1173" s="38">
        <v>-150000000000</v>
      </c>
    </row>
    <row r="1174" spans="2:25" hidden="1" x14ac:dyDescent="0.3">
      <c r="B1174">
        <v>3554</v>
      </c>
      <c r="C1174">
        <v>-10.1276031268</v>
      </c>
      <c r="D1174">
        <v>16.517330036099999</v>
      </c>
      <c r="E1174">
        <v>0</v>
      </c>
      <c r="S1174">
        <v>26592</v>
      </c>
      <c r="T1174" s="38">
        <v>174125000000</v>
      </c>
      <c r="U1174" s="38">
        <v>259437500000</v>
      </c>
      <c r="V1174" s="38">
        <v>-150000000000</v>
      </c>
      <c r="W1174" s="38"/>
      <c r="X1174" s="38">
        <v>259437500000</v>
      </c>
      <c r="Y1174" s="38">
        <v>-150000000000</v>
      </c>
    </row>
    <row r="1175" spans="2:25" hidden="1" x14ac:dyDescent="0.3">
      <c r="B1175">
        <v>2865</v>
      </c>
      <c r="C1175">
        <v>-10.120956230499999</v>
      </c>
      <c r="D1175">
        <v>3.4036806259999999</v>
      </c>
      <c r="E1175">
        <v>0</v>
      </c>
      <c r="S1175">
        <v>26593</v>
      </c>
      <c r="T1175" s="38">
        <v>169750000000</v>
      </c>
      <c r="U1175" s="38">
        <v>259625000000</v>
      </c>
      <c r="V1175" s="38">
        <v>-150000000000</v>
      </c>
      <c r="W1175" s="38"/>
      <c r="X1175" s="38">
        <v>259625000000</v>
      </c>
      <c r="Y1175" s="38">
        <v>-150000000000</v>
      </c>
    </row>
    <row r="1176" spans="2:25" hidden="1" x14ac:dyDescent="0.3">
      <c r="B1176">
        <v>3464</v>
      </c>
      <c r="C1176">
        <v>-10.116268739100001</v>
      </c>
      <c r="D1176">
        <v>17.057233595500001</v>
      </c>
      <c r="E1176">
        <v>0</v>
      </c>
      <c r="S1176">
        <v>26594</v>
      </c>
      <c r="T1176" s="38">
        <v>165375000000</v>
      </c>
      <c r="U1176" s="38">
        <v>259812500000</v>
      </c>
      <c r="V1176" s="38">
        <v>-150000000000</v>
      </c>
      <c r="W1176" s="38"/>
      <c r="X1176" s="38">
        <v>259812500000</v>
      </c>
      <c r="Y1176" s="38">
        <v>-150000000000</v>
      </c>
    </row>
    <row r="1177" spans="2:25" hidden="1" x14ac:dyDescent="0.3">
      <c r="B1177">
        <v>3340</v>
      </c>
      <c r="C1177">
        <v>-10.1099304629</v>
      </c>
      <c r="D1177">
        <v>13.892099657399999</v>
      </c>
      <c r="E1177">
        <v>0</v>
      </c>
      <c r="S1177">
        <v>26690</v>
      </c>
      <c r="T1177" s="38">
        <v>226000000000</v>
      </c>
      <c r="U1177" s="38">
        <v>120500000000</v>
      </c>
      <c r="V1177" s="38">
        <v>-150000000000</v>
      </c>
      <c r="W1177" s="38"/>
      <c r="X1177" s="38">
        <v>120500000000</v>
      </c>
      <c r="Y1177" s="38">
        <v>-150000000000</v>
      </c>
    </row>
    <row r="1178" spans="2:25" hidden="1" x14ac:dyDescent="0.3">
      <c r="B1178">
        <v>3555</v>
      </c>
      <c r="C1178">
        <v>-10.104934351300001</v>
      </c>
      <c r="D1178">
        <v>17.5971371549</v>
      </c>
      <c r="E1178">
        <v>0</v>
      </c>
      <c r="S1178">
        <v>26691</v>
      </c>
      <c r="T1178" s="38">
        <v>221000000000</v>
      </c>
      <c r="U1178" s="38">
        <v>120500000000</v>
      </c>
      <c r="V1178" s="38">
        <v>-150000000000</v>
      </c>
      <c r="W1178" s="38"/>
      <c r="X1178" s="38">
        <v>120500000000</v>
      </c>
      <c r="Y1178" s="38">
        <v>-150000000000</v>
      </c>
    </row>
    <row r="1179" spans="2:25" x14ac:dyDescent="0.3">
      <c r="B1179">
        <v>1422</v>
      </c>
      <c r="C1179">
        <v>-10.1</v>
      </c>
      <c r="D1179">
        <v>0</v>
      </c>
      <c r="E1179">
        <v>0</v>
      </c>
    </row>
    <row r="1180" spans="2:25" hidden="1" x14ac:dyDescent="0.3">
      <c r="B1180">
        <v>1815</v>
      </c>
      <c r="C1180">
        <v>-10.1</v>
      </c>
      <c r="D1180">
        <v>2.6</v>
      </c>
      <c r="E1180">
        <v>0</v>
      </c>
      <c r="S1180" t="s">
        <v>143</v>
      </c>
      <c r="T1180" s="38" t="s">
        <v>144</v>
      </c>
      <c r="U1180" s="38" t="s">
        <v>145</v>
      </c>
      <c r="V1180" s="38" t="s">
        <v>146</v>
      </c>
      <c r="X1180" t="s">
        <v>145</v>
      </c>
      <c r="Y1180" t="s">
        <v>146</v>
      </c>
    </row>
    <row r="1181" spans="2:25" hidden="1" x14ac:dyDescent="0.3">
      <c r="B1181">
        <v>3949</v>
      </c>
      <c r="C1181">
        <v>-10.1</v>
      </c>
      <c r="D1181">
        <v>0.86666666666699999</v>
      </c>
      <c r="E1181">
        <v>0</v>
      </c>
      <c r="S1181">
        <v>26692</v>
      </c>
      <c r="T1181" s="38">
        <v>216000000000</v>
      </c>
      <c r="U1181" s="38">
        <v>120500000000</v>
      </c>
      <c r="V1181" s="38">
        <v>-150000000000</v>
      </c>
      <c r="W1181" s="38"/>
      <c r="X1181" s="38">
        <v>120500000000</v>
      </c>
      <c r="Y1181" s="38">
        <v>-150000000000</v>
      </c>
    </row>
    <row r="1182" spans="2:25" hidden="1" x14ac:dyDescent="0.3">
      <c r="B1182">
        <v>3950</v>
      </c>
      <c r="C1182">
        <v>-10.1</v>
      </c>
      <c r="D1182">
        <v>1.7333333333300001</v>
      </c>
      <c r="E1182">
        <v>0</v>
      </c>
      <c r="S1182">
        <v>26693</v>
      </c>
      <c r="T1182" s="38">
        <v>211000000000</v>
      </c>
      <c r="U1182" s="38">
        <v>120500000000</v>
      </c>
      <c r="V1182" s="38">
        <v>-150000000000</v>
      </c>
      <c r="W1182" s="38"/>
      <c r="X1182" s="38">
        <v>120500000000</v>
      </c>
      <c r="Y1182" s="38">
        <v>-150000000000</v>
      </c>
    </row>
    <row r="1183" spans="2:25" hidden="1" x14ac:dyDescent="0.3">
      <c r="B1183">
        <v>3391</v>
      </c>
      <c r="C1183">
        <v>-10.093725882499999</v>
      </c>
      <c r="D1183">
        <v>10.990191845</v>
      </c>
      <c r="E1183">
        <v>0</v>
      </c>
      <c r="S1183">
        <v>26694</v>
      </c>
      <c r="T1183" s="38">
        <v>206000000000</v>
      </c>
      <c r="U1183" s="38">
        <v>120500000000</v>
      </c>
      <c r="V1183" s="38">
        <v>-150000000000</v>
      </c>
      <c r="W1183" s="38"/>
      <c r="X1183" s="38">
        <v>120500000000</v>
      </c>
      <c r="Y1183" s="38">
        <v>-150000000000</v>
      </c>
    </row>
    <row r="1184" spans="2:25" hidden="1" x14ac:dyDescent="0.3">
      <c r="B1184">
        <v>3338</v>
      </c>
      <c r="C1184">
        <v>-10.061403735100001</v>
      </c>
      <c r="D1184">
        <v>16.005159157000001</v>
      </c>
      <c r="E1184">
        <v>0</v>
      </c>
      <c r="S1184">
        <v>26695</v>
      </c>
      <c r="T1184" s="38">
        <v>201000000000</v>
      </c>
      <c r="U1184" s="38">
        <v>120500000000</v>
      </c>
      <c r="V1184" s="38">
        <v>-150000000000</v>
      </c>
      <c r="W1184" s="38"/>
      <c r="X1184" s="38">
        <v>120500000000</v>
      </c>
      <c r="Y1184" s="38">
        <v>-150000000000</v>
      </c>
    </row>
    <row r="1185" spans="2:25" hidden="1" x14ac:dyDescent="0.3">
      <c r="B1185">
        <v>3465</v>
      </c>
      <c r="C1185">
        <v>-10.0603823383</v>
      </c>
      <c r="D1185">
        <v>18.141842352600001</v>
      </c>
      <c r="E1185">
        <v>0</v>
      </c>
      <c r="S1185">
        <v>26696</v>
      </c>
      <c r="T1185" s="38">
        <v>196000000000</v>
      </c>
      <c r="U1185" s="38">
        <v>120500000000</v>
      </c>
      <c r="V1185" s="38">
        <v>-150000000000</v>
      </c>
      <c r="W1185" s="38"/>
      <c r="X1185" s="38">
        <v>120500000000</v>
      </c>
      <c r="Y1185" s="38">
        <v>-150000000000</v>
      </c>
    </row>
    <row r="1186" spans="2:25" hidden="1" x14ac:dyDescent="0.3">
      <c r="B1186">
        <v>2987</v>
      </c>
      <c r="C1186">
        <v>-10.0479957301</v>
      </c>
      <c r="D1186">
        <v>21.9538751694</v>
      </c>
      <c r="E1186">
        <v>0</v>
      </c>
      <c r="S1186">
        <v>26697</v>
      </c>
      <c r="T1186" s="38">
        <v>191000000000</v>
      </c>
      <c r="U1186" s="38">
        <v>120500000000</v>
      </c>
      <c r="V1186" s="38">
        <v>-150000000000</v>
      </c>
      <c r="W1186" s="38"/>
      <c r="X1186" s="38">
        <v>120500000000</v>
      </c>
      <c r="Y1186" s="38">
        <v>-150000000000</v>
      </c>
    </row>
    <row r="1187" spans="2:25" hidden="1" x14ac:dyDescent="0.3">
      <c r="B1187">
        <v>3528</v>
      </c>
      <c r="C1187">
        <v>-10.0248422244</v>
      </c>
      <c r="D1187">
        <v>11.4082623133</v>
      </c>
      <c r="E1187">
        <v>0</v>
      </c>
      <c r="S1187">
        <v>26698</v>
      </c>
      <c r="T1187" s="38">
        <v>186000000000</v>
      </c>
      <c r="U1187" s="38">
        <v>120500000000</v>
      </c>
      <c r="V1187" s="38">
        <v>-150000000000</v>
      </c>
      <c r="W1187" s="38"/>
      <c r="X1187" s="38">
        <v>120500000000</v>
      </c>
      <c r="Y1187" s="38">
        <v>-150000000000</v>
      </c>
    </row>
    <row r="1188" spans="2:25" hidden="1" x14ac:dyDescent="0.3">
      <c r="B1188">
        <v>3600</v>
      </c>
      <c r="C1188">
        <v>-10.0158303253</v>
      </c>
      <c r="D1188">
        <v>18.686547550299998</v>
      </c>
      <c r="E1188">
        <v>0</v>
      </c>
      <c r="S1188">
        <v>26699</v>
      </c>
      <c r="T1188" s="38">
        <v>181000000000</v>
      </c>
      <c r="U1188" s="38">
        <v>120500000000</v>
      </c>
      <c r="V1188" s="38">
        <v>-150000000000</v>
      </c>
      <c r="W1188" s="38"/>
      <c r="X1188" s="38">
        <v>120500000000</v>
      </c>
      <c r="Y1188" s="38">
        <v>-150000000000</v>
      </c>
    </row>
    <row r="1189" spans="2:25" hidden="1" x14ac:dyDescent="0.3">
      <c r="B1189">
        <v>3364</v>
      </c>
      <c r="C1189">
        <v>-10.010139518200001</v>
      </c>
      <c r="D1189">
        <v>13.2293710614</v>
      </c>
      <c r="E1189">
        <v>0</v>
      </c>
      <c r="S1189">
        <v>26700</v>
      </c>
      <c r="T1189" s="38">
        <v>176000000000</v>
      </c>
      <c r="U1189" s="38">
        <v>120500000000</v>
      </c>
      <c r="V1189" s="38">
        <v>-150000000000</v>
      </c>
      <c r="W1189" s="38"/>
      <c r="X1189" s="38">
        <v>120500000000</v>
      </c>
      <c r="Y1189" s="38">
        <v>-150000000000</v>
      </c>
    </row>
    <row r="1190" spans="2:25" hidden="1" x14ac:dyDescent="0.3">
      <c r="B1190">
        <v>3553</v>
      </c>
      <c r="C1190">
        <v>-9.9952043433799993</v>
      </c>
      <c r="D1190">
        <v>15.4929882778</v>
      </c>
      <c r="E1190">
        <v>0</v>
      </c>
      <c r="S1190">
        <v>26701</v>
      </c>
      <c r="T1190" s="38">
        <v>171000000000</v>
      </c>
      <c r="U1190" s="38">
        <v>120500000000</v>
      </c>
      <c r="V1190" s="38">
        <v>-150000000000</v>
      </c>
      <c r="W1190" s="38"/>
      <c r="X1190" s="38">
        <v>120500000000</v>
      </c>
      <c r="Y1190" s="38">
        <v>-150000000000</v>
      </c>
    </row>
    <row r="1191" spans="2:25" hidden="1" x14ac:dyDescent="0.3">
      <c r="B1191">
        <v>2850</v>
      </c>
      <c r="C1191">
        <v>-9.9718258533099995</v>
      </c>
      <c r="D1191">
        <v>23.034994229500001</v>
      </c>
      <c r="E1191">
        <v>0</v>
      </c>
      <c r="S1191">
        <v>26702</v>
      </c>
      <c r="T1191" s="38">
        <v>166000000000</v>
      </c>
      <c r="U1191" s="38">
        <v>120500000000</v>
      </c>
      <c r="V1191" s="38">
        <v>-150000000000</v>
      </c>
      <c r="W1191" s="38"/>
      <c r="X1191" s="38">
        <v>120500000000</v>
      </c>
      <c r="Y1191" s="38">
        <v>-150000000000</v>
      </c>
    </row>
    <row r="1192" spans="2:25" hidden="1" x14ac:dyDescent="0.3">
      <c r="B1192">
        <v>3481</v>
      </c>
      <c r="C1192">
        <v>-9.9554829316800006</v>
      </c>
      <c r="D1192">
        <v>11.8209800181</v>
      </c>
      <c r="E1192">
        <v>0</v>
      </c>
      <c r="S1192">
        <v>26785</v>
      </c>
      <c r="T1192" s="38">
        <v>226000000000</v>
      </c>
      <c r="U1192" s="38">
        <v>192800000000</v>
      </c>
      <c r="V1192" s="38">
        <v>-150000000000</v>
      </c>
      <c r="W1192" s="38"/>
      <c r="X1192" s="38">
        <v>192800000000</v>
      </c>
      <c r="Y1192" s="38">
        <v>-150000000000</v>
      </c>
    </row>
    <row r="1193" spans="2:25" hidden="1" x14ac:dyDescent="0.3">
      <c r="B1193">
        <v>3240</v>
      </c>
      <c r="C1193">
        <v>-9.94726030086</v>
      </c>
      <c r="D1193">
        <v>19.227946688900001</v>
      </c>
      <c r="E1193">
        <v>0</v>
      </c>
      <c r="S1193">
        <v>26786</v>
      </c>
      <c r="T1193" s="38">
        <v>221000000000</v>
      </c>
      <c r="U1193" s="38">
        <v>192800000000</v>
      </c>
      <c r="V1193" s="38">
        <v>-150000000000</v>
      </c>
      <c r="W1193" s="38"/>
      <c r="X1193" s="38">
        <v>192800000000</v>
      </c>
      <c r="Y1193" s="38">
        <v>-150000000000</v>
      </c>
    </row>
    <row r="1194" spans="2:25" hidden="1" x14ac:dyDescent="0.3">
      <c r="B1194">
        <v>2416</v>
      </c>
      <c r="C1194">
        <v>-9.9441176470600006</v>
      </c>
      <c r="D1194">
        <v>24.1</v>
      </c>
      <c r="E1194">
        <v>0</v>
      </c>
      <c r="S1194">
        <v>26787</v>
      </c>
      <c r="T1194" s="38">
        <v>216000000000</v>
      </c>
      <c r="U1194" s="38">
        <v>192800000000</v>
      </c>
      <c r="V1194" s="38">
        <v>-150000000000</v>
      </c>
      <c r="W1194" s="38"/>
      <c r="X1194" s="38">
        <v>192800000000</v>
      </c>
      <c r="Y1194" s="38">
        <v>-150000000000</v>
      </c>
    </row>
    <row r="1195" spans="2:25" hidden="1" x14ac:dyDescent="0.3">
      <c r="B1195">
        <v>3476</v>
      </c>
      <c r="C1195">
        <v>-9.9331644097799998</v>
      </c>
      <c r="D1195">
        <v>8.2494146266600001</v>
      </c>
      <c r="E1195">
        <v>0</v>
      </c>
      <c r="S1195">
        <v>26788</v>
      </c>
      <c r="T1195" s="38">
        <v>211000000000</v>
      </c>
      <c r="U1195" s="38">
        <v>192800000000</v>
      </c>
      <c r="V1195" s="38">
        <v>-150000000000</v>
      </c>
      <c r="W1195" s="38"/>
      <c r="X1195" s="38">
        <v>192800000000</v>
      </c>
      <c r="Y1195" s="38">
        <v>-150000000000</v>
      </c>
    </row>
    <row r="1196" spans="2:25" hidden="1" x14ac:dyDescent="0.3">
      <c r="B1196">
        <v>3595</v>
      </c>
      <c r="C1196">
        <v>-9.9283545909599997</v>
      </c>
      <c r="D1196">
        <v>6.6752449899300004</v>
      </c>
      <c r="E1196">
        <v>0</v>
      </c>
      <c r="S1196">
        <v>26789</v>
      </c>
      <c r="T1196" s="38">
        <v>206000000000</v>
      </c>
      <c r="U1196" s="38">
        <v>192800000000</v>
      </c>
      <c r="V1196" s="38">
        <v>-150000000000</v>
      </c>
      <c r="W1196" s="38"/>
      <c r="X1196" s="38">
        <v>192800000000</v>
      </c>
      <c r="Y1196" s="38">
        <v>-150000000000</v>
      </c>
    </row>
    <row r="1197" spans="2:25" hidden="1" x14ac:dyDescent="0.3">
      <c r="B1197">
        <v>3393</v>
      </c>
      <c r="C1197">
        <v>-9.9283106522499995</v>
      </c>
      <c r="D1197">
        <v>8.9879542954500007</v>
      </c>
      <c r="E1197">
        <v>0</v>
      </c>
      <c r="S1197">
        <v>26790</v>
      </c>
      <c r="T1197" s="38">
        <v>201000000000</v>
      </c>
      <c r="U1197" s="38">
        <v>192800000000</v>
      </c>
      <c r="V1197" s="38">
        <v>-150000000000</v>
      </c>
      <c r="W1197" s="38"/>
      <c r="X1197" s="38">
        <v>192800000000</v>
      </c>
      <c r="Y1197" s="38">
        <v>-150000000000</v>
      </c>
    </row>
    <row r="1198" spans="2:25" hidden="1" x14ac:dyDescent="0.3">
      <c r="B1198">
        <v>3339</v>
      </c>
      <c r="C1198">
        <v>-9.9133413173000005</v>
      </c>
      <c r="D1198">
        <v>14.969126214499999</v>
      </c>
      <c r="E1198">
        <v>0</v>
      </c>
      <c r="S1198">
        <v>26791</v>
      </c>
      <c r="T1198" s="38">
        <v>196000000000</v>
      </c>
      <c r="U1198" s="38">
        <v>192800000000</v>
      </c>
      <c r="V1198" s="38">
        <v>-150000000000</v>
      </c>
      <c r="W1198" s="38"/>
      <c r="X1198" s="38">
        <v>192800000000</v>
      </c>
      <c r="Y1198" s="38">
        <v>-150000000000</v>
      </c>
    </row>
    <row r="1199" spans="2:25" hidden="1" x14ac:dyDescent="0.3">
      <c r="B1199">
        <v>3245</v>
      </c>
      <c r="C1199">
        <v>-9.9084571795799992</v>
      </c>
      <c r="D1199">
        <v>6.2608533238500002</v>
      </c>
      <c r="E1199">
        <v>0</v>
      </c>
      <c r="S1199">
        <v>26792</v>
      </c>
      <c r="T1199" s="38">
        <v>191000000000</v>
      </c>
      <c r="U1199" s="38">
        <v>192800000000</v>
      </c>
      <c r="V1199" s="38">
        <v>-150000000000</v>
      </c>
      <c r="W1199" s="38"/>
      <c r="X1199" s="38">
        <v>192800000000</v>
      </c>
      <c r="Y1199" s="38">
        <v>-150000000000</v>
      </c>
    </row>
    <row r="1200" spans="2:25" hidden="1" x14ac:dyDescent="0.3">
      <c r="B1200">
        <v>3308</v>
      </c>
      <c r="C1200">
        <v>-9.8928131869999998</v>
      </c>
      <c r="D1200">
        <v>7.0567051199700002</v>
      </c>
      <c r="E1200">
        <v>0</v>
      </c>
      <c r="S1200">
        <v>26793</v>
      </c>
      <c r="T1200" s="38">
        <v>186000000000</v>
      </c>
      <c r="U1200" s="38">
        <v>192800000000</v>
      </c>
      <c r="V1200" s="38">
        <v>-150000000000</v>
      </c>
      <c r="W1200" s="38"/>
      <c r="X1200" s="38">
        <v>192800000000</v>
      </c>
      <c r="Y1200" s="38">
        <v>-150000000000</v>
      </c>
    </row>
    <row r="1201" spans="2:25" hidden="1" x14ac:dyDescent="0.3">
      <c r="B1201">
        <v>3841</v>
      </c>
      <c r="C1201">
        <v>-9.8885597682000004</v>
      </c>
      <c r="D1201">
        <v>5.8464616577799999</v>
      </c>
      <c r="E1201">
        <v>0</v>
      </c>
      <c r="T1201" s="38"/>
      <c r="U1201" s="38"/>
      <c r="V1201" s="38"/>
    </row>
    <row r="1202" spans="2:25" hidden="1" x14ac:dyDescent="0.3">
      <c r="B1202">
        <v>3520</v>
      </c>
      <c r="C1202">
        <v>-9.8861236389399991</v>
      </c>
      <c r="D1202">
        <v>12.233697722900001</v>
      </c>
      <c r="E1202">
        <v>0</v>
      </c>
      <c r="S1202" t="s">
        <v>143</v>
      </c>
      <c r="T1202" s="38" t="s">
        <v>144</v>
      </c>
      <c r="U1202" s="38" t="s">
        <v>145</v>
      </c>
      <c r="V1202" s="38" t="s">
        <v>146</v>
      </c>
      <c r="X1202" t="s">
        <v>145</v>
      </c>
      <c r="Y1202" t="s">
        <v>146</v>
      </c>
    </row>
    <row r="1203" spans="2:25" hidden="1" x14ac:dyDescent="0.3">
      <c r="B1203">
        <v>3833</v>
      </c>
      <c r="C1203">
        <v>-9.8786902764499995</v>
      </c>
      <c r="D1203">
        <v>19.7693458277</v>
      </c>
      <c r="E1203">
        <v>0</v>
      </c>
      <c r="S1203">
        <v>26794</v>
      </c>
      <c r="T1203" s="38">
        <v>181000000000</v>
      </c>
      <c r="U1203" s="38">
        <v>192800000000</v>
      </c>
      <c r="V1203" s="38">
        <v>-150000000000</v>
      </c>
      <c r="W1203" s="38"/>
      <c r="X1203" s="38">
        <v>192800000000</v>
      </c>
      <c r="Y1203" s="38">
        <v>-150000000000</v>
      </c>
    </row>
    <row r="1204" spans="2:25" hidden="1" x14ac:dyDescent="0.3">
      <c r="B1204">
        <v>3489</v>
      </c>
      <c r="C1204">
        <v>-9.8706234337800005</v>
      </c>
      <c r="D1204">
        <v>9.7841013342600007</v>
      </c>
      <c r="E1204">
        <v>0</v>
      </c>
      <c r="S1204">
        <v>26795</v>
      </c>
      <c r="T1204" s="38">
        <v>176000000000</v>
      </c>
      <c r="U1204" s="38">
        <v>192800000000</v>
      </c>
      <c r="V1204" s="38">
        <v>-150000000000</v>
      </c>
      <c r="W1204" s="38"/>
      <c r="X1204" s="38">
        <v>192800000000</v>
      </c>
      <c r="Y1204" s="38">
        <v>-150000000000</v>
      </c>
    </row>
    <row r="1205" spans="2:25" hidden="1" x14ac:dyDescent="0.3">
      <c r="B1205">
        <v>3561</v>
      </c>
      <c r="C1205">
        <v>-9.8572717830300007</v>
      </c>
      <c r="D1205">
        <v>7.43816525001</v>
      </c>
      <c r="E1205">
        <v>0</v>
      </c>
      <c r="S1205">
        <v>26796</v>
      </c>
      <c r="T1205" s="38">
        <v>171000000000</v>
      </c>
      <c r="U1205" s="38">
        <v>192800000000</v>
      </c>
      <c r="V1205" s="38">
        <v>-150000000000</v>
      </c>
      <c r="W1205" s="38"/>
      <c r="X1205" s="38">
        <v>192800000000</v>
      </c>
      <c r="Y1205" s="38">
        <v>-150000000000</v>
      </c>
    </row>
    <row r="1206" spans="2:25" hidden="1" x14ac:dyDescent="0.3">
      <c r="B1206">
        <v>3162</v>
      </c>
      <c r="C1206">
        <v>-9.8570785844100008</v>
      </c>
      <c r="D1206">
        <v>5.4332938717200001</v>
      </c>
      <c r="E1206">
        <v>0</v>
      </c>
      <c r="S1206">
        <v>26797</v>
      </c>
      <c r="T1206" s="38">
        <v>166000000000</v>
      </c>
      <c r="U1206" s="38">
        <v>192800000000</v>
      </c>
      <c r="V1206" s="38">
        <v>-150000000000</v>
      </c>
      <c r="W1206" s="38"/>
      <c r="X1206" s="38">
        <v>192800000000</v>
      </c>
      <c r="Y1206" s="38">
        <v>-150000000000</v>
      </c>
    </row>
    <row r="1207" spans="2:25" hidden="1" x14ac:dyDescent="0.3">
      <c r="B1207">
        <v>3552</v>
      </c>
      <c r="C1207">
        <v>-9.8314782912100007</v>
      </c>
      <c r="D1207">
        <v>14.4452641512</v>
      </c>
      <c r="E1207">
        <v>0</v>
      </c>
      <c r="S1207">
        <v>26880</v>
      </c>
      <c r="T1207" s="38">
        <v>219000000000</v>
      </c>
      <c r="U1207" s="38">
        <v>241000000000</v>
      </c>
      <c r="V1207" s="38">
        <v>-150000000000</v>
      </c>
      <c r="W1207" s="38"/>
      <c r="X1207" s="38">
        <v>241000000000</v>
      </c>
      <c r="Y1207" s="38">
        <v>-150000000000</v>
      </c>
    </row>
    <row r="1208" spans="2:25" hidden="1" x14ac:dyDescent="0.3">
      <c r="B1208">
        <v>3640</v>
      </c>
      <c r="C1208">
        <v>-9.8255974006100004</v>
      </c>
      <c r="D1208">
        <v>5.0201260856700003</v>
      </c>
      <c r="E1208">
        <v>0</v>
      </c>
      <c r="S1208">
        <v>26890</v>
      </c>
      <c r="T1208" s="38">
        <v>228000000000</v>
      </c>
      <c r="U1208" s="38">
        <v>241000000000</v>
      </c>
      <c r="V1208" s="38">
        <v>-150000000000</v>
      </c>
      <c r="W1208" s="38"/>
      <c r="X1208" s="38">
        <v>241000000000</v>
      </c>
      <c r="Y1208" s="38">
        <v>-150000000000</v>
      </c>
    </row>
    <row r="1209" spans="2:25" hidden="1" x14ac:dyDescent="0.3">
      <c r="B1209">
        <v>3153</v>
      </c>
      <c r="C1209">
        <v>-9.7987810346799993</v>
      </c>
      <c r="D1209">
        <v>20.315792180199999</v>
      </c>
      <c r="E1209">
        <v>0</v>
      </c>
      <c r="S1209">
        <v>26891</v>
      </c>
      <c r="T1209" s="38">
        <v>225000000000</v>
      </c>
      <c r="U1209" s="38">
        <v>241000000000</v>
      </c>
      <c r="V1209" s="38">
        <v>-150000000000</v>
      </c>
      <c r="W1209" s="38"/>
      <c r="X1209" s="38">
        <v>241000000000</v>
      </c>
      <c r="Y1209" s="38">
        <v>-150000000000</v>
      </c>
    </row>
    <row r="1210" spans="2:25" hidden="1" x14ac:dyDescent="0.3">
      <c r="B1210">
        <v>3061</v>
      </c>
      <c r="C1210">
        <v>-9.7958052860200002</v>
      </c>
      <c r="D1210">
        <v>4.6155676893399997</v>
      </c>
      <c r="E1210">
        <v>0</v>
      </c>
      <c r="S1210">
        <v>26892</v>
      </c>
      <c r="T1210" s="38">
        <v>222000000000</v>
      </c>
      <c r="U1210" s="38">
        <v>241000000000</v>
      </c>
      <c r="V1210" s="38">
        <v>-150000000000</v>
      </c>
      <c r="W1210" s="38"/>
      <c r="X1210" s="38">
        <v>241000000000</v>
      </c>
      <c r="Y1210" s="38">
        <v>-150000000000</v>
      </c>
    </row>
    <row r="1211" spans="2:25" hidden="1" x14ac:dyDescent="0.3">
      <c r="B1211">
        <v>3357</v>
      </c>
      <c r="C1211">
        <v>-9.7685102381599993</v>
      </c>
      <c r="D1211">
        <v>7.82757313847</v>
      </c>
      <c r="E1211">
        <v>0</v>
      </c>
      <c r="S1211">
        <v>26910</v>
      </c>
      <c r="T1211" s="38">
        <v>214166666667</v>
      </c>
      <c r="U1211" s="38">
        <v>241000000000</v>
      </c>
      <c r="V1211" s="38">
        <v>-150000000000</v>
      </c>
      <c r="W1211" s="38"/>
      <c r="X1211" s="38">
        <v>241000000000</v>
      </c>
      <c r="Y1211" s="38">
        <v>-150000000000</v>
      </c>
    </row>
    <row r="1212" spans="2:25" hidden="1" x14ac:dyDescent="0.3">
      <c r="B1212">
        <v>3405</v>
      </c>
      <c r="C1212">
        <v>-9.7673275777999997</v>
      </c>
      <c r="D1212">
        <v>10.579780593900001</v>
      </c>
      <c r="E1212">
        <v>0</v>
      </c>
      <c r="S1212">
        <v>26911</v>
      </c>
      <c r="T1212" s="38">
        <v>209333333333</v>
      </c>
      <c r="U1212" s="38">
        <v>241000000000</v>
      </c>
      <c r="V1212" s="38">
        <v>-150000000000</v>
      </c>
      <c r="W1212" s="38"/>
      <c r="X1212" s="38">
        <v>241000000000</v>
      </c>
      <c r="Y1212" s="38">
        <v>-150000000000</v>
      </c>
    </row>
    <row r="1213" spans="2:25" hidden="1" x14ac:dyDescent="0.3">
      <c r="B1213">
        <v>3698</v>
      </c>
      <c r="C1213">
        <v>-9.7660131714199991</v>
      </c>
      <c r="D1213">
        <v>4.211009293</v>
      </c>
      <c r="E1213">
        <v>0</v>
      </c>
      <c r="S1213">
        <v>26912</v>
      </c>
      <c r="T1213" s="38">
        <v>204500000000</v>
      </c>
      <c r="U1213" s="38">
        <v>241000000000</v>
      </c>
      <c r="V1213" s="38">
        <v>-150000000000</v>
      </c>
      <c r="W1213" s="38"/>
      <c r="X1213" s="38">
        <v>241000000000</v>
      </c>
      <c r="Y1213" s="38">
        <v>-150000000000</v>
      </c>
    </row>
    <row r="1214" spans="2:25" hidden="1" x14ac:dyDescent="0.3">
      <c r="B1214">
        <v>3389</v>
      </c>
      <c r="C1214">
        <v>-9.7590100203500008</v>
      </c>
      <c r="D1214">
        <v>12.676752341</v>
      </c>
      <c r="E1214">
        <v>0</v>
      </c>
      <c r="S1214">
        <v>26913</v>
      </c>
      <c r="T1214" s="38">
        <v>199666666667</v>
      </c>
      <c r="U1214" s="38">
        <v>241000000000</v>
      </c>
      <c r="V1214" s="38">
        <v>-150000000000</v>
      </c>
      <c r="W1214" s="38"/>
      <c r="X1214" s="38">
        <v>241000000000</v>
      </c>
      <c r="Y1214" s="38">
        <v>-150000000000</v>
      </c>
    </row>
    <row r="1215" spans="2:25" hidden="1" x14ac:dyDescent="0.3">
      <c r="B1215">
        <v>2936</v>
      </c>
      <c r="C1215">
        <v>-9.7439088552800008</v>
      </c>
      <c r="D1215">
        <v>3.8068354851700001</v>
      </c>
      <c r="E1215">
        <v>0</v>
      </c>
      <c r="S1215">
        <v>26914</v>
      </c>
      <c r="T1215" s="38">
        <v>194833333333</v>
      </c>
      <c r="U1215" s="38">
        <v>241000000000</v>
      </c>
      <c r="V1215" s="38">
        <v>-150000000000</v>
      </c>
      <c r="W1215" s="38"/>
      <c r="X1215" s="38">
        <v>241000000000</v>
      </c>
      <c r="Y1215" s="38">
        <v>-150000000000</v>
      </c>
    </row>
    <row r="1216" spans="2:25" hidden="1" x14ac:dyDescent="0.3">
      <c r="B1216">
        <v>3769</v>
      </c>
      <c r="C1216">
        <v>-9.7218045391299999</v>
      </c>
      <c r="D1216">
        <v>3.4026616773299998</v>
      </c>
      <c r="E1216">
        <v>0</v>
      </c>
      <c r="S1216">
        <v>26915</v>
      </c>
      <c r="T1216" s="38">
        <v>190000000000</v>
      </c>
      <c r="U1216" s="38">
        <v>241000000000</v>
      </c>
      <c r="V1216" s="38">
        <v>-150000000000</v>
      </c>
      <c r="W1216" s="38"/>
      <c r="X1216" s="38">
        <v>241000000000</v>
      </c>
      <c r="Y1216" s="38">
        <v>-150000000000</v>
      </c>
    </row>
    <row r="1217" spans="2:25" hidden="1" x14ac:dyDescent="0.3">
      <c r="B1217">
        <v>3652</v>
      </c>
      <c r="C1217">
        <v>-9.7188717929100008</v>
      </c>
      <c r="D1217">
        <v>20.862238532700001</v>
      </c>
      <c r="E1217">
        <v>0</v>
      </c>
      <c r="S1217">
        <v>26916</v>
      </c>
      <c r="T1217" s="38">
        <v>185166666667</v>
      </c>
      <c r="U1217" s="38">
        <v>241000000000</v>
      </c>
      <c r="V1217" s="38">
        <v>-150000000000</v>
      </c>
      <c r="W1217" s="38"/>
      <c r="X1217" s="38">
        <v>241000000000</v>
      </c>
      <c r="Y1217" s="38">
        <v>-150000000000</v>
      </c>
    </row>
    <row r="1218" spans="2:25" hidden="1" x14ac:dyDescent="0.3">
      <c r="B1218">
        <v>2789</v>
      </c>
      <c r="C1218">
        <v>-9.7109022695699991</v>
      </c>
      <c r="D1218">
        <v>3.0013308386699999</v>
      </c>
      <c r="E1218">
        <v>0</v>
      </c>
      <c r="S1218">
        <v>26917</v>
      </c>
      <c r="T1218" s="38">
        <v>180333333333</v>
      </c>
      <c r="U1218" s="38">
        <v>241000000000</v>
      </c>
      <c r="V1218" s="38">
        <v>-150000000000</v>
      </c>
      <c r="W1218" s="38"/>
      <c r="X1218" s="38">
        <v>241000000000</v>
      </c>
      <c r="Y1218" s="38">
        <v>-150000000000</v>
      </c>
    </row>
    <row r="1219" spans="2:25" x14ac:dyDescent="0.3">
      <c r="B1219">
        <v>187</v>
      </c>
      <c r="C1219">
        <v>-9.6999999999999993</v>
      </c>
      <c r="D1219">
        <v>0</v>
      </c>
      <c r="E1219">
        <v>0</v>
      </c>
      <c r="T1219" s="38"/>
      <c r="U1219" s="38"/>
      <c r="V1219" s="38"/>
      <c r="W1219" s="38"/>
      <c r="X1219" s="38"/>
      <c r="Y1219" s="38"/>
    </row>
    <row r="1220" spans="2:25" hidden="1" x14ac:dyDescent="0.3">
      <c r="B1220">
        <v>188</v>
      </c>
      <c r="C1220">
        <v>-9.6999999999999993</v>
      </c>
      <c r="D1220">
        <v>2.6</v>
      </c>
      <c r="E1220">
        <v>0</v>
      </c>
      <c r="S1220">
        <v>26919</v>
      </c>
      <c r="T1220" s="38">
        <v>170666666667</v>
      </c>
      <c r="U1220" s="38">
        <v>241000000000</v>
      </c>
      <c r="V1220" s="38">
        <v>-150000000000</v>
      </c>
      <c r="W1220" s="38"/>
      <c r="X1220" s="38">
        <v>241000000000</v>
      </c>
      <c r="Y1220" s="38">
        <v>-150000000000</v>
      </c>
    </row>
    <row r="1221" spans="2:25" hidden="1" x14ac:dyDescent="0.3">
      <c r="B1221">
        <v>189</v>
      </c>
      <c r="C1221">
        <v>-9.6999999999999993</v>
      </c>
      <c r="D1221">
        <v>0.433333333333</v>
      </c>
      <c r="E1221">
        <v>0</v>
      </c>
      <c r="S1221">
        <v>26920</v>
      </c>
      <c r="T1221" s="38">
        <v>165833333333</v>
      </c>
      <c r="U1221" s="38">
        <v>241000000000</v>
      </c>
      <c r="V1221" s="38">
        <v>-150000000000</v>
      </c>
      <c r="W1221" s="38"/>
      <c r="X1221" s="38">
        <v>241000000000</v>
      </c>
      <c r="Y1221" s="38">
        <v>-150000000000</v>
      </c>
    </row>
    <row r="1222" spans="2:25" hidden="1" x14ac:dyDescent="0.3">
      <c r="B1222">
        <v>190</v>
      </c>
      <c r="C1222">
        <v>-9.6999999999999993</v>
      </c>
      <c r="D1222">
        <v>0.86666666666699999</v>
      </c>
      <c r="E1222">
        <v>0</v>
      </c>
      <c r="S1222">
        <v>26990</v>
      </c>
      <c r="T1222" s="38">
        <v>600000000000</v>
      </c>
      <c r="U1222" t="s">
        <v>150</v>
      </c>
      <c r="V1222" s="38">
        <v>-150000000000</v>
      </c>
      <c r="W1222" s="38"/>
      <c r="X1222" t="s">
        <v>150</v>
      </c>
      <c r="Y1222" s="38">
        <v>-150000000000</v>
      </c>
    </row>
    <row r="1223" spans="2:25" hidden="1" x14ac:dyDescent="0.3">
      <c r="B1223">
        <v>191</v>
      </c>
      <c r="C1223">
        <v>-9.6999999999999993</v>
      </c>
      <c r="D1223">
        <v>1.3</v>
      </c>
      <c r="E1223">
        <v>0</v>
      </c>
      <c r="T1223" s="38"/>
      <c r="V1223" s="38"/>
    </row>
    <row r="1224" spans="2:25" hidden="1" x14ac:dyDescent="0.3">
      <c r="B1224">
        <v>192</v>
      </c>
      <c r="C1224">
        <v>-9.6999999999999993</v>
      </c>
      <c r="D1224">
        <v>1.7333333333300001</v>
      </c>
      <c r="E1224">
        <v>0</v>
      </c>
      <c r="S1224" t="s">
        <v>143</v>
      </c>
      <c r="T1224" s="38" t="s">
        <v>144</v>
      </c>
      <c r="U1224" t="s">
        <v>145</v>
      </c>
      <c r="V1224" s="38" t="s">
        <v>146</v>
      </c>
      <c r="X1224" t="s">
        <v>145</v>
      </c>
      <c r="Y1224" t="s">
        <v>146</v>
      </c>
    </row>
    <row r="1225" spans="2:25" hidden="1" x14ac:dyDescent="0.3">
      <c r="B1225">
        <v>193</v>
      </c>
      <c r="C1225">
        <v>-9.6999999999999993</v>
      </c>
      <c r="D1225">
        <v>2.1666666666699999</v>
      </c>
      <c r="E1225">
        <v>0</v>
      </c>
      <c r="S1225">
        <v>26991</v>
      </c>
      <c r="T1225" s="38">
        <v>600000000000</v>
      </c>
      <c r="U1225" s="38">
        <v>173333333333</v>
      </c>
      <c r="V1225" s="38">
        <v>-150000000000</v>
      </c>
      <c r="W1225" s="38"/>
      <c r="X1225" s="38">
        <v>173333333333</v>
      </c>
      <c r="Y1225" s="38">
        <v>-150000000000</v>
      </c>
    </row>
    <row r="1226" spans="2:25" hidden="1" x14ac:dyDescent="0.3">
      <c r="B1226">
        <v>3535</v>
      </c>
      <c r="C1226">
        <v>-9.6797486932800005</v>
      </c>
      <c r="D1226">
        <v>8.2169810269300001</v>
      </c>
      <c r="E1226">
        <v>0</v>
      </c>
      <c r="S1226">
        <v>26992</v>
      </c>
      <c r="T1226" s="38">
        <v>560000000000</v>
      </c>
      <c r="U1226" t="s">
        <v>151</v>
      </c>
      <c r="V1226" s="38">
        <v>-150000000000</v>
      </c>
      <c r="W1226" s="38"/>
      <c r="X1226" t="s">
        <v>151</v>
      </c>
      <c r="Y1226" s="38">
        <v>-150000000000</v>
      </c>
    </row>
    <row r="1227" spans="2:25" hidden="1" x14ac:dyDescent="0.3">
      <c r="B1227">
        <v>3362</v>
      </c>
      <c r="C1227">
        <v>-9.6703448592699992</v>
      </c>
      <c r="D1227">
        <v>16.575938801900001</v>
      </c>
      <c r="E1227">
        <v>0</v>
      </c>
      <c r="S1227">
        <v>26993</v>
      </c>
      <c r="T1227" s="38">
        <v>560000000000</v>
      </c>
      <c r="U1227" t="s">
        <v>150</v>
      </c>
      <c r="V1227" s="38">
        <v>-150000000000</v>
      </c>
      <c r="W1227" s="38"/>
      <c r="X1227" t="s">
        <v>150</v>
      </c>
      <c r="Y1227" s="38">
        <v>-150000000000</v>
      </c>
    </row>
    <row r="1228" spans="2:25" hidden="1" x14ac:dyDescent="0.3">
      <c r="B1228">
        <v>3048</v>
      </c>
      <c r="C1228">
        <v>-9.6511025967399995</v>
      </c>
      <c r="D1228">
        <v>21.411532982899999</v>
      </c>
      <c r="E1228">
        <v>0</v>
      </c>
      <c r="S1228">
        <v>26994</v>
      </c>
      <c r="T1228" s="38">
        <v>560000000000</v>
      </c>
      <c r="U1228" s="38">
        <v>130000000000</v>
      </c>
      <c r="V1228" s="38">
        <v>-150000000000</v>
      </c>
      <c r="W1228" s="38"/>
      <c r="X1228" s="38">
        <v>130000000000</v>
      </c>
      <c r="Y1228" s="38">
        <v>-150000000000</v>
      </c>
    </row>
    <row r="1229" spans="2:25" hidden="1" x14ac:dyDescent="0.3">
      <c r="B1229">
        <v>3529</v>
      </c>
      <c r="C1229">
        <v>-9.6318964017699997</v>
      </c>
      <c r="D1229">
        <v>13.1198069592</v>
      </c>
      <c r="E1229">
        <v>0</v>
      </c>
      <c r="S1229">
        <v>26995</v>
      </c>
      <c r="T1229" s="38">
        <v>560000000000</v>
      </c>
      <c r="U1229" s="38">
        <v>173333333333</v>
      </c>
      <c r="V1229" s="38">
        <v>-150000000000</v>
      </c>
      <c r="W1229" s="38"/>
      <c r="X1229" s="38">
        <v>173333333333</v>
      </c>
      <c r="Y1229" s="38">
        <v>-150000000000</v>
      </c>
    </row>
    <row r="1230" spans="2:25" hidden="1" x14ac:dyDescent="0.3">
      <c r="B1230">
        <v>3384</v>
      </c>
      <c r="C1230">
        <v>-9.6302911810000005</v>
      </c>
      <c r="D1230">
        <v>8.62530761937</v>
      </c>
      <c r="E1230">
        <v>0</v>
      </c>
      <c r="S1230">
        <v>26996</v>
      </c>
      <c r="T1230" s="38">
        <v>560000000000</v>
      </c>
      <c r="U1230" s="38">
        <v>216666666667</v>
      </c>
      <c r="V1230" s="38">
        <v>-150000000000</v>
      </c>
      <c r="W1230" s="38"/>
      <c r="X1230" s="38">
        <v>216666666667</v>
      </c>
      <c r="Y1230" s="38">
        <v>-150000000000</v>
      </c>
    </row>
    <row r="1231" spans="2:25" hidden="1" x14ac:dyDescent="0.3">
      <c r="B1231">
        <v>3471</v>
      </c>
      <c r="C1231">
        <v>-9.6156080745000008</v>
      </c>
      <c r="D1231">
        <v>17.676865295300001</v>
      </c>
      <c r="E1231">
        <v>0</v>
      </c>
      <c r="S1231">
        <v>26997</v>
      </c>
      <c r="T1231" s="38">
        <v>520000000000</v>
      </c>
      <c r="U1231" t="s">
        <v>150</v>
      </c>
      <c r="V1231" s="38">
        <v>-150000000000</v>
      </c>
      <c r="W1231" s="38"/>
      <c r="X1231" t="s">
        <v>150</v>
      </c>
      <c r="Y1231" s="38">
        <v>-150000000000</v>
      </c>
    </row>
    <row r="1232" spans="2:25" hidden="1" x14ac:dyDescent="0.3">
      <c r="B1232">
        <v>3390</v>
      </c>
      <c r="C1232">
        <v>-9.6096288994000005</v>
      </c>
      <c r="D1232">
        <v>11.3796267036</v>
      </c>
      <c r="E1232">
        <v>0</v>
      </c>
      <c r="S1232">
        <v>26998</v>
      </c>
      <c r="T1232" s="38">
        <v>520000000000</v>
      </c>
      <c r="U1232" s="38">
        <v>173333333333</v>
      </c>
      <c r="V1232" s="38">
        <v>-150000000000</v>
      </c>
      <c r="W1232" s="38"/>
      <c r="X1232" s="38">
        <v>173333333333</v>
      </c>
      <c r="Y1232" s="38">
        <v>-150000000000</v>
      </c>
    </row>
    <row r="1233" spans="2:25" hidden="1" x14ac:dyDescent="0.3">
      <c r="B1233">
        <v>3712</v>
      </c>
      <c r="C1233">
        <v>-9.5833334005800008</v>
      </c>
      <c r="D1233">
        <v>21.9608274331</v>
      </c>
      <c r="E1233">
        <v>0</v>
      </c>
      <c r="S1233">
        <v>26999</v>
      </c>
      <c r="T1233" s="38">
        <v>480000000000</v>
      </c>
      <c r="U1233" t="s">
        <v>151</v>
      </c>
      <c r="V1233" s="38">
        <v>-150000000000</v>
      </c>
      <c r="W1233" s="38"/>
      <c r="X1233" t="s">
        <v>151</v>
      </c>
      <c r="Y1233" s="38">
        <v>-150000000000</v>
      </c>
    </row>
    <row r="1234" spans="2:25" hidden="1" x14ac:dyDescent="0.3">
      <c r="B1234">
        <v>3523</v>
      </c>
      <c r="C1234">
        <v>-9.5808336687299995</v>
      </c>
      <c r="D1234">
        <v>9.0336342118099999</v>
      </c>
      <c r="E1234">
        <v>0</v>
      </c>
      <c r="S1234">
        <v>27000</v>
      </c>
      <c r="T1234" s="38">
        <v>480000000000</v>
      </c>
      <c r="U1234" t="s">
        <v>150</v>
      </c>
      <c r="V1234" s="38">
        <v>-150000000000</v>
      </c>
      <c r="W1234" s="38"/>
      <c r="X1234" t="s">
        <v>150</v>
      </c>
      <c r="Y1234" s="38">
        <v>-150000000000</v>
      </c>
    </row>
    <row r="1235" spans="2:25" hidden="1" x14ac:dyDescent="0.3">
      <c r="B1235">
        <v>2921</v>
      </c>
      <c r="C1235">
        <v>-9.5449761467100007</v>
      </c>
      <c r="D1235">
        <v>22.497240928299998</v>
      </c>
      <c r="E1235">
        <v>0</v>
      </c>
      <c r="S1235">
        <v>27001</v>
      </c>
      <c r="T1235" s="38">
        <v>480000000000</v>
      </c>
      <c r="U1235" s="38">
        <v>130000000000</v>
      </c>
      <c r="V1235" s="38">
        <v>-150000000000</v>
      </c>
      <c r="W1235" s="38"/>
      <c r="X1235" s="38">
        <v>130000000000</v>
      </c>
      <c r="Y1235" s="38">
        <v>-150000000000</v>
      </c>
    </row>
    <row r="1236" spans="2:25" hidden="1" x14ac:dyDescent="0.3">
      <c r="B1236">
        <v>3400</v>
      </c>
      <c r="C1236">
        <v>-9.5388941752900003</v>
      </c>
      <c r="D1236">
        <v>9.43118595406</v>
      </c>
      <c r="E1236">
        <v>0</v>
      </c>
      <c r="S1236">
        <v>27002</v>
      </c>
      <c r="T1236" s="38">
        <v>480000000000</v>
      </c>
      <c r="U1236" s="38">
        <v>173333333333</v>
      </c>
      <c r="V1236" s="38">
        <v>-150000000000</v>
      </c>
      <c r="W1236" s="38"/>
      <c r="X1236" s="38">
        <v>173333333333</v>
      </c>
      <c r="Y1236" s="38">
        <v>-150000000000</v>
      </c>
    </row>
    <row r="1237" spans="2:25" hidden="1" x14ac:dyDescent="0.3">
      <c r="B1237">
        <v>3277</v>
      </c>
      <c r="C1237">
        <v>-9.5240269378000004</v>
      </c>
      <c r="D1237">
        <v>6.6371022235300003</v>
      </c>
      <c r="E1237">
        <v>0</v>
      </c>
      <c r="S1237">
        <v>27003</v>
      </c>
      <c r="T1237" s="38">
        <v>480000000000</v>
      </c>
      <c r="U1237" s="38">
        <v>216666666667</v>
      </c>
      <c r="V1237" s="38">
        <v>-150000000000</v>
      </c>
      <c r="W1237" s="38"/>
      <c r="X1237" s="38">
        <v>216666666667</v>
      </c>
      <c r="Y1237" s="38">
        <v>-150000000000</v>
      </c>
    </row>
    <row r="1238" spans="2:25" hidden="1" x14ac:dyDescent="0.3">
      <c r="B1238">
        <v>3305</v>
      </c>
      <c r="C1238">
        <v>-9.5084381734499992</v>
      </c>
      <c r="D1238">
        <v>18.746207631899999</v>
      </c>
      <c r="E1238">
        <v>0</v>
      </c>
      <c r="S1238">
        <v>27004</v>
      </c>
      <c r="T1238" s="38">
        <v>440000000000</v>
      </c>
      <c r="U1238" t="s">
        <v>150</v>
      </c>
      <c r="V1238" s="38">
        <v>-150000000000</v>
      </c>
      <c r="W1238" s="38"/>
      <c r="X1238" t="s">
        <v>150</v>
      </c>
      <c r="Y1238" s="38">
        <v>-150000000000</v>
      </c>
    </row>
    <row r="1239" spans="2:25" hidden="1" x14ac:dyDescent="0.3">
      <c r="B1239">
        <v>3784</v>
      </c>
      <c r="C1239">
        <v>-9.5066188928400006</v>
      </c>
      <c r="D1239">
        <v>23.0336544235</v>
      </c>
      <c r="E1239">
        <v>0</v>
      </c>
      <c r="S1239">
        <v>27005</v>
      </c>
      <c r="T1239" s="38">
        <v>440000000000</v>
      </c>
      <c r="U1239" s="38">
        <v>173333333333</v>
      </c>
      <c r="V1239" s="38">
        <v>-150000000000</v>
      </c>
      <c r="W1239" s="38"/>
      <c r="X1239" s="38">
        <v>173333333333</v>
      </c>
      <c r="Y1239" s="38">
        <v>-150000000000</v>
      </c>
    </row>
    <row r="1240" spans="2:25" hidden="1" x14ac:dyDescent="0.3">
      <c r="B1240">
        <v>3209</v>
      </c>
      <c r="C1240">
        <v>-9.4994039220099999</v>
      </c>
      <c r="D1240">
        <v>5.8239094008399999</v>
      </c>
      <c r="E1240">
        <v>0</v>
      </c>
      <c r="S1240">
        <v>27006</v>
      </c>
      <c r="T1240" s="38">
        <v>400000000000</v>
      </c>
      <c r="U1240" t="s">
        <v>151</v>
      </c>
      <c r="V1240" s="38">
        <v>-150000000000</v>
      </c>
      <c r="W1240" s="38"/>
      <c r="X1240" t="s">
        <v>151</v>
      </c>
      <c r="Y1240" s="38">
        <v>-150000000000</v>
      </c>
    </row>
    <row r="1241" spans="2:25" hidden="1" x14ac:dyDescent="0.3">
      <c r="B1241">
        <v>3875</v>
      </c>
      <c r="C1241">
        <v>-9.4969546818600001</v>
      </c>
      <c r="D1241">
        <v>9.8287376963199993</v>
      </c>
      <c r="E1241">
        <v>0</v>
      </c>
      <c r="S1241">
        <v>27007</v>
      </c>
      <c r="T1241" s="38">
        <v>400000000000</v>
      </c>
      <c r="U1241" t="s">
        <v>150</v>
      </c>
      <c r="V1241" s="38">
        <v>-150000000000</v>
      </c>
      <c r="W1241" s="38"/>
      <c r="X1241" t="s">
        <v>150</v>
      </c>
      <c r="Y1241" s="38">
        <v>-150000000000</v>
      </c>
    </row>
    <row r="1242" spans="2:25" hidden="1" x14ac:dyDescent="0.3">
      <c r="B1242">
        <v>2774</v>
      </c>
      <c r="C1242">
        <v>-9.4886035640700008</v>
      </c>
      <c r="D1242">
        <v>23.566827211700001</v>
      </c>
      <c r="E1242">
        <v>0</v>
      </c>
      <c r="S1242">
        <v>27008</v>
      </c>
      <c r="T1242" s="38">
        <v>400000000000</v>
      </c>
      <c r="U1242" s="38">
        <v>130000000000</v>
      </c>
      <c r="V1242" s="38">
        <v>-150000000000</v>
      </c>
      <c r="W1242" s="38"/>
      <c r="X1242" s="38">
        <v>130000000000</v>
      </c>
      <c r="Y1242" s="38">
        <v>-150000000000</v>
      </c>
    </row>
    <row r="1243" spans="2:25" hidden="1" x14ac:dyDescent="0.3">
      <c r="B1243">
        <v>3333</v>
      </c>
      <c r="C1243">
        <v>-9.4756323742900008</v>
      </c>
      <c r="D1243">
        <v>7.4080460107399997</v>
      </c>
      <c r="E1243">
        <v>0</v>
      </c>
      <c r="S1243">
        <v>27009</v>
      </c>
      <c r="T1243" s="38">
        <v>400000000000</v>
      </c>
      <c r="U1243" s="38">
        <v>173333333333</v>
      </c>
      <c r="V1243" s="38">
        <v>-150000000000</v>
      </c>
      <c r="W1243" s="38"/>
      <c r="X1243" s="38">
        <v>173333333333</v>
      </c>
      <c r="Y1243" s="38">
        <v>-150000000000</v>
      </c>
    </row>
    <row r="1244" spans="2:25" hidden="1" x14ac:dyDescent="0.3">
      <c r="B1244">
        <v>2415</v>
      </c>
      <c r="C1244">
        <v>-9.4705882352900002</v>
      </c>
      <c r="D1244">
        <v>24.1</v>
      </c>
      <c r="E1244">
        <v>0</v>
      </c>
      <c r="S1244">
        <v>27010</v>
      </c>
      <c r="T1244" s="38">
        <v>400000000000</v>
      </c>
      <c r="U1244" s="38">
        <v>216666666667</v>
      </c>
      <c r="V1244" s="38">
        <v>-150000000000</v>
      </c>
      <c r="W1244" s="38"/>
      <c r="X1244" s="38">
        <v>216666666667</v>
      </c>
      <c r="Y1244" s="38">
        <v>-150000000000</v>
      </c>
    </row>
    <row r="1245" spans="2:25" hidden="1" x14ac:dyDescent="0.3">
      <c r="B1245">
        <v>3363</v>
      </c>
      <c r="C1245">
        <v>-9.4491674778399997</v>
      </c>
      <c r="D1245">
        <v>15.6513355882</v>
      </c>
      <c r="E1245">
        <v>0</v>
      </c>
      <c r="T1245" s="38"/>
      <c r="V1245" s="38"/>
    </row>
    <row r="1246" spans="2:25" hidden="1" x14ac:dyDescent="0.3">
      <c r="B1246">
        <v>3402</v>
      </c>
      <c r="C1246">
        <v>-9.4379309812900001</v>
      </c>
      <c r="D1246">
        <v>12.1907445771</v>
      </c>
      <c r="E1246">
        <v>0</v>
      </c>
      <c r="S1246" t="s">
        <v>143</v>
      </c>
      <c r="T1246" s="38" t="s">
        <v>144</v>
      </c>
      <c r="U1246" t="s">
        <v>145</v>
      </c>
      <c r="V1246" s="38" t="s">
        <v>146</v>
      </c>
      <c r="X1246" t="s">
        <v>145</v>
      </c>
      <c r="Y1246" t="s">
        <v>146</v>
      </c>
    </row>
    <row r="1247" spans="2:25" hidden="1" x14ac:dyDescent="0.3">
      <c r="B1247">
        <v>3114</v>
      </c>
      <c r="C1247">
        <v>-9.4360167233500007</v>
      </c>
      <c r="D1247">
        <v>5.0089941262900002</v>
      </c>
      <c r="E1247">
        <v>0</v>
      </c>
      <c r="S1247">
        <v>27011</v>
      </c>
      <c r="T1247" s="38">
        <v>360000000000</v>
      </c>
      <c r="U1247" t="s">
        <v>150</v>
      </c>
      <c r="V1247" s="38">
        <v>-150000000000</v>
      </c>
      <c r="W1247" s="38"/>
      <c r="X1247" t="s">
        <v>150</v>
      </c>
      <c r="Y1247" s="38">
        <v>-150000000000</v>
      </c>
    </row>
    <row r="1248" spans="2:25" hidden="1" x14ac:dyDescent="0.3">
      <c r="B1248">
        <v>3407</v>
      </c>
      <c r="C1248">
        <v>-9.4345001484300006</v>
      </c>
      <c r="D1248">
        <v>10.2080887536</v>
      </c>
      <c r="E1248">
        <v>0</v>
      </c>
      <c r="S1248">
        <v>27012</v>
      </c>
      <c r="T1248" s="38">
        <v>360000000000</v>
      </c>
      <c r="U1248" s="38">
        <v>173333333333</v>
      </c>
      <c r="V1248" s="38">
        <v>-150000000000</v>
      </c>
      <c r="W1248" s="38"/>
      <c r="X1248" s="38">
        <v>173333333333</v>
      </c>
      <c r="Y1248" s="38">
        <v>-150000000000</v>
      </c>
    </row>
    <row r="1249" spans="2:25" hidden="1" x14ac:dyDescent="0.3">
      <c r="B1249">
        <v>2736</v>
      </c>
      <c r="C1249">
        <v>-9.4190126689600007</v>
      </c>
      <c r="D1249">
        <v>14.1459109183</v>
      </c>
      <c r="E1249">
        <v>0</v>
      </c>
      <c r="S1249">
        <v>27061</v>
      </c>
      <c r="T1249" s="38">
        <v>928750000000</v>
      </c>
      <c r="U1249" s="38" t="s">
        <v>150</v>
      </c>
      <c r="V1249" s="38">
        <v>-150000000000</v>
      </c>
      <c r="W1249" s="38"/>
      <c r="X1249" t="s">
        <v>150</v>
      </c>
      <c r="Y1249" s="38">
        <v>-150000000000</v>
      </c>
    </row>
    <row r="1250" spans="2:25" hidden="1" x14ac:dyDescent="0.3">
      <c r="B1250">
        <v>3878</v>
      </c>
      <c r="C1250">
        <v>-9.3720456150100002</v>
      </c>
      <c r="D1250">
        <v>10.587439810999999</v>
      </c>
      <c r="E1250">
        <v>0</v>
      </c>
      <c r="S1250">
        <v>27062</v>
      </c>
      <c r="T1250" s="38">
        <v>928750000000</v>
      </c>
      <c r="U1250" s="38">
        <v>173333333333</v>
      </c>
      <c r="V1250" s="38">
        <v>-150000000000</v>
      </c>
      <c r="W1250" s="38"/>
      <c r="X1250" s="38">
        <v>173333333333</v>
      </c>
      <c r="Y1250" s="38">
        <v>-150000000000</v>
      </c>
    </row>
    <row r="1251" spans="2:25" hidden="1" x14ac:dyDescent="0.3">
      <c r="B1251">
        <v>3002</v>
      </c>
      <c r="C1251">
        <v>-9.3714931788399998</v>
      </c>
      <c r="D1251">
        <v>4.2038071271500002</v>
      </c>
      <c r="E1251">
        <v>0</v>
      </c>
      <c r="S1251">
        <v>27063</v>
      </c>
      <c r="T1251" s="38">
        <v>887500000000</v>
      </c>
      <c r="U1251" s="38" t="s">
        <v>151</v>
      </c>
      <c r="V1251" s="38">
        <v>-150000000000</v>
      </c>
      <c r="W1251" s="38"/>
      <c r="X1251" t="s">
        <v>151</v>
      </c>
      <c r="Y1251" s="38">
        <v>-150000000000</v>
      </c>
    </row>
    <row r="1252" spans="2:25" hidden="1" x14ac:dyDescent="0.3">
      <c r="B1252">
        <v>3202</v>
      </c>
      <c r="C1252">
        <v>-9.3652056346299997</v>
      </c>
      <c r="D1252">
        <v>19.817557284199999</v>
      </c>
      <c r="E1252">
        <v>0</v>
      </c>
      <c r="S1252">
        <v>27064</v>
      </c>
      <c r="T1252" s="38">
        <v>887500000000</v>
      </c>
      <c r="U1252" s="38" t="s">
        <v>150</v>
      </c>
      <c r="V1252" s="38">
        <v>-150000000000</v>
      </c>
      <c r="W1252" s="38"/>
      <c r="X1252" t="s">
        <v>150</v>
      </c>
      <c r="Y1252" s="38">
        <v>-150000000000</v>
      </c>
    </row>
    <row r="1253" spans="2:25" hidden="1" x14ac:dyDescent="0.3">
      <c r="B1253">
        <v>3374</v>
      </c>
      <c r="C1253">
        <v>-9.3649984433700002</v>
      </c>
      <c r="D1253">
        <v>8.1924287966100007</v>
      </c>
      <c r="E1253">
        <v>0</v>
      </c>
      <c r="S1253">
        <v>27065</v>
      </c>
      <c r="T1253" s="38">
        <v>887500000000</v>
      </c>
      <c r="U1253" s="38">
        <v>130000000000</v>
      </c>
      <c r="V1253" s="38">
        <v>-150000000000</v>
      </c>
      <c r="W1253" s="38"/>
      <c r="X1253" s="38">
        <v>130000000000</v>
      </c>
      <c r="Y1253" s="38">
        <v>-150000000000</v>
      </c>
    </row>
    <row r="1254" spans="2:25" hidden="1" x14ac:dyDescent="0.3">
      <c r="B1254">
        <v>3388</v>
      </c>
      <c r="C1254">
        <v>-9.3335987446399997</v>
      </c>
      <c r="D1254">
        <v>12.978510953500001</v>
      </c>
      <c r="E1254">
        <v>0</v>
      </c>
      <c r="S1254">
        <v>27066</v>
      </c>
      <c r="T1254" s="38">
        <v>887500000000</v>
      </c>
      <c r="U1254" s="38">
        <v>173333333333</v>
      </c>
      <c r="V1254" s="38">
        <v>-150000000000</v>
      </c>
      <c r="W1254" s="38"/>
      <c r="X1254" s="38">
        <v>173333333333</v>
      </c>
      <c r="Y1254" s="38">
        <v>-150000000000</v>
      </c>
    </row>
    <row r="1255" spans="2:25" hidden="1" x14ac:dyDescent="0.3">
      <c r="B1255">
        <v>2737</v>
      </c>
      <c r="C1255">
        <v>-9.3192217242400002</v>
      </c>
      <c r="D1255">
        <v>13.483182322299999</v>
      </c>
      <c r="E1255">
        <v>0</v>
      </c>
      <c r="S1255">
        <v>27067</v>
      </c>
      <c r="T1255" s="38">
        <v>887500000000</v>
      </c>
      <c r="U1255" s="38">
        <v>216666666667</v>
      </c>
      <c r="V1255" s="38">
        <v>-150000000000</v>
      </c>
      <c r="W1255" s="38"/>
      <c r="X1255" s="38">
        <v>216666666667</v>
      </c>
      <c r="Y1255" s="38">
        <v>-150000000000</v>
      </c>
    </row>
    <row r="1256" spans="2:25" hidden="1" x14ac:dyDescent="0.3">
      <c r="B1256">
        <v>2866</v>
      </c>
      <c r="C1256">
        <v>-9.3191105779699992</v>
      </c>
      <c r="D1256">
        <v>3.4007310625299998</v>
      </c>
      <c r="E1256">
        <v>0</v>
      </c>
      <c r="S1256">
        <v>27068</v>
      </c>
      <c r="T1256" s="38">
        <v>846250000000</v>
      </c>
      <c r="U1256" s="38" t="s">
        <v>150</v>
      </c>
      <c r="V1256" s="38">
        <v>-150000000000</v>
      </c>
      <c r="W1256" s="38"/>
      <c r="X1256" t="s">
        <v>150</v>
      </c>
      <c r="Y1256" s="38">
        <v>-150000000000</v>
      </c>
    </row>
    <row r="1257" spans="2:25" x14ac:dyDescent="0.3">
      <c r="B1257">
        <v>1371</v>
      </c>
      <c r="C1257">
        <v>-9.2874999999999996</v>
      </c>
      <c r="D1257">
        <v>0</v>
      </c>
      <c r="E1257">
        <v>0</v>
      </c>
      <c r="T1257" s="38"/>
      <c r="U1257" s="38"/>
      <c r="V1257" s="38"/>
      <c r="W1257" s="38"/>
      <c r="X1257" s="38"/>
      <c r="Y1257" s="38"/>
    </row>
    <row r="1258" spans="2:25" hidden="1" x14ac:dyDescent="0.3">
      <c r="B1258">
        <v>1764</v>
      </c>
      <c r="C1258">
        <v>-9.2874999999999996</v>
      </c>
      <c r="D1258">
        <v>2.6</v>
      </c>
      <c r="E1258">
        <v>0</v>
      </c>
      <c r="S1258">
        <v>27070</v>
      </c>
      <c r="T1258" s="38">
        <v>805000000000</v>
      </c>
      <c r="U1258" s="38" t="s">
        <v>151</v>
      </c>
      <c r="V1258" s="38">
        <v>-150000000000</v>
      </c>
      <c r="W1258" s="38"/>
      <c r="X1258" t="s">
        <v>151</v>
      </c>
      <c r="Y1258" s="38">
        <v>-150000000000</v>
      </c>
    </row>
    <row r="1259" spans="2:25" hidden="1" x14ac:dyDescent="0.3">
      <c r="B1259">
        <v>3947</v>
      </c>
      <c r="C1259">
        <v>-9.2874999999999996</v>
      </c>
      <c r="D1259">
        <v>0.86666666666699999</v>
      </c>
      <c r="E1259">
        <v>0</v>
      </c>
      <c r="S1259">
        <v>27071</v>
      </c>
      <c r="T1259" s="38">
        <v>805000000000</v>
      </c>
      <c r="U1259" s="38" t="s">
        <v>150</v>
      </c>
      <c r="V1259" s="38">
        <v>-150000000000</v>
      </c>
      <c r="W1259" s="38"/>
      <c r="X1259" t="s">
        <v>150</v>
      </c>
      <c r="Y1259" s="38">
        <v>-150000000000</v>
      </c>
    </row>
    <row r="1260" spans="2:25" hidden="1" x14ac:dyDescent="0.3">
      <c r="B1260">
        <v>3948</v>
      </c>
      <c r="C1260">
        <v>-9.2874999999999996</v>
      </c>
      <c r="D1260">
        <v>1.7333333333300001</v>
      </c>
      <c r="E1260">
        <v>0</v>
      </c>
      <c r="S1260">
        <v>27072</v>
      </c>
      <c r="T1260" s="38">
        <v>805000000000</v>
      </c>
      <c r="U1260" s="38">
        <v>130000000000</v>
      </c>
      <c r="V1260" s="38">
        <v>-150000000000</v>
      </c>
      <c r="W1260" s="38"/>
      <c r="X1260" s="38">
        <v>130000000000</v>
      </c>
      <c r="Y1260" s="38">
        <v>-150000000000</v>
      </c>
    </row>
    <row r="1261" spans="2:25" hidden="1" x14ac:dyDescent="0.3">
      <c r="B1261">
        <v>3404</v>
      </c>
      <c r="C1261">
        <v>-9.28323059469</v>
      </c>
      <c r="D1261">
        <v>10.9692154524</v>
      </c>
      <c r="E1261">
        <v>0</v>
      </c>
      <c r="S1261">
        <v>27073</v>
      </c>
      <c r="T1261" s="38">
        <v>805000000000</v>
      </c>
      <c r="U1261" s="38">
        <v>173333333333</v>
      </c>
      <c r="V1261" s="38">
        <v>-150000000000</v>
      </c>
      <c r="W1261" s="38"/>
      <c r="X1261" s="38">
        <v>173333333333</v>
      </c>
      <c r="Y1261" s="38">
        <v>-150000000000</v>
      </c>
    </row>
    <row r="1262" spans="2:25" hidden="1" x14ac:dyDescent="0.3">
      <c r="B1262">
        <v>3396</v>
      </c>
      <c r="C1262">
        <v>-9.2727262663900003</v>
      </c>
      <c r="D1262">
        <v>9.0104823522899995</v>
      </c>
      <c r="E1262">
        <v>0</v>
      </c>
      <c r="S1262">
        <v>27074</v>
      </c>
      <c r="T1262" s="38">
        <v>805000000000</v>
      </c>
      <c r="U1262" s="38">
        <v>216666666667</v>
      </c>
      <c r="V1262" s="38">
        <v>-150000000000</v>
      </c>
      <c r="W1262" s="38"/>
      <c r="X1262" s="38">
        <v>216666666667</v>
      </c>
      <c r="Y1262" s="38">
        <v>-150000000000</v>
      </c>
    </row>
    <row r="1263" spans="2:25" hidden="1" x14ac:dyDescent="0.3">
      <c r="B1263">
        <v>3102</v>
      </c>
      <c r="C1263">
        <v>-9.2214071234400006</v>
      </c>
      <c r="D1263">
        <v>20.899191665499998</v>
      </c>
      <c r="E1263">
        <v>0</v>
      </c>
      <c r="S1263">
        <v>27075</v>
      </c>
      <c r="T1263" s="38">
        <v>763750000000</v>
      </c>
      <c r="U1263" s="38" t="s">
        <v>150</v>
      </c>
      <c r="V1263" s="38">
        <v>-150000000000</v>
      </c>
      <c r="W1263" s="38"/>
      <c r="X1263" t="s">
        <v>150</v>
      </c>
      <c r="Y1263" s="38">
        <v>-150000000000</v>
      </c>
    </row>
    <row r="1264" spans="2:25" hidden="1" x14ac:dyDescent="0.3">
      <c r="B1264">
        <v>3531</v>
      </c>
      <c r="C1264">
        <v>-9.2130865917199998</v>
      </c>
      <c r="D1264">
        <v>16.634547567599999</v>
      </c>
      <c r="E1264">
        <v>0</v>
      </c>
      <c r="S1264">
        <v>27076</v>
      </c>
      <c r="T1264" s="38">
        <v>763750000000</v>
      </c>
      <c r="U1264" s="38">
        <v>173333333333</v>
      </c>
      <c r="V1264" s="38">
        <v>-150000000000</v>
      </c>
      <c r="W1264" s="38"/>
      <c r="X1264" s="38">
        <v>173333333333</v>
      </c>
      <c r="Y1264" s="38">
        <v>-150000000000</v>
      </c>
    </row>
    <row r="1265" spans="2:25" hidden="1" x14ac:dyDescent="0.3">
      <c r="B1265">
        <v>3519</v>
      </c>
      <c r="C1265">
        <v>-9.1944155743699998</v>
      </c>
      <c r="D1265">
        <v>11.350991093799999</v>
      </c>
      <c r="E1265">
        <v>0</v>
      </c>
      <c r="S1265">
        <v>27077</v>
      </c>
      <c r="T1265" s="38">
        <v>722500000000</v>
      </c>
      <c r="U1265" s="38" t="s">
        <v>151</v>
      </c>
      <c r="V1265" s="38">
        <v>-150000000000</v>
      </c>
      <c r="W1265" s="38"/>
      <c r="X1265" t="s">
        <v>151</v>
      </c>
      <c r="Y1265" s="38">
        <v>-150000000000</v>
      </c>
    </row>
    <row r="1266" spans="2:25" hidden="1" x14ac:dyDescent="0.3">
      <c r="B1266">
        <v>3482</v>
      </c>
      <c r="C1266">
        <v>-9.1819248456999993</v>
      </c>
      <c r="D1266">
        <v>14.766545599200001</v>
      </c>
      <c r="E1266">
        <v>0</v>
      </c>
      <c r="S1266">
        <v>27078</v>
      </c>
      <c r="T1266" s="38">
        <v>722500000000</v>
      </c>
      <c r="U1266" s="38" t="s">
        <v>150</v>
      </c>
      <c r="V1266" s="38">
        <v>-150000000000</v>
      </c>
      <c r="W1266" s="38"/>
      <c r="X1266" t="s">
        <v>150</v>
      </c>
      <c r="Y1266" s="38">
        <v>-150000000000</v>
      </c>
    </row>
    <row r="1267" spans="2:25" hidden="1" x14ac:dyDescent="0.3">
      <c r="B1267">
        <v>3484</v>
      </c>
      <c r="C1267">
        <v>-9.1696841947000003</v>
      </c>
      <c r="D1267">
        <v>17.195570501599999</v>
      </c>
      <c r="E1267">
        <v>0</v>
      </c>
      <c r="T1267" s="38"/>
      <c r="U1267" s="38"/>
      <c r="V1267" s="38"/>
    </row>
    <row r="1268" spans="2:25" hidden="1" x14ac:dyDescent="0.3">
      <c r="B1268">
        <v>3406</v>
      </c>
      <c r="C1268">
        <v>-9.1554621064100008</v>
      </c>
      <c r="D1268">
        <v>9.8263298640799999</v>
      </c>
      <c r="E1268">
        <v>0</v>
      </c>
      <c r="S1268" t="s">
        <v>143</v>
      </c>
      <c r="T1268" s="38" t="s">
        <v>144</v>
      </c>
      <c r="U1268" s="38" t="s">
        <v>145</v>
      </c>
      <c r="V1268" s="38" t="s">
        <v>146</v>
      </c>
      <c r="X1268" t="s">
        <v>145</v>
      </c>
      <c r="Y1268" t="s">
        <v>146</v>
      </c>
    </row>
    <row r="1269" spans="2:25" hidden="1" x14ac:dyDescent="0.3">
      <c r="B1269">
        <v>3538</v>
      </c>
      <c r="C1269">
        <v>-9.1262817976800008</v>
      </c>
      <c r="D1269">
        <v>17.756593435599999</v>
      </c>
      <c r="E1269">
        <v>0</v>
      </c>
      <c r="S1269">
        <v>27079</v>
      </c>
      <c r="T1269" s="38">
        <v>722500000000</v>
      </c>
      <c r="U1269" s="38">
        <v>130000000000</v>
      </c>
      <c r="V1269" s="38">
        <v>-150000000000</v>
      </c>
      <c r="W1269" s="38"/>
      <c r="X1269" s="38">
        <v>130000000000</v>
      </c>
      <c r="Y1269" s="38">
        <v>-150000000000</v>
      </c>
    </row>
    <row r="1270" spans="2:25" hidden="1" x14ac:dyDescent="0.3">
      <c r="B1270">
        <v>3594</v>
      </c>
      <c r="C1270">
        <v>-9.1196992846300002</v>
      </c>
      <c r="D1270">
        <v>6.5989594571400003</v>
      </c>
      <c r="E1270">
        <v>0</v>
      </c>
      <c r="S1270">
        <v>27080</v>
      </c>
      <c r="T1270" s="38">
        <v>722500000000</v>
      </c>
      <c r="U1270" s="38">
        <v>173333333333</v>
      </c>
      <c r="V1270" s="38">
        <v>-150000000000</v>
      </c>
      <c r="W1270" s="38"/>
      <c r="X1270" s="38">
        <v>173333333333</v>
      </c>
      <c r="Y1270" s="38">
        <v>-150000000000</v>
      </c>
    </row>
    <row r="1271" spans="2:25" hidden="1" x14ac:dyDescent="0.3">
      <c r="B1271">
        <v>3246</v>
      </c>
      <c r="C1271">
        <v>-9.1149736802299994</v>
      </c>
      <c r="D1271">
        <v>6.2001583005200001</v>
      </c>
      <c r="E1271">
        <v>0</v>
      </c>
      <c r="S1271">
        <v>27081</v>
      </c>
      <c r="T1271" s="38">
        <v>722500000000</v>
      </c>
      <c r="U1271" s="38">
        <v>216666666667</v>
      </c>
      <c r="V1271" s="38">
        <v>-150000000000</v>
      </c>
      <c r="W1271" s="38"/>
      <c r="X1271" s="38">
        <v>216666666667</v>
      </c>
      <c r="Y1271" s="38">
        <v>-150000000000</v>
      </c>
    </row>
    <row r="1272" spans="2:25" hidden="1" x14ac:dyDescent="0.3">
      <c r="B1272">
        <v>3842</v>
      </c>
      <c r="C1272">
        <v>-9.1102480758199995</v>
      </c>
      <c r="D1272">
        <v>5.8013571438999998</v>
      </c>
      <c r="E1272">
        <v>0</v>
      </c>
      <c r="S1272">
        <v>27082</v>
      </c>
      <c r="T1272" s="38">
        <v>681250000000</v>
      </c>
      <c r="U1272" s="38" t="s">
        <v>150</v>
      </c>
      <c r="V1272" s="38">
        <v>-150000000000</v>
      </c>
      <c r="W1272" s="38"/>
      <c r="X1272" t="s">
        <v>150</v>
      </c>
      <c r="Y1272" s="38">
        <v>-150000000000</v>
      </c>
    </row>
    <row r="1273" spans="2:25" hidden="1" x14ac:dyDescent="0.3">
      <c r="B1273">
        <v>3309</v>
      </c>
      <c r="C1273">
        <v>-9.1068461250899997</v>
      </c>
      <c r="D1273">
        <v>6.9884431143099999</v>
      </c>
      <c r="E1273">
        <v>0</v>
      </c>
      <c r="S1273">
        <v>27083</v>
      </c>
      <c r="T1273" s="38">
        <v>681250000000</v>
      </c>
      <c r="U1273" s="38">
        <v>173333333333</v>
      </c>
      <c r="V1273" s="38">
        <v>-150000000000</v>
      </c>
      <c r="W1273" s="38"/>
      <c r="X1273" s="38">
        <v>173333333333</v>
      </c>
      <c r="Y1273" s="38">
        <v>-150000000000</v>
      </c>
    </row>
    <row r="1274" spans="2:25" hidden="1" x14ac:dyDescent="0.3">
      <c r="B1274">
        <v>2988</v>
      </c>
      <c r="C1274">
        <v>-9.1059914978300007</v>
      </c>
      <c r="D1274">
        <v>21.973201521299998</v>
      </c>
      <c r="E1274">
        <v>0</v>
      </c>
      <c r="S1274">
        <v>27139</v>
      </c>
      <c r="T1274" s="38">
        <v>125000000000</v>
      </c>
      <c r="U1274" s="38" t="s">
        <v>150</v>
      </c>
      <c r="V1274" s="38">
        <v>-150000000000</v>
      </c>
      <c r="W1274" s="38"/>
      <c r="X1274" t="s">
        <v>150</v>
      </c>
      <c r="Y1274" s="38">
        <v>-150000000000</v>
      </c>
    </row>
    <row r="1275" spans="2:25" hidden="1" x14ac:dyDescent="0.3">
      <c r="B1275">
        <v>3560</v>
      </c>
      <c r="C1275">
        <v>-9.09399296554</v>
      </c>
      <c r="D1275">
        <v>7.3779267714700003</v>
      </c>
      <c r="E1275">
        <v>0</v>
      </c>
      <c r="S1275">
        <v>27140</v>
      </c>
      <c r="T1275" s="38">
        <v>125000000000</v>
      </c>
      <c r="U1275" s="38">
        <v>173333333333</v>
      </c>
      <c r="V1275" s="38">
        <v>-150000000000</v>
      </c>
      <c r="W1275" s="38"/>
      <c r="X1275" s="38">
        <v>173333333333</v>
      </c>
      <c r="Y1275" s="38">
        <v>-150000000000</v>
      </c>
    </row>
    <row r="1276" spans="2:25" hidden="1" x14ac:dyDescent="0.3">
      <c r="B1276">
        <v>3403</v>
      </c>
      <c r="C1276">
        <v>-9.09207694901</v>
      </c>
      <c r="D1276">
        <v>11.7493912626</v>
      </c>
      <c r="E1276">
        <v>0</v>
      </c>
      <c r="S1276">
        <v>27141</v>
      </c>
      <c r="T1276" s="38">
        <v>121000000000</v>
      </c>
      <c r="U1276" t="s">
        <v>151</v>
      </c>
      <c r="V1276" s="38">
        <v>-150000000000</v>
      </c>
      <c r="W1276" s="38"/>
      <c r="X1276" t="s">
        <v>151</v>
      </c>
      <c r="Y1276" s="38">
        <v>-150000000000</v>
      </c>
    </row>
    <row r="1277" spans="2:25" hidden="1" x14ac:dyDescent="0.3">
      <c r="B1277">
        <v>3163</v>
      </c>
      <c r="C1277">
        <v>-9.0783420609600007</v>
      </c>
      <c r="D1277">
        <v>5.3996096554099999</v>
      </c>
      <c r="E1277">
        <v>0</v>
      </c>
      <c r="S1277">
        <v>27142</v>
      </c>
      <c r="T1277" s="38">
        <v>121000000000</v>
      </c>
      <c r="U1277" s="38" t="s">
        <v>150</v>
      </c>
      <c r="V1277" s="38">
        <v>-150000000000</v>
      </c>
      <c r="W1277" s="38"/>
      <c r="X1277" t="s">
        <v>150</v>
      </c>
      <c r="Y1277" s="38">
        <v>-150000000000</v>
      </c>
    </row>
    <row r="1278" spans="2:25" hidden="1" x14ac:dyDescent="0.3">
      <c r="B1278">
        <v>3358</v>
      </c>
      <c r="C1278">
        <v>-9.0721205794999999</v>
      </c>
      <c r="D1278">
        <v>7.7729016688800003</v>
      </c>
      <c r="E1278">
        <v>0</v>
      </c>
      <c r="S1278">
        <v>27143</v>
      </c>
      <c r="T1278" s="38">
        <v>121000000000</v>
      </c>
      <c r="U1278" s="38">
        <v>130000000000</v>
      </c>
      <c r="V1278" s="38">
        <v>-150000000000</v>
      </c>
      <c r="W1278" s="38"/>
      <c r="X1278" s="38">
        <v>130000000000</v>
      </c>
      <c r="Y1278" s="38">
        <v>-150000000000</v>
      </c>
    </row>
    <row r="1279" spans="2:25" hidden="1" x14ac:dyDescent="0.3">
      <c r="B1279">
        <v>3354</v>
      </c>
      <c r="C1279">
        <v>-9.0636639096600007</v>
      </c>
      <c r="D1279">
        <v>18.281230574599999</v>
      </c>
      <c r="E1279">
        <v>0</v>
      </c>
      <c r="S1279">
        <v>27144</v>
      </c>
      <c r="T1279" s="38">
        <v>121000000000</v>
      </c>
      <c r="U1279" s="38">
        <v>173333333333</v>
      </c>
      <c r="V1279" s="38">
        <v>-150000000000</v>
      </c>
      <c r="W1279" s="38"/>
      <c r="X1279" s="38">
        <v>173333333333</v>
      </c>
      <c r="Y1279" s="38">
        <v>-150000000000</v>
      </c>
    </row>
    <row r="1280" spans="2:25" hidden="1" x14ac:dyDescent="0.3">
      <c r="B1280">
        <v>3483</v>
      </c>
      <c r="C1280">
        <v>-9.0581086020099999</v>
      </c>
      <c r="D1280">
        <v>16.222115233099998</v>
      </c>
      <c r="E1280">
        <v>0</v>
      </c>
      <c r="S1280">
        <v>27145</v>
      </c>
      <c r="T1280" s="38">
        <v>121000000000</v>
      </c>
      <c r="U1280" s="38">
        <v>216666666667</v>
      </c>
      <c r="V1280" s="38">
        <v>-150000000000</v>
      </c>
      <c r="W1280" s="38"/>
      <c r="X1280" s="38">
        <v>216666666667</v>
      </c>
      <c r="Y1280" s="38">
        <v>-150000000000</v>
      </c>
    </row>
    <row r="1281" spans="2:25" hidden="1" x14ac:dyDescent="0.3">
      <c r="B1281">
        <v>3534</v>
      </c>
      <c r="C1281">
        <v>-9.0502481934500008</v>
      </c>
      <c r="D1281">
        <v>8.1678765662899995</v>
      </c>
      <c r="E1281">
        <v>0</v>
      </c>
      <c r="S1281">
        <v>27146</v>
      </c>
      <c r="T1281" s="38">
        <v>117000000000</v>
      </c>
      <c r="U1281" s="38" t="s">
        <v>150</v>
      </c>
      <c r="V1281" s="38">
        <v>-150000000000</v>
      </c>
      <c r="W1281" s="38"/>
      <c r="X1281" t="s">
        <v>150</v>
      </c>
      <c r="Y1281" s="38">
        <v>-150000000000</v>
      </c>
    </row>
    <row r="1282" spans="2:25" hidden="1" x14ac:dyDescent="0.3">
      <c r="B1282">
        <v>3639</v>
      </c>
      <c r="C1282">
        <v>-9.0464360460899993</v>
      </c>
      <c r="D1282">
        <v>4.9978621669200001</v>
      </c>
      <c r="E1282">
        <v>0</v>
      </c>
      <c r="S1282">
        <v>27147</v>
      </c>
      <c r="T1282" s="38">
        <v>117000000000</v>
      </c>
      <c r="U1282" s="38">
        <v>173333333333</v>
      </c>
      <c r="V1282" s="38">
        <v>-150000000000</v>
      </c>
      <c r="W1282" s="38"/>
      <c r="X1282" s="38">
        <v>173333333333</v>
      </c>
      <c r="Y1282" s="38">
        <v>-150000000000</v>
      </c>
    </row>
    <row r="1283" spans="2:25" hidden="1" x14ac:dyDescent="0.3">
      <c r="B1283">
        <v>3874</v>
      </c>
      <c r="C1283">
        <v>-9.0353010875099997</v>
      </c>
      <c r="D1283">
        <v>12.8372149478</v>
      </c>
      <c r="E1283">
        <v>0</v>
      </c>
      <c r="S1283">
        <v>27148</v>
      </c>
      <c r="T1283" s="38">
        <v>113000000000</v>
      </c>
      <c r="U1283" s="38" t="s">
        <v>151</v>
      </c>
      <c r="V1283" s="38">
        <v>-150000000000</v>
      </c>
      <c r="W1283" s="38"/>
      <c r="X1283" t="s">
        <v>151</v>
      </c>
      <c r="Y1283" s="38">
        <v>-150000000000</v>
      </c>
    </row>
    <row r="1284" spans="2:25" hidden="1" x14ac:dyDescent="0.3">
      <c r="B1284">
        <v>2851</v>
      </c>
      <c r="C1284">
        <v>-9.0349195303199998</v>
      </c>
      <c r="D1284">
        <v>23.041699639499999</v>
      </c>
      <c r="E1284">
        <v>0</v>
      </c>
      <c r="S1284">
        <v>27149</v>
      </c>
      <c r="T1284" s="38">
        <v>113000000000</v>
      </c>
      <c r="U1284" s="38" t="s">
        <v>150</v>
      </c>
      <c r="V1284" s="38">
        <v>-150000000000</v>
      </c>
      <c r="W1284" s="38"/>
      <c r="X1284" t="s">
        <v>150</v>
      </c>
      <c r="Y1284" s="38">
        <v>-150000000000</v>
      </c>
    </row>
    <row r="1285" spans="2:25" hidden="1" x14ac:dyDescent="0.3">
      <c r="B1285">
        <v>3495</v>
      </c>
      <c r="C1285">
        <v>-9.0125197055800008</v>
      </c>
      <c r="D1285">
        <v>12.492503189600001</v>
      </c>
      <c r="E1285">
        <v>0</v>
      </c>
      <c r="S1285">
        <v>27150</v>
      </c>
      <c r="T1285" s="38">
        <v>113000000000</v>
      </c>
      <c r="U1285" s="38">
        <v>130000000000</v>
      </c>
      <c r="V1285" s="38">
        <v>-150000000000</v>
      </c>
      <c r="W1285" s="38"/>
      <c r="X1285" s="38">
        <v>130000000000</v>
      </c>
      <c r="Y1285" s="38">
        <v>-150000000000</v>
      </c>
    </row>
    <row r="1286" spans="2:25" hidden="1" x14ac:dyDescent="0.3">
      <c r="B1286">
        <v>3062</v>
      </c>
      <c r="C1286">
        <v>-9.0117046161700003</v>
      </c>
      <c r="D1286">
        <v>4.5972335641099997</v>
      </c>
      <c r="E1286">
        <v>0</v>
      </c>
      <c r="S1286">
        <v>27151</v>
      </c>
      <c r="T1286" s="38">
        <v>113000000000</v>
      </c>
      <c r="U1286" s="38">
        <v>173333333333</v>
      </c>
      <c r="V1286" s="38">
        <v>-150000000000</v>
      </c>
      <c r="W1286" s="38"/>
      <c r="X1286" s="38">
        <v>173333333333</v>
      </c>
      <c r="Y1286" s="38">
        <v>-150000000000</v>
      </c>
    </row>
    <row r="1287" spans="2:25" hidden="1" x14ac:dyDescent="0.3">
      <c r="B1287">
        <v>3385</v>
      </c>
      <c r="C1287">
        <v>-9.0074335287499991</v>
      </c>
      <c r="D1287">
        <v>8.5776035295399993</v>
      </c>
      <c r="E1287">
        <v>0</v>
      </c>
      <c r="S1287">
        <v>27152</v>
      </c>
      <c r="T1287" s="38">
        <v>113000000000</v>
      </c>
      <c r="U1287" s="38">
        <v>216666666667</v>
      </c>
      <c r="V1287" s="38">
        <v>-150000000000</v>
      </c>
      <c r="W1287" s="38"/>
      <c r="X1287" s="38">
        <v>216666666667</v>
      </c>
      <c r="Y1287" s="38">
        <v>-150000000000</v>
      </c>
    </row>
    <row r="1288" spans="2:25" hidden="1" x14ac:dyDescent="0.3">
      <c r="B1288">
        <v>3510</v>
      </c>
      <c r="C1288">
        <v>-9.0065470466999997</v>
      </c>
      <c r="D1288">
        <v>13.846557685400001</v>
      </c>
      <c r="E1288">
        <v>0</v>
      </c>
      <c r="S1288">
        <v>27153</v>
      </c>
      <c r="T1288" s="38">
        <v>109000000000</v>
      </c>
      <c r="U1288" s="38" t="s">
        <v>150</v>
      </c>
      <c r="V1288" s="38">
        <v>-150000000000</v>
      </c>
      <c r="W1288" s="38"/>
      <c r="X1288" t="s">
        <v>150</v>
      </c>
      <c r="Y1288" s="38">
        <v>-150000000000</v>
      </c>
    </row>
    <row r="1289" spans="2:25" hidden="1" x14ac:dyDescent="0.3">
      <c r="B1289">
        <v>3564</v>
      </c>
      <c r="C1289">
        <v>-9.0010460216400006</v>
      </c>
      <c r="D1289">
        <v>18.805867713600001</v>
      </c>
      <c r="E1289">
        <v>0</v>
      </c>
      <c r="T1289" s="38"/>
      <c r="U1289" s="38"/>
      <c r="V1289" s="38"/>
    </row>
    <row r="1290" spans="2:25" hidden="1" x14ac:dyDescent="0.3">
      <c r="B1290">
        <v>2414</v>
      </c>
      <c r="C1290">
        <v>-8.9970588235300006</v>
      </c>
      <c r="D1290">
        <v>24.1</v>
      </c>
      <c r="E1290">
        <v>0</v>
      </c>
      <c r="S1290" t="s">
        <v>143</v>
      </c>
      <c r="T1290" s="38" t="s">
        <v>144</v>
      </c>
      <c r="U1290" s="38" t="s">
        <v>145</v>
      </c>
      <c r="V1290" s="38" t="s">
        <v>146</v>
      </c>
      <c r="X1290" t="s">
        <v>145</v>
      </c>
      <c r="Y1290" t="s">
        <v>146</v>
      </c>
    </row>
    <row r="1291" spans="2:25" hidden="1" x14ac:dyDescent="0.3">
      <c r="B1291">
        <v>3877</v>
      </c>
      <c r="C1291">
        <v>-8.9897383236500001</v>
      </c>
      <c r="D1291">
        <v>12.1477914314</v>
      </c>
      <c r="E1291">
        <v>0</v>
      </c>
      <c r="S1291">
        <v>27154</v>
      </c>
      <c r="T1291" s="38">
        <v>109000000000</v>
      </c>
      <c r="U1291" s="38">
        <v>173333333333</v>
      </c>
      <c r="V1291" s="38">
        <v>-150000000000</v>
      </c>
      <c r="W1291" s="38"/>
      <c r="X1291" s="38">
        <v>173333333333</v>
      </c>
      <c r="Y1291" s="38">
        <v>-150000000000</v>
      </c>
    </row>
    <row r="1292" spans="2:25" hidden="1" x14ac:dyDescent="0.3">
      <c r="B1292">
        <v>3411</v>
      </c>
      <c r="C1292">
        <v>-8.9823097931899998</v>
      </c>
      <c r="D1292">
        <v>10.5600924559</v>
      </c>
      <c r="E1292">
        <v>0</v>
      </c>
      <c r="S1292">
        <v>27155</v>
      </c>
      <c r="T1292" s="38">
        <v>105000000000</v>
      </c>
      <c r="U1292" s="38" t="s">
        <v>151</v>
      </c>
      <c r="V1292" s="38">
        <v>-150000000000</v>
      </c>
      <c r="W1292" s="38"/>
      <c r="X1292" t="s">
        <v>151</v>
      </c>
      <c r="Y1292" s="38">
        <v>-150000000000</v>
      </c>
    </row>
    <row r="1293" spans="2:25" hidden="1" x14ac:dyDescent="0.3">
      <c r="B1293">
        <v>3697</v>
      </c>
      <c r="C1293">
        <v>-8.9769731862499995</v>
      </c>
      <c r="D1293">
        <v>4.1966049613000003</v>
      </c>
      <c r="E1293">
        <v>0</v>
      </c>
      <c r="S1293">
        <v>27156</v>
      </c>
      <c r="T1293" s="38">
        <v>105000000000</v>
      </c>
      <c r="U1293" s="38" t="s">
        <v>150</v>
      </c>
      <c r="V1293" s="38">
        <v>-150000000000</v>
      </c>
      <c r="W1293" s="38"/>
      <c r="X1293" t="s">
        <v>150</v>
      </c>
      <c r="Y1293" s="38">
        <v>-150000000000</v>
      </c>
    </row>
    <row r="1294" spans="2:25" hidden="1" x14ac:dyDescent="0.3">
      <c r="B1294">
        <v>3872</v>
      </c>
      <c r="C1294">
        <v>-8.9646188640499993</v>
      </c>
      <c r="D1294">
        <v>8.98733049278</v>
      </c>
      <c r="E1294">
        <v>0</v>
      </c>
      <c r="S1294">
        <v>27157</v>
      </c>
      <c r="T1294" s="38">
        <v>105000000000</v>
      </c>
      <c r="U1294" s="38">
        <v>130000000000</v>
      </c>
      <c r="V1294" s="38">
        <v>-150000000000</v>
      </c>
      <c r="W1294" s="38"/>
      <c r="X1294" s="38">
        <v>130000000000</v>
      </c>
      <c r="Y1294" s="38">
        <v>-150000000000</v>
      </c>
    </row>
    <row r="1295" spans="2:25" hidden="1" x14ac:dyDescent="0.3">
      <c r="B1295">
        <v>2937</v>
      </c>
      <c r="C1295">
        <v>-8.9466949015299999</v>
      </c>
      <c r="D1295">
        <v>3.7977027045099998</v>
      </c>
      <c r="E1295">
        <v>0</v>
      </c>
      <c r="S1295">
        <v>27158</v>
      </c>
      <c r="T1295" s="38">
        <v>105000000000</v>
      </c>
      <c r="U1295" s="38">
        <v>173333333333</v>
      </c>
      <c r="V1295" s="38">
        <v>-150000000000</v>
      </c>
      <c r="W1295" s="38"/>
      <c r="X1295" s="38">
        <v>173333333333</v>
      </c>
      <c r="Y1295" s="38">
        <v>-150000000000</v>
      </c>
    </row>
    <row r="1296" spans="2:25" hidden="1" x14ac:dyDescent="0.3">
      <c r="B1296">
        <v>3454</v>
      </c>
      <c r="C1296">
        <v>-8.9263835072200006</v>
      </c>
      <c r="D1296">
        <v>19.335818227200001</v>
      </c>
      <c r="E1296">
        <v>0</v>
      </c>
      <c r="S1296">
        <v>27159</v>
      </c>
      <c r="T1296" s="38">
        <v>105000000000</v>
      </c>
      <c r="U1296" s="38">
        <v>216666666667</v>
      </c>
      <c r="V1296" s="38">
        <v>-150000000000</v>
      </c>
      <c r="W1296" s="38"/>
      <c r="X1296" s="38">
        <v>216666666667</v>
      </c>
      <c r="Y1296" s="38">
        <v>-150000000000</v>
      </c>
    </row>
    <row r="1297" spans="2:25" hidden="1" x14ac:dyDescent="0.3">
      <c r="B1297">
        <v>3768</v>
      </c>
      <c r="C1297">
        <v>-8.9164166167999994</v>
      </c>
      <c r="D1297">
        <v>3.3988004477199998</v>
      </c>
      <c r="E1297">
        <v>0</v>
      </c>
      <c r="S1297">
        <v>27160</v>
      </c>
      <c r="T1297" s="38">
        <v>101000000000</v>
      </c>
      <c r="U1297" t="s">
        <v>150</v>
      </c>
      <c r="V1297" s="38">
        <v>-150000000000</v>
      </c>
      <c r="W1297" s="38"/>
      <c r="X1297" t="s">
        <v>150</v>
      </c>
      <c r="Y1297" s="38">
        <v>-150000000000</v>
      </c>
    </row>
    <row r="1298" spans="2:25" hidden="1" x14ac:dyDescent="0.3">
      <c r="B1298">
        <v>3530</v>
      </c>
      <c r="C1298">
        <v>-8.9031306123</v>
      </c>
      <c r="D1298">
        <v>15.8096828987</v>
      </c>
      <c r="E1298">
        <v>0</v>
      </c>
      <c r="S1298">
        <v>27161</v>
      </c>
      <c r="T1298" s="38">
        <v>101000000000</v>
      </c>
      <c r="U1298" s="38">
        <v>173333333333</v>
      </c>
      <c r="V1298" s="38">
        <v>-150000000000</v>
      </c>
      <c r="W1298" s="38"/>
      <c r="X1298" s="38">
        <v>173333333333</v>
      </c>
      <c r="Y1298" s="38">
        <v>-150000000000</v>
      </c>
    </row>
    <row r="1299" spans="2:25" hidden="1" x14ac:dyDescent="0.3">
      <c r="B1299">
        <v>2790</v>
      </c>
      <c r="C1299">
        <v>-8.8957083083999997</v>
      </c>
      <c r="D1299">
        <v>2.9994002238599999</v>
      </c>
      <c r="E1299">
        <v>0</v>
      </c>
      <c r="S1299">
        <v>27217</v>
      </c>
      <c r="T1299" s="38">
        <v>157000000000</v>
      </c>
      <c r="U1299" s="38" t="s">
        <v>150</v>
      </c>
      <c r="V1299" s="38">
        <v>-150000000000</v>
      </c>
      <c r="W1299" s="38"/>
      <c r="X1299" t="s">
        <v>150</v>
      </c>
      <c r="Y1299" s="38">
        <v>-150000000000</v>
      </c>
    </row>
    <row r="1300" spans="2:25" hidden="1" x14ac:dyDescent="0.3">
      <c r="B1300">
        <v>3401</v>
      </c>
      <c r="C1300">
        <v>-8.8892941975100008</v>
      </c>
      <c r="D1300">
        <v>9.4056262623099993</v>
      </c>
      <c r="E1300">
        <v>0</v>
      </c>
      <c r="S1300">
        <v>27218</v>
      </c>
      <c r="T1300" s="38">
        <v>157000000000</v>
      </c>
      <c r="U1300" s="38">
        <v>173333333333</v>
      </c>
      <c r="V1300" s="38">
        <v>-150000000000</v>
      </c>
      <c r="W1300" s="38"/>
      <c r="X1300" s="38">
        <v>173333333333</v>
      </c>
      <c r="Y1300" s="38">
        <v>-150000000000</v>
      </c>
    </row>
    <row r="1301" spans="2:25" x14ac:dyDescent="0.3">
      <c r="B1301">
        <v>1370</v>
      </c>
      <c r="C1301">
        <v>-8.875</v>
      </c>
      <c r="D1301">
        <v>0</v>
      </c>
      <c r="E1301">
        <v>0</v>
      </c>
      <c r="T1301" s="38"/>
      <c r="V1301" s="38"/>
      <c r="W1301" s="38"/>
      <c r="Y1301" s="38"/>
    </row>
    <row r="1302" spans="2:25" hidden="1" x14ac:dyDescent="0.3">
      <c r="B1302">
        <v>1763</v>
      </c>
      <c r="C1302">
        <v>-8.875</v>
      </c>
      <c r="D1302">
        <v>2.6</v>
      </c>
      <c r="E1302">
        <v>0</v>
      </c>
      <c r="S1302">
        <v>27220</v>
      </c>
      <c r="T1302" s="38">
        <v>153000000000</v>
      </c>
      <c r="U1302" s="38" t="s">
        <v>150</v>
      </c>
      <c r="V1302" s="38">
        <v>-150000000000</v>
      </c>
      <c r="W1302" s="38"/>
      <c r="X1302" t="s">
        <v>150</v>
      </c>
      <c r="Y1302" s="38">
        <v>-150000000000</v>
      </c>
    </row>
    <row r="1303" spans="2:25" hidden="1" x14ac:dyDescent="0.3">
      <c r="B1303">
        <v>3942</v>
      </c>
      <c r="C1303">
        <v>-8.875</v>
      </c>
      <c r="D1303">
        <v>0.433333333333</v>
      </c>
      <c r="E1303">
        <v>0</v>
      </c>
      <c r="S1303">
        <v>27221</v>
      </c>
      <c r="T1303" s="38">
        <v>153000000000</v>
      </c>
      <c r="U1303" s="38">
        <v>130000000000</v>
      </c>
      <c r="V1303" s="38">
        <v>-150000000000</v>
      </c>
      <c r="W1303" s="38"/>
      <c r="X1303" s="38">
        <v>130000000000</v>
      </c>
      <c r="Y1303" s="38">
        <v>-150000000000</v>
      </c>
    </row>
    <row r="1304" spans="2:25" hidden="1" x14ac:dyDescent="0.3">
      <c r="B1304">
        <v>3943</v>
      </c>
      <c r="C1304">
        <v>-8.875</v>
      </c>
      <c r="D1304">
        <v>0.86666666666699999</v>
      </c>
      <c r="E1304">
        <v>0</v>
      </c>
      <c r="S1304">
        <v>27222</v>
      </c>
      <c r="T1304" s="38">
        <v>153000000000</v>
      </c>
      <c r="U1304" s="38">
        <v>173333333333</v>
      </c>
      <c r="V1304" s="38">
        <v>-150000000000</v>
      </c>
      <c r="W1304" s="38"/>
      <c r="X1304" s="38">
        <v>173333333333</v>
      </c>
      <c r="Y1304" s="38">
        <v>-150000000000</v>
      </c>
    </row>
    <row r="1305" spans="2:25" hidden="1" x14ac:dyDescent="0.3">
      <c r="B1305">
        <v>3944</v>
      </c>
      <c r="C1305">
        <v>-8.875</v>
      </c>
      <c r="D1305">
        <v>1.3</v>
      </c>
      <c r="E1305">
        <v>0</v>
      </c>
      <c r="S1305">
        <v>27223</v>
      </c>
      <c r="T1305" s="38">
        <v>153000000000</v>
      </c>
      <c r="U1305" s="38">
        <v>216666666667</v>
      </c>
      <c r="V1305" s="38">
        <v>-150000000000</v>
      </c>
      <c r="W1305" s="38"/>
      <c r="X1305" s="38">
        <v>216666666667</v>
      </c>
      <c r="Y1305" s="38">
        <v>-150000000000</v>
      </c>
    </row>
    <row r="1306" spans="2:25" hidden="1" x14ac:dyDescent="0.3">
      <c r="B1306">
        <v>3945</v>
      </c>
      <c r="C1306">
        <v>-8.875</v>
      </c>
      <c r="D1306">
        <v>1.7333333333300001</v>
      </c>
      <c r="E1306">
        <v>0</v>
      </c>
      <c r="S1306">
        <v>27224</v>
      </c>
      <c r="T1306" s="38">
        <v>149000000000</v>
      </c>
      <c r="U1306" s="38" t="s">
        <v>150</v>
      </c>
      <c r="V1306" s="38">
        <v>-150000000000</v>
      </c>
      <c r="W1306" s="38"/>
      <c r="X1306" t="s">
        <v>150</v>
      </c>
      <c r="Y1306" s="38">
        <v>-150000000000</v>
      </c>
    </row>
    <row r="1307" spans="2:25" hidden="1" x14ac:dyDescent="0.3">
      <c r="B1307">
        <v>3946</v>
      </c>
      <c r="C1307">
        <v>-8.875</v>
      </c>
      <c r="D1307">
        <v>2.1666666666699999</v>
      </c>
      <c r="E1307">
        <v>0</v>
      </c>
      <c r="S1307">
        <v>27225</v>
      </c>
      <c r="T1307" s="38">
        <v>149000000000</v>
      </c>
      <c r="U1307" s="38">
        <v>173333333333</v>
      </c>
      <c r="V1307" s="38">
        <v>-150000000000</v>
      </c>
      <c r="W1307" s="38"/>
      <c r="X1307" s="38">
        <v>173333333333</v>
      </c>
      <c r="Y1307" s="38">
        <v>-150000000000</v>
      </c>
    </row>
    <row r="1308" spans="2:25" hidden="1" x14ac:dyDescent="0.3">
      <c r="B1308">
        <v>3834</v>
      </c>
      <c r="C1308">
        <v>-8.8517209928099998</v>
      </c>
      <c r="D1308">
        <v>19.865768740699998</v>
      </c>
      <c r="E1308">
        <v>0</v>
      </c>
      <c r="S1308">
        <v>27226</v>
      </c>
      <c r="T1308" s="38">
        <v>145000000000</v>
      </c>
      <c r="U1308" s="38" t="s">
        <v>151</v>
      </c>
      <c r="V1308" s="38">
        <v>-150000000000</v>
      </c>
      <c r="W1308" s="38"/>
      <c r="X1308" t="s">
        <v>151</v>
      </c>
      <c r="Y1308" s="38">
        <v>-150000000000</v>
      </c>
    </row>
    <row r="1309" spans="2:25" hidden="1" x14ac:dyDescent="0.3">
      <c r="B1309">
        <v>3515</v>
      </c>
      <c r="C1309">
        <v>-8.8139695309700006</v>
      </c>
      <c r="D1309">
        <v>9.8239220318400005</v>
      </c>
      <c r="E1309">
        <v>0</v>
      </c>
      <c r="S1309">
        <v>27227</v>
      </c>
      <c r="T1309" s="38">
        <v>145000000000</v>
      </c>
      <c r="U1309" s="38" t="s">
        <v>150</v>
      </c>
      <c r="V1309" s="38">
        <v>-150000000000</v>
      </c>
      <c r="W1309" s="38"/>
      <c r="X1309" t="s">
        <v>150</v>
      </c>
      <c r="Y1309" s="38">
        <v>-150000000000</v>
      </c>
    </row>
    <row r="1310" spans="2:25" hidden="1" x14ac:dyDescent="0.3">
      <c r="B1310">
        <v>3154</v>
      </c>
      <c r="C1310">
        <v>-8.7878317233899992</v>
      </c>
      <c r="D1310">
        <v>20.4009567696</v>
      </c>
      <c r="E1310">
        <v>0</v>
      </c>
      <c r="S1310">
        <v>27228</v>
      </c>
      <c r="T1310" s="38">
        <v>145000000000</v>
      </c>
      <c r="U1310" s="38">
        <v>130000000000</v>
      </c>
      <c r="V1310" s="38">
        <v>-150000000000</v>
      </c>
      <c r="W1310" s="38"/>
      <c r="X1310" s="38">
        <v>130000000000</v>
      </c>
      <c r="Y1310" s="38">
        <v>-150000000000</v>
      </c>
    </row>
    <row r="1311" spans="2:25" hidden="1" x14ac:dyDescent="0.3">
      <c r="B1311">
        <v>2735</v>
      </c>
      <c r="C1311">
        <v>-8.77059739245</v>
      </c>
      <c r="D1311">
        <v>11.2847768918</v>
      </c>
      <c r="E1311">
        <v>0</v>
      </c>
      <c r="T1311" s="38"/>
      <c r="U1311" s="38"/>
      <c r="V1311" s="38"/>
    </row>
    <row r="1312" spans="2:25" hidden="1" x14ac:dyDescent="0.3">
      <c r="B1312">
        <v>2742</v>
      </c>
      <c r="C1312">
        <v>-8.7682043976999999</v>
      </c>
      <c r="D1312">
        <v>16.796403744199999</v>
      </c>
      <c r="E1312">
        <v>0</v>
      </c>
      <c r="S1312" t="s">
        <v>143</v>
      </c>
      <c r="T1312" s="38" t="s">
        <v>144</v>
      </c>
      <c r="U1312" s="38" t="s">
        <v>145</v>
      </c>
      <c r="V1312" s="38" t="s">
        <v>146</v>
      </c>
      <c r="X1312" t="s">
        <v>145</v>
      </c>
      <c r="Y1312" t="s">
        <v>146</v>
      </c>
    </row>
    <row r="1313" spans="2:25" hidden="1" x14ac:dyDescent="0.3">
      <c r="B1313">
        <v>3496</v>
      </c>
      <c r="C1313">
        <v>-8.7437597658800001</v>
      </c>
      <c r="D1313">
        <v>13.022479197099999</v>
      </c>
      <c r="E1313">
        <v>0</v>
      </c>
      <c r="S1313">
        <v>27229</v>
      </c>
      <c r="T1313" s="38">
        <v>145000000000</v>
      </c>
      <c r="U1313" s="38">
        <v>173333333333</v>
      </c>
      <c r="V1313" s="38">
        <v>-150000000000</v>
      </c>
      <c r="W1313" s="38"/>
      <c r="X1313" s="38">
        <v>173333333333</v>
      </c>
      <c r="Y1313" s="38">
        <v>-150000000000</v>
      </c>
    </row>
    <row r="1314" spans="2:25" hidden="1" x14ac:dyDescent="0.3">
      <c r="B1314">
        <v>2739</v>
      </c>
      <c r="C1314">
        <v>-8.7293827454800006</v>
      </c>
      <c r="D1314">
        <v>13.5271505659</v>
      </c>
      <c r="E1314">
        <v>0</v>
      </c>
      <c r="S1314">
        <v>27230</v>
      </c>
      <c r="T1314" s="38">
        <v>145000000000</v>
      </c>
      <c r="U1314" s="38">
        <v>216666666667</v>
      </c>
      <c r="V1314" s="38">
        <v>-150000000000</v>
      </c>
      <c r="W1314" s="38"/>
      <c r="X1314" s="38">
        <v>216666666667</v>
      </c>
      <c r="Y1314" s="38">
        <v>-150000000000</v>
      </c>
    </row>
    <row r="1315" spans="2:25" hidden="1" x14ac:dyDescent="0.3">
      <c r="B1315">
        <v>3278</v>
      </c>
      <c r="C1315">
        <v>-8.72580804579</v>
      </c>
      <c r="D1315">
        <v>6.6004942307299999</v>
      </c>
      <c r="E1315">
        <v>0</v>
      </c>
      <c r="S1315">
        <v>27231</v>
      </c>
      <c r="T1315" s="38">
        <v>141000000000</v>
      </c>
      <c r="U1315" s="38" t="s">
        <v>150</v>
      </c>
      <c r="V1315" s="38">
        <v>-150000000000</v>
      </c>
      <c r="W1315" s="38"/>
      <c r="X1315" t="s">
        <v>150</v>
      </c>
      <c r="Y1315" s="38">
        <v>-150000000000</v>
      </c>
    </row>
    <row r="1316" spans="2:25" hidden="1" x14ac:dyDescent="0.3">
      <c r="B1316">
        <v>3651</v>
      </c>
      <c r="C1316">
        <v>-8.7239424539799995</v>
      </c>
      <c r="D1316">
        <v>20.936144798400001</v>
      </c>
      <c r="E1316">
        <v>0</v>
      </c>
      <c r="S1316">
        <v>27232</v>
      </c>
      <c r="T1316" s="38">
        <v>141000000000</v>
      </c>
      <c r="U1316" s="38">
        <v>173333333333</v>
      </c>
      <c r="V1316" s="38">
        <v>-150000000000</v>
      </c>
      <c r="W1316" s="38"/>
      <c r="X1316" s="38">
        <v>173333333333</v>
      </c>
      <c r="Y1316" s="38">
        <v>-150000000000</v>
      </c>
    </row>
    <row r="1317" spans="2:25" hidden="1" x14ac:dyDescent="0.3">
      <c r="B1317">
        <v>3387</v>
      </c>
      <c r="C1317">
        <v>-8.7177510062499994</v>
      </c>
      <c r="D1317">
        <v>15.4487549729</v>
      </c>
      <c r="E1317">
        <v>0</v>
      </c>
      <c r="S1317">
        <v>27233</v>
      </c>
      <c r="T1317" s="38">
        <v>137000000000</v>
      </c>
      <c r="U1317" s="38" t="s">
        <v>151</v>
      </c>
      <c r="V1317" s="38">
        <v>-150000000000</v>
      </c>
      <c r="W1317" s="38"/>
      <c r="X1317" t="s">
        <v>151</v>
      </c>
      <c r="Y1317" s="38">
        <v>-150000000000</v>
      </c>
    </row>
    <row r="1318" spans="2:25" hidden="1" x14ac:dyDescent="0.3">
      <c r="B1318">
        <v>3334</v>
      </c>
      <c r="C1318">
        <v>-8.7168636469699994</v>
      </c>
      <c r="D1318">
        <v>7.3804951019400002</v>
      </c>
      <c r="E1318">
        <v>0</v>
      </c>
      <c r="S1318">
        <v>27234</v>
      </c>
      <c r="T1318" s="38">
        <v>137000000000</v>
      </c>
      <c r="U1318" s="38" t="s">
        <v>150</v>
      </c>
      <c r="V1318" s="38">
        <v>-150000000000</v>
      </c>
      <c r="W1318" s="38"/>
      <c r="X1318" t="s">
        <v>150</v>
      </c>
      <c r="Y1318" s="38">
        <v>-150000000000</v>
      </c>
    </row>
    <row r="1319" spans="2:25" hidden="1" x14ac:dyDescent="0.3">
      <c r="B1319">
        <v>3475</v>
      </c>
      <c r="C1319">
        <v>-8.7078237067900002</v>
      </c>
      <c r="D1319">
        <v>8.1531490915900005</v>
      </c>
      <c r="E1319">
        <v>0</v>
      </c>
      <c r="S1319">
        <v>27235</v>
      </c>
      <c r="T1319" s="38">
        <v>137000000000</v>
      </c>
      <c r="U1319" s="38">
        <v>130000000000</v>
      </c>
      <c r="V1319" s="38">
        <v>-150000000000</v>
      </c>
      <c r="W1319" s="38"/>
      <c r="X1319" s="38">
        <v>130000000000</v>
      </c>
      <c r="Y1319" s="38">
        <v>-150000000000</v>
      </c>
    </row>
    <row r="1320" spans="2:25" hidden="1" x14ac:dyDescent="0.3">
      <c r="B1320">
        <v>3210</v>
      </c>
      <c r="C1320">
        <v>-8.7068139687000006</v>
      </c>
      <c r="D1320">
        <v>5.8022305597399999</v>
      </c>
      <c r="E1320">
        <v>0</v>
      </c>
      <c r="S1320">
        <v>27236</v>
      </c>
      <c r="T1320" s="38">
        <v>137000000000</v>
      </c>
      <c r="U1320" s="38">
        <v>173333333333</v>
      </c>
      <c r="V1320" s="38">
        <v>-150000000000</v>
      </c>
      <c r="W1320" s="38"/>
      <c r="X1320" s="38">
        <v>173333333333</v>
      </c>
      <c r="Y1320" s="38">
        <v>-150000000000</v>
      </c>
    </row>
    <row r="1321" spans="2:25" hidden="1" x14ac:dyDescent="0.3">
      <c r="B1321">
        <v>3409</v>
      </c>
      <c r="C1321">
        <v>-8.70327175117</v>
      </c>
      <c r="D1321">
        <v>10.178333566399999</v>
      </c>
      <c r="E1321">
        <v>0</v>
      </c>
      <c r="S1321">
        <v>27237</v>
      </c>
      <c r="T1321" s="38">
        <v>137000000000</v>
      </c>
      <c r="U1321" s="38">
        <v>216666666667</v>
      </c>
      <c r="V1321" s="38">
        <v>-150000000000</v>
      </c>
      <c r="W1321" s="38"/>
      <c r="X1321" s="38">
        <v>216666666667</v>
      </c>
      <c r="Y1321" s="38">
        <v>-150000000000</v>
      </c>
    </row>
    <row r="1322" spans="2:25" hidden="1" x14ac:dyDescent="0.3">
      <c r="B1322">
        <v>3049</v>
      </c>
      <c r="C1322">
        <v>-8.6762960245399992</v>
      </c>
      <c r="D1322">
        <v>21.460860203999999</v>
      </c>
      <c r="E1322">
        <v>0</v>
      </c>
      <c r="S1322">
        <v>27238</v>
      </c>
      <c r="T1322" s="38">
        <v>133000000000</v>
      </c>
      <c r="U1322" s="38" t="s">
        <v>150</v>
      </c>
      <c r="V1322" s="38">
        <v>-150000000000</v>
      </c>
      <c r="W1322" s="38"/>
      <c r="X1322" t="s">
        <v>150</v>
      </c>
      <c r="Y1322" s="38">
        <v>-150000000000</v>
      </c>
    </row>
    <row r="1323" spans="2:25" hidden="1" x14ac:dyDescent="0.3">
      <c r="B1323">
        <v>3491</v>
      </c>
      <c r="C1323">
        <v>-8.6741888544099996</v>
      </c>
      <c r="D1323">
        <v>8.9440518687200008</v>
      </c>
      <c r="E1323">
        <v>0</v>
      </c>
      <c r="S1323">
        <v>27239</v>
      </c>
      <c r="T1323" s="38">
        <v>133000000000</v>
      </c>
      <c r="U1323" s="38">
        <v>173333333333</v>
      </c>
      <c r="V1323" s="38">
        <v>-150000000000</v>
      </c>
      <c r="W1323" s="38"/>
      <c r="X1323" s="38">
        <v>173333333333</v>
      </c>
      <c r="Y1323" s="38">
        <v>-150000000000</v>
      </c>
    </row>
    <row r="1324" spans="2:25" hidden="1" x14ac:dyDescent="0.3">
      <c r="B1324">
        <v>3115</v>
      </c>
      <c r="C1324">
        <v>-8.6485799749299996</v>
      </c>
      <c r="D1324">
        <v>4.9941917971600001</v>
      </c>
      <c r="E1324">
        <v>0</v>
      </c>
      <c r="S1324">
        <v>27295</v>
      </c>
      <c r="T1324" s="38">
        <v>170000830546</v>
      </c>
      <c r="U1324" s="38">
        <v>215496898260</v>
      </c>
      <c r="V1324" s="38">
        <v>-150000000000</v>
      </c>
      <c r="W1324" s="38"/>
      <c r="X1324" s="38">
        <v>215496898260</v>
      </c>
      <c r="Y1324" s="38">
        <v>-150000000000</v>
      </c>
    </row>
    <row r="1325" spans="2:25" hidden="1" x14ac:dyDescent="0.3">
      <c r="B1325">
        <v>3353</v>
      </c>
      <c r="C1325">
        <v>-8.6415510064299994</v>
      </c>
      <c r="D1325">
        <v>17.807539135799999</v>
      </c>
      <c r="E1325">
        <v>0</v>
      </c>
      <c r="S1325">
        <v>27296</v>
      </c>
      <c r="T1325" s="38">
        <v>178959657216</v>
      </c>
      <c r="U1325" s="38">
        <v>215293291164</v>
      </c>
      <c r="V1325" s="38">
        <v>-150000000000</v>
      </c>
      <c r="W1325" s="38"/>
      <c r="X1325" s="38">
        <v>215293291164</v>
      </c>
      <c r="Y1325" s="38">
        <v>-150000000000</v>
      </c>
    </row>
    <row r="1326" spans="2:25" hidden="1" x14ac:dyDescent="0.3">
      <c r="B1326">
        <v>3711</v>
      </c>
      <c r="C1326">
        <v>-8.6286495950899997</v>
      </c>
      <c r="D1326">
        <v>21.9855756095</v>
      </c>
      <c r="E1326">
        <v>0</v>
      </c>
      <c r="S1326">
        <v>27297</v>
      </c>
      <c r="T1326" s="38">
        <v>187494511008</v>
      </c>
      <c r="U1326" s="38">
        <v>219635601822</v>
      </c>
      <c r="V1326" s="38">
        <v>-150000000000</v>
      </c>
      <c r="W1326" s="38"/>
      <c r="X1326" s="38">
        <v>219635601822</v>
      </c>
      <c r="Y1326" s="38">
        <v>-150000000000</v>
      </c>
    </row>
    <row r="1327" spans="2:25" hidden="1" x14ac:dyDescent="0.3">
      <c r="B1327">
        <v>2922</v>
      </c>
      <c r="C1327">
        <v>-8.5959348814399998</v>
      </c>
      <c r="D1327">
        <v>22.517660232499999</v>
      </c>
      <c r="E1327">
        <v>0</v>
      </c>
      <c r="S1327">
        <v>27298</v>
      </c>
      <c r="T1327" s="38">
        <v>204003547675</v>
      </c>
      <c r="U1327" s="38">
        <v>214630000257</v>
      </c>
      <c r="V1327" s="38">
        <v>-150000000000</v>
      </c>
      <c r="W1327" s="38"/>
      <c r="X1327" s="38">
        <v>214630000257</v>
      </c>
      <c r="Y1327" s="38">
        <v>-150000000000</v>
      </c>
    </row>
    <row r="1328" spans="2:25" hidden="1" x14ac:dyDescent="0.3">
      <c r="B1328">
        <v>3514</v>
      </c>
      <c r="C1328">
        <v>-8.5925739713600002</v>
      </c>
      <c r="D1328">
        <v>10.5327451009</v>
      </c>
      <c r="E1328">
        <v>0</v>
      </c>
      <c r="S1328">
        <v>27299</v>
      </c>
      <c r="T1328" s="38">
        <v>212983116307</v>
      </c>
      <c r="U1328" s="38">
        <v>213932909532</v>
      </c>
      <c r="V1328" s="38">
        <v>-150000000000</v>
      </c>
      <c r="W1328" s="38"/>
      <c r="X1328" s="38">
        <v>213932909532</v>
      </c>
      <c r="Y1328" s="38">
        <v>-150000000000</v>
      </c>
    </row>
    <row r="1329" spans="2:25" hidden="1" x14ac:dyDescent="0.3">
      <c r="B1329">
        <v>3003</v>
      </c>
      <c r="C1329">
        <v>-8.5789142948800006</v>
      </c>
      <c r="D1329">
        <v>4.1911020244000001</v>
      </c>
      <c r="E1329">
        <v>0</v>
      </c>
      <c r="S1329">
        <v>27300</v>
      </c>
      <c r="T1329" s="38">
        <v>221953683602</v>
      </c>
      <c r="U1329" s="38">
        <v>213523608855</v>
      </c>
      <c r="V1329" s="38">
        <v>-150000000000</v>
      </c>
      <c r="W1329" s="38"/>
      <c r="X1329" s="38">
        <v>213523608855</v>
      </c>
      <c r="Y1329" s="38">
        <v>-150000000000</v>
      </c>
    </row>
    <row r="1330" spans="2:25" hidden="1" x14ac:dyDescent="0.3">
      <c r="B1330">
        <v>3783</v>
      </c>
      <c r="C1330">
        <v>-8.5632201678000008</v>
      </c>
      <c r="D1330">
        <v>23.0497448556</v>
      </c>
      <c r="E1330">
        <v>0</v>
      </c>
      <c r="S1330">
        <v>27301</v>
      </c>
      <c r="T1330" s="38">
        <v>180807883613</v>
      </c>
      <c r="U1330" s="38" t="s">
        <v>204</v>
      </c>
      <c r="V1330" s="38">
        <v>-150000000000</v>
      </c>
      <c r="W1330" s="38"/>
      <c r="X1330" t="s">
        <v>204</v>
      </c>
      <c r="Y1330" s="38">
        <v>-150000000000</v>
      </c>
    </row>
    <row r="1331" spans="2:25" hidden="1" x14ac:dyDescent="0.3">
      <c r="B1331">
        <v>2738</v>
      </c>
      <c r="C1331">
        <v>-8.5436451129099993</v>
      </c>
      <c r="D1331">
        <v>14.0846502791</v>
      </c>
      <c r="E1331">
        <v>0</v>
      </c>
      <c r="S1331">
        <v>27302</v>
      </c>
      <c r="T1331" s="38">
        <v>201343499022</v>
      </c>
      <c r="U1331" s="38" t="s">
        <v>205</v>
      </c>
      <c r="V1331" s="38">
        <v>-150000000000</v>
      </c>
      <c r="W1331" s="38"/>
      <c r="X1331" t="s">
        <v>205</v>
      </c>
      <c r="Y1331" s="38">
        <v>-150000000000</v>
      </c>
    </row>
    <row r="1332" spans="2:25" hidden="1" x14ac:dyDescent="0.3">
      <c r="B1332">
        <v>2775</v>
      </c>
      <c r="C1332">
        <v>-8.5433747897799996</v>
      </c>
      <c r="D1332">
        <v>23.574872427799999</v>
      </c>
      <c r="E1332">
        <v>0</v>
      </c>
      <c r="S1332">
        <v>27303</v>
      </c>
      <c r="T1332" s="38">
        <v>211293595881</v>
      </c>
      <c r="U1332" s="38" t="s">
        <v>206</v>
      </c>
      <c r="V1332" s="38">
        <v>-150000000000</v>
      </c>
      <c r="W1332" s="38"/>
      <c r="X1332" t="s">
        <v>206</v>
      </c>
      <c r="Y1332" s="38">
        <v>-150000000000</v>
      </c>
    </row>
    <row r="1333" spans="2:25" hidden="1" x14ac:dyDescent="0.3">
      <c r="B1333">
        <v>3508</v>
      </c>
      <c r="C1333">
        <v>-8.5424330301300007</v>
      </c>
      <c r="D1333">
        <v>11.995873443000001</v>
      </c>
      <c r="E1333">
        <v>0</v>
      </c>
      <c r="T1333" s="38"/>
      <c r="U1333" s="38"/>
      <c r="V1333" s="38"/>
    </row>
    <row r="1334" spans="2:25" hidden="1" x14ac:dyDescent="0.3">
      <c r="B1334">
        <v>3503</v>
      </c>
      <c r="C1334">
        <v>-8.5374108164300004</v>
      </c>
      <c r="D1334">
        <v>12.3629618342</v>
      </c>
      <c r="E1334">
        <v>0</v>
      </c>
      <c r="S1334" t="s">
        <v>143</v>
      </c>
      <c r="T1334" s="38" t="s">
        <v>144</v>
      </c>
      <c r="U1334" s="38" t="s">
        <v>145</v>
      </c>
      <c r="V1334" s="38" t="s">
        <v>146</v>
      </c>
      <c r="X1334" t="s">
        <v>145</v>
      </c>
      <c r="Y1334" t="s">
        <v>146</v>
      </c>
    </row>
    <row r="1335" spans="2:25" hidden="1" x14ac:dyDescent="0.3">
      <c r="B1335">
        <v>3521</v>
      </c>
      <c r="C1335">
        <v>-8.5323714001899997</v>
      </c>
      <c r="D1335">
        <v>15.087827047099999</v>
      </c>
      <c r="E1335">
        <v>0</v>
      </c>
      <c r="S1335">
        <v>27304</v>
      </c>
      <c r="T1335" s="38">
        <v>226139036953</v>
      </c>
      <c r="U1335" s="38" t="s">
        <v>207</v>
      </c>
      <c r="V1335" s="38">
        <v>-150000000000</v>
      </c>
      <c r="W1335" s="38"/>
      <c r="X1335" t="s">
        <v>207</v>
      </c>
      <c r="Y1335" s="38">
        <v>-150000000000</v>
      </c>
    </row>
    <row r="1336" spans="2:25" hidden="1" x14ac:dyDescent="0.3">
      <c r="B1336">
        <v>3501</v>
      </c>
      <c r="C1336">
        <v>-8.5283851823599992</v>
      </c>
      <c r="D1336">
        <v>9.7582810973799994</v>
      </c>
      <c r="E1336">
        <v>0</v>
      </c>
      <c r="S1336">
        <v>27305</v>
      </c>
      <c r="T1336" s="38">
        <v>165848299563</v>
      </c>
      <c r="U1336" s="38" t="s">
        <v>208</v>
      </c>
      <c r="V1336" s="38">
        <v>-150000000000</v>
      </c>
      <c r="W1336" s="38"/>
      <c r="X1336" t="s">
        <v>208</v>
      </c>
      <c r="Y1336" s="38">
        <v>-150000000000</v>
      </c>
    </row>
    <row r="1337" spans="2:25" hidden="1" x14ac:dyDescent="0.3">
      <c r="B1337">
        <v>2413</v>
      </c>
      <c r="C1337">
        <v>-8.5235294117699993</v>
      </c>
      <c r="D1337">
        <v>24.1</v>
      </c>
      <c r="E1337">
        <v>0</v>
      </c>
      <c r="S1337">
        <v>27306</v>
      </c>
      <c r="T1337" s="38">
        <v>165625830546</v>
      </c>
      <c r="U1337" s="38">
        <v>172351064927</v>
      </c>
      <c r="V1337" s="38">
        <v>-150000000000</v>
      </c>
      <c r="W1337" s="38"/>
      <c r="X1337" s="38">
        <v>172351064927</v>
      </c>
      <c r="Y1337" s="38">
        <v>-150000000000</v>
      </c>
    </row>
    <row r="1338" spans="2:25" hidden="1" x14ac:dyDescent="0.3">
      <c r="B1338">
        <v>2867</v>
      </c>
      <c r="C1338">
        <v>-8.5122075171899994</v>
      </c>
      <c r="D1338">
        <v>3.3965750595099999</v>
      </c>
      <c r="E1338">
        <v>0</v>
      </c>
      <c r="S1338">
        <v>27307</v>
      </c>
      <c r="T1338" s="38">
        <v>174835487762</v>
      </c>
      <c r="U1338" s="38">
        <v>171352689424</v>
      </c>
      <c r="V1338" s="38">
        <v>-150000000000</v>
      </c>
      <c r="W1338" s="38"/>
      <c r="X1338" s="38">
        <v>171352689424</v>
      </c>
      <c r="Y1338" s="38">
        <v>-150000000000</v>
      </c>
    </row>
    <row r="1339" spans="2:25" hidden="1" x14ac:dyDescent="0.3">
      <c r="B1339">
        <v>3304</v>
      </c>
      <c r="C1339">
        <v>-8.4907659555099997</v>
      </c>
      <c r="D1339">
        <v>18.841470099999999</v>
      </c>
      <c r="E1339">
        <v>0</v>
      </c>
      <c r="S1339">
        <v>27308</v>
      </c>
      <c r="T1339" s="38">
        <v>183579168224</v>
      </c>
      <c r="U1339" s="38">
        <v>175866392986</v>
      </c>
      <c r="V1339" s="38">
        <v>-150000000000</v>
      </c>
      <c r="W1339" s="38"/>
      <c r="X1339" s="38">
        <v>175866392986</v>
      </c>
      <c r="Y1339" s="38">
        <v>-150000000000</v>
      </c>
    </row>
    <row r="1340" spans="2:25" hidden="1" x14ac:dyDescent="0.3">
      <c r="B1340">
        <v>2734</v>
      </c>
      <c r="C1340">
        <v>-8.4696765909400007</v>
      </c>
      <c r="D1340">
        <v>10.875653895299999</v>
      </c>
      <c r="E1340">
        <v>0</v>
      </c>
      <c r="S1340">
        <v>27309</v>
      </c>
      <c r="T1340" s="38">
        <v>207861663981</v>
      </c>
      <c r="U1340" s="38">
        <v>170625409789</v>
      </c>
      <c r="V1340" s="38">
        <v>-150000000000</v>
      </c>
      <c r="W1340" s="38"/>
      <c r="X1340" s="38">
        <v>170625409789</v>
      </c>
      <c r="Y1340" s="38">
        <v>-150000000000</v>
      </c>
    </row>
    <row r="1341" spans="2:25" x14ac:dyDescent="0.3">
      <c r="B1341">
        <v>1369</v>
      </c>
      <c r="C1341">
        <v>-8.4625000000000004</v>
      </c>
      <c r="D1341">
        <v>0</v>
      </c>
      <c r="E1341">
        <v>0</v>
      </c>
      <c r="T1341" s="38"/>
      <c r="U1341" s="38"/>
      <c r="V1341" s="38"/>
      <c r="W1341" s="38"/>
      <c r="X1341" s="38"/>
      <c r="Y1341" s="38"/>
    </row>
    <row r="1342" spans="2:25" hidden="1" x14ac:dyDescent="0.3">
      <c r="B1342">
        <v>1762</v>
      </c>
      <c r="C1342">
        <v>-8.4625000000000004</v>
      </c>
      <c r="D1342">
        <v>2.6</v>
      </c>
      <c r="E1342">
        <v>0</v>
      </c>
      <c r="S1342">
        <v>27311</v>
      </c>
      <c r="T1342" s="38">
        <v>226328683602</v>
      </c>
      <c r="U1342" s="38">
        <v>170502775521</v>
      </c>
      <c r="V1342" s="38">
        <v>-150000000000</v>
      </c>
      <c r="W1342" s="38"/>
      <c r="X1342" s="38">
        <v>170502775521</v>
      </c>
      <c r="Y1342" s="38">
        <v>-150000000000</v>
      </c>
    </row>
    <row r="1343" spans="2:25" hidden="1" x14ac:dyDescent="0.3">
      <c r="B1343">
        <v>3940</v>
      </c>
      <c r="C1343">
        <v>-8.4625000000000004</v>
      </c>
      <c r="D1343">
        <v>0.86666666666699999</v>
      </c>
      <c r="E1343">
        <v>0</v>
      </c>
      <c r="S1343">
        <v>27312</v>
      </c>
      <c r="T1343" s="38">
        <v>170848299563</v>
      </c>
      <c r="U1343" s="38" t="s">
        <v>209</v>
      </c>
      <c r="V1343" s="38">
        <v>-150000000000</v>
      </c>
      <c r="W1343" s="38"/>
      <c r="X1343" t="s">
        <v>209</v>
      </c>
      <c r="Y1343" s="38">
        <v>-150000000000</v>
      </c>
    </row>
    <row r="1344" spans="2:25" hidden="1" x14ac:dyDescent="0.3">
      <c r="B1344">
        <v>3941</v>
      </c>
      <c r="C1344">
        <v>-8.4625000000000004</v>
      </c>
      <c r="D1344">
        <v>1.7333333333300001</v>
      </c>
      <c r="E1344">
        <v>0</v>
      </c>
      <c r="S1344">
        <v>27313</v>
      </c>
      <c r="T1344" s="38">
        <v>175656183175</v>
      </c>
      <c r="U1344" t="s">
        <v>210</v>
      </c>
      <c r="V1344" s="38">
        <v>-150000000000</v>
      </c>
      <c r="W1344" s="38"/>
      <c r="X1344" t="s">
        <v>210</v>
      </c>
      <c r="Y1344" s="38">
        <v>-150000000000</v>
      </c>
    </row>
    <row r="1345" spans="2:25" hidden="1" x14ac:dyDescent="0.3">
      <c r="B1345">
        <v>3876</v>
      </c>
      <c r="C1345">
        <v>-8.4522184442599997</v>
      </c>
      <c r="D1345">
        <v>13.2077434463</v>
      </c>
      <c r="E1345">
        <v>0</v>
      </c>
      <c r="S1345">
        <v>27314</v>
      </c>
      <c r="T1345" s="38">
        <v>216432632833</v>
      </c>
      <c r="U1345" t="s">
        <v>211</v>
      </c>
      <c r="V1345" s="38">
        <v>-150000000000</v>
      </c>
      <c r="W1345" s="38"/>
      <c r="X1345" t="s">
        <v>211</v>
      </c>
      <c r="Y1345" s="38">
        <v>-150000000000</v>
      </c>
    </row>
    <row r="1346" spans="2:25" hidden="1" x14ac:dyDescent="0.3">
      <c r="B1346">
        <v>3865</v>
      </c>
      <c r="C1346">
        <v>-8.3837588447800009</v>
      </c>
      <c r="D1346">
        <v>8.9007732446500007</v>
      </c>
      <c r="E1346">
        <v>0</v>
      </c>
      <c r="S1346">
        <v>27315</v>
      </c>
      <c r="T1346" s="38">
        <v>221139036953</v>
      </c>
      <c r="U1346" s="38" t="s">
        <v>212</v>
      </c>
      <c r="V1346" s="38">
        <v>-150000000000</v>
      </c>
      <c r="W1346" s="38"/>
      <c r="X1346" t="s">
        <v>212</v>
      </c>
      <c r="Y1346" s="38">
        <v>-150000000000</v>
      </c>
    </row>
    <row r="1347" spans="2:25" hidden="1" x14ac:dyDescent="0.3">
      <c r="B1347">
        <v>3490</v>
      </c>
      <c r="C1347">
        <v>-8.3745790324599998</v>
      </c>
      <c r="D1347">
        <v>8.5195974307700002</v>
      </c>
      <c r="E1347">
        <v>0</v>
      </c>
      <c r="S1347">
        <v>27316</v>
      </c>
      <c r="T1347" s="38">
        <v>221467720555</v>
      </c>
      <c r="U1347" s="38">
        <v>127051260776</v>
      </c>
      <c r="V1347" s="38">
        <v>-150000000000</v>
      </c>
      <c r="W1347" s="38"/>
      <c r="X1347" s="38">
        <v>127051260776</v>
      </c>
      <c r="Y1347" s="38">
        <v>-150000000000</v>
      </c>
    </row>
    <row r="1348" spans="2:25" hidden="1" x14ac:dyDescent="0.3">
      <c r="B1348">
        <v>3863</v>
      </c>
      <c r="C1348">
        <v>-8.3653992201400005</v>
      </c>
      <c r="D1348">
        <v>8.1384216168899997</v>
      </c>
      <c r="E1348">
        <v>0</v>
      </c>
      <c r="S1348">
        <v>27317</v>
      </c>
      <c r="T1348" s="38">
        <v>170474130109</v>
      </c>
      <c r="U1348" s="38">
        <v>128221285346</v>
      </c>
      <c r="V1348" s="38">
        <v>-150000000000</v>
      </c>
      <c r="W1348" s="38"/>
      <c r="X1348" s="38">
        <v>128221285346</v>
      </c>
      <c r="Y1348" s="38">
        <v>-150000000000</v>
      </c>
    </row>
    <row r="1349" spans="2:25" hidden="1" x14ac:dyDescent="0.3">
      <c r="B1349">
        <v>3474</v>
      </c>
      <c r="C1349">
        <v>-8.3525667742599996</v>
      </c>
      <c r="D1349">
        <v>7.7607425246500004</v>
      </c>
      <c r="E1349">
        <v>0</v>
      </c>
      <c r="S1349">
        <v>27318</v>
      </c>
      <c r="T1349" s="38">
        <v>180017540828</v>
      </c>
      <c r="U1349" s="38">
        <v>128484353859</v>
      </c>
      <c r="V1349" s="38">
        <v>-150000000000</v>
      </c>
      <c r="W1349" s="38"/>
      <c r="X1349" s="38">
        <v>128484353859</v>
      </c>
      <c r="Y1349" s="38">
        <v>-150000000000</v>
      </c>
    </row>
    <row r="1350" spans="2:25" hidden="1" x14ac:dyDescent="0.3">
      <c r="B1350">
        <v>3486</v>
      </c>
      <c r="C1350">
        <v>-8.3500314935199995</v>
      </c>
      <c r="D1350">
        <v>16.170990542599998</v>
      </c>
      <c r="E1350">
        <v>0</v>
      </c>
      <c r="S1350">
        <v>27319</v>
      </c>
      <c r="T1350" s="38">
        <v>202472046697</v>
      </c>
      <c r="U1350" s="38">
        <v>128325473246</v>
      </c>
      <c r="V1350" s="38">
        <v>-150000000000</v>
      </c>
      <c r="W1350" s="38"/>
      <c r="X1350" s="38">
        <v>128325473246</v>
      </c>
      <c r="Y1350" s="38">
        <v>-150000000000</v>
      </c>
    </row>
    <row r="1351" spans="2:25" hidden="1" x14ac:dyDescent="0.3">
      <c r="B1351">
        <v>3203</v>
      </c>
      <c r="C1351">
        <v>-8.3489200667199999</v>
      </c>
      <c r="D1351">
        <v>19.900251873999999</v>
      </c>
      <c r="E1351">
        <v>0</v>
      </c>
      <c r="S1351">
        <v>27320</v>
      </c>
      <c r="T1351" s="38">
        <v>212026712187</v>
      </c>
      <c r="U1351" s="38">
        <v>127191524842</v>
      </c>
      <c r="V1351" s="38">
        <v>-150000000000</v>
      </c>
      <c r="W1351" s="38"/>
      <c r="X1351" s="38">
        <v>127191524842</v>
      </c>
      <c r="Y1351" s="38">
        <v>-150000000000</v>
      </c>
    </row>
    <row r="1352" spans="2:25" hidden="1" x14ac:dyDescent="0.3">
      <c r="B1352">
        <v>3509</v>
      </c>
      <c r="C1352">
        <v>-8.3467792105199994</v>
      </c>
      <c r="D1352">
        <v>11.218562689700001</v>
      </c>
      <c r="E1352">
        <v>0</v>
      </c>
      <c r="S1352">
        <v>27321</v>
      </c>
      <c r="T1352" s="38">
        <v>191227969659</v>
      </c>
      <c r="U1352" s="38">
        <v>179935082104</v>
      </c>
      <c r="V1352" s="38">
        <v>-150000000000</v>
      </c>
      <c r="W1352" s="38"/>
      <c r="X1352" s="38">
        <v>179935082104</v>
      </c>
      <c r="Y1352" s="38">
        <v>-150000000000</v>
      </c>
    </row>
    <row r="1353" spans="2:25" hidden="1" x14ac:dyDescent="0.3">
      <c r="B1353">
        <v>3559</v>
      </c>
      <c r="C1353">
        <v>-8.3397343283899996</v>
      </c>
      <c r="D1353">
        <v>7.3830634324000002</v>
      </c>
      <c r="E1353">
        <v>0</v>
      </c>
      <c r="S1353">
        <v>27322</v>
      </c>
      <c r="T1353" s="38">
        <v>195358458651</v>
      </c>
      <c r="U1353" s="38">
        <v>218986980282</v>
      </c>
      <c r="V1353" s="38">
        <v>-150000000000</v>
      </c>
      <c r="W1353" s="38"/>
      <c r="X1353" s="38">
        <v>218986980282</v>
      </c>
      <c r="Y1353" s="38">
        <v>-150000000000</v>
      </c>
    </row>
    <row r="1354" spans="2:25" hidden="1" x14ac:dyDescent="0.3">
      <c r="B1354">
        <v>3310</v>
      </c>
      <c r="C1354">
        <v>-8.3358255676699997</v>
      </c>
      <c r="D1354">
        <v>6.9925462183600002</v>
      </c>
      <c r="E1354">
        <v>0</v>
      </c>
      <c r="S1354">
        <v>27323</v>
      </c>
      <c r="T1354" s="38">
        <v>198987006325</v>
      </c>
      <c r="U1354" s="38">
        <v>175304480539</v>
      </c>
      <c r="V1354" s="38">
        <v>-150000000000</v>
      </c>
      <c r="W1354" s="38"/>
      <c r="X1354" s="38">
        <v>175304480539</v>
      </c>
      <c r="Y1354" s="38">
        <v>-150000000000</v>
      </c>
    </row>
    <row r="1355" spans="2:25" hidden="1" x14ac:dyDescent="0.3">
      <c r="B1355">
        <v>3593</v>
      </c>
      <c r="C1355">
        <v>-8.3319168069600007</v>
      </c>
      <c r="D1355">
        <v>6.6020290043200003</v>
      </c>
      <c r="E1355">
        <v>0</v>
      </c>
      <c r="T1355" s="38"/>
      <c r="U1355" s="38"/>
      <c r="V1355" s="38"/>
    </row>
    <row r="1356" spans="2:25" hidden="1" x14ac:dyDescent="0.3">
      <c r="B1356">
        <v>3511</v>
      </c>
      <c r="C1356">
        <v>-8.3233222036899992</v>
      </c>
      <c r="D1356">
        <v>16.9582599208</v>
      </c>
      <c r="E1356">
        <v>0</v>
      </c>
      <c r="S1356" t="s">
        <v>143</v>
      </c>
      <c r="T1356" s="38" t="s">
        <v>144</v>
      </c>
      <c r="U1356" t="s">
        <v>145</v>
      </c>
      <c r="V1356" s="38" t="s">
        <v>146</v>
      </c>
      <c r="X1356" t="s">
        <v>145</v>
      </c>
      <c r="Y1356" t="s">
        <v>146</v>
      </c>
    </row>
    <row r="1357" spans="2:25" hidden="1" x14ac:dyDescent="0.3">
      <c r="B1357">
        <v>3247</v>
      </c>
      <c r="C1357">
        <v>-8.3176483342599994</v>
      </c>
      <c r="D1357">
        <v>6.2025664899499997</v>
      </c>
      <c r="E1357">
        <v>0</v>
      </c>
      <c r="S1357">
        <v>27324</v>
      </c>
      <c r="T1357" s="38">
        <v>206637094903</v>
      </c>
      <c r="U1357" s="38" t="s">
        <v>213</v>
      </c>
      <c r="V1357" s="38">
        <v>-150000000000</v>
      </c>
      <c r="W1357" s="38"/>
      <c r="X1357" t="s">
        <v>213</v>
      </c>
      <c r="Y1357" s="38">
        <v>-150000000000</v>
      </c>
    </row>
    <row r="1358" spans="2:25" hidden="1" x14ac:dyDescent="0.3">
      <c r="B1358">
        <v>3502</v>
      </c>
      <c r="C1358">
        <v>-8.3132798392599998</v>
      </c>
      <c r="D1358">
        <v>9.2967067037900009</v>
      </c>
      <c r="E1358">
        <v>0</v>
      </c>
      <c r="S1358">
        <v>27325</v>
      </c>
      <c r="T1358" s="38">
        <v>196453128880</v>
      </c>
      <c r="U1358" t="s">
        <v>214</v>
      </c>
      <c r="V1358" s="38">
        <v>-150000000000</v>
      </c>
      <c r="W1358" s="38"/>
      <c r="X1358" t="s">
        <v>214</v>
      </c>
      <c r="Y1358" s="38">
        <v>-150000000000</v>
      </c>
    </row>
    <row r="1359" spans="2:25" hidden="1" x14ac:dyDescent="0.3">
      <c r="B1359">
        <v>2741</v>
      </c>
      <c r="C1359">
        <v>-8.3065572896499997</v>
      </c>
      <c r="D1359">
        <v>14.70528496</v>
      </c>
      <c r="E1359">
        <v>0</v>
      </c>
      <c r="S1359">
        <v>27326</v>
      </c>
      <c r="T1359" s="38">
        <v>189479140866</v>
      </c>
      <c r="U1359" s="38">
        <v>136196130324</v>
      </c>
      <c r="V1359" s="38">
        <v>-150000000000</v>
      </c>
      <c r="W1359" s="38"/>
      <c r="X1359" s="38">
        <v>136196130324</v>
      </c>
      <c r="Y1359" s="38">
        <v>-150000000000</v>
      </c>
    </row>
    <row r="1360" spans="2:25" hidden="1" x14ac:dyDescent="0.3">
      <c r="B1360">
        <v>3843</v>
      </c>
      <c r="C1360">
        <v>-8.3033798615700007</v>
      </c>
      <c r="D1360">
        <v>5.80310397559</v>
      </c>
      <c r="E1360">
        <v>0</v>
      </c>
      <c r="S1360">
        <v>27327</v>
      </c>
      <c r="T1360" s="38">
        <v>191109629857</v>
      </c>
      <c r="U1360" s="38" t="s">
        <v>215</v>
      </c>
      <c r="V1360" s="38">
        <v>-150000000000</v>
      </c>
      <c r="W1360" s="38"/>
      <c r="X1360" t="s">
        <v>215</v>
      </c>
      <c r="Y1360" s="38">
        <v>-150000000000</v>
      </c>
    </row>
    <row r="1361" spans="2:25" hidden="1" x14ac:dyDescent="0.3">
      <c r="B1361">
        <v>3164</v>
      </c>
      <c r="C1361">
        <v>-8.2770518826699995</v>
      </c>
      <c r="D1361">
        <v>5.3968127015</v>
      </c>
      <c r="E1361">
        <v>0</v>
      </c>
      <c r="S1361">
        <v>27328</v>
      </c>
      <c r="T1361" s="38">
        <v>185917513470</v>
      </c>
      <c r="U1361" s="38" t="s">
        <v>216</v>
      </c>
      <c r="V1361" s="38">
        <v>-150000000000</v>
      </c>
      <c r="W1361" s="38"/>
      <c r="X1361" t="s">
        <v>216</v>
      </c>
      <c r="Y1361" s="38">
        <v>-150000000000</v>
      </c>
    </row>
    <row r="1362" spans="2:25" hidden="1" x14ac:dyDescent="0.3">
      <c r="B1362">
        <v>3410</v>
      </c>
      <c r="C1362">
        <v>-8.2686508767400007</v>
      </c>
      <c r="D1362">
        <v>12.8929378417</v>
      </c>
      <c r="E1362">
        <v>0</v>
      </c>
      <c r="S1362">
        <v>27329</v>
      </c>
      <c r="T1362" s="38">
        <v>192968088508</v>
      </c>
      <c r="U1362" s="38">
        <v>135735008784</v>
      </c>
      <c r="V1362" s="38">
        <v>-150000000000</v>
      </c>
      <c r="W1362" s="38"/>
      <c r="X1362" s="38">
        <v>135735008784</v>
      </c>
      <c r="Y1362" s="38">
        <v>-150000000000</v>
      </c>
    </row>
    <row r="1363" spans="2:25" hidden="1" x14ac:dyDescent="0.3">
      <c r="B1363">
        <v>3638</v>
      </c>
      <c r="C1363">
        <v>-8.2507239037600009</v>
      </c>
      <c r="D1363">
        <v>4.99052142741</v>
      </c>
      <c r="E1363">
        <v>0</v>
      </c>
      <c r="S1363">
        <v>27330</v>
      </c>
      <c r="T1363" s="38">
        <v>170696599125</v>
      </c>
      <c r="U1363" t="s">
        <v>217</v>
      </c>
      <c r="V1363" s="38">
        <v>-150000000000</v>
      </c>
      <c r="W1363" s="38"/>
      <c r="X1363" t="s">
        <v>217</v>
      </c>
      <c r="Y1363" s="38">
        <v>-150000000000</v>
      </c>
    </row>
    <row r="1364" spans="2:25" hidden="1" x14ac:dyDescent="0.3">
      <c r="B1364">
        <v>3879</v>
      </c>
      <c r="C1364">
        <v>-8.2428008337499996</v>
      </c>
      <c r="D1364">
        <v>9.6926401629299992</v>
      </c>
      <c r="E1364">
        <v>0</v>
      </c>
      <c r="S1364">
        <v>27331</v>
      </c>
      <c r="T1364" s="38">
        <v>221278073906</v>
      </c>
      <c r="U1364" t="s">
        <v>218</v>
      </c>
      <c r="V1364" s="38">
        <v>-150000000000</v>
      </c>
      <c r="W1364" s="38"/>
      <c r="X1364" t="s">
        <v>218</v>
      </c>
      <c r="Y1364" s="38">
        <v>-150000000000</v>
      </c>
    </row>
    <row r="1365" spans="2:25" hidden="1" x14ac:dyDescent="0.3">
      <c r="B1365">
        <v>2744</v>
      </c>
      <c r="C1365">
        <v>-8.2400712094300008</v>
      </c>
      <c r="D1365">
        <v>17.408372378300001</v>
      </c>
      <c r="E1365">
        <v>0</v>
      </c>
      <c r="S1365">
        <v>27332</v>
      </c>
      <c r="T1365" s="38">
        <v>211587191761</v>
      </c>
      <c r="U1365" t="s">
        <v>219</v>
      </c>
      <c r="V1365" s="38">
        <v>-150000000000</v>
      </c>
      <c r="W1365" s="38"/>
      <c r="X1365" t="s">
        <v>219</v>
      </c>
      <c r="Y1365" s="38">
        <v>-150000000000</v>
      </c>
    </row>
    <row r="1366" spans="2:25" hidden="1" x14ac:dyDescent="0.3">
      <c r="B1366">
        <v>3103</v>
      </c>
      <c r="C1366">
        <v>-8.2325943216800006</v>
      </c>
      <c r="D1366">
        <v>20.953536018400001</v>
      </c>
      <c r="E1366">
        <v>0</v>
      </c>
      <c r="S1366">
        <v>27333</v>
      </c>
      <c r="T1366" s="38">
        <v>201686998045</v>
      </c>
      <c r="U1366" s="38" t="s">
        <v>220</v>
      </c>
      <c r="V1366" s="38">
        <v>-150000000000</v>
      </c>
      <c r="W1366" s="38"/>
      <c r="X1366" t="s">
        <v>220</v>
      </c>
      <c r="Y1366" s="38">
        <v>-150000000000</v>
      </c>
    </row>
    <row r="1367" spans="2:25" hidden="1" x14ac:dyDescent="0.3">
      <c r="B1367">
        <v>3408</v>
      </c>
      <c r="C1367">
        <v>-8.2227400963699999</v>
      </c>
      <c r="D1367">
        <v>10.450061467399999</v>
      </c>
      <c r="E1367">
        <v>0</v>
      </c>
      <c r="S1367">
        <v>27334</v>
      </c>
      <c r="T1367" s="38">
        <v>180615767226</v>
      </c>
      <c r="U1367" t="s">
        <v>221</v>
      </c>
      <c r="V1367" s="38">
        <v>-150000000000</v>
      </c>
      <c r="W1367" s="38"/>
      <c r="X1367" t="s">
        <v>221</v>
      </c>
      <c r="Y1367" s="38">
        <v>-150000000000</v>
      </c>
    </row>
    <row r="1368" spans="2:25" hidden="1" x14ac:dyDescent="0.3">
      <c r="B1368">
        <v>2733</v>
      </c>
      <c r="C1368">
        <v>-8.2209534735700007</v>
      </c>
      <c r="D1368">
        <v>11.531259072099999</v>
      </c>
      <c r="E1368">
        <v>0</v>
      </c>
      <c r="S1368">
        <v>27335</v>
      </c>
      <c r="T1368" s="38">
        <v>221657367204</v>
      </c>
      <c r="U1368" s="38">
        <v>169672217710</v>
      </c>
      <c r="V1368" s="38">
        <v>-150000000000</v>
      </c>
      <c r="W1368" s="38"/>
      <c r="X1368" s="38">
        <v>169672217710</v>
      </c>
      <c r="Y1368" s="38">
        <v>-150000000000</v>
      </c>
    </row>
    <row r="1369" spans="2:25" hidden="1" x14ac:dyDescent="0.3">
      <c r="B1369">
        <v>3063</v>
      </c>
      <c r="C1369">
        <v>-8.2157896536300008</v>
      </c>
      <c r="D1369">
        <v>4.5880602574599996</v>
      </c>
      <c r="E1369">
        <v>0</v>
      </c>
      <c r="S1369">
        <v>27336</v>
      </c>
      <c r="T1369" s="38">
        <v>212466232613</v>
      </c>
      <c r="U1369" s="38">
        <v>170115819065</v>
      </c>
      <c r="V1369" s="38">
        <v>-150000000000</v>
      </c>
      <c r="W1369" s="38"/>
      <c r="X1369" s="38">
        <v>170115819065</v>
      </c>
      <c r="Y1369" s="38">
        <v>-150000000000</v>
      </c>
    </row>
    <row r="1370" spans="2:25" hidden="1" x14ac:dyDescent="0.3">
      <c r="B1370">
        <v>3696</v>
      </c>
      <c r="C1370">
        <v>-8.1808554035000007</v>
      </c>
      <c r="D1370">
        <v>4.18559908751</v>
      </c>
      <c r="E1370">
        <v>0</v>
      </c>
      <c r="S1370">
        <v>27337</v>
      </c>
      <c r="T1370" s="38">
        <v>203257095349</v>
      </c>
      <c r="U1370" s="38">
        <v>171135000513</v>
      </c>
      <c r="V1370" s="38">
        <v>-150000000000</v>
      </c>
      <c r="W1370" s="38"/>
      <c r="X1370" s="38">
        <v>171135000513</v>
      </c>
      <c r="Y1370" s="38">
        <v>-150000000000</v>
      </c>
    </row>
    <row r="1371" spans="2:25" hidden="1" x14ac:dyDescent="0.3">
      <c r="B1371">
        <v>3563</v>
      </c>
      <c r="C1371">
        <v>-8.1568202151700007</v>
      </c>
      <c r="D1371">
        <v>17.858484835900001</v>
      </c>
      <c r="E1371">
        <v>0</v>
      </c>
      <c r="S1371">
        <v>27338</v>
      </c>
      <c r="T1371" s="38">
        <v>187739022016</v>
      </c>
      <c r="U1371" s="38">
        <v>180396203644</v>
      </c>
      <c r="V1371" s="38">
        <v>-150000000000</v>
      </c>
      <c r="W1371" s="38"/>
      <c r="X1371" s="38">
        <v>180396203644</v>
      </c>
      <c r="Y1371" s="38">
        <v>-150000000000</v>
      </c>
    </row>
    <row r="1372" spans="2:25" hidden="1" x14ac:dyDescent="0.3">
      <c r="B1372">
        <v>2989</v>
      </c>
      <c r="C1372">
        <v>-8.1444776473800005</v>
      </c>
      <c r="D1372">
        <v>22.0057237816</v>
      </c>
      <c r="E1372">
        <v>0</v>
      </c>
      <c r="S1372">
        <v>27339</v>
      </c>
      <c r="T1372" s="38">
        <v>179419314431</v>
      </c>
      <c r="U1372" s="38">
        <v>171336582328</v>
      </c>
      <c r="V1372" s="38">
        <v>-150000000000</v>
      </c>
      <c r="W1372" s="38"/>
      <c r="X1372" s="38">
        <v>171336582328</v>
      </c>
      <c r="Y1372" s="38">
        <v>-150000000000</v>
      </c>
    </row>
    <row r="1373" spans="2:25" hidden="1" x14ac:dyDescent="0.3">
      <c r="B1373">
        <v>2938</v>
      </c>
      <c r="C1373">
        <v>-8.14442691054</v>
      </c>
      <c r="D1373">
        <v>3.7899743793999998</v>
      </c>
      <c r="E1373">
        <v>0</v>
      </c>
      <c r="S1373">
        <v>27340</v>
      </c>
      <c r="T1373" s="38">
        <v>170251661093</v>
      </c>
      <c r="U1373" s="38">
        <v>171368796520</v>
      </c>
      <c r="V1373" s="38">
        <v>-150000000000</v>
      </c>
      <c r="W1373" s="38"/>
      <c r="X1373" s="38">
        <v>171368796520</v>
      </c>
      <c r="Y1373" s="38">
        <v>-150000000000</v>
      </c>
    </row>
    <row r="1374" spans="2:25" hidden="1" x14ac:dyDescent="0.3">
      <c r="B1374">
        <v>3767</v>
      </c>
      <c r="C1374">
        <v>-8.1079984175799993</v>
      </c>
      <c r="D1374">
        <v>3.3943496713000001</v>
      </c>
      <c r="E1374">
        <v>0</v>
      </c>
      <c r="S1374">
        <v>27341</v>
      </c>
      <c r="T1374" s="38">
        <v>194716917302</v>
      </c>
      <c r="U1374" s="38">
        <v>179473960564</v>
      </c>
      <c r="V1374" s="38">
        <v>-150000000000</v>
      </c>
      <c r="W1374" s="38"/>
      <c r="X1374" s="38">
        <v>179473960564</v>
      </c>
      <c r="Y1374" s="38">
        <v>-150000000000</v>
      </c>
    </row>
    <row r="1375" spans="2:25" hidden="1" x14ac:dyDescent="0.3">
      <c r="B1375">
        <v>3516</v>
      </c>
      <c r="C1375">
        <v>-8.0951277366099994</v>
      </c>
      <c r="D1375">
        <v>11.8439554545</v>
      </c>
      <c r="E1375">
        <v>0</v>
      </c>
      <c r="S1375">
        <v>27342</v>
      </c>
      <c r="T1375" s="38">
        <v>191219259715</v>
      </c>
      <c r="U1375" s="38" t="s">
        <v>222</v>
      </c>
      <c r="V1375" s="38">
        <v>-150000000000</v>
      </c>
      <c r="W1375" s="38"/>
      <c r="X1375" t="s">
        <v>222</v>
      </c>
      <c r="Y1375" s="38">
        <v>-150000000000</v>
      </c>
    </row>
    <row r="1376" spans="2:25" hidden="1" x14ac:dyDescent="0.3">
      <c r="B1376">
        <v>3499</v>
      </c>
      <c r="C1376">
        <v>-8.0926975947499997</v>
      </c>
      <c r="D1376">
        <v>8.9034573736099993</v>
      </c>
      <c r="E1376">
        <v>0</v>
      </c>
      <c r="S1376">
        <v>27453</v>
      </c>
      <c r="T1376" s="38">
        <v>181029208515</v>
      </c>
      <c r="U1376" s="38">
        <v>115712151728</v>
      </c>
      <c r="V1376" s="38">
        <v>-150000000000</v>
      </c>
      <c r="W1376" s="38"/>
      <c r="X1376" s="38">
        <v>115712151728</v>
      </c>
      <c r="Y1376" s="38">
        <v>-150000000000</v>
      </c>
    </row>
    <row r="1377" spans="2:25" hidden="1" x14ac:dyDescent="0.3">
      <c r="B1377">
        <v>3505</v>
      </c>
      <c r="C1377">
        <v>-8.0901055229099992</v>
      </c>
      <c r="D1377">
        <v>12.211043845800001</v>
      </c>
      <c r="E1377">
        <v>0</v>
      </c>
      <c r="T1377" s="38"/>
      <c r="V1377" s="38"/>
    </row>
    <row r="1378" spans="2:25" hidden="1" x14ac:dyDescent="0.3">
      <c r="B1378">
        <v>3513</v>
      </c>
      <c r="C1378">
        <v>-8.0850833092100007</v>
      </c>
      <c r="D1378">
        <v>12.5781322371</v>
      </c>
      <c r="E1378">
        <v>0</v>
      </c>
      <c r="S1378" t="s">
        <v>143</v>
      </c>
      <c r="T1378" s="38" t="s">
        <v>144</v>
      </c>
      <c r="U1378" s="38" t="s">
        <v>145</v>
      </c>
      <c r="V1378" s="38" t="s">
        <v>146</v>
      </c>
      <c r="X1378" t="s">
        <v>145</v>
      </c>
      <c r="Y1378" t="s">
        <v>146</v>
      </c>
    </row>
    <row r="1379" spans="2:25" hidden="1" x14ac:dyDescent="0.3">
      <c r="B1379">
        <v>2852</v>
      </c>
      <c r="C1379">
        <v>-8.0847153765899993</v>
      </c>
      <c r="D1379">
        <v>23.060557922099999</v>
      </c>
      <c r="E1379">
        <v>0</v>
      </c>
      <c r="S1379">
        <v>27454</v>
      </c>
      <c r="T1379" s="38">
        <v>191041724999</v>
      </c>
      <c r="U1379" s="38">
        <v>115663734626</v>
      </c>
      <c r="V1379" s="38">
        <v>-150000000000</v>
      </c>
      <c r="W1379" s="38"/>
      <c r="X1379" s="38">
        <v>115663734626</v>
      </c>
      <c r="Y1379" s="38">
        <v>-150000000000</v>
      </c>
    </row>
    <row r="1380" spans="2:25" hidden="1" x14ac:dyDescent="0.3">
      <c r="B1380">
        <v>3525</v>
      </c>
      <c r="C1380">
        <v>-8.0807431791099997</v>
      </c>
      <c r="D1380">
        <v>14.322742872899999</v>
      </c>
      <c r="E1380">
        <v>0</v>
      </c>
      <c r="S1380">
        <v>27455</v>
      </c>
      <c r="T1380" s="38">
        <v>201017065951</v>
      </c>
      <c r="U1380" s="38">
        <v>115682378492</v>
      </c>
      <c r="V1380" s="38">
        <v>-150000000000</v>
      </c>
      <c r="W1380" s="38"/>
      <c r="X1380" s="38">
        <v>115682378492</v>
      </c>
      <c r="Y1380" s="38">
        <v>-150000000000</v>
      </c>
    </row>
    <row r="1381" spans="2:25" hidden="1" x14ac:dyDescent="0.3">
      <c r="B1381">
        <v>2791</v>
      </c>
      <c r="C1381">
        <v>-8.07899920879</v>
      </c>
      <c r="D1381">
        <v>2.9971748356500001</v>
      </c>
      <c r="E1381">
        <v>0</v>
      </c>
      <c r="S1381">
        <v>27456</v>
      </c>
      <c r="T1381" s="38">
        <v>211007166787</v>
      </c>
      <c r="U1381" s="38">
        <v>115665860386</v>
      </c>
      <c r="V1381" s="38">
        <v>-150000000000</v>
      </c>
      <c r="W1381" s="38"/>
      <c r="X1381" s="38">
        <v>115665860386</v>
      </c>
      <c r="Y1381" s="38">
        <v>-150000000000</v>
      </c>
    </row>
    <row r="1382" spans="2:25" hidden="1" x14ac:dyDescent="0.3">
      <c r="B1382">
        <v>3306</v>
      </c>
      <c r="C1382">
        <v>-8.0686530522800002</v>
      </c>
      <c r="D1382">
        <v>18.367778661100001</v>
      </c>
      <c r="E1382">
        <v>0</v>
      </c>
      <c r="S1382">
        <v>27457</v>
      </c>
      <c r="T1382" s="38">
        <v>220986469102</v>
      </c>
      <c r="U1382" s="38">
        <v>115694942701</v>
      </c>
      <c r="V1382" s="38">
        <v>-150000000000</v>
      </c>
      <c r="W1382" s="38"/>
      <c r="X1382" s="38">
        <v>115694942701</v>
      </c>
      <c r="Y1382" s="38">
        <v>-150000000000</v>
      </c>
    </row>
    <row r="1383" spans="2:25" hidden="1" x14ac:dyDescent="0.3">
      <c r="B1383">
        <v>2743</v>
      </c>
      <c r="C1383">
        <v>-8.0601272892200004</v>
      </c>
      <c r="D1383">
        <v>16.745279053600001</v>
      </c>
      <c r="E1383">
        <v>0</v>
      </c>
      <c r="S1383">
        <v>27458</v>
      </c>
      <c r="T1383" s="38">
        <v>178398767239</v>
      </c>
      <c r="U1383" s="38">
        <v>306553344683</v>
      </c>
      <c r="V1383" s="38">
        <v>-150000000000</v>
      </c>
      <c r="W1383" s="38"/>
      <c r="X1383" s="38">
        <v>306553344683</v>
      </c>
      <c r="Y1383" s="38">
        <v>-150000000000</v>
      </c>
    </row>
    <row r="1384" spans="2:25" hidden="1" x14ac:dyDescent="0.3">
      <c r="B1384">
        <v>2746</v>
      </c>
      <c r="C1384">
        <v>-8.0523506224200005</v>
      </c>
      <c r="D1384">
        <v>9.6108115971999997</v>
      </c>
      <c r="E1384">
        <v>0</v>
      </c>
      <c r="S1384">
        <v>27459</v>
      </c>
      <c r="T1384" s="38">
        <v>187084569452</v>
      </c>
      <c r="U1384" s="38">
        <v>305429906127</v>
      </c>
      <c r="V1384" s="38">
        <v>-150000000000</v>
      </c>
      <c r="W1384" s="38"/>
      <c r="X1384" s="38">
        <v>305429906127</v>
      </c>
      <c r="Y1384" s="38">
        <v>-150000000000</v>
      </c>
    </row>
    <row r="1385" spans="2:25" x14ac:dyDescent="0.3">
      <c r="B1385">
        <v>1368</v>
      </c>
      <c r="C1385">
        <v>-8.0500000000000007</v>
      </c>
      <c r="D1385">
        <v>0</v>
      </c>
      <c r="E1385">
        <v>0</v>
      </c>
      <c r="T1385" s="38"/>
      <c r="U1385" s="38"/>
      <c r="V1385" s="38"/>
      <c r="W1385" s="38"/>
      <c r="X1385" s="38"/>
      <c r="Y1385" s="38"/>
    </row>
    <row r="1386" spans="2:25" hidden="1" x14ac:dyDescent="0.3">
      <c r="B1386">
        <v>1761</v>
      </c>
      <c r="C1386">
        <v>-8.0500000000000007</v>
      </c>
      <c r="D1386">
        <v>2.6</v>
      </c>
      <c r="E1386">
        <v>0</v>
      </c>
      <c r="S1386">
        <v>27461</v>
      </c>
      <c r="T1386" s="38">
        <v>204505667202</v>
      </c>
      <c r="U1386" s="38">
        <v>305199369439</v>
      </c>
      <c r="V1386" s="38">
        <v>-150000000000</v>
      </c>
      <c r="W1386" s="38"/>
      <c r="X1386" s="38">
        <v>305199369439</v>
      </c>
      <c r="Y1386" s="38">
        <v>-150000000000</v>
      </c>
    </row>
    <row r="1387" spans="2:25" hidden="1" x14ac:dyDescent="0.3">
      <c r="B1387">
        <v>2412</v>
      </c>
      <c r="C1387">
        <v>-8.0500000000000007</v>
      </c>
      <c r="D1387">
        <v>24.1</v>
      </c>
      <c r="E1387">
        <v>0</v>
      </c>
      <c r="S1387">
        <v>27462</v>
      </c>
      <c r="T1387" s="38">
        <v>213295050238</v>
      </c>
      <c r="U1387" s="38">
        <v>305048744103</v>
      </c>
      <c r="V1387" s="38">
        <v>-150000000000</v>
      </c>
      <c r="W1387" s="38"/>
      <c r="X1387" s="38">
        <v>305048744103</v>
      </c>
      <c r="Y1387" s="38">
        <v>-150000000000</v>
      </c>
    </row>
    <row r="1388" spans="2:25" hidden="1" x14ac:dyDescent="0.3">
      <c r="B1388">
        <v>3935</v>
      </c>
      <c r="C1388">
        <v>-8.0500000000000007</v>
      </c>
      <c r="D1388">
        <v>0.433333333333</v>
      </c>
      <c r="E1388">
        <v>0</v>
      </c>
      <c r="S1388">
        <v>27463</v>
      </c>
      <c r="T1388" s="38">
        <v>222142965643</v>
      </c>
      <c r="U1388" s="38">
        <v>304840853551</v>
      </c>
      <c r="V1388" s="38">
        <v>-150000000000</v>
      </c>
      <c r="W1388" s="38"/>
      <c r="X1388" s="38">
        <v>304840853551</v>
      </c>
      <c r="Y1388" s="38">
        <v>-150000000000</v>
      </c>
    </row>
    <row r="1389" spans="2:25" hidden="1" x14ac:dyDescent="0.3">
      <c r="B1389">
        <v>3936</v>
      </c>
      <c r="C1389">
        <v>-8.0500000000000007</v>
      </c>
      <c r="D1389">
        <v>0.86666666666699999</v>
      </c>
      <c r="E1389">
        <v>0</v>
      </c>
      <c r="S1389">
        <v>27464</v>
      </c>
      <c r="T1389" s="38">
        <v>165321887193</v>
      </c>
      <c r="U1389" s="38">
        <v>450290113694</v>
      </c>
      <c r="V1389" s="38">
        <v>-150000000000</v>
      </c>
      <c r="W1389" s="38"/>
      <c r="X1389" s="38">
        <v>450290113694</v>
      </c>
      <c r="Y1389" s="38">
        <v>-150000000000</v>
      </c>
    </row>
    <row r="1390" spans="2:25" hidden="1" x14ac:dyDescent="0.3">
      <c r="B1390">
        <v>3937</v>
      </c>
      <c r="C1390">
        <v>-8.0500000000000007</v>
      </c>
      <c r="D1390">
        <v>1.3</v>
      </c>
      <c r="E1390">
        <v>0</v>
      </c>
      <c r="S1390">
        <v>27465</v>
      </c>
      <c r="T1390" s="38">
        <v>165443333436</v>
      </c>
      <c r="U1390" s="38">
        <v>545129459421</v>
      </c>
      <c r="V1390" s="38">
        <v>-150000000000</v>
      </c>
      <c r="W1390" s="38"/>
      <c r="X1390" s="38">
        <v>545129459421</v>
      </c>
      <c r="Y1390" s="38">
        <v>-150000000000</v>
      </c>
    </row>
    <row r="1391" spans="2:25" hidden="1" x14ac:dyDescent="0.3">
      <c r="B1391">
        <v>3938</v>
      </c>
      <c r="C1391">
        <v>-8.0500000000000007</v>
      </c>
      <c r="D1391">
        <v>1.7333333333300001</v>
      </c>
      <c r="E1391">
        <v>0</v>
      </c>
      <c r="S1391">
        <v>27466</v>
      </c>
      <c r="T1391" s="38">
        <v>165686671722</v>
      </c>
      <c r="U1391" s="38">
        <v>639466970148</v>
      </c>
      <c r="V1391" s="38">
        <v>-150000000000</v>
      </c>
      <c r="W1391" s="38"/>
      <c r="X1391" s="38">
        <v>639466970148</v>
      </c>
      <c r="Y1391" s="38">
        <v>-150000000000</v>
      </c>
    </row>
    <row r="1392" spans="2:25" hidden="1" x14ac:dyDescent="0.3">
      <c r="B1392">
        <v>3939</v>
      </c>
      <c r="C1392">
        <v>-8.0500000000000007</v>
      </c>
      <c r="D1392">
        <v>2.1666666666699999</v>
      </c>
      <c r="E1392">
        <v>0</v>
      </c>
      <c r="S1392">
        <v>27467</v>
      </c>
      <c r="T1392" s="38">
        <v>165795183841</v>
      </c>
      <c r="U1392" s="38">
        <v>733230266736</v>
      </c>
      <c r="V1392" s="38">
        <v>-150000000000</v>
      </c>
      <c r="W1392" s="38"/>
      <c r="X1392" s="38">
        <v>733230266736</v>
      </c>
      <c r="Y1392" s="38">
        <v>-150000000000</v>
      </c>
    </row>
    <row r="1393" spans="2:25" hidden="1" x14ac:dyDescent="0.3">
      <c r="B1393">
        <v>3507</v>
      </c>
      <c r="C1393">
        <v>-8.0478535275599992</v>
      </c>
      <c r="D1393">
        <v>10.0300089984</v>
      </c>
      <c r="E1393">
        <v>0</v>
      </c>
      <c r="S1393">
        <v>27468</v>
      </c>
      <c r="T1393" s="38">
        <v>165927241503</v>
      </c>
      <c r="U1393" s="38">
        <v>827190192763</v>
      </c>
      <c r="V1393" s="38">
        <v>-150000000000</v>
      </c>
      <c r="W1393" s="38"/>
      <c r="X1393" s="38">
        <v>827190192763</v>
      </c>
      <c r="Y1393" s="38">
        <v>-150000000000</v>
      </c>
    </row>
    <row r="1394" spans="2:25" hidden="1" x14ac:dyDescent="0.3">
      <c r="B1394">
        <v>3497</v>
      </c>
      <c r="C1394">
        <v>-8.0308595759999992</v>
      </c>
      <c r="D1394">
        <v>13.372510506199999</v>
      </c>
      <c r="E1394">
        <v>0</v>
      </c>
      <c r="S1394">
        <v>27469</v>
      </c>
      <c r="T1394" s="38">
        <v>166017111578</v>
      </c>
      <c r="U1394" s="38">
        <v>921485271749</v>
      </c>
      <c r="V1394" s="38">
        <v>-150000000000</v>
      </c>
      <c r="W1394" s="38"/>
      <c r="X1394" s="38">
        <v>921485271749</v>
      </c>
      <c r="Y1394" s="38">
        <v>-150000000000</v>
      </c>
    </row>
    <row r="1395" spans="2:25" hidden="1" x14ac:dyDescent="0.3">
      <c r="B1395">
        <v>3473</v>
      </c>
      <c r="C1395">
        <v>-8.0082830960900004</v>
      </c>
      <c r="D1395">
        <v>8.1874735558299996</v>
      </c>
      <c r="E1395">
        <v>0</v>
      </c>
      <c r="S1395">
        <v>27470</v>
      </c>
      <c r="T1395" s="38">
        <v>166013742227</v>
      </c>
      <c r="U1395" s="38">
        <v>101575414732</v>
      </c>
      <c r="V1395" s="38">
        <v>-150000000000</v>
      </c>
      <c r="W1395" s="38"/>
      <c r="X1395" s="38">
        <v>101575414732</v>
      </c>
      <c r="Y1395" s="38">
        <v>-150000000000</v>
      </c>
    </row>
    <row r="1396" spans="2:25" hidden="1" x14ac:dyDescent="0.3">
      <c r="B1396">
        <v>3599</v>
      </c>
      <c r="C1396">
        <v>-7.9804858893899997</v>
      </c>
      <c r="D1396">
        <v>18.877072486300001</v>
      </c>
      <c r="E1396">
        <v>0</v>
      </c>
      <c r="S1396">
        <v>27471</v>
      </c>
      <c r="T1396" s="38">
        <v>166022772321</v>
      </c>
      <c r="U1396" s="38">
        <v>111012753280</v>
      </c>
      <c r="V1396" s="38">
        <v>-150000000000</v>
      </c>
      <c r="W1396" s="38"/>
      <c r="X1396" s="38">
        <v>111012753280</v>
      </c>
      <c r="Y1396" s="38">
        <v>-150000000000</v>
      </c>
    </row>
    <row r="1397" spans="2:25" hidden="1" x14ac:dyDescent="0.3">
      <c r="B1397">
        <v>3335</v>
      </c>
      <c r="C1397">
        <v>-7.9639178455300002</v>
      </c>
      <c r="D1397">
        <v>7.4255568382700003</v>
      </c>
      <c r="E1397">
        <v>0</v>
      </c>
      <c r="S1397">
        <v>27472</v>
      </c>
      <c r="T1397" s="38">
        <v>226394575852</v>
      </c>
      <c r="U1397" s="38">
        <v>447070444859</v>
      </c>
      <c r="V1397" s="38">
        <v>-150000000000</v>
      </c>
      <c r="W1397" s="38"/>
      <c r="X1397" s="38">
        <v>447070444859</v>
      </c>
      <c r="Y1397" s="38">
        <v>-150000000000</v>
      </c>
    </row>
    <row r="1398" spans="2:25" hidden="1" x14ac:dyDescent="0.3">
      <c r="B1398">
        <v>2740</v>
      </c>
      <c r="C1398">
        <v>-7.9442342536700004</v>
      </c>
      <c r="D1398">
        <v>15.320976051100001</v>
      </c>
      <c r="E1398">
        <v>0</v>
      </c>
      <c r="S1398">
        <v>27473</v>
      </c>
      <c r="T1398" s="38">
        <v>226251381030</v>
      </c>
      <c r="U1398" s="38">
        <v>541864479980</v>
      </c>
      <c r="V1398" s="38">
        <v>-150000000000</v>
      </c>
      <c r="W1398" s="38"/>
      <c r="X1398" s="38">
        <v>541864479980</v>
      </c>
      <c r="Y1398" s="38">
        <v>-150000000000</v>
      </c>
    </row>
    <row r="1399" spans="2:25" hidden="1" x14ac:dyDescent="0.3">
      <c r="B1399">
        <v>3279</v>
      </c>
      <c r="C1399">
        <v>-7.9370448676900001</v>
      </c>
      <c r="D1399">
        <v>6.63536066076</v>
      </c>
      <c r="E1399">
        <v>0</v>
      </c>
      <c r="T1399" s="38"/>
      <c r="V1399" s="38"/>
    </row>
    <row r="1400" spans="2:25" hidden="1" x14ac:dyDescent="0.3">
      <c r="B1400">
        <v>3241</v>
      </c>
      <c r="C1400">
        <v>-7.9133025150099998</v>
      </c>
      <c r="D1400">
        <v>19.4059037468</v>
      </c>
      <c r="E1400">
        <v>0</v>
      </c>
      <c r="S1400" t="s">
        <v>143</v>
      </c>
      <c r="T1400" s="38" t="s">
        <v>144</v>
      </c>
      <c r="U1400" s="38" t="s">
        <v>145</v>
      </c>
      <c r="V1400" s="38" t="s">
        <v>146</v>
      </c>
      <c r="X1400" t="s">
        <v>145</v>
      </c>
      <c r="Y1400" t="s">
        <v>146</v>
      </c>
    </row>
    <row r="1401" spans="2:25" hidden="1" x14ac:dyDescent="0.3">
      <c r="B1401">
        <v>3211</v>
      </c>
      <c r="C1401">
        <v>-7.9036683132299999</v>
      </c>
      <c r="D1401">
        <v>5.8247769740699997</v>
      </c>
      <c r="E1401">
        <v>0</v>
      </c>
      <c r="S1401">
        <v>27474</v>
      </c>
      <c r="T1401" s="38">
        <v>226111577343</v>
      </c>
      <c r="U1401" s="38">
        <v>635777530047</v>
      </c>
      <c r="V1401" s="38">
        <v>-150000000000</v>
      </c>
      <c r="W1401" s="38"/>
      <c r="X1401" s="38">
        <v>635777530047</v>
      </c>
      <c r="Y1401" s="38">
        <v>-150000000000</v>
      </c>
    </row>
    <row r="1402" spans="2:25" hidden="1" x14ac:dyDescent="0.3">
      <c r="B1402">
        <v>2732</v>
      </c>
      <c r="C1402">
        <v>-7.9003770760099998</v>
      </c>
      <c r="D1402">
        <v>11.116998693299999</v>
      </c>
      <c r="E1402">
        <v>0</v>
      </c>
      <c r="S1402">
        <v>27475</v>
      </c>
      <c r="T1402" s="38">
        <v>226021473191</v>
      </c>
      <c r="U1402" s="38">
        <v>730544411513</v>
      </c>
      <c r="V1402" s="38">
        <v>-150000000000</v>
      </c>
      <c r="W1402" s="38"/>
      <c r="X1402" s="38">
        <v>730544411513</v>
      </c>
      <c r="Y1402" s="38">
        <v>-150000000000</v>
      </c>
    </row>
    <row r="1403" spans="2:25" hidden="1" x14ac:dyDescent="0.3">
      <c r="B1403">
        <v>3512</v>
      </c>
      <c r="C1403">
        <v>-7.8619004110999997</v>
      </c>
      <c r="D1403">
        <v>9.5289830314799993</v>
      </c>
      <c r="E1403">
        <v>0</v>
      </c>
      <c r="S1403">
        <v>27476</v>
      </c>
      <c r="T1403" s="38">
        <v>225977630102</v>
      </c>
      <c r="U1403" s="38">
        <v>824713103779</v>
      </c>
      <c r="V1403" s="38">
        <v>-150000000000</v>
      </c>
      <c r="W1403" s="38"/>
      <c r="X1403" s="38">
        <v>824713103779</v>
      </c>
      <c r="Y1403" s="38">
        <v>-150000000000</v>
      </c>
    </row>
    <row r="1404" spans="2:25" hidden="1" x14ac:dyDescent="0.3">
      <c r="B1404">
        <v>3517</v>
      </c>
      <c r="C1404">
        <v>-7.8529062213799996</v>
      </c>
      <c r="D1404">
        <v>10.367377833899999</v>
      </c>
      <c r="E1404">
        <v>0</v>
      </c>
      <c r="S1404">
        <v>27477</v>
      </c>
      <c r="T1404" s="38">
        <v>225976282928</v>
      </c>
      <c r="U1404" s="38">
        <v>919118005300</v>
      </c>
      <c r="V1404" s="38">
        <v>-150000000000</v>
      </c>
      <c r="W1404" s="38"/>
      <c r="X1404" s="38">
        <v>919118005300</v>
      </c>
      <c r="Y1404" s="38">
        <v>-150000000000</v>
      </c>
    </row>
    <row r="1405" spans="2:25" hidden="1" x14ac:dyDescent="0.3">
      <c r="B1405">
        <v>3116</v>
      </c>
      <c r="C1405">
        <v>-7.8486847185800004</v>
      </c>
      <c r="D1405">
        <v>5.0049925584599997</v>
      </c>
      <c r="E1405">
        <v>0</v>
      </c>
      <c r="S1405">
        <v>27478</v>
      </c>
      <c r="T1405" s="38">
        <v>225986502882</v>
      </c>
      <c r="U1405" s="38">
        <v>101445427536</v>
      </c>
      <c r="V1405" s="38">
        <v>-150000000000</v>
      </c>
      <c r="W1405" s="38"/>
      <c r="X1405" s="38">
        <v>101445427536</v>
      </c>
      <c r="Y1405" s="38">
        <v>-150000000000</v>
      </c>
    </row>
    <row r="1406" spans="2:25" hidden="1" x14ac:dyDescent="0.3">
      <c r="B1406">
        <v>3835</v>
      </c>
      <c r="C1406">
        <v>-7.8461191406299999</v>
      </c>
      <c r="D1406">
        <v>19.9347350072</v>
      </c>
      <c r="E1406">
        <v>0</v>
      </c>
      <c r="S1406">
        <v>27479</v>
      </c>
      <c r="T1406" s="38">
        <v>171022772321</v>
      </c>
      <c r="U1406" s="38">
        <v>115737753280</v>
      </c>
      <c r="V1406" s="38">
        <v>-150000000000</v>
      </c>
      <c r="W1406" s="38"/>
      <c r="X1406" s="38">
        <v>115737753280</v>
      </c>
      <c r="Y1406" s="38">
        <v>-150000000000</v>
      </c>
    </row>
    <row r="1407" spans="2:25" hidden="1" x14ac:dyDescent="0.3">
      <c r="B1407">
        <v>3395</v>
      </c>
      <c r="C1407">
        <v>-7.8451219434199997</v>
      </c>
      <c r="D1407">
        <v>13.9300102194</v>
      </c>
      <c r="E1407">
        <v>0</v>
      </c>
      <c r="S1407">
        <v>27480</v>
      </c>
      <c r="T1407" s="38">
        <v>186070933514</v>
      </c>
      <c r="U1407" s="38">
        <v>110875886354</v>
      </c>
      <c r="V1407" s="38">
        <v>-150000000000</v>
      </c>
      <c r="W1407" s="38"/>
      <c r="X1407" s="38">
        <v>110875886354</v>
      </c>
      <c r="Y1407" s="38">
        <v>-150000000000</v>
      </c>
    </row>
    <row r="1408" spans="2:25" hidden="1" x14ac:dyDescent="0.3">
      <c r="B1408">
        <v>2747</v>
      </c>
      <c r="C1408">
        <v>-7.8317683779099996</v>
      </c>
      <c r="D1408">
        <v>9.2175622670300008</v>
      </c>
      <c r="E1408">
        <v>0</v>
      </c>
      <c r="S1408">
        <v>27481</v>
      </c>
      <c r="T1408" s="38">
        <v>176051980836</v>
      </c>
      <c r="U1408" s="38">
        <v>110949905008</v>
      </c>
      <c r="V1408" s="38">
        <v>-150000000000</v>
      </c>
      <c r="W1408" s="38"/>
      <c r="X1408" s="38">
        <v>110949905008</v>
      </c>
      <c r="Y1408" s="38">
        <v>-150000000000</v>
      </c>
    </row>
    <row r="1409" spans="2:25" hidden="1" x14ac:dyDescent="0.3">
      <c r="B1409">
        <v>3866</v>
      </c>
      <c r="C1409">
        <v>-7.8016363447200003</v>
      </c>
      <c r="D1409">
        <v>8.9061415025800006</v>
      </c>
      <c r="E1409">
        <v>0</v>
      </c>
      <c r="S1409">
        <v>27482</v>
      </c>
      <c r="T1409" s="38">
        <v>196058790950</v>
      </c>
      <c r="U1409" s="38">
        <v>110846113118</v>
      </c>
      <c r="V1409" s="38">
        <v>-150000000000</v>
      </c>
      <c r="W1409" s="38"/>
      <c r="X1409" s="38">
        <v>110846113118</v>
      </c>
      <c r="Y1409" s="38">
        <v>-150000000000</v>
      </c>
    </row>
    <row r="1410" spans="2:25" hidden="1" x14ac:dyDescent="0.3">
      <c r="B1410">
        <v>3524</v>
      </c>
      <c r="C1410">
        <v>-7.7969323747499999</v>
      </c>
      <c r="D1410">
        <v>16.5322981865</v>
      </c>
      <c r="E1410">
        <v>0</v>
      </c>
      <c r="S1410">
        <v>27483</v>
      </c>
      <c r="T1410" s="38">
        <v>206024232738</v>
      </c>
      <c r="U1410" s="38">
        <v>110848238879</v>
      </c>
      <c r="V1410" s="38">
        <v>-150000000000</v>
      </c>
      <c r="W1410" s="38"/>
      <c r="X1410" s="38">
        <v>110848238879</v>
      </c>
      <c r="Y1410" s="38">
        <v>-150000000000</v>
      </c>
    </row>
    <row r="1411" spans="2:25" hidden="1" x14ac:dyDescent="0.3">
      <c r="B1411">
        <v>3155</v>
      </c>
      <c r="C1411">
        <v>-7.7936826650000004</v>
      </c>
      <c r="D1411">
        <v>20.452831122799999</v>
      </c>
      <c r="E1411">
        <v>0</v>
      </c>
      <c r="S1411">
        <v>27484</v>
      </c>
      <c r="T1411" s="38">
        <v>215993635889</v>
      </c>
      <c r="U1411" s="38">
        <v>110860803087</v>
      </c>
      <c r="V1411" s="38">
        <v>-150000000000</v>
      </c>
      <c r="W1411" s="38"/>
      <c r="X1411" s="38">
        <v>110860803087</v>
      </c>
      <c r="Y1411" s="38">
        <v>-150000000000</v>
      </c>
    </row>
    <row r="1412" spans="2:25" hidden="1" x14ac:dyDescent="0.3">
      <c r="B1412">
        <v>3004</v>
      </c>
      <c r="C1412">
        <v>-7.77804691477</v>
      </c>
      <c r="D1412">
        <v>4.1888579018399996</v>
      </c>
      <c r="E1412">
        <v>0</v>
      </c>
      <c r="S1412">
        <v>27485</v>
      </c>
      <c r="T1412" s="38">
        <v>225986469102</v>
      </c>
      <c r="U1412" s="38">
        <v>110954942701</v>
      </c>
      <c r="V1412" s="38">
        <v>-150000000000</v>
      </c>
      <c r="W1412" s="38"/>
      <c r="X1412" s="38">
        <v>110954942701</v>
      </c>
      <c r="Y1412" s="38">
        <v>-150000000000</v>
      </c>
    </row>
    <row r="1413" spans="2:25" hidden="1" x14ac:dyDescent="0.3">
      <c r="B1413">
        <v>3650</v>
      </c>
      <c r="C1413">
        <v>-7.74124618937</v>
      </c>
      <c r="D1413">
        <v>20.970927238400002</v>
      </c>
      <c r="E1413">
        <v>0</v>
      </c>
      <c r="S1413">
        <v>27486</v>
      </c>
      <c r="T1413" s="38">
        <v>182608336691</v>
      </c>
      <c r="U1413" s="38">
        <v>352920750811</v>
      </c>
      <c r="V1413" s="38">
        <v>-150000000000</v>
      </c>
      <c r="W1413" s="38"/>
      <c r="X1413" s="38">
        <v>352920750811</v>
      </c>
      <c r="Y1413" s="38">
        <v>-150000000000</v>
      </c>
    </row>
    <row r="1414" spans="2:25" hidden="1" x14ac:dyDescent="0.3">
      <c r="B1414">
        <v>3498</v>
      </c>
      <c r="C1414">
        <v>-7.7264016583800004</v>
      </c>
      <c r="D1414">
        <v>8.5713334986700005</v>
      </c>
      <c r="E1414">
        <v>0</v>
      </c>
      <c r="S1414">
        <v>27487</v>
      </c>
      <c r="T1414" s="38">
        <v>191276606792</v>
      </c>
      <c r="U1414" s="38">
        <v>351891420949</v>
      </c>
      <c r="V1414" s="38">
        <v>-150000000000</v>
      </c>
      <c r="W1414" s="38"/>
      <c r="X1414" s="38">
        <v>351891420949</v>
      </c>
      <c r="Y1414" s="38">
        <v>-150000000000</v>
      </c>
    </row>
    <row r="1415" spans="2:25" hidden="1" x14ac:dyDescent="0.3">
      <c r="B1415">
        <v>2868</v>
      </c>
      <c r="C1415">
        <v>-7.7031306366200001</v>
      </c>
      <c r="D1415">
        <v>3.3920794718899998</v>
      </c>
      <c r="E1415">
        <v>0</v>
      </c>
      <c r="S1415">
        <v>27488</v>
      </c>
      <c r="T1415" s="38">
        <v>199947704543</v>
      </c>
      <c r="U1415" s="38">
        <v>352035884261</v>
      </c>
      <c r="V1415" s="38">
        <v>-150000000000</v>
      </c>
      <c r="W1415" s="38"/>
      <c r="X1415" s="38">
        <v>352035884261</v>
      </c>
      <c r="Y1415" s="38">
        <v>-150000000000</v>
      </c>
    </row>
    <row r="1416" spans="2:25" hidden="1" x14ac:dyDescent="0.3">
      <c r="B1416">
        <v>3504</v>
      </c>
      <c r="C1416">
        <v>-7.7031124032399996</v>
      </c>
      <c r="D1416">
        <v>12.6399773183</v>
      </c>
      <c r="E1416">
        <v>0</v>
      </c>
      <c r="S1416">
        <v>27489</v>
      </c>
      <c r="T1416" s="38">
        <v>208675717440</v>
      </c>
      <c r="U1416" s="38">
        <v>352310613541</v>
      </c>
      <c r="V1416" s="38">
        <v>-150000000000</v>
      </c>
      <c r="W1416" s="38"/>
      <c r="X1416" s="38">
        <v>352310613541</v>
      </c>
      <c r="Y1416" s="38">
        <v>-150000000000</v>
      </c>
    </row>
    <row r="1417" spans="2:25" hidden="1" x14ac:dyDescent="0.3">
      <c r="B1417">
        <v>3050</v>
      </c>
      <c r="C1417">
        <v>-7.7007759445300001</v>
      </c>
      <c r="D1417">
        <v>21.498399595999999</v>
      </c>
      <c r="E1417">
        <v>0</v>
      </c>
      <c r="S1417">
        <v>27490</v>
      </c>
      <c r="T1417" s="38">
        <v>217563015880</v>
      </c>
      <c r="U1417" s="38">
        <v>352327097654</v>
      </c>
      <c r="V1417" s="38">
        <v>-150000000000</v>
      </c>
      <c r="W1417" s="38"/>
      <c r="X1417" s="38">
        <v>352327097654</v>
      </c>
      <c r="Y1417" s="38">
        <v>-150000000000</v>
      </c>
    </row>
    <row r="1418" spans="2:25" hidden="1" x14ac:dyDescent="0.3">
      <c r="B1418">
        <v>3399</v>
      </c>
      <c r="C1418">
        <v>-7.6745848755299999</v>
      </c>
      <c r="D1418">
        <v>11.816088002700001</v>
      </c>
      <c r="E1418">
        <v>0</v>
      </c>
      <c r="S1418">
        <v>27491</v>
      </c>
      <c r="T1418" s="38">
        <v>226517965643</v>
      </c>
      <c r="U1418" s="38">
        <v>352053353551</v>
      </c>
      <c r="V1418" s="38">
        <v>-150000000000</v>
      </c>
      <c r="W1418" s="38"/>
      <c r="X1418" s="38">
        <v>352053353551</v>
      </c>
      <c r="Y1418" s="38">
        <v>-150000000000</v>
      </c>
    </row>
    <row r="1419" spans="2:25" hidden="1" x14ac:dyDescent="0.3">
      <c r="B1419">
        <v>3470</v>
      </c>
      <c r="C1419">
        <v>-7.6642286350099997</v>
      </c>
      <c r="D1419">
        <v>17.829150595000002</v>
      </c>
      <c r="E1419">
        <v>0</v>
      </c>
      <c r="S1419">
        <v>27492</v>
      </c>
      <c r="T1419" s="38">
        <v>169765220629</v>
      </c>
      <c r="U1419" s="38">
        <v>499169573115</v>
      </c>
      <c r="V1419" s="38">
        <v>-150000000000</v>
      </c>
      <c r="W1419" s="38"/>
      <c r="X1419" s="38">
        <v>499169573115</v>
      </c>
      <c r="Y1419" s="38">
        <v>-150000000000</v>
      </c>
    </row>
    <row r="1420" spans="2:25" hidden="1" x14ac:dyDescent="0.3">
      <c r="B1420">
        <v>3710</v>
      </c>
      <c r="C1420">
        <v>-7.6603056996800003</v>
      </c>
      <c r="D1420">
        <v>22.025871953599999</v>
      </c>
      <c r="E1420">
        <v>0</v>
      </c>
      <c r="S1420">
        <v>27493</v>
      </c>
      <c r="T1420" s="38">
        <v>170130005158</v>
      </c>
      <c r="U1420" s="38">
        <v>593846429568</v>
      </c>
      <c r="V1420" s="38">
        <v>-150000000000</v>
      </c>
      <c r="W1420" s="38"/>
      <c r="X1420" s="38">
        <v>593846429568</v>
      </c>
      <c r="Y1420" s="38">
        <v>-150000000000</v>
      </c>
    </row>
    <row r="1421" spans="2:25" hidden="1" x14ac:dyDescent="0.3">
      <c r="B1421">
        <v>3398</v>
      </c>
      <c r="C1421">
        <v>-7.6534405814399999</v>
      </c>
      <c r="D1421">
        <v>10.691406265399999</v>
      </c>
      <c r="E1421">
        <v>0</v>
      </c>
      <c r="T1421" s="38"/>
      <c r="U1421" s="38"/>
      <c r="V1421" s="38"/>
    </row>
    <row r="1422" spans="2:25" hidden="1" x14ac:dyDescent="0.3">
      <c r="B1422">
        <v>3533</v>
      </c>
      <c r="C1422">
        <v>-7.6511669720400004</v>
      </c>
      <c r="D1422">
        <v>8.2365254947600004</v>
      </c>
      <c r="E1422">
        <v>0</v>
      </c>
      <c r="S1422" t="s">
        <v>143</v>
      </c>
      <c r="T1422" s="38" t="s">
        <v>144</v>
      </c>
      <c r="U1422" s="38" t="s">
        <v>145</v>
      </c>
      <c r="V1422" s="38" t="s">
        <v>146</v>
      </c>
      <c r="X1422" t="s">
        <v>145</v>
      </c>
      <c r="Y1422" t="s">
        <v>146</v>
      </c>
    </row>
    <row r="1423" spans="2:25" x14ac:dyDescent="0.3">
      <c r="B1423">
        <v>1367</v>
      </c>
      <c r="C1423">
        <v>-7.6375000000000002</v>
      </c>
      <c r="D1423">
        <v>0</v>
      </c>
      <c r="E1423">
        <v>0</v>
      </c>
      <c r="T1423" s="38"/>
      <c r="U1423" s="38"/>
      <c r="V1423" s="38"/>
      <c r="W1423" s="38"/>
      <c r="X1423" s="38"/>
      <c r="Y1423" s="38"/>
    </row>
    <row r="1424" spans="2:25" hidden="1" x14ac:dyDescent="0.3">
      <c r="B1424">
        <v>1760</v>
      </c>
      <c r="C1424">
        <v>-7.6375000000000002</v>
      </c>
      <c r="D1424">
        <v>2.6</v>
      </c>
      <c r="E1424">
        <v>0</v>
      </c>
      <c r="S1424">
        <v>27495</v>
      </c>
      <c r="T1424" s="38">
        <v>170722425344</v>
      </c>
      <c r="U1424" s="38">
        <v>780670459499</v>
      </c>
      <c r="V1424" s="38">
        <v>-150000000000</v>
      </c>
      <c r="W1424" s="38"/>
      <c r="X1424" s="38">
        <v>780670459499</v>
      </c>
      <c r="Y1424" s="38">
        <v>-150000000000</v>
      </c>
    </row>
    <row r="1425" spans="2:25" hidden="1" x14ac:dyDescent="0.3">
      <c r="B1425">
        <v>3933</v>
      </c>
      <c r="C1425">
        <v>-7.6375000000000002</v>
      </c>
      <c r="D1425">
        <v>0.86666666666699999</v>
      </c>
      <c r="E1425">
        <v>0</v>
      </c>
      <c r="S1425">
        <v>27496</v>
      </c>
      <c r="T1425" s="38">
        <v>170944353081</v>
      </c>
      <c r="U1425" s="38">
        <v>874425464512</v>
      </c>
      <c r="V1425" s="38">
        <v>-150000000000</v>
      </c>
      <c r="W1425" s="38"/>
      <c r="X1425" s="38">
        <v>874425464512</v>
      </c>
      <c r="Y1425" s="38">
        <v>-150000000000</v>
      </c>
    </row>
    <row r="1426" spans="2:25" hidden="1" x14ac:dyDescent="0.3">
      <c r="B1426">
        <v>3934</v>
      </c>
      <c r="C1426">
        <v>-7.6375000000000002</v>
      </c>
      <c r="D1426">
        <v>1.7333333333300001</v>
      </c>
      <c r="E1426">
        <v>0</v>
      </c>
      <c r="S1426">
        <v>27497</v>
      </c>
      <c r="T1426" s="38">
        <v>171030853805</v>
      </c>
      <c r="U1426" s="38">
        <v>968489419070</v>
      </c>
      <c r="V1426" s="38">
        <v>-150000000000</v>
      </c>
      <c r="W1426" s="38"/>
      <c r="X1426" s="38">
        <v>968489419070</v>
      </c>
      <c r="Y1426" s="38">
        <v>-150000000000</v>
      </c>
    </row>
    <row r="1427" spans="2:25" hidden="1" x14ac:dyDescent="0.3">
      <c r="B1427">
        <v>2923</v>
      </c>
      <c r="C1427">
        <v>-7.6332581425299999</v>
      </c>
      <c r="D1427">
        <v>22.548621471099999</v>
      </c>
      <c r="E1427">
        <v>0</v>
      </c>
      <c r="S1427">
        <v>27498</v>
      </c>
      <c r="T1427" s="38">
        <v>171036514548</v>
      </c>
      <c r="U1427" s="38">
        <v>106263168012</v>
      </c>
      <c r="V1427" s="38">
        <v>-150000000000</v>
      </c>
      <c r="W1427" s="38"/>
      <c r="X1427" s="38">
        <v>106263168012</v>
      </c>
      <c r="Y1427" s="38">
        <v>-150000000000</v>
      </c>
    </row>
    <row r="1428" spans="2:25" hidden="1" x14ac:dyDescent="0.3">
      <c r="B1428">
        <v>3359</v>
      </c>
      <c r="C1428">
        <v>-7.6196341673500001</v>
      </c>
      <c r="D1428">
        <v>7.8522878694499996</v>
      </c>
      <c r="E1428">
        <v>0</v>
      </c>
      <c r="S1428">
        <v>27499</v>
      </c>
      <c r="T1428" s="38">
        <v>221645956882</v>
      </c>
      <c r="U1428" s="38">
        <v>494934924839</v>
      </c>
      <c r="V1428" s="38">
        <v>-150000000000</v>
      </c>
      <c r="W1428" s="38"/>
      <c r="X1428" s="38">
        <v>494934924839</v>
      </c>
      <c r="Y1428" s="38">
        <v>-150000000000</v>
      </c>
    </row>
    <row r="1429" spans="2:25" hidden="1" x14ac:dyDescent="0.3">
      <c r="B1429">
        <v>3871</v>
      </c>
      <c r="C1429">
        <v>-7.6095007077399996</v>
      </c>
      <c r="D1429">
        <v>13.537277566</v>
      </c>
      <c r="E1429">
        <v>0</v>
      </c>
      <c r="S1429">
        <v>27500</v>
      </c>
      <c r="T1429" s="38">
        <v>221362958373</v>
      </c>
      <c r="U1429" s="38">
        <v>588842010027</v>
      </c>
      <c r="V1429" s="38">
        <v>-150000000000</v>
      </c>
      <c r="W1429" s="38"/>
      <c r="X1429" s="38">
        <v>588842010027</v>
      </c>
      <c r="Y1429" s="38">
        <v>-150000000000</v>
      </c>
    </row>
    <row r="1430" spans="2:25" hidden="1" x14ac:dyDescent="0.3">
      <c r="B1430">
        <v>3782</v>
      </c>
      <c r="C1430">
        <v>-7.6062105853700004</v>
      </c>
      <c r="D1430">
        <v>23.071370988599998</v>
      </c>
      <c r="E1430">
        <v>0</v>
      </c>
      <c r="S1430">
        <v>27501</v>
      </c>
      <c r="T1430" s="38">
        <v>221133050534</v>
      </c>
      <c r="U1430" s="38">
        <v>682721941560</v>
      </c>
      <c r="V1430" s="38">
        <v>-150000000000</v>
      </c>
      <c r="W1430" s="38"/>
      <c r="X1430" s="38">
        <v>682721941560</v>
      </c>
      <c r="Y1430" s="38">
        <v>-150000000000</v>
      </c>
    </row>
    <row r="1431" spans="2:25" hidden="1" x14ac:dyDescent="0.3">
      <c r="B1431">
        <v>2776</v>
      </c>
      <c r="C1431">
        <v>-7.5913405868000003</v>
      </c>
      <c r="D1431">
        <v>23.585685494300002</v>
      </c>
      <c r="E1431">
        <v>0</v>
      </c>
      <c r="S1431">
        <v>27502</v>
      </c>
      <c r="T1431" s="38">
        <v>220999103294</v>
      </c>
      <c r="U1431" s="38">
        <v>776857515293</v>
      </c>
      <c r="V1431" s="38">
        <v>-150000000000</v>
      </c>
      <c r="W1431" s="38"/>
      <c r="X1431" s="38">
        <v>776857515293</v>
      </c>
      <c r="Y1431" s="38">
        <v>-150000000000</v>
      </c>
    </row>
    <row r="1432" spans="2:25" hidden="1" x14ac:dyDescent="0.3">
      <c r="B1432">
        <v>3558</v>
      </c>
      <c r="C1432">
        <v>-7.5881013626699998</v>
      </c>
      <c r="D1432">
        <v>7.4680502441299996</v>
      </c>
      <c r="E1432">
        <v>0</v>
      </c>
      <c r="S1432">
        <v>27503</v>
      </c>
      <c r="T1432" s="38">
        <v>220953913031</v>
      </c>
      <c r="U1432" s="38">
        <v>870631109079</v>
      </c>
      <c r="V1432" s="38">
        <v>-150000000000</v>
      </c>
      <c r="W1432" s="38"/>
      <c r="X1432" s="38">
        <v>870631109079</v>
      </c>
      <c r="Y1432" s="38">
        <v>-150000000000</v>
      </c>
    </row>
    <row r="1433" spans="2:25" hidden="1" x14ac:dyDescent="0.3">
      <c r="B1433">
        <v>2745</v>
      </c>
      <c r="C1433">
        <v>-7.5813841525100001</v>
      </c>
      <c r="D1433">
        <v>9.7440849694700002</v>
      </c>
      <c r="E1433">
        <v>0</v>
      </c>
      <c r="S1433">
        <v>27504</v>
      </c>
      <c r="T1433" s="38">
        <v>220962785810</v>
      </c>
      <c r="U1433" s="38">
        <v>965572280662</v>
      </c>
      <c r="V1433" s="38">
        <v>-150000000000</v>
      </c>
      <c r="W1433" s="38"/>
      <c r="X1433" s="38">
        <v>965572280662</v>
      </c>
      <c r="Y1433" s="38">
        <v>-150000000000</v>
      </c>
    </row>
    <row r="1434" spans="2:25" hidden="1" x14ac:dyDescent="0.3">
      <c r="B1434">
        <v>3506</v>
      </c>
      <c r="C1434">
        <v>-7.5768870576399996</v>
      </c>
      <c r="D1434">
        <v>10.163282370699999</v>
      </c>
      <c r="E1434">
        <v>0</v>
      </c>
      <c r="S1434">
        <v>27505</v>
      </c>
      <c r="T1434" s="38">
        <v>220972971983</v>
      </c>
      <c r="U1434" s="38">
        <v>106120370237</v>
      </c>
      <c r="V1434" s="38">
        <v>-150000000000</v>
      </c>
      <c r="W1434" s="38"/>
      <c r="X1434" s="38">
        <v>106120370237</v>
      </c>
      <c r="Y1434" s="38">
        <v>-150000000000</v>
      </c>
    </row>
    <row r="1435" spans="2:25" hidden="1" x14ac:dyDescent="0.3">
      <c r="B1435">
        <v>3382</v>
      </c>
      <c r="C1435">
        <v>-7.5765147409500004</v>
      </c>
      <c r="D1435">
        <v>16.043211620800001</v>
      </c>
      <c r="E1435">
        <v>0</v>
      </c>
      <c r="S1435">
        <v>27506</v>
      </c>
      <c r="T1435" s="38">
        <v>181048820490</v>
      </c>
      <c r="U1435" s="38">
        <v>106192366492</v>
      </c>
      <c r="V1435" s="38">
        <v>-150000000000</v>
      </c>
      <c r="W1435" s="38"/>
      <c r="X1435" s="38">
        <v>106192366492</v>
      </c>
      <c r="Y1435" s="38">
        <v>-150000000000</v>
      </c>
    </row>
    <row r="1436" spans="2:25" hidden="1" x14ac:dyDescent="0.3">
      <c r="B1436">
        <v>2411</v>
      </c>
      <c r="C1436">
        <v>-7.5764705882300003</v>
      </c>
      <c r="D1436">
        <v>24.1</v>
      </c>
      <c r="E1436">
        <v>0</v>
      </c>
      <c r="S1436">
        <v>27507</v>
      </c>
      <c r="T1436" s="38">
        <v>191064448718</v>
      </c>
      <c r="U1436" s="38">
        <v>106074050863</v>
      </c>
      <c r="V1436" s="38">
        <v>-150000000000</v>
      </c>
      <c r="W1436" s="38"/>
      <c r="X1436" s="38">
        <v>106074050863</v>
      </c>
      <c r="Y1436" s="38">
        <v>-150000000000</v>
      </c>
    </row>
    <row r="1437" spans="2:25" hidden="1" x14ac:dyDescent="0.3">
      <c r="B1437">
        <v>3311</v>
      </c>
      <c r="C1437">
        <v>-7.5651371455499996</v>
      </c>
      <c r="D1437">
        <v>7.0683712806700001</v>
      </c>
      <c r="E1437">
        <v>0</v>
      </c>
      <c r="S1437">
        <v>27508</v>
      </c>
      <c r="T1437" s="38">
        <v>201017847028</v>
      </c>
      <c r="U1437" s="38">
        <v>106018146440</v>
      </c>
      <c r="V1437" s="38">
        <v>-150000000000</v>
      </c>
      <c r="W1437" s="38"/>
      <c r="X1437" s="38">
        <v>106018146440</v>
      </c>
      <c r="Y1437" s="38">
        <v>-150000000000</v>
      </c>
    </row>
    <row r="1438" spans="2:25" hidden="1" x14ac:dyDescent="0.3">
      <c r="B1438">
        <v>3381</v>
      </c>
      <c r="C1438">
        <v>-7.55250969107</v>
      </c>
      <c r="D1438">
        <v>14.4871425369</v>
      </c>
      <c r="E1438">
        <v>0</v>
      </c>
      <c r="S1438">
        <v>27509</v>
      </c>
      <c r="T1438" s="38">
        <v>210998959207</v>
      </c>
      <c r="U1438" s="38">
        <v>106028278507</v>
      </c>
      <c r="V1438" s="38">
        <v>-150000000000</v>
      </c>
      <c r="W1438" s="38"/>
      <c r="X1438" s="38">
        <v>106028278507</v>
      </c>
      <c r="Y1438" s="38">
        <v>-150000000000</v>
      </c>
    </row>
    <row r="1439" spans="2:25" hidden="1" x14ac:dyDescent="0.3">
      <c r="B1439">
        <v>3592</v>
      </c>
      <c r="C1439">
        <v>-7.5421729284200003</v>
      </c>
      <c r="D1439">
        <v>6.6686923172099997</v>
      </c>
      <c r="E1439">
        <v>0</v>
      </c>
      <c r="S1439">
        <v>27510</v>
      </c>
      <c r="T1439" s="38">
        <v>178284402494</v>
      </c>
      <c r="U1439" s="38">
        <v>401364281392</v>
      </c>
      <c r="V1439" s="38">
        <v>-150000000000</v>
      </c>
      <c r="W1439" s="38"/>
      <c r="X1439" s="38">
        <v>401364281392</v>
      </c>
      <c r="Y1439" s="38">
        <v>-150000000000</v>
      </c>
    </row>
    <row r="1440" spans="2:25" hidden="1" x14ac:dyDescent="0.3">
      <c r="B1440">
        <v>3248</v>
      </c>
      <c r="C1440">
        <v>-7.5230648466599996</v>
      </c>
      <c r="D1440">
        <v>6.25757114488</v>
      </c>
      <c r="E1440">
        <v>0</v>
      </c>
      <c r="S1440">
        <v>27511</v>
      </c>
      <c r="T1440" s="38">
        <v>186900282074</v>
      </c>
      <c r="U1440" s="38">
        <v>398927863996</v>
      </c>
      <c r="V1440" s="38">
        <v>-150000000000</v>
      </c>
      <c r="W1440" s="38"/>
      <c r="X1440" s="38">
        <v>398927863996</v>
      </c>
      <c r="Y1440" s="38">
        <v>-150000000000</v>
      </c>
    </row>
    <row r="1441" spans="2:25" hidden="1" x14ac:dyDescent="0.3">
      <c r="B1441">
        <v>3844</v>
      </c>
      <c r="C1441">
        <v>-7.5039567648899999</v>
      </c>
      <c r="D1441">
        <v>5.8464499725400003</v>
      </c>
      <c r="E1441">
        <v>0</v>
      </c>
      <c r="S1441">
        <v>27512</v>
      </c>
      <c r="T1441" s="38">
        <v>195458223056</v>
      </c>
      <c r="U1441" s="38">
        <v>398488915061</v>
      </c>
      <c r="V1441" s="38">
        <v>-150000000000</v>
      </c>
      <c r="W1441" s="38"/>
      <c r="X1441" s="38">
        <v>398488915061</v>
      </c>
      <c r="Y1441" s="38">
        <v>-150000000000</v>
      </c>
    </row>
    <row r="1442" spans="2:25" hidden="1" x14ac:dyDescent="0.3">
      <c r="B1442">
        <v>3456</v>
      </c>
      <c r="C1442">
        <v>-7.4878954583999997</v>
      </c>
      <c r="D1442">
        <v>18.886433705599998</v>
      </c>
      <c r="E1442">
        <v>0</v>
      </c>
      <c r="S1442">
        <v>27513</v>
      </c>
      <c r="T1442" s="38">
        <v>203974537938</v>
      </c>
      <c r="U1442" s="38">
        <v>400054492973</v>
      </c>
      <c r="V1442" s="38">
        <v>-150000000000</v>
      </c>
      <c r="W1442" s="38"/>
      <c r="X1442" s="38">
        <v>400054492973</v>
      </c>
      <c r="Y1442" s="38">
        <v>-150000000000</v>
      </c>
    </row>
    <row r="1443" spans="2:25" hidden="1" x14ac:dyDescent="0.3">
      <c r="B1443">
        <v>3383</v>
      </c>
      <c r="C1443">
        <v>-7.4842847148000002</v>
      </c>
      <c r="D1443">
        <v>17.166057270300001</v>
      </c>
      <c r="E1443">
        <v>0</v>
      </c>
      <c r="T1443" s="38"/>
      <c r="U1443" s="38"/>
      <c r="V1443" s="38"/>
    </row>
    <row r="1444" spans="2:25" hidden="1" x14ac:dyDescent="0.3">
      <c r="B1444">
        <v>3165</v>
      </c>
      <c r="C1444">
        <v>-7.4753011491399999</v>
      </c>
      <c r="D1444">
        <v>5.4329568310300003</v>
      </c>
      <c r="E1444">
        <v>0</v>
      </c>
      <c r="S1444" t="s">
        <v>143</v>
      </c>
      <c r="T1444" s="38" t="s">
        <v>144</v>
      </c>
      <c r="U1444" s="38" t="s">
        <v>145</v>
      </c>
      <c r="V1444" s="38" t="s">
        <v>146</v>
      </c>
      <c r="X1444" t="s">
        <v>145</v>
      </c>
      <c r="Y1444" t="s">
        <v>146</v>
      </c>
    </row>
    <row r="1445" spans="2:25" hidden="1" x14ac:dyDescent="0.3">
      <c r="B1445">
        <v>3492</v>
      </c>
      <c r="C1445">
        <v>-7.4653211024999999</v>
      </c>
      <c r="D1445">
        <v>13.119549982800001</v>
      </c>
      <c r="E1445">
        <v>0</v>
      </c>
      <c r="S1445">
        <v>27514</v>
      </c>
      <c r="T1445" s="38">
        <v>212858911747</v>
      </c>
      <c r="U1445" s="38">
        <v>399988345366</v>
      </c>
      <c r="V1445" s="38">
        <v>-150000000000</v>
      </c>
      <c r="W1445" s="38"/>
      <c r="X1445" s="38">
        <v>399988345366</v>
      </c>
      <c r="Y1445" s="38">
        <v>-150000000000</v>
      </c>
    </row>
    <row r="1446" spans="2:25" hidden="1" x14ac:dyDescent="0.3">
      <c r="B1446">
        <v>3869</v>
      </c>
      <c r="C1446">
        <v>-7.4539749415000003</v>
      </c>
      <c r="D1446">
        <v>11.0154346968</v>
      </c>
      <c r="E1446">
        <v>0</v>
      </c>
      <c r="S1446">
        <v>27515</v>
      </c>
      <c r="T1446" s="38">
        <v>173957522448</v>
      </c>
      <c r="U1446" s="38">
        <v>450226050402</v>
      </c>
      <c r="V1446" s="38">
        <v>-150000000000</v>
      </c>
      <c r="W1446" s="38"/>
      <c r="X1446" s="38">
        <v>450226050402</v>
      </c>
      <c r="Y1446" s="38">
        <v>-150000000000</v>
      </c>
    </row>
    <row r="1447" spans="2:25" hidden="1" x14ac:dyDescent="0.3">
      <c r="B1447">
        <v>3637</v>
      </c>
      <c r="C1447">
        <v>-7.4466455333899999</v>
      </c>
      <c r="D1447">
        <v>5.0194636895100002</v>
      </c>
      <c r="E1447">
        <v>0</v>
      </c>
      <c r="S1447">
        <v>27516</v>
      </c>
      <c r="T1447" s="38">
        <v>174433320989</v>
      </c>
      <c r="U1447" s="38">
        <v>545864849873</v>
      </c>
      <c r="V1447" s="38">
        <v>-150000000000</v>
      </c>
      <c r="W1447" s="38"/>
      <c r="X1447" s="38">
        <v>545864849873</v>
      </c>
      <c r="Y1447" s="38">
        <v>-150000000000</v>
      </c>
    </row>
    <row r="1448" spans="2:25" hidden="1" x14ac:dyDescent="0.3">
      <c r="B1448">
        <v>3064</v>
      </c>
      <c r="C1448">
        <v>-7.4109419797099996</v>
      </c>
      <c r="D1448">
        <v>4.6057902028399997</v>
      </c>
      <c r="E1448">
        <v>0</v>
      </c>
      <c r="S1448">
        <v>27517</v>
      </c>
      <c r="T1448" s="38">
        <v>175226314302</v>
      </c>
      <c r="U1448" s="38">
        <v>639813978163</v>
      </c>
      <c r="V1448" s="38">
        <v>-150000000000</v>
      </c>
      <c r="W1448" s="38"/>
      <c r="X1448" s="38">
        <v>639813978163</v>
      </c>
      <c r="Y1448" s="38">
        <v>-150000000000</v>
      </c>
    </row>
    <row r="1449" spans="2:25" hidden="1" x14ac:dyDescent="0.3">
      <c r="B1449">
        <v>3500</v>
      </c>
      <c r="C1449">
        <v>-7.4032657209400003</v>
      </c>
      <c r="D1449">
        <v>9.0844883573100006</v>
      </c>
      <c r="E1449">
        <v>0</v>
      </c>
      <c r="S1449">
        <v>27518</v>
      </c>
      <c r="T1449" s="38">
        <v>175583218300</v>
      </c>
      <c r="U1449" s="38">
        <v>732663925123</v>
      </c>
      <c r="V1449" s="38">
        <v>-150000000000</v>
      </c>
      <c r="W1449" s="38"/>
      <c r="X1449" s="38">
        <v>732663925123</v>
      </c>
      <c r="Y1449" s="38">
        <v>-150000000000</v>
      </c>
    </row>
    <row r="1450" spans="2:25" hidden="1" x14ac:dyDescent="0.3">
      <c r="B1450">
        <v>3695</v>
      </c>
      <c r="C1450">
        <v>-7.3752384260300001</v>
      </c>
      <c r="D1450">
        <v>4.1921167161700001</v>
      </c>
      <c r="E1450">
        <v>0</v>
      </c>
      <c r="S1450">
        <v>27519</v>
      </c>
      <c r="T1450" s="38">
        <v>175781231042</v>
      </c>
      <c r="U1450" s="38">
        <v>826506144408</v>
      </c>
      <c r="V1450" s="38">
        <v>-150000000000</v>
      </c>
      <c r="W1450" s="38"/>
      <c r="X1450" s="38">
        <v>826506144408</v>
      </c>
      <c r="Y1450" s="38">
        <v>-150000000000</v>
      </c>
    </row>
    <row r="1451" spans="2:25" hidden="1" x14ac:dyDescent="0.3">
      <c r="B1451">
        <v>3539</v>
      </c>
      <c r="C1451">
        <v>-7.3560971071600001</v>
      </c>
      <c r="D1451">
        <v>15.554125055</v>
      </c>
      <c r="E1451">
        <v>0</v>
      </c>
      <c r="S1451">
        <v>27520</v>
      </c>
      <c r="T1451" s="38">
        <v>176003767268</v>
      </c>
      <c r="U1451" s="38">
        <v>920728607241</v>
      </c>
      <c r="V1451" s="38">
        <v>-150000000000</v>
      </c>
      <c r="W1451" s="38"/>
      <c r="X1451" s="38">
        <v>920728607241</v>
      </c>
      <c r="Y1451" s="38">
        <v>-150000000000</v>
      </c>
    </row>
    <row r="1452" spans="2:25" hidden="1" x14ac:dyDescent="0.3">
      <c r="B1452">
        <v>3394</v>
      </c>
      <c r="C1452">
        <v>-7.3540084779799999</v>
      </c>
      <c r="D1452">
        <v>11.401827623899999</v>
      </c>
      <c r="E1452">
        <v>0</v>
      </c>
      <c r="S1452">
        <v>27521</v>
      </c>
      <c r="T1452" s="38">
        <v>176033354202</v>
      </c>
      <c r="U1452" s="38">
        <v>101505629496</v>
      </c>
      <c r="V1452" s="38">
        <v>-150000000000</v>
      </c>
      <c r="W1452" s="38"/>
      <c r="X1452" s="38">
        <v>101505629496</v>
      </c>
      <c r="Y1452" s="38">
        <v>-150000000000</v>
      </c>
    </row>
    <row r="1453" spans="2:25" hidden="1" x14ac:dyDescent="0.3">
      <c r="B1453">
        <v>3204</v>
      </c>
      <c r="C1453">
        <v>-7.3532496287200004</v>
      </c>
      <c r="D1453">
        <v>19.941913271899999</v>
      </c>
      <c r="E1453">
        <v>0</v>
      </c>
      <c r="S1453">
        <v>27522</v>
      </c>
      <c r="T1453" s="38">
        <v>217208437362</v>
      </c>
      <c r="U1453" s="38">
        <v>447585046122</v>
      </c>
      <c r="V1453" s="38">
        <v>-150000000000</v>
      </c>
      <c r="W1453" s="38"/>
      <c r="X1453" s="38">
        <v>447585046122</v>
      </c>
      <c r="Y1453" s="38">
        <v>-150000000000</v>
      </c>
    </row>
    <row r="1454" spans="2:25" hidden="1" x14ac:dyDescent="0.3">
      <c r="B1454">
        <v>2939</v>
      </c>
      <c r="C1454">
        <v>-7.3367506408500001</v>
      </c>
      <c r="D1454">
        <v>3.7909629943300001</v>
      </c>
      <c r="E1454">
        <v>0</v>
      </c>
      <c r="S1454">
        <v>27523</v>
      </c>
      <c r="T1454" s="38">
        <v>216751582243</v>
      </c>
      <c r="U1454" s="38">
        <v>542397172381</v>
      </c>
      <c r="V1454" s="38">
        <v>-150000000000</v>
      </c>
      <c r="W1454" s="38"/>
      <c r="X1454" s="38">
        <v>542397172381</v>
      </c>
      <c r="Y1454" s="38">
        <v>-150000000000</v>
      </c>
    </row>
    <row r="1455" spans="2:25" hidden="1" x14ac:dyDescent="0.3">
      <c r="B1455">
        <v>3867</v>
      </c>
      <c r="C1455">
        <v>-7.3211414972700002</v>
      </c>
      <c r="D1455">
        <v>12.701822399499999</v>
      </c>
      <c r="E1455">
        <v>0</v>
      </c>
      <c r="S1455">
        <v>27524</v>
      </c>
      <c r="T1455" s="38">
        <v>216284268954</v>
      </c>
      <c r="U1455" s="38">
        <v>635706585873</v>
      </c>
      <c r="V1455" s="38">
        <v>-150000000000</v>
      </c>
      <c r="W1455" s="38"/>
      <c r="X1455" s="38">
        <v>635706585873</v>
      </c>
      <c r="Y1455" s="38">
        <v>-150000000000</v>
      </c>
    </row>
    <row r="1456" spans="2:25" hidden="1" x14ac:dyDescent="0.3">
      <c r="B1456">
        <v>3522</v>
      </c>
      <c r="C1456">
        <v>-7.3008678939099996</v>
      </c>
      <c r="D1456">
        <v>9.9591869074599995</v>
      </c>
      <c r="E1456">
        <v>0</v>
      </c>
      <c r="S1456">
        <v>27525</v>
      </c>
      <c r="T1456" s="38">
        <v>216010022313</v>
      </c>
      <c r="U1456" s="38">
        <v>729556276436</v>
      </c>
      <c r="V1456" s="38">
        <v>-150000000000</v>
      </c>
      <c r="W1456" s="38"/>
      <c r="X1456" s="38">
        <v>729556276436</v>
      </c>
      <c r="Y1456" s="38">
        <v>-150000000000</v>
      </c>
    </row>
    <row r="1457" spans="2:25" hidden="1" x14ac:dyDescent="0.3">
      <c r="B1457">
        <v>3766</v>
      </c>
      <c r="C1457">
        <v>-7.29826285566</v>
      </c>
      <c r="D1457">
        <v>3.38980927249</v>
      </c>
      <c r="E1457">
        <v>0</v>
      </c>
      <c r="S1457">
        <v>27526</v>
      </c>
      <c r="T1457" s="38">
        <v>215915857721</v>
      </c>
      <c r="U1457" s="38">
        <v>823045906749</v>
      </c>
      <c r="V1457" s="38">
        <v>-150000000000</v>
      </c>
      <c r="W1457" s="38"/>
      <c r="X1457" s="38">
        <v>823045906749</v>
      </c>
      <c r="Y1457" s="38">
        <v>-150000000000</v>
      </c>
    </row>
    <row r="1458" spans="2:25" hidden="1" x14ac:dyDescent="0.3">
      <c r="B1458">
        <v>3494</v>
      </c>
      <c r="C1458">
        <v>-7.2875917558600003</v>
      </c>
      <c r="D1458">
        <v>12.2450214753</v>
      </c>
      <c r="E1458">
        <v>0</v>
      </c>
      <c r="S1458">
        <v>27527</v>
      </c>
      <c r="T1458" s="38">
        <v>215940961191</v>
      </c>
      <c r="U1458" s="38">
        <v>916962812991</v>
      </c>
      <c r="V1458" s="38">
        <v>-150000000000</v>
      </c>
      <c r="W1458" s="38"/>
      <c r="X1458" s="38">
        <v>916962812991</v>
      </c>
      <c r="Y1458" s="38">
        <v>-150000000000</v>
      </c>
    </row>
    <row r="1459" spans="2:25" hidden="1" x14ac:dyDescent="0.3">
      <c r="B1459">
        <v>3375</v>
      </c>
      <c r="C1459">
        <v>-7.26543421585</v>
      </c>
      <c r="D1459">
        <v>8.3521289359900006</v>
      </c>
      <c r="E1459">
        <v>0</v>
      </c>
      <c r="S1459">
        <v>27528</v>
      </c>
      <c r="T1459" s="38">
        <v>215978295302</v>
      </c>
      <c r="U1459" s="38">
        <v>101287845657</v>
      </c>
      <c r="V1459" s="38">
        <v>-150000000000</v>
      </c>
      <c r="W1459" s="38"/>
      <c r="X1459" s="38">
        <v>101287845657</v>
      </c>
      <c r="Y1459" s="38">
        <v>-150000000000</v>
      </c>
    </row>
    <row r="1460" spans="2:25" hidden="1" x14ac:dyDescent="0.3">
      <c r="B1460">
        <v>2792</v>
      </c>
      <c r="C1460">
        <v>-7.2616314278300003</v>
      </c>
      <c r="D1460">
        <v>2.9949046362399998</v>
      </c>
      <c r="E1460">
        <v>0</v>
      </c>
      <c r="S1460">
        <v>27529</v>
      </c>
      <c r="T1460" s="38">
        <v>186042335695</v>
      </c>
      <c r="U1460" s="38">
        <v>101390531001</v>
      </c>
      <c r="V1460" s="38">
        <v>-150000000000</v>
      </c>
      <c r="W1460" s="38"/>
      <c r="X1460" s="38">
        <v>101390531001</v>
      </c>
      <c r="Y1460" s="38">
        <v>-150000000000</v>
      </c>
    </row>
    <row r="1461" spans="2:25" hidden="1" x14ac:dyDescent="0.3">
      <c r="B1461">
        <v>3870</v>
      </c>
      <c r="C1461">
        <v>-7.2540420144500004</v>
      </c>
      <c r="D1461">
        <v>11.788220551</v>
      </c>
      <c r="E1461">
        <v>0</v>
      </c>
      <c r="S1461">
        <v>27530</v>
      </c>
      <c r="T1461" s="38">
        <v>196023504796</v>
      </c>
      <c r="U1461" s="38">
        <v>101246084184</v>
      </c>
      <c r="V1461" s="38">
        <v>-150000000000</v>
      </c>
      <c r="W1461" s="38"/>
      <c r="X1461" s="38">
        <v>101246084184</v>
      </c>
      <c r="Y1461" s="38">
        <v>-150000000000</v>
      </c>
    </row>
    <row r="1462" spans="2:25" hidden="1" x14ac:dyDescent="0.3">
      <c r="B1462">
        <v>3104</v>
      </c>
      <c r="C1462">
        <v>-7.2505401114800003</v>
      </c>
      <c r="D1462">
        <v>20.9901163569</v>
      </c>
      <c r="E1462">
        <v>0</v>
      </c>
      <c r="S1462">
        <v>27531</v>
      </c>
      <c r="T1462" s="38">
        <v>205992573497</v>
      </c>
      <c r="U1462" s="38">
        <v>101198186068</v>
      </c>
      <c r="V1462" s="38">
        <v>-150000000000</v>
      </c>
      <c r="W1462" s="38"/>
      <c r="X1462" s="38">
        <v>101198186068</v>
      </c>
      <c r="Y1462" s="38">
        <v>-150000000000</v>
      </c>
    </row>
    <row r="1463" spans="2:25" x14ac:dyDescent="0.3">
      <c r="B1463">
        <v>1366</v>
      </c>
      <c r="C1463">
        <v>-7.2249999999999996</v>
      </c>
      <c r="D1463">
        <v>0</v>
      </c>
      <c r="E1463">
        <v>0</v>
      </c>
      <c r="T1463" s="38"/>
      <c r="U1463" s="38"/>
      <c r="V1463" s="38"/>
      <c r="W1463" s="38"/>
      <c r="X1463" s="38"/>
      <c r="Y1463" s="38"/>
    </row>
    <row r="1464" spans="2:25" hidden="1" x14ac:dyDescent="0.3">
      <c r="B1464">
        <v>1759</v>
      </c>
      <c r="C1464">
        <v>-7.2249999999999996</v>
      </c>
      <c r="D1464">
        <v>2.6</v>
      </c>
      <c r="E1464">
        <v>0</v>
      </c>
      <c r="S1464">
        <v>27533</v>
      </c>
      <c r="T1464" s="38">
        <v>191081898338</v>
      </c>
      <c r="U1464" s="38">
        <v>445525358108</v>
      </c>
      <c r="V1464" s="38">
        <v>-150000000000</v>
      </c>
      <c r="W1464" s="38"/>
      <c r="X1464" s="38">
        <v>445525358108</v>
      </c>
      <c r="Y1464" s="38">
        <v>-150000000000</v>
      </c>
    </row>
    <row r="1465" spans="2:25" hidden="1" x14ac:dyDescent="0.3">
      <c r="B1465">
        <v>3928</v>
      </c>
      <c r="C1465">
        <v>-7.2249999999999996</v>
      </c>
      <c r="D1465">
        <v>0.433333333333</v>
      </c>
      <c r="E1465">
        <v>0</v>
      </c>
      <c r="T1465" s="38"/>
      <c r="U1465" s="38"/>
      <c r="V1465" s="38"/>
    </row>
    <row r="1466" spans="2:25" hidden="1" x14ac:dyDescent="0.3">
      <c r="B1466">
        <v>3929</v>
      </c>
      <c r="C1466">
        <v>-7.2249999999999996</v>
      </c>
      <c r="D1466">
        <v>0.86666666666699999</v>
      </c>
      <c r="E1466">
        <v>0</v>
      </c>
      <c r="S1466" t="s">
        <v>143</v>
      </c>
      <c r="T1466" s="38" t="s">
        <v>144</v>
      </c>
      <c r="U1466" s="38" t="s">
        <v>145</v>
      </c>
      <c r="V1466" s="38" t="s">
        <v>146</v>
      </c>
      <c r="X1466" t="s">
        <v>145</v>
      </c>
      <c r="Y1466" t="s">
        <v>146</v>
      </c>
    </row>
    <row r="1467" spans="2:25" hidden="1" x14ac:dyDescent="0.3">
      <c r="B1467">
        <v>3930</v>
      </c>
      <c r="C1467">
        <v>-7.2249999999999996</v>
      </c>
      <c r="D1467">
        <v>1.3</v>
      </c>
      <c r="E1467">
        <v>0</v>
      </c>
      <c r="S1467">
        <v>27534</v>
      </c>
      <c r="T1467" s="38">
        <v>199485056452</v>
      </c>
      <c r="U1467" s="38">
        <v>446507523773</v>
      </c>
      <c r="V1467" s="38">
        <v>-150000000000</v>
      </c>
      <c r="W1467" s="38"/>
      <c r="X1467" s="38">
        <v>446507523773</v>
      </c>
      <c r="Y1467" s="38">
        <v>-150000000000</v>
      </c>
    </row>
    <row r="1468" spans="2:25" hidden="1" x14ac:dyDescent="0.3">
      <c r="B1468">
        <v>3931</v>
      </c>
      <c r="C1468">
        <v>-7.2249999999999996</v>
      </c>
      <c r="D1468">
        <v>1.7333333333300001</v>
      </c>
      <c r="E1468">
        <v>0</v>
      </c>
      <c r="S1468">
        <v>27535</v>
      </c>
      <c r="T1468" s="38">
        <v>208157732246</v>
      </c>
      <c r="U1468" s="38">
        <v>447732224797</v>
      </c>
      <c r="V1468" s="38">
        <v>-150000000000</v>
      </c>
      <c r="W1468" s="38"/>
      <c r="X1468" s="38">
        <v>447732224797</v>
      </c>
      <c r="Y1468" s="38">
        <v>-150000000000</v>
      </c>
    </row>
    <row r="1469" spans="2:25" hidden="1" x14ac:dyDescent="0.3">
      <c r="B1469">
        <v>3932</v>
      </c>
      <c r="C1469">
        <v>-7.2249999999999996</v>
      </c>
      <c r="D1469">
        <v>2.1666666666699999</v>
      </c>
      <c r="E1469">
        <v>0</v>
      </c>
      <c r="S1469">
        <v>27536</v>
      </c>
      <c r="T1469" s="38">
        <v>178625622808</v>
      </c>
      <c r="U1469" s="38">
        <v>496921327161</v>
      </c>
      <c r="V1469" s="38">
        <v>-150000000000</v>
      </c>
      <c r="W1469" s="38"/>
      <c r="X1469" s="38">
        <v>496921327161</v>
      </c>
      <c r="Y1469" s="38">
        <v>-150000000000</v>
      </c>
    </row>
    <row r="1470" spans="2:25" hidden="1" x14ac:dyDescent="0.3">
      <c r="B1470">
        <v>3336</v>
      </c>
      <c r="C1470">
        <v>-7.2018622464300002</v>
      </c>
      <c r="D1470">
        <v>7.5491413894899999</v>
      </c>
      <c r="E1470">
        <v>0</v>
      </c>
      <c r="S1470">
        <v>27537</v>
      </c>
      <c r="T1470" s="38">
        <v>179529630133</v>
      </c>
      <c r="U1470" s="38">
        <v>591832398468</v>
      </c>
      <c r="V1470" s="38">
        <v>-150000000000</v>
      </c>
      <c r="W1470" s="38"/>
      <c r="X1470" s="38">
        <v>591832398468</v>
      </c>
      <c r="Y1470" s="38">
        <v>-150000000000</v>
      </c>
    </row>
    <row r="1471" spans="2:25" hidden="1" x14ac:dyDescent="0.3">
      <c r="B1471">
        <v>3487</v>
      </c>
      <c r="C1471">
        <v>-7.1901866550899998</v>
      </c>
      <c r="D1471">
        <v>15.102833628000001</v>
      </c>
      <c r="E1471">
        <v>0</v>
      </c>
      <c r="S1471">
        <v>27538</v>
      </c>
      <c r="T1471" s="38">
        <v>180327677039</v>
      </c>
      <c r="U1471" s="38">
        <v>685030666403</v>
      </c>
      <c r="V1471" s="38">
        <v>-150000000000</v>
      </c>
      <c r="W1471" s="38"/>
      <c r="X1471" s="38">
        <v>685030666403</v>
      </c>
      <c r="Y1471" s="38">
        <v>-150000000000</v>
      </c>
    </row>
    <row r="1472" spans="2:25" hidden="1" x14ac:dyDescent="0.3">
      <c r="B1472">
        <v>2990</v>
      </c>
      <c r="C1472">
        <v>-7.1741720736100003</v>
      </c>
      <c r="D1472">
        <v>22.041795196599999</v>
      </c>
      <c r="E1472">
        <v>0</v>
      </c>
      <c r="S1472">
        <v>27539</v>
      </c>
      <c r="T1472" s="38">
        <v>180642023997</v>
      </c>
      <c r="U1472" s="38">
        <v>778499610032</v>
      </c>
      <c r="V1472" s="38">
        <v>-150000000000</v>
      </c>
      <c r="W1472" s="38"/>
      <c r="X1472" s="38">
        <v>778499610032</v>
      </c>
      <c r="Y1472" s="38">
        <v>-150000000000</v>
      </c>
    </row>
    <row r="1473" spans="2:25" hidden="1" x14ac:dyDescent="0.3">
      <c r="B1473">
        <v>3537</v>
      </c>
      <c r="C1473">
        <v>-7.1716370548399997</v>
      </c>
      <c r="D1473">
        <v>17.799816354200001</v>
      </c>
      <c r="E1473">
        <v>0</v>
      </c>
      <c r="S1473">
        <v>27540</v>
      </c>
      <c r="T1473" s="38">
        <v>180840645228</v>
      </c>
      <c r="U1473" s="38">
        <v>872809287137</v>
      </c>
      <c r="V1473" s="38">
        <v>-150000000000</v>
      </c>
      <c r="W1473" s="38"/>
      <c r="X1473" s="38">
        <v>872809287137</v>
      </c>
      <c r="Y1473" s="38">
        <v>-150000000000</v>
      </c>
    </row>
    <row r="1474" spans="2:25" hidden="1" x14ac:dyDescent="0.3">
      <c r="B1474">
        <v>3380</v>
      </c>
      <c r="C1474">
        <v>-7.1562616862899997</v>
      </c>
      <c r="D1474">
        <v>13.642305754400001</v>
      </c>
      <c r="E1474">
        <v>0</v>
      </c>
      <c r="S1474">
        <v>27541</v>
      </c>
      <c r="T1474" s="38">
        <v>181006267665</v>
      </c>
      <c r="U1474" s="38">
        <v>967295483128</v>
      </c>
      <c r="V1474" s="38">
        <v>-150000000000</v>
      </c>
      <c r="W1474" s="38"/>
      <c r="X1474" s="38">
        <v>967295483128</v>
      </c>
      <c r="Y1474" s="38">
        <v>-150000000000</v>
      </c>
    </row>
    <row r="1475" spans="2:25" hidden="1" x14ac:dyDescent="0.3">
      <c r="B1475">
        <v>3397</v>
      </c>
      <c r="C1475">
        <v>-7.15288149553</v>
      </c>
      <c r="D1475">
        <v>9.61101105975</v>
      </c>
      <c r="E1475">
        <v>0</v>
      </c>
      <c r="S1475">
        <v>27542</v>
      </c>
      <c r="T1475" s="38">
        <v>212314062722</v>
      </c>
      <c r="U1475" s="38">
        <v>495047293664</v>
      </c>
      <c r="V1475" s="38">
        <v>-150000000000</v>
      </c>
      <c r="W1475" s="38"/>
      <c r="X1475" s="38">
        <v>495047293664</v>
      </c>
      <c r="Y1475" s="38">
        <v>-150000000000</v>
      </c>
    </row>
    <row r="1476" spans="2:25" hidden="1" x14ac:dyDescent="0.3">
      <c r="B1476">
        <v>3448</v>
      </c>
      <c r="C1476">
        <v>-7.1473244272200001</v>
      </c>
      <c r="D1476">
        <v>6.7274895559200001</v>
      </c>
      <c r="E1476">
        <v>0</v>
      </c>
      <c r="S1476">
        <v>27543</v>
      </c>
      <c r="T1476" s="38">
        <v>211672892823</v>
      </c>
      <c r="U1476" s="38">
        <v>589261748227</v>
      </c>
      <c r="V1476" s="38">
        <v>-150000000000</v>
      </c>
      <c r="W1476" s="38"/>
      <c r="X1476" s="38">
        <v>589261748227</v>
      </c>
      <c r="Y1476" s="38">
        <v>-150000000000</v>
      </c>
    </row>
    <row r="1477" spans="2:25" hidden="1" x14ac:dyDescent="0.3">
      <c r="B1477">
        <v>2853</v>
      </c>
      <c r="C1477">
        <v>-7.1273489397000001</v>
      </c>
      <c r="D1477">
        <v>23.079468055100001</v>
      </c>
      <c r="E1477">
        <v>0</v>
      </c>
      <c r="S1477">
        <v>27544</v>
      </c>
      <c r="T1477" s="38">
        <v>211161240732</v>
      </c>
      <c r="U1477" s="38">
        <v>682540920748</v>
      </c>
      <c r="V1477" s="38">
        <v>-150000000000</v>
      </c>
      <c r="W1477" s="38"/>
      <c r="X1477" s="38">
        <v>682540920748</v>
      </c>
      <c r="Y1477" s="38">
        <v>-150000000000</v>
      </c>
    </row>
    <row r="1478" spans="2:25" hidden="1" x14ac:dyDescent="0.3">
      <c r="B1478">
        <v>3212</v>
      </c>
      <c r="C1478">
        <v>-7.10637218864</v>
      </c>
      <c r="D1478">
        <v>5.8877890830700004</v>
      </c>
      <c r="E1478">
        <v>0</v>
      </c>
      <c r="S1478">
        <v>27545</v>
      </c>
      <c r="T1478" s="38">
        <v>210926776740</v>
      </c>
      <c r="U1478" s="38">
        <v>775744667891</v>
      </c>
      <c r="V1478" s="38">
        <v>-150000000000</v>
      </c>
      <c r="W1478" s="38"/>
      <c r="X1478" s="38">
        <v>775744667891</v>
      </c>
      <c r="Y1478" s="38">
        <v>-150000000000</v>
      </c>
    </row>
    <row r="1479" spans="2:25" hidden="1" x14ac:dyDescent="0.3">
      <c r="B1479">
        <v>2410</v>
      </c>
      <c r="C1479">
        <v>-7.1029411764699999</v>
      </c>
      <c r="D1479">
        <v>24.1</v>
      </c>
      <c r="E1479">
        <v>0</v>
      </c>
      <c r="S1479">
        <v>27546</v>
      </c>
      <c r="T1479" s="38">
        <v>210902905881</v>
      </c>
      <c r="U1479" s="38">
        <v>869377610661</v>
      </c>
      <c r="V1479" s="38">
        <v>-150000000000</v>
      </c>
      <c r="W1479" s="38"/>
      <c r="X1479" s="38">
        <v>869377610661</v>
      </c>
      <c r="Y1479" s="38">
        <v>-150000000000</v>
      </c>
    </row>
    <row r="1480" spans="2:25" hidden="1" x14ac:dyDescent="0.3">
      <c r="B1480">
        <v>3355</v>
      </c>
      <c r="C1480">
        <v>-7.0834710411300001</v>
      </c>
      <c r="D1480">
        <v>18.347805639499999</v>
      </c>
      <c r="E1480">
        <v>0</v>
      </c>
      <c r="S1480">
        <v>27547</v>
      </c>
      <c r="T1480" s="38">
        <v>210956470682</v>
      </c>
      <c r="U1480" s="38">
        <v>964268988899</v>
      </c>
      <c r="V1480" s="38">
        <v>-150000000000</v>
      </c>
      <c r="W1480" s="38"/>
      <c r="X1480" s="38">
        <v>964268988899</v>
      </c>
      <c r="Y1480" s="38">
        <v>-150000000000</v>
      </c>
    </row>
    <row r="1481" spans="2:25" hidden="1" x14ac:dyDescent="0.3">
      <c r="B1481">
        <v>3485</v>
      </c>
      <c r="C1481">
        <v>-7.0511401762599997</v>
      </c>
      <c r="D1481">
        <v>16.664380794300001</v>
      </c>
      <c r="E1481">
        <v>0</v>
      </c>
      <c r="S1481">
        <v>27548</v>
      </c>
      <c r="T1481" s="38">
        <v>200956102409</v>
      </c>
      <c r="U1481" s="38">
        <v>964493296817</v>
      </c>
      <c r="V1481" s="38">
        <v>-150000000000</v>
      </c>
      <c r="W1481" s="38"/>
      <c r="X1481" s="38">
        <v>964493296817</v>
      </c>
      <c r="Y1481" s="38">
        <v>-150000000000</v>
      </c>
    </row>
    <row r="1482" spans="2:25" hidden="1" x14ac:dyDescent="0.3">
      <c r="B1482">
        <v>3117</v>
      </c>
      <c r="C1482">
        <v>-7.0459811518300004</v>
      </c>
      <c r="D1482">
        <v>5.0464955377400003</v>
      </c>
      <c r="E1482">
        <v>0</v>
      </c>
      <c r="S1482">
        <v>27549</v>
      </c>
      <c r="T1482" s="38">
        <v>187187678239</v>
      </c>
      <c r="U1482" s="38">
        <v>491833700414</v>
      </c>
      <c r="V1482" s="38">
        <v>-150000000000</v>
      </c>
      <c r="W1482" s="38"/>
      <c r="X1482" s="38">
        <v>491833700414</v>
      </c>
      <c r="Y1482" s="38">
        <v>-150000000000</v>
      </c>
    </row>
    <row r="1483" spans="2:25" hidden="1" x14ac:dyDescent="0.3">
      <c r="B1483">
        <v>3540</v>
      </c>
      <c r="C1483">
        <v>-7.0242762030300003</v>
      </c>
      <c r="D1483">
        <v>14.651542201</v>
      </c>
      <c r="E1483">
        <v>0</v>
      </c>
      <c r="S1483">
        <v>27550</v>
      </c>
      <c r="T1483" s="38">
        <v>203133613719</v>
      </c>
      <c r="U1483" s="38">
        <v>495324325336</v>
      </c>
      <c r="V1483" s="38">
        <v>-150000000000</v>
      </c>
      <c r="W1483" s="38"/>
      <c r="X1483" s="38">
        <v>495324325336</v>
      </c>
      <c r="Y1483" s="38">
        <v>-150000000000</v>
      </c>
    </row>
    <row r="1484" spans="2:25" hidden="1" x14ac:dyDescent="0.3">
      <c r="B1484">
        <v>3378</v>
      </c>
      <c r="C1484">
        <v>-7.0196573895799999</v>
      </c>
      <c r="D1484">
        <v>10.761068763200001</v>
      </c>
      <c r="E1484">
        <v>0</v>
      </c>
      <c r="S1484">
        <v>27551</v>
      </c>
      <c r="T1484" s="38">
        <v>185300516467</v>
      </c>
      <c r="U1484" s="38">
        <v>635472772921</v>
      </c>
      <c r="V1484" s="38">
        <v>-150000000000</v>
      </c>
      <c r="W1484" s="38"/>
      <c r="X1484" s="38">
        <v>635472772921</v>
      </c>
      <c r="Y1484" s="38">
        <v>-150000000000</v>
      </c>
    </row>
    <row r="1485" spans="2:25" hidden="1" x14ac:dyDescent="0.3">
      <c r="B1485">
        <v>3873</v>
      </c>
      <c r="C1485">
        <v>-7.0048950971500004</v>
      </c>
      <c r="D1485">
        <v>9.2628352120400006</v>
      </c>
      <c r="E1485">
        <v>0</v>
      </c>
      <c r="S1485">
        <v>27552</v>
      </c>
      <c r="T1485" s="38">
        <v>185606327860</v>
      </c>
      <c r="U1485" s="38">
        <v>729820317228</v>
      </c>
      <c r="V1485" s="38">
        <v>-150000000000</v>
      </c>
      <c r="W1485" s="38"/>
      <c r="X1485" s="38">
        <v>729820317228</v>
      </c>
      <c r="Y1485" s="38">
        <v>-150000000000</v>
      </c>
    </row>
    <row r="1486" spans="2:25" hidden="1" x14ac:dyDescent="0.3">
      <c r="B1486">
        <v>3562</v>
      </c>
      <c r="C1486">
        <v>-6.9953050274099997</v>
      </c>
      <c r="D1486">
        <v>18.895794924899999</v>
      </c>
      <c r="E1486">
        <v>0</v>
      </c>
      <c r="S1486">
        <v>27553</v>
      </c>
      <c r="T1486" s="38">
        <v>185715633040</v>
      </c>
      <c r="U1486" s="38">
        <v>824489648660</v>
      </c>
      <c r="V1486" s="38">
        <v>-150000000000</v>
      </c>
      <c r="W1486" s="38"/>
      <c r="X1486" s="38">
        <v>824489648660</v>
      </c>
      <c r="Y1486" s="38">
        <v>-150000000000</v>
      </c>
    </row>
    <row r="1487" spans="2:25" hidden="1" x14ac:dyDescent="0.3">
      <c r="B1487">
        <v>3005</v>
      </c>
      <c r="C1487">
        <v>-6.97259172531</v>
      </c>
      <c r="D1487">
        <v>4.2110645407699998</v>
      </c>
      <c r="E1487">
        <v>0</v>
      </c>
      <c r="T1487" s="38"/>
      <c r="U1487" s="38"/>
      <c r="V1487" s="38"/>
    </row>
    <row r="1488" spans="2:25" hidden="1" x14ac:dyDescent="0.3">
      <c r="B1488">
        <v>2727</v>
      </c>
      <c r="C1488">
        <v>-6.9431038657900004</v>
      </c>
      <c r="D1488">
        <v>10.232944868500001</v>
      </c>
      <c r="E1488">
        <v>0</v>
      </c>
      <c r="S1488" t="s">
        <v>143</v>
      </c>
      <c r="T1488" s="38" t="s">
        <v>144</v>
      </c>
      <c r="U1488" s="38" t="s">
        <v>145</v>
      </c>
      <c r="V1488" s="38" t="s">
        <v>146</v>
      </c>
      <c r="X1488" t="s">
        <v>145</v>
      </c>
      <c r="Y1488" t="s">
        <v>146</v>
      </c>
    </row>
    <row r="1489" spans="2:25" hidden="1" x14ac:dyDescent="0.3">
      <c r="B1489">
        <v>3386</v>
      </c>
      <c r="C1489">
        <v>-6.9422982784</v>
      </c>
      <c r="D1489">
        <v>8.8652837946300007</v>
      </c>
      <c r="E1489">
        <v>0</v>
      </c>
      <c r="S1489">
        <v>27554</v>
      </c>
      <c r="T1489" s="38">
        <v>185937838148</v>
      </c>
      <c r="U1489" s="38">
        <v>919039640635</v>
      </c>
      <c r="V1489" s="38">
        <v>-150000000000</v>
      </c>
      <c r="W1489" s="38"/>
      <c r="X1489" s="38">
        <v>919039640635</v>
      </c>
      <c r="Y1489" s="38">
        <v>-150000000000</v>
      </c>
    </row>
    <row r="1490" spans="2:25" hidden="1" x14ac:dyDescent="0.3">
      <c r="B1490">
        <v>3455</v>
      </c>
      <c r="C1490">
        <v>-6.9278425721200003</v>
      </c>
      <c r="D1490">
        <v>19.422443230799999</v>
      </c>
      <c r="E1490">
        <v>0</v>
      </c>
      <c r="S1490">
        <v>27555</v>
      </c>
      <c r="T1490" s="38">
        <v>206298316496</v>
      </c>
      <c r="U1490" s="38">
        <v>635907644666</v>
      </c>
      <c r="V1490" s="38">
        <v>-150000000000</v>
      </c>
      <c r="W1490" s="38"/>
      <c r="X1490" s="38">
        <v>635907644666</v>
      </c>
      <c r="Y1490" s="38">
        <v>-150000000000</v>
      </c>
    </row>
    <row r="1491" spans="2:25" hidden="1" x14ac:dyDescent="0.3">
      <c r="B1491">
        <v>3493</v>
      </c>
      <c r="C1491">
        <v>-6.9081035900299996</v>
      </c>
      <c r="D1491">
        <v>12.745443081199999</v>
      </c>
      <c r="E1491">
        <v>0</v>
      </c>
      <c r="S1491">
        <v>27556</v>
      </c>
      <c r="T1491" s="38">
        <v>205847654781</v>
      </c>
      <c r="U1491" s="38">
        <v>728504066570</v>
      </c>
      <c r="V1491" s="38">
        <v>-150000000000</v>
      </c>
      <c r="W1491" s="38"/>
      <c r="X1491" s="38">
        <v>728504066570</v>
      </c>
      <c r="Y1491" s="38">
        <v>-150000000000</v>
      </c>
    </row>
    <row r="1492" spans="2:25" hidden="1" x14ac:dyDescent="0.3">
      <c r="B1492">
        <v>2869</v>
      </c>
      <c r="C1492">
        <v>-6.8932271476300002</v>
      </c>
      <c r="D1492">
        <v>3.3964426049499998</v>
      </c>
      <c r="E1492">
        <v>0</v>
      </c>
      <c r="S1492">
        <v>27557</v>
      </c>
      <c r="T1492" s="38">
        <v>205844628873</v>
      </c>
      <c r="U1492" s="38">
        <v>822355769243</v>
      </c>
      <c r="V1492" s="38">
        <v>-150000000000</v>
      </c>
      <c r="W1492" s="38"/>
      <c r="X1492" s="38">
        <v>822355769243</v>
      </c>
      <c r="Y1492" s="38">
        <v>-150000000000</v>
      </c>
    </row>
    <row r="1493" spans="2:25" hidden="1" x14ac:dyDescent="0.3">
      <c r="B1493">
        <v>3868</v>
      </c>
      <c r="C1493">
        <v>-6.8797014596599997</v>
      </c>
      <c r="D1493">
        <v>8.4677323772299999</v>
      </c>
      <c r="E1493">
        <v>0</v>
      </c>
      <c r="S1493">
        <v>27558</v>
      </c>
      <c r="T1493" s="38">
        <v>183236953170</v>
      </c>
      <c r="U1493" s="38">
        <v>541383632998</v>
      </c>
      <c r="V1493" s="38">
        <v>-150000000000</v>
      </c>
      <c r="W1493" s="38"/>
      <c r="X1493" s="38">
        <v>541383632998</v>
      </c>
      <c r="Y1493" s="38">
        <v>-150000000000</v>
      </c>
    </row>
    <row r="1494" spans="2:25" hidden="1" x14ac:dyDescent="0.3">
      <c r="B1494">
        <v>3373</v>
      </c>
      <c r="C1494">
        <v>-6.86364943394</v>
      </c>
      <c r="D1494">
        <v>14.199438072</v>
      </c>
      <c r="E1494">
        <v>0</v>
      </c>
      <c r="S1494">
        <v>27559</v>
      </c>
      <c r="T1494" s="38">
        <v>207289944196</v>
      </c>
      <c r="U1494" s="38">
        <v>542639394203</v>
      </c>
      <c r="V1494" s="38">
        <v>-150000000000</v>
      </c>
      <c r="W1494" s="38"/>
      <c r="X1494" s="38">
        <v>542639394203</v>
      </c>
      <c r="Y1494" s="38">
        <v>-150000000000</v>
      </c>
    </row>
    <row r="1495" spans="2:25" hidden="1" x14ac:dyDescent="0.3">
      <c r="B1495">
        <v>3836</v>
      </c>
      <c r="C1495">
        <v>-6.86038011682</v>
      </c>
      <c r="D1495">
        <v>19.949091536600001</v>
      </c>
      <c r="E1495">
        <v>0</v>
      </c>
      <c r="S1495">
        <v>27560</v>
      </c>
      <c r="T1495" s="38">
        <v>190579167288</v>
      </c>
      <c r="U1495" s="38">
        <v>680262423746</v>
      </c>
      <c r="V1495" s="38">
        <v>-150000000000</v>
      </c>
      <c r="W1495" s="38"/>
      <c r="X1495" s="38">
        <v>680262423746</v>
      </c>
      <c r="Y1495" s="38">
        <v>-150000000000</v>
      </c>
    </row>
    <row r="1496" spans="2:25" hidden="1" x14ac:dyDescent="0.3">
      <c r="B1496">
        <v>3360</v>
      </c>
      <c r="C1496">
        <v>-6.8476622949300001</v>
      </c>
      <c r="D1496">
        <v>8.0489824560399992</v>
      </c>
      <c r="E1496">
        <v>0</v>
      </c>
      <c r="S1496">
        <v>27561</v>
      </c>
      <c r="T1496" s="38">
        <v>189007839504</v>
      </c>
      <c r="U1496" s="38">
        <v>585024007450</v>
      </c>
      <c r="V1496" s="38">
        <v>-150000000000</v>
      </c>
      <c r="W1496" s="38"/>
      <c r="X1496" s="38">
        <v>585024007450</v>
      </c>
      <c r="Y1496" s="38">
        <v>-150000000000</v>
      </c>
    </row>
    <row r="1497" spans="2:25" hidden="1" x14ac:dyDescent="0.3">
      <c r="B1497">
        <v>3379</v>
      </c>
      <c r="C1497">
        <v>-6.84721153</v>
      </c>
      <c r="D1497">
        <v>11.770788247</v>
      </c>
      <c r="E1497">
        <v>0</v>
      </c>
      <c r="S1497">
        <v>27562</v>
      </c>
      <c r="T1497" s="38">
        <v>190679936902</v>
      </c>
      <c r="U1497" s="38">
        <v>775810355856</v>
      </c>
      <c r="V1497" s="38">
        <v>-150000000000</v>
      </c>
      <c r="W1497" s="38"/>
      <c r="X1497" s="38">
        <v>775810355856</v>
      </c>
      <c r="Y1497" s="38">
        <v>-150000000000</v>
      </c>
    </row>
    <row r="1498" spans="2:25" hidden="1" x14ac:dyDescent="0.3">
      <c r="B1498">
        <v>3557</v>
      </c>
      <c r="C1498">
        <v>-6.8156231301999997</v>
      </c>
      <c r="D1498">
        <v>7.6302325348400002</v>
      </c>
      <c r="E1498">
        <v>0</v>
      </c>
      <c r="S1498">
        <v>27563</v>
      </c>
      <c r="T1498" s="38">
        <v>190812825960</v>
      </c>
      <c r="U1498" s="38">
        <v>870720002158</v>
      </c>
      <c r="V1498" s="38">
        <v>-150000000000</v>
      </c>
      <c r="W1498" s="38"/>
      <c r="X1498" s="38">
        <v>870720002158</v>
      </c>
      <c r="Y1498" s="38">
        <v>-150000000000</v>
      </c>
    </row>
    <row r="1499" spans="2:25" x14ac:dyDescent="0.3">
      <c r="B1499">
        <v>1365</v>
      </c>
      <c r="C1499">
        <v>-6.8125</v>
      </c>
      <c r="D1499">
        <v>0</v>
      </c>
      <c r="E1499">
        <v>0</v>
      </c>
      <c r="T1499" s="38"/>
      <c r="U1499" s="38"/>
      <c r="V1499" s="38"/>
      <c r="W1499" s="38"/>
      <c r="X1499" s="38"/>
      <c r="Y1499" s="38"/>
    </row>
    <row r="1500" spans="2:25" hidden="1" x14ac:dyDescent="0.3">
      <c r="B1500">
        <v>1758</v>
      </c>
      <c r="C1500">
        <v>-6.8125</v>
      </c>
      <c r="D1500">
        <v>2.6</v>
      </c>
      <c r="E1500">
        <v>0</v>
      </c>
      <c r="S1500">
        <v>27565</v>
      </c>
      <c r="T1500" s="38">
        <v>200984730546</v>
      </c>
      <c r="U1500" s="38">
        <v>681870790488</v>
      </c>
      <c r="V1500" s="38">
        <v>-150000000000</v>
      </c>
      <c r="W1500" s="38"/>
      <c r="X1500" s="38">
        <v>681870790488</v>
      </c>
      <c r="Y1500" s="38">
        <v>-150000000000</v>
      </c>
    </row>
    <row r="1501" spans="2:25" hidden="1" x14ac:dyDescent="0.3">
      <c r="B1501">
        <v>3926</v>
      </c>
      <c r="C1501">
        <v>-6.8125</v>
      </c>
      <c r="D1501">
        <v>0.86666666666699999</v>
      </c>
      <c r="E1501">
        <v>0</v>
      </c>
      <c r="S1501">
        <v>27566</v>
      </c>
      <c r="T1501" s="38">
        <v>195906503791</v>
      </c>
      <c r="U1501" s="38">
        <v>917681922488</v>
      </c>
      <c r="V1501" s="38">
        <v>-150000000000</v>
      </c>
      <c r="W1501" s="38"/>
      <c r="X1501" s="38">
        <v>917681922488</v>
      </c>
      <c r="Y1501" s="38">
        <v>-150000000000</v>
      </c>
    </row>
    <row r="1502" spans="2:25" hidden="1" x14ac:dyDescent="0.3">
      <c r="B1502">
        <v>3927</v>
      </c>
      <c r="C1502">
        <v>-6.8125</v>
      </c>
      <c r="D1502">
        <v>1.7333333333300001</v>
      </c>
      <c r="E1502">
        <v>0</v>
      </c>
      <c r="S1502">
        <v>27567</v>
      </c>
      <c r="T1502" s="38">
        <v>200861722586</v>
      </c>
      <c r="U1502" s="38">
        <v>869758583619</v>
      </c>
      <c r="V1502" s="38">
        <v>-150000000000</v>
      </c>
      <c r="W1502" s="38"/>
      <c r="X1502" s="38">
        <v>869758583619</v>
      </c>
      <c r="Y1502" s="38">
        <v>-150000000000</v>
      </c>
    </row>
    <row r="1503" spans="2:25" hidden="1" x14ac:dyDescent="0.3">
      <c r="B1503">
        <v>3156</v>
      </c>
      <c r="C1503">
        <v>-6.8101070752000004</v>
      </c>
      <c r="D1503">
        <v>20.479198505999999</v>
      </c>
      <c r="E1503">
        <v>0</v>
      </c>
      <c r="S1503">
        <v>27568</v>
      </c>
      <c r="T1503" s="38">
        <v>169686547360</v>
      </c>
      <c r="U1503" s="38">
        <v>307204064827</v>
      </c>
      <c r="V1503" s="38">
        <v>-150000000000</v>
      </c>
      <c r="W1503" s="38"/>
      <c r="X1503" s="38">
        <v>307204064827</v>
      </c>
      <c r="Y1503" s="38">
        <v>-150000000000</v>
      </c>
    </row>
    <row r="1504" spans="2:25" hidden="1" x14ac:dyDescent="0.3">
      <c r="B1504">
        <v>3352</v>
      </c>
      <c r="C1504">
        <v>-6.7874104664299999</v>
      </c>
      <c r="D1504">
        <v>15.6983170931</v>
      </c>
      <c r="E1504">
        <v>0</v>
      </c>
      <c r="S1504">
        <v>27569</v>
      </c>
      <c r="T1504" s="38">
        <v>173960314599</v>
      </c>
      <c r="U1504" s="38">
        <v>354319909510</v>
      </c>
      <c r="V1504" s="38">
        <v>-150000000000</v>
      </c>
      <c r="W1504" s="38"/>
      <c r="X1504" s="38">
        <v>354319909510</v>
      </c>
      <c r="Y1504" s="38">
        <v>-150000000000</v>
      </c>
    </row>
    <row r="1505" spans="2:25" hidden="1" x14ac:dyDescent="0.3">
      <c r="B1505">
        <v>3446</v>
      </c>
      <c r="C1505">
        <v>-6.7840495281099997</v>
      </c>
      <c r="D1505">
        <v>7.2082596647399999</v>
      </c>
      <c r="E1505">
        <v>0</v>
      </c>
      <c r="S1505">
        <v>27570</v>
      </c>
      <c r="T1505" s="38">
        <v>165311547360</v>
      </c>
      <c r="U1505" s="38">
        <v>354641564827</v>
      </c>
      <c r="V1505" s="38">
        <v>-150000000000</v>
      </c>
      <c r="W1505" s="38"/>
      <c r="X1505" s="38">
        <v>354641564827</v>
      </c>
      <c r="Y1505" s="38">
        <v>-150000000000</v>
      </c>
    </row>
    <row r="1506" spans="2:25" hidden="1" x14ac:dyDescent="0.3">
      <c r="B1506">
        <v>3649</v>
      </c>
      <c r="C1506">
        <v>-6.7598340335799998</v>
      </c>
      <c r="D1506">
        <v>21.009305475400001</v>
      </c>
      <c r="E1506">
        <v>0</v>
      </c>
      <c r="S1506">
        <v>27571</v>
      </c>
      <c r="T1506" s="38">
        <v>169633434553</v>
      </c>
      <c r="U1506" s="38">
        <v>403181678521</v>
      </c>
      <c r="V1506" s="38">
        <v>-150000000000</v>
      </c>
      <c r="W1506" s="38"/>
      <c r="X1506" s="38">
        <v>403181678521</v>
      </c>
      <c r="Y1506" s="38">
        <v>-150000000000</v>
      </c>
    </row>
    <row r="1507" spans="2:25" hidden="1" x14ac:dyDescent="0.3">
      <c r="B1507">
        <v>3862</v>
      </c>
      <c r="C1507">
        <v>-6.7524759260199998</v>
      </c>
      <c r="D1507">
        <v>6.7862867946399996</v>
      </c>
      <c r="E1507">
        <v>0</v>
      </c>
      <c r="S1507">
        <v>27572</v>
      </c>
      <c r="T1507" s="38">
        <v>221912541495</v>
      </c>
      <c r="U1507" s="38">
        <v>399923798410</v>
      </c>
      <c r="V1507" s="38">
        <v>-150000000000</v>
      </c>
      <c r="W1507" s="38"/>
      <c r="X1507" s="38">
        <v>399923798410</v>
      </c>
      <c r="Y1507" s="38">
        <v>-150000000000</v>
      </c>
    </row>
    <row r="1508" spans="2:25" hidden="1" x14ac:dyDescent="0.3">
      <c r="B1508">
        <v>3447</v>
      </c>
      <c r="C1508">
        <v>-6.7306317692100004</v>
      </c>
      <c r="D1508">
        <v>6.3577074941199996</v>
      </c>
      <c r="E1508">
        <v>0</v>
      </c>
      <c r="S1508">
        <v>27573</v>
      </c>
      <c r="T1508" s="38">
        <v>190973906178</v>
      </c>
      <c r="U1508" s="38">
        <v>965649467514</v>
      </c>
      <c r="V1508" s="38">
        <v>-150000000000</v>
      </c>
      <c r="W1508" s="38"/>
      <c r="X1508" s="38">
        <v>965649467514</v>
      </c>
      <c r="Y1508" s="38">
        <v>-150000000000</v>
      </c>
    </row>
    <row r="1509" spans="2:25" hidden="1" x14ac:dyDescent="0.3">
      <c r="B1509">
        <v>3051</v>
      </c>
      <c r="C1509">
        <v>-6.7239362405599996</v>
      </c>
      <c r="D1509">
        <v>21.533511957399998</v>
      </c>
      <c r="E1509">
        <v>0</v>
      </c>
      <c r="T1509" s="38"/>
      <c r="U1509" s="38"/>
      <c r="V1509" s="38"/>
    </row>
    <row r="1510" spans="2:25" hidden="1" x14ac:dyDescent="0.3">
      <c r="B1510">
        <v>3845</v>
      </c>
      <c r="C1510">
        <v>-6.7087876124000001</v>
      </c>
      <c r="D1510">
        <v>5.9291281935900004</v>
      </c>
      <c r="E1510">
        <v>0</v>
      </c>
      <c r="S1510" t="s">
        <v>143</v>
      </c>
      <c r="T1510" s="38" t="s">
        <v>144</v>
      </c>
      <c r="U1510" s="38" t="s">
        <v>145</v>
      </c>
      <c r="V1510" s="38" t="s">
        <v>146</v>
      </c>
      <c r="X1510" t="s">
        <v>145</v>
      </c>
      <c r="Y1510" t="s">
        <v>146</v>
      </c>
    </row>
    <row r="1511" spans="2:25" hidden="1" x14ac:dyDescent="0.3">
      <c r="B1511">
        <v>3541</v>
      </c>
      <c r="C1511">
        <v>-6.7030226648499998</v>
      </c>
      <c r="D1511">
        <v>13.747333942899999</v>
      </c>
      <c r="E1511">
        <v>0</v>
      </c>
      <c r="S1511">
        <v>27574</v>
      </c>
      <c r="T1511" s="38">
        <v>205919999594</v>
      </c>
      <c r="U1511" s="38">
        <v>916780425036</v>
      </c>
      <c r="V1511" s="38">
        <v>-150000000000</v>
      </c>
      <c r="W1511" s="38"/>
      <c r="X1511" s="38">
        <v>916780425036</v>
      </c>
      <c r="Y1511" s="38">
        <v>-150000000000</v>
      </c>
    </row>
    <row r="1512" spans="2:25" hidden="1" x14ac:dyDescent="0.3">
      <c r="B1512">
        <v>3469</v>
      </c>
      <c r="C1512">
        <v>-6.6964960732099996</v>
      </c>
      <c r="D1512">
        <v>17.801555027599999</v>
      </c>
      <c r="E1512">
        <v>0</v>
      </c>
      <c r="S1512">
        <v>27575</v>
      </c>
      <c r="T1512" s="38">
        <v>200765506914</v>
      </c>
      <c r="U1512" s="38">
        <v>775115167922</v>
      </c>
      <c r="V1512" s="38">
        <v>-150000000000</v>
      </c>
      <c r="W1512" s="38"/>
      <c r="X1512" s="38">
        <v>775115167922</v>
      </c>
      <c r="Y1512" s="38">
        <v>-150000000000</v>
      </c>
    </row>
    <row r="1513" spans="2:25" hidden="1" x14ac:dyDescent="0.3">
      <c r="B1513">
        <v>3709</v>
      </c>
      <c r="C1513">
        <v>-6.6880384475300003</v>
      </c>
      <c r="D1513">
        <v>22.0577184395</v>
      </c>
      <c r="E1513">
        <v>0</v>
      </c>
      <c r="S1513">
        <v>27576</v>
      </c>
      <c r="T1513" s="38">
        <v>198081017948</v>
      </c>
      <c r="U1513" s="38">
        <v>543100951370</v>
      </c>
      <c r="V1513" s="38">
        <v>-150000000000</v>
      </c>
      <c r="W1513" s="38"/>
      <c r="X1513" s="38">
        <v>543100951370</v>
      </c>
      <c r="Y1513" s="38">
        <v>-150000000000</v>
      </c>
    </row>
    <row r="1514" spans="2:25" hidden="1" x14ac:dyDescent="0.3">
      <c r="B1514">
        <v>3166</v>
      </c>
      <c r="C1514">
        <v>-6.6770521913299996</v>
      </c>
      <c r="D1514">
        <v>5.5013277897800004</v>
      </c>
      <c r="E1514">
        <v>0</v>
      </c>
      <c r="S1514">
        <v>27577</v>
      </c>
      <c r="T1514" s="38">
        <v>194432460681</v>
      </c>
      <c r="U1514" s="38">
        <v>494284149806</v>
      </c>
      <c r="V1514" s="38">
        <v>-150000000000</v>
      </c>
      <c r="W1514" s="38"/>
      <c r="X1514" s="38">
        <v>494284149806</v>
      </c>
      <c r="Y1514" s="38">
        <v>-150000000000</v>
      </c>
    </row>
    <row r="1515" spans="2:25" hidden="1" x14ac:dyDescent="0.3">
      <c r="B1515">
        <v>2924</v>
      </c>
      <c r="C1515">
        <v>-6.6682628707799996</v>
      </c>
      <c r="D1515">
        <v>22.572641780600001</v>
      </c>
      <c r="E1515">
        <v>0</v>
      </c>
      <c r="S1515">
        <v>27578</v>
      </c>
      <c r="T1515" s="38">
        <v>190538240583</v>
      </c>
      <c r="U1515" s="38">
        <v>540592492112</v>
      </c>
      <c r="V1515" s="38">
        <v>-150000000000</v>
      </c>
      <c r="W1515" s="38"/>
      <c r="X1515" s="38">
        <v>540592492112</v>
      </c>
      <c r="Y1515" s="38">
        <v>-150000000000</v>
      </c>
    </row>
    <row r="1516" spans="2:25" hidden="1" x14ac:dyDescent="0.3">
      <c r="B1516">
        <v>3781</v>
      </c>
      <c r="C1516">
        <v>-6.6484872940299997</v>
      </c>
      <c r="D1516">
        <v>23.087565121699999</v>
      </c>
      <c r="E1516">
        <v>0</v>
      </c>
      <c r="S1516">
        <v>27579</v>
      </c>
      <c r="T1516" s="38">
        <v>195768044756</v>
      </c>
      <c r="U1516" s="38">
        <v>822796663289</v>
      </c>
      <c r="V1516" s="38">
        <v>-150000000000</v>
      </c>
      <c r="W1516" s="38"/>
      <c r="X1516" s="38">
        <v>822796663289</v>
      </c>
      <c r="Y1516" s="38">
        <v>-150000000000</v>
      </c>
    </row>
    <row r="1517" spans="2:25" hidden="1" x14ac:dyDescent="0.3">
      <c r="B1517">
        <v>3636</v>
      </c>
      <c r="C1517">
        <v>-6.64531677026</v>
      </c>
      <c r="D1517">
        <v>5.0735273859700003</v>
      </c>
      <c r="E1517">
        <v>0</v>
      </c>
      <c r="S1517">
        <v>27580</v>
      </c>
      <c r="T1517" s="38">
        <v>195677399061</v>
      </c>
      <c r="U1517" s="38">
        <v>728128860489</v>
      </c>
      <c r="V1517" s="38">
        <v>-150000000000</v>
      </c>
      <c r="W1517" s="38"/>
      <c r="X1517" s="38">
        <v>728128860489</v>
      </c>
      <c r="Y1517" s="38">
        <v>-150000000000</v>
      </c>
    </row>
    <row r="1518" spans="2:25" hidden="1" x14ac:dyDescent="0.3">
      <c r="B1518">
        <v>2777</v>
      </c>
      <c r="C1518">
        <v>-6.6389495293699996</v>
      </c>
      <c r="D1518">
        <v>23.593782560800001</v>
      </c>
      <c r="E1518">
        <v>0</v>
      </c>
      <c r="S1518">
        <v>27581</v>
      </c>
      <c r="T1518" s="38">
        <v>195886498773</v>
      </c>
      <c r="U1518" s="38">
        <v>634004353745</v>
      </c>
      <c r="V1518" s="38">
        <v>-150000000000</v>
      </c>
      <c r="W1518" s="38"/>
      <c r="X1518" s="38">
        <v>634004353745</v>
      </c>
      <c r="Y1518" s="38">
        <v>-150000000000</v>
      </c>
    </row>
    <row r="1519" spans="2:25" hidden="1" x14ac:dyDescent="0.3">
      <c r="B1519">
        <v>2409</v>
      </c>
      <c r="C1519">
        <v>-6.6294117647100004</v>
      </c>
      <c r="D1519">
        <v>24.1</v>
      </c>
      <c r="E1519">
        <v>0</v>
      </c>
      <c r="S1519">
        <v>27582</v>
      </c>
      <c r="T1519" s="38">
        <v>192052148853</v>
      </c>
      <c r="U1519" s="38">
        <v>587820014472</v>
      </c>
      <c r="V1519" s="38">
        <v>-150000000000</v>
      </c>
      <c r="W1519" s="38"/>
      <c r="X1519" s="38">
        <v>587820014472</v>
      </c>
      <c r="Y1519" s="38">
        <v>-150000000000</v>
      </c>
    </row>
    <row r="1520" spans="2:25" hidden="1" x14ac:dyDescent="0.3">
      <c r="B1520">
        <v>2728</v>
      </c>
      <c r="C1520">
        <v>-6.6248391737799999</v>
      </c>
      <c r="D1520">
        <v>9.4529712349100006</v>
      </c>
      <c r="E1520">
        <v>0</v>
      </c>
      <c r="S1520">
        <v>27583</v>
      </c>
      <c r="T1520" s="38">
        <v>200812802508</v>
      </c>
      <c r="U1520" s="38">
        <v>822245932548</v>
      </c>
      <c r="V1520" s="38">
        <v>-150000000000</v>
      </c>
      <c r="W1520" s="38"/>
      <c r="X1520" s="38">
        <v>822245932548</v>
      </c>
      <c r="Y1520" s="38">
        <v>-150000000000</v>
      </c>
    </row>
    <row r="1521" spans="2:25" hidden="1" x14ac:dyDescent="0.3">
      <c r="B1521">
        <v>3065</v>
      </c>
      <c r="C1521">
        <v>-6.60763089743</v>
      </c>
      <c r="D1521">
        <v>4.6517698756600003</v>
      </c>
      <c r="E1521">
        <v>0</v>
      </c>
      <c r="S1521">
        <v>27584</v>
      </c>
      <c r="T1521" s="38">
        <v>200718211320</v>
      </c>
      <c r="U1521" s="38">
        <v>727984403296</v>
      </c>
      <c r="V1521" s="38">
        <v>-150000000000</v>
      </c>
      <c r="W1521" s="38"/>
      <c r="X1521" s="38">
        <v>727984403296</v>
      </c>
      <c r="Y1521" s="38">
        <v>-150000000000</v>
      </c>
    </row>
    <row r="1522" spans="2:25" hidden="1" x14ac:dyDescent="0.3">
      <c r="B1522">
        <v>3372</v>
      </c>
      <c r="C1522">
        <v>-6.5990441738200003</v>
      </c>
      <c r="D1522">
        <v>13.268198852899999</v>
      </c>
      <c r="E1522">
        <v>0</v>
      </c>
      <c r="S1522">
        <v>27585</v>
      </c>
      <c r="T1522" s="38">
        <v>201251249772</v>
      </c>
      <c r="U1522" s="38">
        <v>635757177680</v>
      </c>
      <c r="V1522" s="38">
        <v>-150000000000</v>
      </c>
      <c r="W1522" s="38"/>
      <c r="X1522" s="38">
        <v>635757177680</v>
      </c>
      <c r="Y1522" s="38">
        <v>-150000000000</v>
      </c>
    </row>
    <row r="1523" spans="2:25" hidden="1" x14ac:dyDescent="0.3">
      <c r="B1523">
        <v>3544</v>
      </c>
      <c r="C1523">
        <v>-6.5853398376700003</v>
      </c>
      <c r="D1523">
        <v>10.5067028296</v>
      </c>
      <c r="E1523">
        <v>0</v>
      </c>
      <c r="S1523">
        <v>27586</v>
      </c>
      <c r="T1523" s="38">
        <v>190902364917</v>
      </c>
      <c r="U1523" s="38">
        <v>918092610286</v>
      </c>
      <c r="V1523" s="38">
        <v>-150000000000</v>
      </c>
      <c r="W1523" s="38"/>
      <c r="X1523" s="38">
        <v>918092610286</v>
      </c>
      <c r="Y1523" s="38">
        <v>-150000000000</v>
      </c>
    </row>
    <row r="1524" spans="2:25" hidden="1" x14ac:dyDescent="0.3">
      <c r="B1524">
        <v>3694</v>
      </c>
      <c r="C1524">
        <v>-6.56994502459</v>
      </c>
      <c r="D1524">
        <v>4.2300123653600004</v>
      </c>
      <c r="E1524">
        <v>0</v>
      </c>
      <c r="S1524">
        <v>27587</v>
      </c>
      <c r="T1524" s="38">
        <v>190723287003</v>
      </c>
      <c r="U1524" s="38">
        <v>823347394030</v>
      </c>
      <c r="V1524" s="38">
        <v>-150000000000</v>
      </c>
      <c r="W1524" s="38"/>
      <c r="X1524" s="38">
        <v>823347394030</v>
      </c>
      <c r="Y1524" s="38">
        <v>-150000000000</v>
      </c>
    </row>
    <row r="1525" spans="2:25" hidden="1" x14ac:dyDescent="0.3">
      <c r="B1525">
        <v>2940</v>
      </c>
      <c r="C1525">
        <v>-6.5290682321000002</v>
      </c>
      <c r="D1525">
        <v>3.81654415139</v>
      </c>
      <c r="E1525">
        <v>0</v>
      </c>
      <c r="S1525">
        <v>27588</v>
      </c>
      <c r="T1525" s="38">
        <v>190636586802</v>
      </c>
      <c r="U1525" s="38">
        <v>728273317682</v>
      </c>
      <c r="V1525" s="38">
        <v>-150000000000</v>
      </c>
      <c r="W1525" s="38"/>
      <c r="X1525" s="38">
        <v>728273317682</v>
      </c>
      <c r="Y1525" s="38">
        <v>-150000000000</v>
      </c>
    </row>
    <row r="1526" spans="2:25" hidden="1" x14ac:dyDescent="0.3">
      <c r="B1526">
        <v>3370</v>
      </c>
      <c r="C1526">
        <v>-6.51286044161</v>
      </c>
      <c r="D1526">
        <v>11.1300293863</v>
      </c>
      <c r="E1526">
        <v>0</v>
      </c>
      <c r="S1526">
        <v>27589</v>
      </c>
      <c r="T1526" s="38">
        <v>190521747774</v>
      </c>
      <c r="U1526" s="38">
        <v>632251529810</v>
      </c>
      <c r="V1526" s="38">
        <v>-150000000000</v>
      </c>
      <c r="W1526" s="38"/>
      <c r="X1526" s="38">
        <v>632251529810</v>
      </c>
      <c r="Y1526" s="38">
        <v>-150000000000</v>
      </c>
    </row>
    <row r="1527" spans="2:25" hidden="1" x14ac:dyDescent="0.3">
      <c r="B1527">
        <v>3351</v>
      </c>
      <c r="C1527">
        <v>-6.5014128227299999</v>
      </c>
      <c r="D1527">
        <v>14.769173845299999</v>
      </c>
      <c r="E1527">
        <v>0</v>
      </c>
      <c r="S1527">
        <v>27590</v>
      </c>
      <c r="T1527" s="38">
        <v>202579485966</v>
      </c>
      <c r="U1527" s="38">
        <v>542813403605</v>
      </c>
      <c r="V1527" s="38">
        <v>-150000000000</v>
      </c>
      <c r="W1527" s="38"/>
      <c r="X1527" s="38">
        <v>542813403605</v>
      </c>
      <c r="Y1527" s="38">
        <v>-150000000000</v>
      </c>
    </row>
    <row r="1528" spans="2:25" hidden="1" x14ac:dyDescent="0.3">
      <c r="B1528">
        <v>3542</v>
      </c>
      <c r="C1528">
        <v>-6.49506568279</v>
      </c>
      <c r="D1528">
        <v>12.7890637629</v>
      </c>
      <c r="E1528">
        <v>0</v>
      </c>
      <c r="S1528">
        <v>27591</v>
      </c>
      <c r="T1528" s="38">
        <v>187493931234</v>
      </c>
      <c r="U1528" s="38">
        <v>537796485090</v>
      </c>
      <c r="V1528" s="38">
        <v>-150000000000</v>
      </c>
      <c r="W1528" s="38"/>
      <c r="X1528" s="38">
        <v>537796485090</v>
      </c>
      <c r="Y1528" s="38">
        <v>-150000000000</v>
      </c>
    </row>
    <row r="1529" spans="2:25" hidden="1" x14ac:dyDescent="0.3">
      <c r="B1529">
        <v>3376</v>
      </c>
      <c r="C1529">
        <v>-6.4921402947600004</v>
      </c>
      <c r="D1529">
        <v>8.5989558562300008</v>
      </c>
      <c r="E1529">
        <v>0</v>
      </c>
      <c r="S1529">
        <v>27592</v>
      </c>
      <c r="T1529" s="38">
        <v>200910642664</v>
      </c>
      <c r="U1529" s="38">
        <v>917271234689</v>
      </c>
      <c r="V1529" s="38">
        <v>-150000000000</v>
      </c>
      <c r="W1529" s="38"/>
      <c r="X1529" s="38">
        <v>917271234689</v>
      </c>
      <c r="Y1529" s="38">
        <v>-150000000000</v>
      </c>
    </row>
    <row r="1530" spans="2:25" hidden="1" x14ac:dyDescent="0.3">
      <c r="B1530">
        <v>3457</v>
      </c>
      <c r="C1530">
        <v>-6.4919512930699996</v>
      </c>
      <c r="D1530">
        <v>18.904631037800002</v>
      </c>
      <c r="E1530">
        <v>0</v>
      </c>
      <c r="S1530">
        <v>27593</v>
      </c>
      <c r="T1530" s="38">
        <v>210929356525</v>
      </c>
      <c r="U1530" s="38">
        <v>916289615383</v>
      </c>
      <c r="V1530" s="38">
        <v>-150000000000</v>
      </c>
      <c r="W1530" s="38"/>
      <c r="X1530" s="38">
        <v>916289615383</v>
      </c>
      <c r="Y1530" s="38">
        <v>-150000000000</v>
      </c>
    </row>
    <row r="1531" spans="2:25" hidden="1" x14ac:dyDescent="0.3">
      <c r="B1531">
        <v>3765</v>
      </c>
      <c r="C1531">
        <v>-6.4881914396100004</v>
      </c>
      <c r="D1531">
        <v>3.4030759374200001</v>
      </c>
      <c r="E1531">
        <v>0</v>
      </c>
      <c r="T1531" s="38"/>
      <c r="U1531" s="38"/>
      <c r="V1531" s="38"/>
    </row>
    <row r="1532" spans="2:25" hidden="1" x14ac:dyDescent="0.3">
      <c r="B1532">
        <v>3371</v>
      </c>
      <c r="C1532">
        <v>-6.4677233641700003</v>
      </c>
      <c r="D1532">
        <v>12.271209853</v>
      </c>
      <c r="E1532">
        <v>0</v>
      </c>
      <c r="S1532" t="s">
        <v>143</v>
      </c>
      <c r="T1532" s="38" t="s">
        <v>144</v>
      </c>
      <c r="U1532" s="38" t="s">
        <v>145</v>
      </c>
      <c r="V1532" s="38" t="s">
        <v>146</v>
      </c>
      <c r="X1532" t="s">
        <v>145</v>
      </c>
      <c r="Y1532" t="s">
        <v>146</v>
      </c>
    </row>
    <row r="1533" spans="2:25" hidden="1" x14ac:dyDescent="0.3">
      <c r="B1533">
        <v>2793</v>
      </c>
      <c r="C1533">
        <v>-6.44409571981</v>
      </c>
      <c r="D1533">
        <v>3.0015379687100001</v>
      </c>
      <c r="E1533">
        <v>0</v>
      </c>
      <c r="S1533">
        <v>27594</v>
      </c>
      <c r="T1533" s="38">
        <v>210876455237</v>
      </c>
      <c r="U1533" s="38">
        <v>822465605939</v>
      </c>
      <c r="V1533" s="38">
        <v>-150000000000</v>
      </c>
      <c r="W1533" s="38"/>
      <c r="X1533" s="38">
        <v>822465605939</v>
      </c>
      <c r="Y1533" s="38">
        <v>-150000000000</v>
      </c>
    </row>
    <row r="1534" spans="2:25" hidden="1" x14ac:dyDescent="0.3">
      <c r="B1534">
        <v>3543</v>
      </c>
      <c r="C1534">
        <v>-6.4403810455499997</v>
      </c>
      <c r="D1534">
        <v>11.753355943000001</v>
      </c>
      <c r="E1534">
        <v>0</v>
      </c>
      <c r="S1534">
        <v>27595</v>
      </c>
      <c r="T1534" s="38">
        <v>210977098243</v>
      </c>
      <c r="U1534" s="38">
        <v>729023729844</v>
      </c>
      <c r="V1534" s="38">
        <v>-150000000000</v>
      </c>
      <c r="W1534" s="38"/>
      <c r="X1534" s="38">
        <v>729023729844</v>
      </c>
      <c r="Y1534" s="38">
        <v>-150000000000</v>
      </c>
    </row>
    <row r="1535" spans="2:25" hidden="1" x14ac:dyDescent="0.3">
      <c r="B1535">
        <v>3337</v>
      </c>
      <c r="C1535">
        <v>-6.4231020549600002</v>
      </c>
      <c r="D1535">
        <v>7.7273054861199997</v>
      </c>
      <c r="E1535">
        <v>0</v>
      </c>
      <c r="S1535">
        <v>27596</v>
      </c>
      <c r="T1535" s="38">
        <v>211345383221</v>
      </c>
      <c r="U1535" s="38">
        <v>636058111652</v>
      </c>
      <c r="V1535" s="38">
        <v>-150000000000</v>
      </c>
      <c r="W1535" s="38"/>
      <c r="X1535" s="38">
        <v>636058111652</v>
      </c>
      <c r="Y1535" s="38">
        <v>-150000000000</v>
      </c>
    </row>
    <row r="1536" spans="2:25" hidden="1" x14ac:dyDescent="0.3">
      <c r="B1536">
        <v>3369</v>
      </c>
      <c r="C1536">
        <v>-6.4150615440400003</v>
      </c>
      <c r="D1536">
        <v>10.074905043699999</v>
      </c>
      <c r="E1536">
        <v>0</v>
      </c>
      <c r="S1536">
        <v>27597</v>
      </c>
      <c r="T1536" s="38">
        <v>212000402426</v>
      </c>
      <c r="U1536" s="38">
        <v>542465384801</v>
      </c>
      <c r="V1536" s="38">
        <v>-150000000000</v>
      </c>
      <c r="W1536" s="38"/>
      <c r="X1536" s="38">
        <v>542465384801</v>
      </c>
      <c r="Y1536" s="38">
        <v>-150000000000</v>
      </c>
    </row>
    <row r="1537" spans="2:25" x14ac:dyDescent="0.3">
      <c r="B1537">
        <v>125</v>
      </c>
      <c r="C1537">
        <v>-6.4</v>
      </c>
      <c r="D1537">
        <v>0</v>
      </c>
      <c r="E1537">
        <v>0</v>
      </c>
      <c r="T1537" s="38"/>
      <c r="U1537" s="38"/>
      <c r="V1537" s="38"/>
      <c r="W1537" s="38"/>
      <c r="X1537" s="38"/>
      <c r="Y1537" s="38"/>
    </row>
    <row r="1538" spans="2:25" hidden="1" x14ac:dyDescent="0.3">
      <c r="B1538">
        <v>126</v>
      </c>
      <c r="C1538">
        <v>-6.4</v>
      </c>
      <c r="D1538">
        <v>2.6</v>
      </c>
      <c r="E1538">
        <v>0</v>
      </c>
      <c r="S1538">
        <v>27599</v>
      </c>
      <c r="T1538" s="38">
        <v>180707979077</v>
      </c>
      <c r="U1538" s="38">
        <v>825631903289</v>
      </c>
      <c r="V1538" s="38">
        <v>-150000000000</v>
      </c>
      <c r="W1538" s="38"/>
      <c r="X1538" s="38">
        <v>825631903289</v>
      </c>
      <c r="Y1538" s="38">
        <v>-150000000000</v>
      </c>
    </row>
    <row r="1539" spans="2:25" hidden="1" x14ac:dyDescent="0.3">
      <c r="B1539">
        <v>127</v>
      </c>
      <c r="C1539">
        <v>-6.4</v>
      </c>
      <c r="D1539">
        <v>0.433333333333</v>
      </c>
      <c r="E1539">
        <v>0</v>
      </c>
      <c r="S1539">
        <v>27600</v>
      </c>
      <c r="T1539" s="38">
        <v>180576068918</v>
      </c>
      <c r="U1539" s="38">
        <v>731367316774</v>
      </c>
      <c r="V1539" s="38">
        <v>-150000000000</v>
      </c>
      <c r="W1539" s="38"/>
      <c r="X1539" s="38">
        <v>731367316774</v>
      </c>
      <c r="Y1539" s="38">
        <v>-150000000000</v>
      </c>
    </row>
    <row r="1540" spans="2:25" hidden="1" x14ac:dyDescent="0.3">
      <c r="B1540">
        <v>128</v>
      </c>
      <c r="C1540">
        <v>-6.4</v>
      </c>
      <c r="D1540">
        <v>0.86666666666699999</v>
      </c>
      <c r="E1540">
        <v>0</v>
      </c>
      <c r="S1540">
        <v>27601</v>
      </c>
      <c r="T1540" s="38">
        <v>180079285159</v>
      </c>
      <c r="U1540" s="38">
        <v>638694016031</v>
      </c>
      <c r="V1540" s="38">
        <v>-150000000000</v>
      </c>
      <c r="W1540" s="38"/>
      <c r="X1540" s="38">
        <v>638694016031</v>
      </c>
      <c r="Y1540" s="38">
        <v>-150000000000</v>
      </c>
    </row>
    <row r="1541" spans="2:25" hidden="1" x14ac:dyDescent="0.3">
      <c r="B1541">
        <v>129</v>
      </c>
      <c r="C1541">
        <v>-6.4</v>
      </c>
      <c r="D1541">
        <v>1.3</v>
      </c>
      <c r="E1541">
        <v>0</v>
      </c>
      <c r="S1541">
        <v>27602</v>
      </c>
      <c r="T1541" s="38">
        <v>178979975106</v>
      </c>
      <c r="U1541" s="38">
        <v>544970780905</v>
      </c>
      <c r="V1541" s="38">
        <v>-150000000000</v>
      </c>
      <c r="W1541" s="38"/>
      <c r="X1541" s="38">
        <v>544970780905</v>
      </c>
      <c r="Y1541" s="38">
        <v>-150000000000</v>
      </c>
    </row>
    <row r="1542" spans="2:25" hidden="1" x14ac:dyDescent="0.3">
      <c r="B1542">
        <v>130</v>
      </c>
      <c r="C1542">
        <v>-6.4</v>
      </c>
      <c r="D1542">
        <v>1.7333333333300001</v>
      </c>
      <c r="E1542">
        <v>0</v>
      </c>
      <c r="S1542">
        <v>27603</v>
      </c>
      <c r="T1542" s="38">
        <v>212627723019</v>
      </c>
      <c r="U1542" s="38">
        <v>447629202527</v>
      </c>
      <c r="V1542" s="38">
        <v>-150000000000</v>
      </c>
      <c r="W1542" s="38"/>
      <c r="X1542" s="38">
        <v>447629202527</v>
      </c>
      <c r="Y1542" s="38">
        <v>-150000000000</v>
      </c>
    </row>
    <row r="1543" spans="2:25" hidden="1" x14ac:dyDescent="0.3">
      <c r="B1543">
        <v>131</v>
      </c>
      <c r="C1543">
        <v>-6.4</v>
      </c>
      <c r="D1543">
        <v>2.1666666666699999</v>
      </c>
      <c r="E1543">
        <v>0</v>
      </c>
      <c r="S1543">
        <v>27604</v>
      </c>
      <c r="T1543" s="38">
        <v>203687741472</v>
      </c>
      <c r="U1543" s="38">
        <v>447835247068</v>
      </c>
      <c r="V1543" s="38">
        <v>-150000000000</v>
      </c>
      <c r="W1543" s="38"/>
      <c r="X1543" s="38">
        <v>447835247068</v>
      </c>
      <c r="Y1543" s="38">
        <v>-150000000000</v>
      </c>
    </row>
    <row r="1544" spans="2:25" hidden="1" x14ac:dyDescent="0.3">
      <c r="B1544">
        <v>3445</v>
      </c>
      <c r="C1544">
        <v>-6.3722391036000001</v>
      </c>
      <c r="D1544">
        <v>6.8519721480999998</v>
      </c>
      <c r="E1544">
        <v>0</v>
      </c>
      <c r="S1544">
        <v>27605</v>
      </c>
      <c r="T1544" s="38">
        <v>195282371432</v>
      </c>
      <c r="U1544" s="38">
        <v>445179800478</v>
      </c>
      <c r="V1544" s="38">
        <v>-150000000000</v>
      </c>
      <c r="W1544" s="38"/>
      <c r="X1544" s="38">
        <v>445179800478</v>
      </c>
      <c r="Y1544" s="38">
        <v>-150000000000</v>
      </c>
    </row>
    <row r="1545" spans="2:25" hidden="1" x14ac:dyDescent="0.3">
      <c r="B1545">
        <v>3205</v>
      </c>
      <c r="C1545">
        <v>-6.3700953244700003</v>
      </c>
      <c r="D1545">
        <v>19.962389952399999</v>
      </c>
      <c r="E1545">
        <v>0</v>
      </c>
      <c r="S1545">
        <v>27606</v>
      </c>
      <c r="T1545" s="38">
        <v>186881425244</v>
      </c>
      <c r="U1545" s="38">
        <v>445870915738</v>
      </c>
      <c r="V1545" s="38">
        <v>-150000000000</v>
      </c>
      <c r="W1545" s="38"/>
      <c r="X1545" s="38">
        <v>445870915738</v>
      </c>
      <c r="Y1545" s="38">
        <v>-150000000000</v>
      </c>
    </row>
    <row r="1546" spans="2:25" hidden="1" x14ac:dyDescent="0.3">
      <c r="B1546">
        <v>3213</v>
      </c>
      <c r="C1546">
        <v>-6.3098259167400004</v>
      </c>
      <c r="D1546">
        <v>5.9823579236000004</v>
      </c>
      <c r="E1546">
        <v>0</v>
      </c>
      <c r="S1546">
        <v>27607</v>
      </c>
      <c r="T1546" s="38">
        <v>178271270510</v>
      </c>
      <c r="U1546" s="38">
        <v>448871873416</v>
      </c>
      <c r="V1546" s="38">
        <v>-150000000000</v>
      </c>
      <c r="W1546" s="38"/>
      <c r="X1546" s="38">
        <v>448871873416</v>
      </c>
      <c r="Y1546" s="38">
        <v>-150000000000</v>
      </c>
    </row>
    <row r="1547" spans="2:25" hidden="1" x14ac:dyDescent="0.3">
      <c r="B1547">
        <v>3568</v>
      </c>
      <c r="C1547">
        <v>-6.3053479777800003</v>
      </c>
      <c r="D1547">
        <v>16.796463402000001</v>
      </c>
      <c r="E1547">
        <v>0</v>
      </c>
      <c r="S1547">
        <v>27608</v>
      </c>
      <c r="T1547" s="38">
        <v>210983584840</v>
      </c>
      <c r="U1547" s="38">
        <v>101224836242</v>
      </c>
      <c r="V1547" s="38">
        <v>-150000000000</v>
      </c>
      <c r="W1547" s="38"/>
      <c r="X1547" s="38">
        <v>101224836242</v>
      </c>
      <c r="Y1547" s="38">
        <v>-150000000000</v>
      </c>
    </row>
    <row r="1548" spans="2:25" hidden="1" x14ac:dyDescent="0.3">
      <c r="B1548">
        <v>3105</v>
      </c>
      <c r="C1548">
        <v>-6.2712089117299996</v>
      </c>
      <c r="D1548">
        <v>21.023181230399999</v>
      </c>
      <c r="E1548">
        <v>0</v>
      </c>
      <c r="S1548">
        <v>27609</v>
      </c>
      <c r="T1548" s="38">
        <v>201001562154</v>
      </c>
      <c r="U1548" s="38">
        <v>101171535894</v>
      </c>
      <c r="V1548" s="38">
        <v>-150000000000</v>
      </c>
      <c r="W1548" s="38"/>
      <c r="X1548" s="38">
        <v>101171535894</v>
      </c>
      <c r="Y1548" s="38">
        <v>-150000000000</v>
      </c>
    </row>
    <row r="1549" spans="2:25" hidden="1" x14ac:dyDescent="0.3">
      <c r="B1549">
        <v>3332</v>
      </c>
      <c r="C1549">
        <v>-6.2633515346799999</v>
      </c>
      <c r="D1549">
        <v>17.299878551500001</v>
      </c>
      <c r="E1549">
        <v>0</v>
      </c>
      <c r="S1549">
        <v>27610</v>
      </c>
      <c r="T1549" s="38">
        <v>191045447438</v>
      </c>
      <c r="U1549" s="38">
        <v>101320632474</v>
      </c>
      <c r="V1549" s="38">
        <v>-150000000000</v>
      </c>
      <c r="W1549" s="38"/>
      <c r="X1549" s="38">
        <v>101320632474</v>
      </c>
      <c r="Y1549" s="38">
        <v>-150000000000</v>
      </c>
    </row>
    <row r="1550" spans="2:25" hidden="1" x14ac:dyDescent="0.3">
      <c r="B1550">
        <v>3331</v>
      </c>
      <c r="C1550">
        <v>-6.26203590173</v>
      </c>
      <c r="D1550">
        <v>16.319486266599998</v>
      </c>
      <c r="E1550">
        <v>0</v>
      </c>
      <c r="S1550">
        <v>27611</v>
      </c>
      <c r="T1550" s="38">
        <v>181039223951</v>
      </c>
      <c r="U1550" s="38">
        <v>101460429527</v>
      </c>
      <c r="V1550" s="38">
        <v>-150000000000</v>
      </c>
      <c r="W1550" s="38"/>
      <c r="X1550" s="38">
        <v>101460429527</v>
      </c>
      <c r="Y1550" s="38">
        <v>-150000000000</v>
      </c>
    </row>
    <row r="1551" spans="2:25" hidden="1" x14ac:dyDescent="0.3">
      <c r="B1551">
        <v>3118</v>
      </c>
      <c r="C1551">
        <v>-6.2450174447900002</v>
      </c>
      <c r="D1551">
        <v>5.1114507828200004</v>
      </c>
      <c r="E1551">
        <v>0</v>
      </c>
      <c r="S1551">
        <v>27612</v>
      </c>
      <c r="T1551" s="38">
        <v>220973005763</v>
      </c>
      <c r="U1551" s="38">
        <v>101350855073</v>
      </c>
      <c r="V1551" s="38">
        <v>-150000000000</v>
      </c>
      <c r="W1551" s="38"/>
      <c r="X1551" s="38">
        <v>101350855073</v>
      </c>
      <c r="Y1551" s="38">
        <v>-150000000000</v>
      </c>
    </row>
    <row r="1552" spans="2:25" hidden="1" x14ac:dyDescent="0.3">
      <c r="B1552">
        <v>3545</v>
      </c>
      <c r="C1552">
        <v>-6.2447832504000003</v>
      </c>
      <c r="D1552">
        <v>9.6431072577699997</v>
      </c>
      <c r="E1552">
        <v>0</v>
      </c>
      <c r="S1552">
        <v>27613</v>
      </c>
      <c r="T1552" s="38">
        <v>220952565856</v>
      </c>
      <c r="U1552" s="38">
        <v>917636010600</v>
      </c>
      <c r="V1552" s="38">
        <v>-150000000000</v>
      </c>
      <c r="W1552" s="38"/>
      <c r="X1552" s="38">
        <v>917636010600</v>
      </c>
      <c r="Y1552" s="38">
        <v>-150000000000</v>
      </c>
    </row>
    <row r="1553" spans="2:25" hidden="1" x14ac:dyDescent="0.3">
      <c r="B1553">
        <v>3350</v>
      </c>
      <c r="C1553">
        <v>-6.2307437082000003</v>
      </c>
      <c r="D1553">
        <v>13.834216616000001</v>
      </c>
      <c r="E1553">
        <v>0</v>
      </c>
      <c r="T1553" s="38"/>
      <c r="U1553" s="38"/>
      <c r="V1553" s="38"/>
    </row>
    <row r="1554" spans="2:25" hidden="1" x14ac:dyDescent="0.3">
      <c r="B1554">
        <v>3567</v>
      </c>
      <c r="C1554">
        <v>-6.2213550915800004</v>
      </c>
      <c r="D1554">
        <v>17.803293701099999</v>
      </c>
      <c r="E1554">
        <v>0</v>
      </c>
      <c r="S1554" t="s">
        <v>143</v>
      </c>
      <c r="T1554" s="38" t="s">
        <v>144</v>
      </c>
      <c r="U1554" s="38" t="s">
        <v>145</v>
      </c>
      <c r="V1554" s="38" t="s">
        <v>146</v>
      </c>
      <c r="X1554" t="s">
        <v>145</v>
      </c>
      <c r="Y1554" t="s">
        <v>146</v>
      </c>
    </row>
    <row r="1555" spans="2:25" hidden="1" x14ac:dyDescent="0.3">
      <c r="B1555">
        <v>3569</v>
      </c>
      <c r="C1555">
        <v>-6.2187238256899997</v>
      </c>
      <c r="D1555">
        <v>15.8425091312</v>
      </c>
      <c r="E1555">
        <v>0</v>
      </c>
      <c r="S1555">
        <v>27614</v>
      </c>
      <c r="T1555" s="38">
        <v>220955260205</v>
      </c>
      <c r="U1555" s="38">
        <v>823626207559</v>
      </c>
      <c r="V1555" s="38">
        <v>-150000000000</v>
      </c>
      <c r="W1555" s="38"/>
      <c r="X1555" s="38">
        <v>823626207559</v>
      </c>
      <c r="Y1555" s="38">
        <v>-150000000000</v>
      </c>
    </row>
    <row r="1556" spans="2:25" hidden="1" x14ac:dyDescent="0.3">
      <c r="B1556">
        <v>2991</v>
      </c>
      <c r="C1556">
        <v>-6.2050067241300004</v>
      </c>
      <c r="D1556">
        <v>22.067932334599998</v>
      </c>
      <c r="E1556">
        <v>0</v>
      </c>
      <c r="S1556">
        <v>27615</v>
      </c>
      <c r="T1556" s="38">
        <v>221042946382</v>
      </c>
      <c r="U1556" s="38">
        <v>730088823027</v>
      </c>
      <c r="V1556" s="38">
        <v>-150000000000</v>
      </c>
      <c r="W1556" s="38"/>
      <c r="X1556" s="38">
        <v>730088823027</v>
      </c>
      <c r="Y1556" s="38">
        <v>-150000000000</v>
      </c>
    </row>
    <row r="1557" spans="2:25" hidden="1" x14ac:dyDescent="0.3">
      <c r="B1557">
        <v>3488</v>
      </c>
      <c r="C1557">
        <v>-6.1746811901400003</v>
      </c>
      <c r="D1557">
        <v>9.1866432964999998</v>
      </c>
      <c r="E1557">
        <v>0</v>
      </c>
      <c r="S1557">
        <v>27616</v>
      </c>
      <c r="T1557" s="38">
        <v>221223154687</v>
      </c>
      <c r="U1557" s="38">
        <v>635355060094</v>
      </c>
      <c r="V1557" s="38">
        <v>-150000000000</v>
      </c>
      <c r="W1557" s="38"/>
      <c r="X1557" s="38">
        <v>635355060094</v>
      </c>
      <c r="Y1557" s="38">
        <v>-150000000000</v>
      </c>
    </row>
    <row r="1558" spans="2:25" hidden="1" x14ac:dyDescent="0.3">
      <c r="B1558">
        <v>2854</v>
      </c>
      <c r="C1558">
        <v>-6.1701652551999997</v>
      </c>
      <c r="D1558">
        <v>23.092889513199999</v>
      </c>
      <c r="E1558">
        <v>0</v>
      </c>
      <c r="S1558">
        <v>27617</v>
      </c>
      <c r="T1558" s="38">
        <v>221502762060</v>
      </c>
      <c r="U1558" s="38">
        <v>542328959960</v>
      </c>
      <c r="V1558" s="38">
        <v>-150000000000</v>
      </c>
      <c r="W1558" s="38"/>
      <c r="X1558" s="38">
        <v>542328959960</v>
      </c>
      <c r="Y1558" s="38">
        <v>-150000000000</v>
      </c>
    </row>
    <row r="1559" spans="2:25" hidden="1" x14ac:dyDescent="0.3">
      <c r="B1559">
        <v>3006</v>
      </c>
      <c r="C1559">
        <v>-6.16685387295</v>
      </c>
      <c r="D1559">
        <v>4.2534337219999996</v>
      </c>
      <c r="E1559">
        <v>0</v>
      </c>
      <c r="S1559">
        <v>27618</v>
      </c>
      <c r="T1559" s="38">
        <v>221789151705</v>
      </c>
      <c r="U1559" s="38">
        <v>447540889718</v>
      </c>
      <c r="V1559" s="38">
        <v>-150000000000</v>
      </c>
      <c r="W1559" s="38"/>
      <c r="X1559" s="38">
        <v>447540889718</v>
      </c>
      <c r="Y1559" s="38">
        <v>-150000000000</v>
      </c>
    </row>
    <row r="1560" spans="2:25" hidden="1" x14ac:dyDescent="0.3">
      <c r="B1560">
        <v>2408</v>
      </c>
      <c r="C1560">
        <v>-6.15588235294</v>
      </c>
      <c r="D1560">
        <v>24.1</v>
      </c>
      <c r="E1560">
        <v>0</v>
      </c>
      <c r="S1560">
        <v>27619</v>
      </c>
      <c r="T1560" s="38">
        <v>171045544642</v>
      </c>
      <c r="U1560" s="38">
        <v>110975506559</v>
      </c>
      <c r="V1560" s="38">
        <v>-150000000000</v>
      </c>
      <c r="W1560" s="38"/>
      <c r="X1560" s="38">
        <v>110975506559</v>
      </c>
      <c r="Y1560" s="38">
        <v>-150000000000</v>
      </c>
    </row>
    <row r="1561" spans="2:25" hidden="1" x14ac:dyDescent="0.3">
      <c r="B1561">
        <v>3466</v>
      </c>
      <c r="C1561">
        <v>-6.10497632515</v>
      </c>
      <c r="D1561">
        <v>18.358380425899998</v>
      </c>
      <c r="E1561">
        <v>0</v>
      </c>
      <c r="S1561">
        <v>27620</v>
      </c>
      <c r="T1561" s="38">
        <v>171027484453</v>
      </c>
      <c r="U1561" s="38">
        <v>101550829464</v>
      </c>
      <c r="V1561" s="38">
        <v>-150000000000</v>
      </c>
      <c r="W1561" s="38"/>
      <c r="X1561" s="38">
        <v>101550829464</v>
      </c>
      <c r="Y1561" s="38">
        <v>-150000000000</v>
      </c>
    </row>
    <row r="1562" spans="2:25" hidden="1" x14ac:dyDescent="0.3">
      <c r="B1562">
        <v>3532</v>
      </c>
      <c r="C1562">
        <v>-6.1045791298700003</v>
      </c>
      <c r="D1562">
        <v>8.7301793352200008</v>
      </c>
      <c r="E1562">
        <v>0</v>
      </c>
      <c r="S1562">
        <v>27621</v>
      </c>
      <c r="T1562" s="38">
        <v>171034223156</v>
      </c>
      <c r="U1562" s="38">
        <v>921470543498</v>
      </c>
      <c r="V1562" s="38">
        <v>-150000000000</v>
      </c>
      <c r="W1562" s="38"/>
      <c r="X1562" s="38">
        <v>921470543498</v>
      </c>
      <c r="Y1562" s="38">
        <v>-150000000000</v>
      </c>
    </row>
    <row r="1563" spans="2:25" hidden="1" x14ac:dyDescent="0.3">
      <c r="B1563">
        <v>3330</v>
      </c>
      <c r="C1563">
        <v>-6.09863663406</v>
      </c>
      <c r="D1563">
        <v>15.3646573103</v>
      </c>
      <c r="E1563">
        <v>0</v>
      </c>
      <c r="S1563">
        <v>27622</v>
      </c>
      <c r="T1563" s="38">
        <v>170854483006</v>
      </c>
      <c r="U1563" s="38">
        <v>827380385527</v>
      </c>
      <c r="V1563" s="38">
        <v>-150000000000</v>
      </c>
      <c r="W1563" s="38"/>
      <c r="X1563" s="38">
        <v>827380385527</v>
      </c>
      <c r="Y1563" s="38">
        <v>-150000000000</v>
      </c>
    </row>
    <row r="1564" spans="2:25" hidden="1" x14ac:dyDescent="0.3">
      <c r="B1564">
        <v>2870</v>
      </c>
      <c r="C1564">
        <v>-6.0855609823699996</v>
      </c>
      <c r="D1564">
        <v>3.4099784151599999</v>
      </c>
      <c r="E1564">
        <v>0</v>
      </c>
      <c r="S1564">
        <v>27623</v>
      </c>
      <c r="T1564" s="38">
        <v>170590367681</v>
      </c>
      <c r="U1564" s="38">
        <v>733960533472</v>
      </c>
      <c r="V1564" s="38">
        <v>-150000000000</v>
      </c>
      <c r="W1564" s="38"/>
      <c r="X1564" s="38">
        <v>733960533472</v>
      </c>
      <c r="Y1564" s="38">
        <v>-150000000000</v>
      </c>
    </row>
    <row r="1565" spans="2:25" hidden="1" x14ac:dyDescent="0.3">
      <c r="B1565">
        <v>3347</v>
      </c>
      <c r="C1565">
        <v>-6.07702051411</v>
      </c>
      <c r="D1565">
        <v>10.696348071499999</v>
      </c>
      <c r="E1565">
        <v>0</v>
      </c>
      <c r="S1565">
        <v>27624</v>
      </c>
      <c r="T1565" s="38">
        <v>170373343444</v>
      </c>
      <c r="U1565" s="38">
        <v>640933940295</v>
      </c>
      <c r="V1565" s="38">
        <v>-150000000000</v>
      </c>
      <c r="W1565" s="38"/>
      <c r="X1565" s="38">
        <v>640933940295</v>
      </c>
      <c r="Y1565" s="38">
        <v>-150000000000</v>
      </c>
    </row>
    <row r="1566" spans="2:25" hidden="1" x14ac:dyDescent="0.3">
      <c r="B1566">
        <v>3361</v>
      </c>
      <c r="C1566">
        <v>-6.0675800547999996</v>
      </c>
      <c r="D1566">
        <v>8.2772788863100004</v>
      </c>
      <c r="E1566">
        <v>0</v>
      </c>
      <c r="S1566">
        <v>27625</v>
      </c>
      <c r="T1566" s="38">
        <v>169886666872</v>
      </c>
      <c r="U1566" s="38">
        <v>546758918841</v>
      </c>
      <c r="V1566" s="38">
        <v>-150000000000</v>
      </c>
      <c r="W1566" s="38"/>
      <c r="X1566" s="38">
        <v>546758918841</v>
      </c>
      <c r="Y1566" s="38">
        <v>-150000000000</v>
      </c>
    </row>
    <row r="1567" spans="2:25" hidden="1" x14ac:dyDescent="0.3">
      <c r="B1567">
        <v>3349</v>
      </c>
      <c r="C1567">
        <v>-6.0625416449199996</v>
      </c>
      <c r="D1567">
        <v>12.850222564999999</v>
      </c>
      <c r="E1567">
        <v>0</v>
      </c>
      <c r="S1567">
        <v>27626</v>
      </c>
      <c r="T1567" s="38">
        <v>169643774385</v>
      </c>
      <c r="U1567" s="38">
        <v>451580227389</v>
      </c>
      <c r="V1567" s="38">
        <v>-150000000000</v>
      </c>
      <c r="W1567" s="38"/>
      <c r="X1567" s="38">
        <v>451580227389</v>
      </c>
      <c r="Y1567" s="38">
        <v>-150000000000</v>
      </c>
    </row>
    <row r="1568" spans="2:25" hidden="1" x14ac:dyDescent="0.3">
      <c r="B1568">
        <v>3556</v>
      </c>
      <c r="C1568">
        <v>-6.0305809797299998</v>
      </c>
      <c r="D1568">
        <v>7.8243784373900001</v>
      </c>
      <c r="E1568">
        <v>0</v>
      </c>
      <c r="S1568">
        <v>27627</v>
      </c>
      <c r="T1568" s="38">
        <v>222035931285</v>
      </c>
      <c r="U1568" s="38">
        <v>352306707103</v>
      </c>
      <c r="V1568" s="38">
        <v>-150000000000</v>
      </c>
      <c r="W1568" s="38"/>
      <c r="X1568" s="38">
        <v>352306707103</v>
      </c>
      <c r="Y1568" s="38">
        <v>-150000000000</v>
      </c>
    </row>
    <row r="1569" spans="2:25" hidden="1" x14ac:dyDescent="0.3">
      <c r="B1569">
        <v>3348</v>
      </c>
      <c r="C1569">
        <v>-6.0160002561899999</v>
      </c>
      <c r="D1569">
        <v>11.809034026200001</v>
      </c>
      <c r="E1569">
        <v>0</v>
      </c>
      <c r="S1569">
        <v>27628</v>
      </c>
      <c r="T1569" s="38">
        <v>213090100476</v>
      </c>
      <c r="U1569" s="38">
        <v>352347488205</v>
      </c>
      <c r="V1569" s="38">
        <v>-150000000000</v>
      </c>
      <c r="W1569" s="38"/>
      <c r="X1569" s="38">
        <v>352347488205</v>
      </c>
      <c r="Y1569" s="38">
        <v>-150000000000</v>
      </c>
    </row>
    <row r="1570" spans="2:25" hidden="1" x14ac:dyDescent="0.3">
      <c r="B1570">
        <v>3312</v>
      </c>
      <c r="C1570">
        <v>-6.0112916304599997</v>
      </c>
      <c r="D1570">
        <v>7.3710179694800004</v>
      </c>
      <c r="E1570">
        <v>0</v>
      </c>
      <c r="S1570">
        <v>27629</v>
      </c>
      <c r="T1570" s="38">
        <v>204261334404</v>
      </c>
      <c r="U1570" s="38">
        <v>352273738878</v>
      </c>
      <c r="V1570" s="38">
        <v>-150000000000</v>
      </c>
      <c r="W1570" s="38"/>
      <c r="X1570" s="38">
        <v>352273738878</v>
      </c>
      <c r="Y1570" s="38">
        <v>-150000000000</v>
      </c>
    </row>
    <row r="1571" spans="2:25" x14ac:dyDescent="0.3">
      <c r="B1571">
        <v>1314</v>
      </c>
      <c r="C1571">
        <v>-6</v>
      </c>
      <c r="D1571">
        <v>0</v>
      </c>
      <c r="E1571">
        <v>0</v>
      </c>
      <c r="T1571" s="38"/>
      <c r="U1571" s="38"/>
      <c r="V1571" s="38"/>
      <c r="W1571" s="38"/>
      <c r="X1571" s="38"/>
      <c r="Y1571" s="38"/>
    </row>
    <row r="1572" spans="2:25" hidden="1" x14ac:dyDescent="0.3">
      <c r="B1572">
        <v>1707</v>
      </c>
      <c r="C1572">
        <v>-6</v>
      </c>
      <c r="D1572">
        <v>2.6</v>
      </c>
      <c r="E1572">
        <v>0</v>
      </c>
      <c r="S1572">
        <v>27631</v>
      </c>
      <c r="T1572" s="38">
        <v>186919138904</v>
      </c>
      <c r="U1572" s="38">
        <v>351984812254</v>
      </c>
      <c r="V1572" s="38">
        <v>-150000000000</v>
      </c>
      <c r="W1572" s="38"/>
      <c r="X1572" s="38">
        <v>351984812254</v>
      </c>
      <c r="Y1572" s="38">
        <v>-150000000000</v>
      </c>
    </row>
    <row r="1573" spans="2:25" hidden="1" x14ac:dyDescent="0.3">
      <c r="B1573">
        <v>3924</v>
      </c>
      <c r="C1573">
        <v>-6</v>
      </c>
      <c r="D1573">
        <v>0.86666666666699999</v>
      </c>
      <c r="E1573">
        <v>0</v>
      </c>
      <c r="S1573">
        <v>27632</v>
      </c>
      <c r="T1573" s="38">
        <v>178297534478</v>
      </c>
      <c r="U1573" s="38">
        <v>353856689367</v>
      </c>
      <c r="V1573" s="38">
        <v>-150000000000</v>
      </c>
      <c r="W1573" s="38"/>
      <c r="X1573" s="38">
        <v>353856689367</v>
      </c>
      <c r="Y1573" s="38">
        <v>-150000000000</v>
      </c>
    </row>
    <row r="1574" spans="2:25" hidden="1" x14ac:dyDescent="0.3">
      <c r="B1574">
        <v>3925</v>
      </c>
      <c r="C1574">
        <v>-6</v>
      </c>
      <c r="D1574">
        <v>1.7333333333300001</v>
      </c>
      <c r="E1574">
        <v>0</v>
      </c>
      <c r="S1574">
        <v>27633</v>
      </c>
      <c r="T1574" s="38">
        <v>220972938203</v>
      </c>
      <c r="U1574" s="38">
        <v>110889885401</v>
      </c>
      <c r="V1574" s="38">
        <v>-150000000000</v>
      </c>
      <c r="W1574" s="38"/>
      <c r="X1574" s="38">
        <v>110889885401</v>
      </c>
      <c r="Y1574" s="38">
        <v>-150000000000</v>
      </c>
    </row>
    <row r="1575" spans="2:25" hidden="1" x14ac:dyDescent="0.3">
      <c r="B1575">
        <v>3591</v>
      </c>
      <c r="C1575">
        <v>-5.9920022811899996</v>
      </c>
      <c r="D1575">
        <v>6.9176575015599999</v>
      </c>
      <c r="E1575">
        <v>0</v>
      </c>
      <c r="T1575" s="38"/>
      <c r="U1575" s="38"/>
      <c r="V1575" s="38"/>
    </row>
    <row r="1576" spans="2:25" hidden="1" x14ac:dyDescent="0.3">
      <c r="B1576">
        <v>3598</v>
      </c>
      <c r="C1576">
        <v>-5.9885975587200004</v>
      </c>
      <c r="D1576">
        <v>18.913467150700001</v>
      </c>
      <c r="E1576">
        <v>0</v>
      </c>
      <c r="S1576" t="s">
        <v>143</v>
      </c>
      <c r="T1576" s="38" t="s">
        <v>144</v>
      </c>
      <c r="U1576" s="38" t="s">
        <v>145</v>
      </c>
      <c r="V1576" s="38" t="s">
        <v>146</v>
      </c>
      <c r="X1576" t="s">
        <v>145</v>
      </c>
      <c r="Y1576" t="s">
        <v>146</v>
      </c>
    </row>
    <row r="1577" spans="2:25" hidden="1" x14ac:dyDescent="0.3">
      <c r="B1577">
        <v>3570</v>
      </c>
      <c r="C1577">
        <v>-5.9785494424300003</v>
      </c>
      <c r="D1577">
        <v>14.8868054895</v>
      </c>
      <c r="E1577">
        <v>0</v>
      </c>
      <c r="S1577">
        <v>27634</v>
      </c>
      <c r="T1577" s="38">
        <v>211014333574</v>
      </c>
      <c r="U1577" s="38">
        <v>110831720772</v>
      </c>
      <c r="V1577" s="38">
        <v>-150000000000</v>
      </c>
      <c r="W1577" s="38"/>
      <c r="X1577" s="38">
        <v>110831720772</v>
      </c>
      <c r="Y1577" s="38">
        <v>-150000000000</v>
      </c>
    </row>
    <row r="1578" spans="2:25" hidden="1" x14ac:dyDescent="0.3">
      <c r="B1578">
        <v>3249</v>
      </c>
      <c r="C1578">
        <v>-5.9514332511400001</v>
      </c>
      <c r="D1578">
        <v>6.4766225775799997</v>
      </c>
      <c r="E1578">
        <v>0</v>
      </c>
      <c r="S1578">
        <v>27635</v>
      </c>
      <c r="T1578" s="38">
        <v>201034131902</v>
      </c>
      <c r="U1578" s="38">
        <v>110864756985</v>
      </c>
      <c r="V1578" s="38">
        <v>-150000000000</v>
      </c>
      <c r="W1578" s="38"/>
      <c r="X1578" s="38">
        <v>110864756985</v>
      </c>
      <c r="Y1578" s="38">
        <v>-150000000000</v>
      </c>
    </row>
    <row r="1579" spans="2:25" hidden="1" x14ac:dyDescent="0.3">
      <c r="B1579">
        <v>3242</v>
      </c>
      <c r="C1579">
        <v>-5.9342040454199996</v>
      </c>
      <c r="D1579">
        <v>19.444577759400001</v>
      </c>
      <c r="E1579">
        <v>0</v>
      </c>
      <c r="S1579">
        <v>27636</v>
      </c>
      <c r="T1579" s="38">
        <v>191083449998</v>
      </c>
      <c r="U1579" s="38">
        <v>110827469252</v>
      </c>
      <c r="V1579" s="38">
        <v>-150000000000</v>
      </c>
      <c r="W1579" s="38"/>
      <c r="X1579" s="38">
        <v>110827469252</v>
      </c>
      <c r="Y1579" s="38">
        <v>-150000000000</v>
      </c>
    </row>
    <row r="1580" spans="2:25" hidden="1" x14ac:dyDescent="0.3">
      <c r="B1580">
        <v>3846</v>
      </c>
      <c r="C1580">
        <v>-5.9108642210899998</v>
      </c>
      <c r="D1580">
        <v>6.0355876536100004</v>
      </c>
      <c r="E1580">
        <v>0</v>
      </c>
      <c r="S1580">
        <v>27637</v>
      </c>
      <c r="T1580" s="38">
        <v>181058417030</v>
      </c>
      <c r="U1580" s="38">
        <v>110924303456</v>
      </c>
      <c r="V1580" s="38">
        <v>-150000000000</v>
      </c>
      <c r="W1580" s="38"/>
      <c r="X1580" s="38">
        <v>110924303456</v>
      </c>
      <c r="Y1580" s="38">
        <v>-150000000000</v>
      </c>
    </row>
    <row r="1581" spans="2:25" hidden="1" x14ac:dyDescent="0.3">
      <c r="B1581">
        <v>3837</v>
      </c>
      <c r="C1581">
        <v>-5.8798105321199996</v>
      </c>
      <c r="D1581">
        <v>19.975688368099998</v>
      </c>
      <c r="E1581">
        <v>0</v>
      </c>
      <c r="S1581">
        <v>27638</v>
      </c>
      <c r="T1581" s="38">
        <v>169623094721</v>
      </c>
      <c r="U1581" s="38">
        <v>354783129654</v>
      </c>
      <c r="V1581" s="38">
        <v>-150000000000</v>
      </c>
      <c r="W1581" s="38"/>
      <c r="X1581" s="38">
        <v>354783129654</v>
      </c>
      <c r="Y1581" s="38">
        <v>-150000000000</v>
      </c>
    </row>
    <row r="1582" spans="2:25" hidden="1" x14ac:dyDescent="0.3">
      <c r="B1582">
        <v>3167</v>
      </c>
      <c r="C1582">
        <v>-5.8777911702100001</v>
      </c>
      <c r="D1582">
        <v>5.5924809166399996</v>
      </c>
      <c r="E1582">
        <v>0</v>
      </c>
      <c r="S1582">
        <v>27639</v>
      </c>
      <c r="T1582" s="38">
        <v>193582549931</v>
      </c>
      <c r="U1582" s="38">
        <v>543388499134</v>
      </c>
      <c r="V1582" s="38">
        <v>-150000000000</v>
      </c>
      <c r="W1582" s="38"/>
      <c r="X1582" s="38">
        <v>543388499134</v>
      </c>
      <c r="Y1582" s="38">
        <v>-150000000000</v>
      </c>
    </row>
    <row r="1583" spans="2:25" hidden="1" x14ac:dyDescent="0.3">
      <c r="B1583">
        <v>3329</v>
      </c>
      <c r="C1583">
        <v>-5.8685070970000002</v>
      </c>
      <c r="D1583">
        <v>14.403952389300001</v>
      </c>
      <c r="E1583">
        <v>0</v>
      </c>
      <c r="S1583">
        <v>27790</v>
      </c>
      <c r="T1583" s="38">
        <v>221000000000</v>
      </c>
      <c r="U1583" s="38">
        <v>188281250000</v>
      </c>
      <c r="V1583" s="38">
        <v>-150000000000</v>
      </c>
      <c r="W1583" s="38"/>
      <c r="X1583" s="38">
        <v>188281250000</v>
      </c>
      <c r="Y1583" s="38">
        <v>-150000000000</v>
      </c>
    </row>
    <row r="1584" spans="2:25" hidden="1" x14ac:dyDescent="0.3">
      <c r="B1584">
        <v>3346</v>
      </c>
      <c r="C1584">
        <v>-5.8458425044300002</v>
      </c>
      <c r="D1584">
        <v>9.7792992410000004</v>
      </c>
      <c r="E1584">
        <v>0</v>
      </c>
      <c r="S1584">
        <v>27791</v>
      </c>
      <c r="T1584" s="38">
        <v>211000000000</v>
      </c>
      <c r="U1584" s="38">
        <v>188281250000</v>
      </c>
      <c r="V1584" s="38">
        <v>-150000000000</v>
      </c>
      <c r="W1584" s="38"/>
      <c r="X1584" s="38">
        <v>188281250000</v>
      </c>
      <c r="Y1584" s="38">
        <v>-150000000000</v>
      </c>
    </row>
    <row r="1585" spans="2:25" hidden="1" x14ac:dyDescent="0.3">
      <c r="B1585">
        <v>3635</v>
      </c>
      <c r="C1585">
        <v>-5.8447181193200004</v>
      </c>
      <c r="D1585">
        <v>5.1493741796699997</v>
      </c>
      <c r="E1585">
        <v>0</v>
      </c>
      <c r="S1585">
        <v>27792</v>
      </c>
      <c r="T1585" s="38">
        <v>201000000000</v>
      </c>
      <c r="U1585" s="38">
        <v>188281250000</v>
      </c>
      <c r="V1585" s="38">
        <v>-150000000000</v>
      </c>
      <c r="W1585" s="38"/>
      <c r="X1585" s="38">
        <v>188281250000</v>
      </c>
      <c r="Y1585" s="38">
        <v>-150000000000</v>
      </c>
    </row>
    <row r="1586" spans="2:25" hidden="1" x14ac:dyDescent="0.3">
      <c r="B1586">
        <v>3157</v>
      </c>
      <c r="C1586">
        <v>-5.8311971610000004</v>
      </c>
      <c r="D1586">
        <v>20.506372676800002</v>
      </c>
      <c r="E1586">
        <v>0</v>
      </c>
      <c r="S1586">
        <v>27793</v>
      </c>
      <c r="T1586" s="38">
        <v>191000000000</v>
      </c>
      <c r="U1586" s="38">
        <v>188281250000</v>
      </c>
      <c r="V1586" s="38">
        <v>-150000000000</v>
      </c>
      <c r="W1586" s="38"/>
      <c r="X1586" s="38">
        <v>188281250000</v>
      </c>
      <c r="Y1586" s="38">
        <v>-150000000000</v>
      </c>
    </row>
    <row r="1587" spans="2:25" hidden="1" x14ac:dyDescent="0.3">
      <c r="B1587">
        <v>3066</v>
      </c>
      <c r="C1587">
        <v>-5.8042404203200002</v>
      </c>
      <c r="D1587">
        <v>4.7131146291599997</v>
      </c>
      <c r="E1587">
        <v>0</v>
      </c>
      <c r="S1587">
        <v>27794</v>
      </c>
      <c r="T1587" s="38">
        <v>181000000000</v>
      </c>
      <c r="U1587" s="38">
        <v>188281250000</v>
      </c>
      <c r="V1587" s="38">
        <v>-150000000000</v>
      </c>
      <c r="W1587" s="38"/>
      <c r="X1587" s="38">
        <v>188281250000</v>
      </c>
      <c r="Y1587" s="38">
        <v>-150000000000</v>
      </c>
    </row>
    <row r="1588" spans="2:25" hidden="1" x14ac:dyDescent="0.3">
      <c r="B1588">
        <v>3648</v>
      </c>
      <c r="C1588">
        <v>-5.7825837898800003</v>
      </c>
      <c r="D1588">
        <v>21.037056985500001</v>
      </c>
      <c r="E1588">
        <v>0</v>
      </c>
      <c r="S1588">
        <v>27795</v>
      </c>
      <c r="T1588" s="38">
        <v>171000000000</v>
      </c>
      <c r="U1588" s="38">
        <v>188281250000</v>
      </c>
      <c r="V1588" s="38">
        <v>-150000000000</v>
      </c>
      <c r="W1588" s="38"/>
      <c r="X1588" s="38">
        <v>188281250000</v>
      </c>
      <c r="Y1588" s="38">
        <v>-150000000000</v>
      </c>
    </row>
    <row r="1589" spans="2:25" hidden="1" x14ac:dyDescent="0.3">
      <c r="B1589">
        <v>3693</v>
      </c>
      <c r="C1589">
        <v>-5.76376272131</v>
      </c>
      <c r="D1589">
        <v>4.2768550786399997</v>
      </c>
      <c r="E1589">
        <v>0</v>
      </c>
      <c r="S1589">
        <v>27796</v>
      </c>
      <c r="T1589" s="38">
        <v>226000000000</v>
      </c>
      <c r="U1589" s="38">
        <v>183762500000</v>
      </c>
      <c r="V1589" s="38">
        <v>-150000000000</v>
      </c>
      <c r="W1589" s="38"/>
      <c r="X1589" s="38">
        <v>183762500000</v>
      </c>
      <c r="Y1589" s="38">
        <v>-150000000000</v>
      </c>
    </row>
    <row r="1590" spans="2:25" hidden="1" x14ac:dyDescent="0.3">
      <c r="B1590">
        <v>3571</v>
      </c>
      <c r="C1590">
        <v>-5.75846475156</v>
      </c>
      <c r="D1590">
        <v>13.921099289200001</v>
      </c>
      <c r="E1590">
        <v>0</v>
      </c>
      <c r="S1590">
        <v>27797</v>
      </c>
      <c r="T1590" s="38">
        <v>221000000000</v>
      </c>
      <c r="U1590" s="38">
        <v>183762500000</v>
      </c>
      <c r="V1590" s="38">
        <v>-150000000000</v>
      </c>
      <c r="W1590" s="38"/>
      <c r="X1590" s="38">
        <v>183762500000</v>
      </c>
      <c r="Y1590" s="38">
        <v>-150000000000</v>
      </c>
    </row>
    <row r="1591" spans="2:25" hidden="1" x14ac:dyDescent="0.3">
      <c r="B1591">
        <v>3052</v>
      </c>
      <c r="C1591">
        <v>-5.7522793953000004</v>
      </c>
      <c r="D1591">
        <v>21.557601607599999</v>
      </c>
      <c r="E1591">
        <v>0</v>
      </c>
      <c r="S1591">
        <v>27798</v>
      </c>
      <c r="T1591" s="38">
        <v>216000000000</v>
      </c>
      <c r="U1591" s="38">
        <v>183762500000</v>
      </c>
      <c r="V1591" s="38">
        <v>-150000000000</v>
      </c>
      <c r="W1591" s="38"/>
      <c r="X1591" s="38">
        <v>183762500000</v>
      </c>
      <c r="Y1591" s="38">
        <v>-150000000000</v>
      </c>
    </row>
    <row r="1592" spans="2:25" hidden="1" x14ac:dyDescent="0.3">
      <c r="B1592">
        <v>2941</v>
      </c>
      <c r="C1592">
        <v>-5.7233466232200003</v>
      </c>
      <c r="D1592">
        <v>3.8468679857699999</v>
      </c>
      <c r="E1592">
        <v>0</v>
      </c>
      <c r="S1592">
        <v>27799</v>
      </c>
      <c r="T1592" s="38">
        <v>211000000000</v>
      </c>
      <c r="U1592" s="38">
        <v>183762500000</v>
      </c>
      <c r="V1592" s="38">
        <v>-150000000000</v>
      </c>
      <c r="W1592" s="38"/>
      <c r="X1592" s="38">
        <v>183762500000</v>
      </c>
      <c r="Y1592" s="38">
        <v>-150000000000</v>
      </c>
    </row>
    <row r="1593" spans="2:25" hidden="1" x14ac:dyDescent="0.3">
      <c r="B1593">
        <v>3708</v>
      </c>
      <c r="C1593">
        <v>-5.7219750007199996</v>
      </c>
      <c r="D1593">
        <v>22.0781462297</v>
      </c>
      <c r="E1593">
        <v>0</v>
      </c>
      <c r="S1593">
        <v>27800</v>
      </c>
      <c r="T1593" s="38">
        <v>206000000000</v>
      </c>
      <c r="U1593" s="38">
        <v>183762500000</v>
      </c>
      <c r="V1593" s="38">
        <v>-150000000000</v>
      </c>
      <c r="W1593" s="38"/>
      <c r="X1593" s="38">
        <v>183762500000</v>
      </c>
      <c r="Y1593" s="38">
        <v>-150000000000</v>
      </c>
    </row>
    <row r="1594" spans="2:25" hidden="1" x14ac:dyDescent="0.3">
      <c r="B1594">
        <v>3472</v>
      </c>
      <c r="C1594">
        <v>-5.7163218041299997</v>
      </c>
      <c r="D1594">
        <v>8.8426356569499998</v>
      </c>
      <c r="E1594">
        <v>0</v>
      </c>
      <c r="S1594">
        <v>27801</v>
      </c>
      <c r="T1594" s="38">
        <v>201000000000</v>
      </c>
      <c r="U1594" s="38">
        <v>183762500000</v>
      </c>
      <c r="V1594" s="38">
        <v>-150000000000</v>
      </c>
      <c r="W1594" s="38"/>
      <c r="X1594" s="38">
        <v>183762500000</v>
      </c>
      <c r="Y1594" s="38">
        <v>-150000000000</v>
      </c>
    </row>
    <row r="1595" spans="2:25" hidden="1" x14ac:dyDescent="0.3">
      <c r="B1595">
        <v>2925</v>
      </c>
      <c r="C1595">
        <v>-5.7069091085499997</v>
      </c>
      <c r="D1595">
        <v>22.5881800672</v>
      </c>
      <c r="E1595">
        <v>0</v>
      </c>
      <c r="S1595">
        <v>27802</v>
      </c>
      <c r="T1595" s="38">
        <v>196000000000</v>
      </c>
      <c r="U1595" s="38">
        <v>183762500000</v>
      </c>
      <c r="V1595" s="38">
        <v>-150000000000</v>
      </c>
      <c r="W1595" s="38"/>
      <c r="X1595" s="38">
        <v>183762500000</v>
      </c>
      <c r="Y1595" s="38">
        <v>-150000000000</v>
      </c>
    </row>
    <row r="1596" spans="2:25" hidden="1" x14ac:dyDescent="0.3">
      <c r="B1596">
        <v>3302</v>
      </c>
      <c r="C1596">
        <v>-5.7042825028099999</v>
      </c>
      <c r="D1596">
        <v>16.880298398899999</v>
      </c>
      <c r="E1596">
        <v>0</v>
      </c>
      <c r="S1596">
        <v>27803</v>
      </c>
      <c r="T1596" s="38">
        <v>191000000000</v>
      </c>
      <c r="U1596" s="38">
        <v>183762500000</v>
      </c>
      <c r="V1596" s="38">
        <v>-150000000000</v>
      </c>
      <c r="W1596" s="38"/>
      <c r="X1596" s="38">
        <v>183762500000</v>
      </c>
      <c r="Y1596" s="38">
        <v>-150000000000</v>
      </c>
    </row>
    <row r="1597" spans="2:25" hidden="1" x14ac:dyDescent="0.3">
      <c r="B1597">
        <v>3328</v>
      </c>
      <c r="C1597">
        <v>-5.6942411792999996</v>
      </c>
      <c r="D1597">
        <v>13.416240328200001</v>
      </c>
      <c r="E1597">
        <v>0</v>
      </c>
      <c r="T1597" s="38"/>
      <c r="U1597" s="38"/>
      <c r="V1597" s="38"/>
    </row>
    <row r="1598" spans="2:25" hidden="1" x14ac:dyDescent="0.3">
      <c r="B1598">
        <v>3780</v>
      </c>
      <c r="C1598">
        <v>-5.6918432163699997</v>
      </c>
      <c r="D1598">
        <v>23.098213904800001</v>
      </c>
      <c r="E1598">
        <v>0</v>
      </c>
      <c r="S1598" t="s">
        <v>143</v>
      </c>
      <c r="T1598" s="38" t="s">
        <v>144</v>
      </c>
      <c r="U1598" s="38" t="s">
        <v>145</v>
      </c>
      <c r="V1598" s="38" t="s">
        <v>146</v>
      </c>
      <c r="X1598" t="s">
        <v>145</v>
      </c>
      <c r="Y1598" t="s">
        <v>146</v>
      </c>
    </row>
    <row r="1599" spans="2:25" hidden="1" x14ac:dyDescent="0.3">
      <c r="B1599">
        <v>2778</v>
      </c>
      <c r="C1599">
        <v>-5.6870980787700001</v>
      </c>
      <c r="D1599">
        <v>23.5991069524</v>
      </c>
      <c r="E1599">
        <v>0</v>
      </c>
      <c r="S1599">
        <v>27804</v>
      </c>
      <c r="T1599" s="38">
        <v>186000000000</v>
      </c>
      <c r="U1599" s="38">
        <v>183762500000</v>
      </c>
      <c r="V1599" s="38">
        <v>-150000000000</v>
      </c>
      <c r="W1599" s="38"/>
      <c r="X1599" s="38">
        <v>183762500000</v>
      </c>
      <c r="Y1599" s="38">
        <v>-150000000000</v>
      </c>
    </row>
    <row r="1600" spans="2:25" hidden="1" x14ac:dyDescent="0.3">
      <c r="B1600">
        <v>3764</v>
      </c>
      <c r="C1600">
        <v>-5.6829305251299997</v>
      </c>
      <c r="D1600">
        <v>3.4168808929100001</v>
      </c>
      <c r="E1600">
        <v>0</v>
      </c>
      <c r="S1600">
        <v>27805</v>
      </c>
      <c r="T1600" s="38">
        <v>181000000000</v>
      </c>
      <c r="U1600" s="38">
        <v>183762500000</v>
      </c>
      <c r="V1600" s="38">
        <v>-150000000000</v>
      </c>
      <c r="W1600" s="38"/>
      <c r="X1600" s="38">
        <v>183762500000</v>
      </c>
      <c r="Y1600" s="38">
        <v>-150000000000</v>
      </c>
    </row>
    <row r="1601" spans="2:25" hidden="1" x14ac:dyDescent="0.3">
      <c r="B1601">
        <v>2407</v>
      </c>
      <c r="C1601">
        <v>-5.6823529411799996</v>
      </c>
      <c r="D1601">
        <v>24.1</v>
      </c>
      <c r="E1601">
        <v>0</v>
      </c>
      <c r="S1601">
        <v>27806</v>
      </c>
      <c r="T1601" s="38">
        <v>176000000000</v>
      </c>
      <c r="U1601" s="38">
        <v>183762500000</v>
      </c>
      <c r="V1601" s="38">
        <v>-150000000000</v>
      </c>
      <c r="W1601" s="38"/>
      <c r="X1601" s="38">
        <v>183762500000</v>
      </c>
      <c r="Y1601" s="38">
        <v>-150000000000</v>
      </c>
    </row>
    <row r="1602" spans="2:25" hidden="1" x14ac:dyDescent="0.3">
      <c r="B1602">
        <v>3303</v>
      </c>
      <c r="C1602">
        <v>-5.6500663301199996</v>
      </c>
      <c r="D1602">
        <v>17.877289467200001</v>
      </c>
      <c r="E1602">
        <v>0</v>
      </c>
      <c r="S1602">
        <v>27807</v>
      </c>
      <c r="T1602" s="38">
        <v>171000000000</v>
      </c>
      <c r="U1602" s="38">
        <v>183762500000</v>
      </c>
      <c r="V1602" s="38">
        <v>-150000000000</v>
      </c>
      <c r="W1602" s="38"/>
      <c r="X1602" s="38">
        <v>183762500000</v>
      </c>
      <c r="Y1602" s="38">
        <v>-150000000000</v>
      </c>
    </row>
    <row r="1603" spans="2:25" hidden="1" x14ac:dyDescent="0.3">
      <c r="B1603">
        <v>3467</v>
      </c>
      <c r="C1603">
        <v>-5.6417974713400003</v>
      </c>
      <c r="D1603">
        <v>7.9140634858599999</v>
      </c>
      <c r="E1603">
        <v>0</v>
      </c>
      <c r="S1603">
        <v>27808</v>
      </c>
      <c r="T1603" s="38">
        <v>166000000000</v>
      </c>
      <c r="U1603" s="38">
        <v>183762500000</v>
      </c>
      <c r="V1603" s="38">
        <v>-150000000000</v>
      </c>
      <c r="W1603" s="38"/>
      <c r="X1603" s="38">
        <v>183762500000</v>
      </c>
      <c r="Y1603" s="38">
        <v>-150000000000</v>
      </c>
    </row>
    <row r="1604" spans="2:25" hidden="1" x14ac:dyDescent="0.3">
      <c r="B1604">
        <v>2794</v>
      </c>
      <c r="C1604">
        <v>-5.6414652625699997</v>
      </c>
      <c r="D1604">
        <v>3.0084404464499999</v>
      </c>
      <c r="E1604">
        <v>0</v>
      </c>
      <c r="S1604">
        <v>27809</v>
      </c>
      <c r="T1604" s="38">
        <v>221000000000</v>
      </c>
      <c r="U1604" s="38">
        <v>179243750000</v>
      </c>
      <c r="V1604" s="38">
        <v>-150000000000</v>
      </c>
      <c r="W1604" s="38"/>
      <c r="X1604" s="38">
        <v>179243750000</v>
      </c>
      <c r="Y1604" s="38">
        <v>-150000000000</v>
      </c>
    </row>
    <row r="1605" spans="2:25" hidden="1" x14ac:dyDescent="0.3">
      <c r="B1605">
        <v>3572</v>
      </c>
      <c r="C1605">
        <v>-5.6300176070300001</v>
      </c>
      <c r="D1605">
        <v>12.911381367200001</v>
      </c>
      <c r="E1605">
        <v>0</v>
      </c>
      <c r="S1605">
        <v>27810</v>
      </c>
      <c r="T1605" s="38">
        <v>211000000000</v>
      </c>
      <c r="U1605" s="38">
        <v>179243750000</v>
      </c>
      <c r="V1605" s="38">
        <v>-150000000000</v>
      </c>
      <c r="W1605" s="38"/>
      <c r="X1605" s="38">
        <v>179243750000</v>
      </c>
      <c r="Y1605" s="38">
        <v>-150000000000</v>
      </c>
    </row>
    <row r="1606" spans="2:25" hidden="1" x14ac:dyDescent="0.3">
      <c r="B1606">
        <v>3301</v>
      </c>
      <c r="C1606">
        <v>-5.6193808670600003</v>
      </c>
      <c r="D1606">
        <v>15.924317802399999</v>
      </c>
      <c r="E1606">
        <v>0</v>
      </c>
      <c r="S1606">
        <v>27811</v>
      </c>
      <c r="T1606" s="38">
        <v>201000000000</v>
      </c>
      <c r="U1606" s="38">
        <v>179243750000</v>
      </c>
      <c r="V1606" s="38">
        <v>-150000000000</v>
      </c>
      <c r="W1606" s="38"/>
      <c r="X1606" s="38">
        <v>179243750000</v>
      </c>
      <c r="Y1606" s="38">
        <v>-150000000000</v>
      </c>
    </row>
    <row r="1607" spans="2:25" hidden="1" x14ac:dyDescent="0.3">
      <c r="B1607">
        <v>3327</v>
      </c>
      <c r="C1607">
        <v>-5.6108185369300001</v>
      </c>
      <c r="D1607">
        <v>12.3880467382</v>
      </c>
      <c r="E1607">
        <v>0</v>
      </c>
      <c r="S1607">
        <v>27812</v>
      </c>
      <c r="T1607" s="38">
        <v>191000000000</v>
      </c>
      <c r="U1607" s="38">
        <v>179243750000</v>
      </c>
      <c r="V1607" s="38">
        <v>-150000000000</v>
      </c>
      <c r="W1607" s="38"/>
      <c r="X1607" s="38">
        <v>179243750000</v>
      </c>
      <c r="Y1607" s="38">
        <v>-150000000000</v>
      </c>
    </row>
    <row r="1608" spans="2:25" x14ac:dyDescent="0.3">
      <c r="B1608">
        <v>1313</v>
      </c>
      <c r="C1608">
        <v>-5.6</v>
      </c>
      <c r="D1608">
        <v>0</v>
      </c>
      <c r="E1608">
        <v>0</v>
      </c>
      <c r="T1608" s="38"/>
      <c r="U1608" s="38"/>
      <c r="V1608" s="38"/>
      <c r="W1608" s="38"/>
      <c r="X1608" s="38"/>
      <c r="Y1608" s="38"/>
    </row>
    <row r="1609" spans="2:25" hidden="1" x14ac:dyDescent="0.3">
      <c r="B1609">
        <v>1706</v>
      </c>
      <c r="C1609">
        <v>-5.6</v>
      </c>
      <c r="D1609">
        <v>2.6</v>
      </c>
      <c r="E1609">
        <v>0</v>
      </c>
      <c r="S1609">
        <v>27814</v>
      </c>
      <c r="T1609" s="38">
        <v>171000000000</v>
      </c>
      <c r="U1609" s="38">
        <v>179243750000</v>
      </c>
      <c r="V1609" s="38">
        <v>-150000000000</v>
      </c>
      <c r="W1609" s="38"/>
      <c r="X1609" s="38">
        <v>179243750000</v>
      </c>
      <c r="Y1609" s="38">
        <v>-150000000000</v>
      </c>
    </row>
    <row r="1610" spans="2:25" hidden="1" x14ac:dyDescent="0.3">
      <c r="B1610">
        <v>3919</v>
      </c>
      <c r="C1610">
        <v>-5.6</v>
      </c>
      <c r="D1610">
        <v>0.433333333333</v>
      </c>
      <c r="E1610">
        <v>0</v>
      </c>
      <c r="S1610">
        <v>27815</v>
      </c>
      <c r="T1610" s="38">
        <v>226000000000</v>
      </c>
      <c r="U1610" s="38">
        <v>174725000000</v>
      </c>
      <c r="V1610" s="38">
        <v>-150000000000</v>
      </c>
      <c r="W1610" s="38"/>
      <c r="X1610" s="38">
        <v>174725000000</v>
      </c>
      <c r="Y1610" s="38">
        <v>-150000000000</v>
      </c>
    </row>
    <row r="1611" spans="2:25" hidden="1" x14ac:dyDescent="0.3">
      <c r="B1611">
        <v>3920</v>
      </c>
      <c r="C1611">
        <v>-5.6</v>
      </c>
      <c r="D1611">
        <v>0.86666666666699999</v>
      </c>
      <c r="E1611">
        <v>0</v>
      </c>
      <c r="S1611">
        <v>27816</v>
      </c>
      <c r="T1611" s="38">
        <v>221000000000</v>
      </c>
      <c r="U1611" s="38">
        <v>174725000000</v>
      </c>
      <c r="V1611" s="38">
        <v>-150000000000</v>
      </c>
      <c r="W1611" s="38"/>
      <c r="X1611" s="38">
        <v>174725000000</v>
      </c>
      <c r="Y1611" s="38">
        <v>-150000000000</v>
      </c>
    </row>
    <row r="1612" spans="2:25" hidden="1" x14ac:dyDescent="0.3">
      <c r="B1612">
        <v>3921</v>
      </c>
      <c r="C1612">
        <v>-5.6</v>
      </c>
      <c r="D1612">
        <v>1.3</v>
      </c>
      <c r="E1612">
        <v>0</v>
      </c>
      <c r="S1612">
        <v>27817</v>
      </c>
      <c r="T1612" s="38">
        <v>216000000000</v>
      </c>
      <c r="U1612" s="38">
        <v>174725000000</v>
      </c>
      <c r="V1612" s="38">
        <v>-150000000000</v>
      </c>
      <c r="W1612" s="38"/>
      <c r="X1612" s="38">
        <v>174725000000</v>
      </c>
      <c r="Y1612" s="38">
        <v>-150000000000</v>
      </c>
    </row>
    <row r="1613" spans="2:25" hidden="1" x14ac:dyDescent="0.3">
      <c r="B1613">
        <v>3922</v>
      </c>
      <c r="C1613">
        <v>-5.6</v>
      </c>
      <c r="D1613">
        <v>1.7333333333300001</v>
      </c>
      <c r="E1613">
        <v>0</v>
      </c>
      <c r="S1613">
        <v>27818</v>
      </c>
      <c r="T1613" s="38">
        <v>211000000000</v>
      </c>
      <c r="U1613" s="38">
        <v>174725000000</v>
      </c>
      <c r="V1613" s="38">
        <v>-150000000000</v>
      </c>
      <c r="W1613" s="38"/>
      <c r="X1613" s="38">
        <v>174725000000</v>
      </c>
      <c r="Y1613" s="38">
        <v>-150000000000</v>
      </c>
    </row>
    <row r="1614" spans="2:25" hidden="1" x14ac:dyDescent="0.3">
      <c r="B1614">
        <v>3923</v>
      </c>
      <c r="C1614">
        <v>-5.6</v>
      </c>
      <c r="D1614">
        <v>2.1666666666699999</v>
      </c>
      <c r="E1614">
        <v>0</v>
      </c>
      <c r="S1614">
        <v>27819</v>
      </c>
      <c r="T1614" s="38">
        <v>206000000000</v>
      </c>
      <c r="U1614" s="38">
        <v>174725000000</v>
      </c>
      <c r="V1614" s="38">
        <v>-150000000000</v>
      </c>
      <c r="W1614" s="38"/>
      <c r="X1614" s="38">
        <v>174725000000</v>
      </c>
      <c r="Y1614" s="38">
        <v>-150000000000</v>
      </c>
    </row>
    <row r="1615" spans="2:25" hidden="1" x14ac:dyDescent="0.3">
      <c r="B1615">
        <v>3573</v>
      </c>
      <c r="C1615">
        <v>-5.5916194668300001</v>
      </c>
      <c r="D1615">
        <v>11.864712109299999</v>
      </c>
      <c r="E1615">
        <v>0</v>
      </c>
      <c r="S1615">
        <v>27820</v>
      </c>
      <c r="T1615" s="38">
        <v>201000000000</v>
      </c>
      <c r="U1615" s="38">
        <v>174725000000</v>
      </c>
      <c r="V1615" s="38">
        <v>-150000000000</v>
      </c>
      <c r="W1615" s="38"/>
      <c r="X1615" s="38">
        <v>174725000000</v>
      </c>
      <c r="Y1615" s="38">
        <v>-150000000000</v>
      </c>
    </row>
    <row r="1616" spans="2:25" hidden="1" x14ac:dyDescent="0.3">
      <c r="B1616">
        <v>3280</v>
      </c>
      <c r="C1616">
        <v>-5.5895813360800002</v>
      </c>
      <c r="D1616">
        <v>6.9912406519600001</v>
      </c>
      <c r="E1616">
        <v>0</v>
      </c>
      <c r="S1616">
        <v>27821</v>
      </c>
      <c r="T1616" s="38">
        <v>196000000000</v>
      </c>
      <c r="U1616" s="38">
        <v>174725000000</v>
      </c>
      <c r="V1616" s="38">
        <v>-150000000000</v>
      </c>
      <c r="W1616" s="38"/>
      <c r="X1616" s="38">
        <v>174725000000</v>
      </c>
      <c r="Y1616" s="38">
        <v>-150000000000</v>
      </c>
    </row>
    <row r="1617" spans="2:25" hidden="1" x14ac:dyDescent="0.3">
      <c r="B1617">
        <v>3326</v>
      </c>
      <c r="C1617">
        <v>-5.5801603286899999</v>
      </c>
      <c r="D1617">
        <v>11.3753527113</v>
      </c>
      <c r="E1617">
        <v>0</v>
      </c>
      <c r="S1617">
        <v>27822</v>
      </c>
      <c r="T1617" s="38">
        <v>191000000000</v>
      </c>
      <c r="U1617" s="38">
        <v>174725000000</v>
      </c>
      <c r="V1617" s="38">
        <v>-150000000000</v>
      </c>
      <c r="W1617" s="38"/>
      <c r="X1617" s="38">
        <v>174725000000</v>
      </c>
      <c r="Y1617" s="38">
        <v>-150000000000</v>
      </c>
    </row>
    <row r="1618" spans="2:25" hidden="1" x14ac:dyDescent="0.3">
      <c r="B1618">
        <v>3574</v>
      </c>
      <c r="C1618">
        <v>-5.5687011905499997</v>
      </c>
      <c r="D1618">
        <v>10.8859933133</v>
      </c>
      <c r="E1618">
        <v>0</v>
      </c>
      <c r="S1618">
        <v>27823</v>
      </c>
      <c r="T1618" s="38">
        <v>186000000000</v>
      </c>
      <c r="U1618" s="38">
        <v>174725000000</v>
      </c>
      <c r="V1618" s="38">
        <v>-150000000000</v>
      </c>
      <c r="W1618" s="38"/>
      <c r="X1618" s="38">
        <v>174725000000</v>
      </c>
      <c r="Y1618" s="38">
        <v>-150000000000</v>
      </c>
    </row>
    <row r="1619" spans="2:25" hidden="1" x14ac:dyDescent="0.3">
      <c r="B1619">
        <v>3214</v>
      </c>
      <c r="C1619">
        <v>-5.5096863894499997</v>
      </c>
      <c r="D1619">
        <v>6.0911489341499996</v>
      </c>
      <c r="E1619">
        <v>0</v>
      </c>
      <c r="T1619" s="38"/>
      <c r="U1619" s="38"/>
      <c r="V1619" s="38"/>
    </row>
    <row r="1620" spans="2:25" hidden="1" x14ac:dyDescent="0.3">
      <c r="B1620">
        <v>3325</v>
      </c>
      <c r="C1620">
        <v>-5.5078014745099999</v>
      </c>
      <c r="D1620">
        <v>10.4007422688</v>
      </c>
      <c r="E1620">
        <v>0</v>
      </c>
      <c r="S1620" t="s">
        <v>143</v>
      </c>
      <c r="T1620" s="38" t="s">
        <v>144</v>
      </c>
      <c r="U1620" s="38" t="s">
        <v>145</v>
      </c>
      <c r="V1620" s="38" t="s">
        <v>146</v>
      </c>
      <c r="X1620" t="s">
        <v>145</v>
      </c>
      <c r="Y1620" t="s">
        <v>146</v>
      </c>
    </row>
    <row r="1621" spans="2:25" hidden="1" x14ac:dyDescent="0.3">
      <c r="B1621">
        <v>3307</v>
      </c>
      <c r="C1621">
        <v>-5.4864854759700004</v>
      </c>
      <c r="D1621">
        <v>18.942416967900002</v>
      </c>
      <c r="E1621">
        <v>0</v>
      </c>
      <c r="S1621">
        <v>27824</v>
      </c>
      <c r="T1621" s="38">
        <v>181000000000</v>
      </c>
      <c r="U1621" s="38">
        <v>174725000000</v>
      </c>
      <c r="V1621" s="38">
        <v>-150000000000</v>
      </c>
      <c r="W1621" s="38"/>
      <c r="X1621" s="38">
        <v>174725000000</v>
      </c>
      <c r="Y1621" s="38">
        <v>-150000000000</v>
      </c>
    </row>
    <row r="1622" spans="2:25" hidden="1" x14ac:dyDescent="0.3">
      <c r="B1622">
        <v>3300</v>
      </c>
      <c r="C1622">
        <v>-5.4520154221499997</v>
      </c>
      <c r="D1622">
        <v>14.962750561</v>
      </c>
      <c r="E1622">
        <v>0</v>
      </c>
      <c r="S1622">
        <v>27825</v>
      </c>
      <c r="T1622" s="38">
        <v>176000000000</v>
      </c>
      <c r="U1622" s="38">
        <v>174725000000</v>
      </c>
      <c r="V1622" s="38">
        <v>-150000000000</v>
      </c>
      <c r="W1622" s="38"/>
      <c r="X1622" s="38">
        <v>174725000000</v>
      </c>
      <c r="Y1622" s="38">
        <v>-150000000000</v>
      </c>
    </row>
    <row r="1623" spans="2:25" hidden="1" x14ac:dyDescent="0.3">
      <c r="B1623">
        <v>3575</v>
      </c>
      <c r="C1623">
        <v>-5.4469017584600001</v>
      </c>
      <c r="D1623">
        <v>9.9154912242200002</v>
      </c>
      <c r="E1623">
        <v>0</v>
      </c>
      <c r="S1623">
        <v>27826</v>
      </c>
      <c r="T1623" s="38">
        <v>171000000000</v>
      </c>
      <c r="U1623" s="38">
        <v>174725000000</v>
      </c>
      <c r="V1623" s="38">
        <v>-150000000000</v>
      </c>
      <c r="W1623" s="38"/>
      <c r="X1623" s="38">
        <v>174725000000</v>
      </c>
      <c r="Y1623" s="38">
        <v>-150000000000</v>
      </c>
    </row>
    <row r="1624" spans="2:25" hidden="1" x14ac:dyDescent="0.3">
      <c r="B1624">
        <v>3119</v>
      </c>
      <c r="C1624">
        <v>-5.4422726541299999</v>
      </c>
      <c r="D1624">
        <v>5.1918151694299999</v>
      </c>
      <c r="E1624">
        <v>0</v>
      </c>
      <c r="S1624">
        <v>27827</v>
      </c>
      <c r="T1624" s="38">
        <v>166000000000</v>
      </c>
      <c r="U1624" s="38">
        <v>174725000000</v>
      </c>
      <c r="V1624" s="38">
        <v>-150000000000</v>
      </c>
      <c r="W1624" s="38"/>
      <c r="X1624" s="38">
        <v>174725000000</v>
      </c>
      <c r="Y1624" s="38">
        <v>-150000000000</v>
      </c>
    </row>
    <row r="1625" spans="2:25" hidden="1" x14ac:dyDescent="0.3">
      <c r="B1625">
        <v>3206</v>
      </c>
      <c r="C1625">
        <v>-5.3883096161599999</v>
      </c>
      <c r="D1625">
        <v>19.993389191599999</v>
      </c>
      <c r="E1625">
        <v>0</v>
      </c>
      <c r="S1625">
        <v>27828</v>
      </c>
      <c r="T1625" s="38">
        <v>221000000000</v>
      </c>
      <c r="U1625" s="38">
        <v>170206250000</v>
      </c>
      <c r="V1625" s="38">
        <v>-150000000000</v>
      </c>
      <c r="W1625" s="38"/>
      <c r="X1625" s="38">
        <v>170206250000</v>
      </c>
      <c r="Y1625" s="38">
        <v>-150000000000</v>
      </c>
    </row>
    <row r="1626" spans="2:25" hidden="1" x14ac:dyDescent="0.3">
      <c r="B1626">
        <v>3324</v>
      </c>
      <c r="C1626">
        <v>-5.3874831184299996</v>
      </c>
      <c r="D1626">
        <v>9.4352916014500003</v>
      </c>
      <c r="E1626">
        <v>0</v>
      </c>
      <c r="S1626">
        <v>27829</v>
      </c>
      <c r="T1626" s="38">
        <v>211000000000</v>
      </c>
      <c r="U1626" s="38">
        <v>170206250000</v>
      </c>
      <c r="V1626" s="38">
        <v>-150000000000</v>
      </c>
      <c r="W1626" s="38"/>
      <c r="X1626" s="38">
        <v>170206250000</v>
      </c>
      <c r="Y1626" s="38">
        <v>-150000000000</v>
      </c>
    </row>
    <row r="1627" spans="2:25" hidden="1" x14ac:dyDescent="0.3">
      <c r="B1627">
        <v>3007</v>
      </c>
      <c r="C1627">
        <v>-5.3643288327800001</v>
      </c>
      <c r="D1627">
        <v>4.3018677830999996</v>
      </c>
      <c r="E1627">
        <v>0</v>
      </c>
      <c r="S1627">
        <v>27830</v>
      </c>
      <c r="T1627" s="38">
        <v>201000000000</v>
      </c>
      <c r="U1627" s="38">
        <v>170206250000</v>
      </c>
      <c r="V1627" s="38">
        <v>-150000000000</v>
      </c>
      <c r="W1627" s="38"/>
      <c r="X1627" s="38">
        <v>170206250000</v>
      </c>
      <c r="Y1627" s="38">
        <v>-150000000000</v>
      </c>
    </row>
    <row r="1628" spans="2:25" hidden="1" x14ac:dyDescent="0.3">
      <c r="B1628">
        <v>3576</v>
      </c>
      <c r="C1628">
        <v>-5.32806447839</v>
      </c>
      <c r="D1628">
        <v>8.9550919786800005</v>
      </c>
      <c r="E1628">
        <v>0</v>
      </c>
      <c r="S1628">
        <v>27831</v>
      </c>
      <c r="T1628" s="38">
        <v>191000000000</v>
      </c>
      <c r="U1628" s="38">
        <v>170206250000</v>
      </c>
      <c r="V1628" s="38">
        <v>-150000000000</v>
      </c>
      <c r="W1628" s="38"/>
      <c r="X1628" s="38">
        <v>170206250000</v>
      </c>
      <c r="Y1628" s="38">
        <v>-150000000000</v>
      </c>
    </row>
    <row r="1629" spans="2:25" hidden="1" x14ac:dyDescent="0.3">
      <c r="B1629">
        <v>3106</v>
      </c>
      <c r="C1629">
        <v>-5.2973395817200002</v>
      </c>
      <c r="D1629">
        <v>21.047617058699998</v>
      </c>
      <c r="E1629">
        <v>0</v>
      </c>
      <c r="S1629">
        <v>27832</v>
      </c>
      <c r="T1629" s="38">
        <v>181000000000</v>
      </c>
      <c r="U1629" s="38">
        <v>170206250000</v>
      </c>
      <c r="V1629" s="38">
        <v>-150000000000</v>
      </c>
      <c r="W1629" s="38"/>
      <c r="X1629" s="38">
        <v>170206250000</v>
      </c>
      <c r="Y1629" s="38">
        <v>-150000000000</v>
      </c>
    </row>
    <row r="1630" spans="2:25" hidden="1" x14ac:dyDescent="0.3">
      <c r="B1630">
        <v>3323</v>
      </c>
      <c r="C1630">
        <v>-5.2905392206700004</v>
      </c>
      <c r="D1630">
        <v>8.4794202564999992</v>
      </c>
      <c r="E1630">
        <v>0</v>
      </c>
      <c r="S1630">
        <v>27833</v>
      </c>
      <c r="T1630" s="38">
        <v>171000000000</v>
      </c>
      <c r="U1630" s="38">
        <v>170206250000</v>
      </c>
      <c r="V1630" s="38">
        <v>-150000000000</v>
      </c>
      <c r="W1630" s="38"/>
      <c r="X1630" s="38">
        <v>170206250000</v>
      </c>
      <c r="Y1630" s="38">
        <v>-150000000000</v>
      </c>
    </row>
    <row r="1631" spans="2:25" hidden="1" x14ac:dyDescent="0.3">
      <c r="B1631">
        <v>3299</v>
      </c>
      <c r="C1631">
        <v>-5.2809537284500001</v>
      </c>
      <c r="D1631">
        <v>13.987506036699999</v>
      </c>
      <c r="E1631">
        <v>0</v>
      </c>
      <c r="S1631">
        <v>27834</v>
      </c>
      <c r="T1631" s="38">
        <v>226000000000</v>
      </c>
      <c r="U1631" s="38">
        <v>165687500000</v>
      </c>
      <c r="V1631" s="38">
        <v>-150000000000</v>
      </c>
      <c r="W1631" s="38"/>
      <c r="X1631" s="38">
        <v>165687500000</v>
      </c>
      <c r="Y1631" s="38">
        <v>-150000000000</v>
      </c>
    </row>
    <row r="1632" spans="2:25" hidden="1" x14ac:dyDescent="0.3">
      <c r="B1632">
        <v>2871</v>
      </c>
      <c r="C1632">
        <v>-5.2788971996800003</v>
      </c>
      <c r="D1632">
        <v>3.4375533512100001</v>
      </c>
      <c r="E1632">
        <v>0</v>
      </c>
      <c r="S1632">
        <v>27835</v>
      </c>
      <c r="T1632" s="38">
        <v>221000000000</v>
      </c>
      <c r="U1632" s="38">
        <v>165687500000</v>
      </c>
      <c r="V1632" s="38">
        <v>-150000000000</v>
      </c>
      <c r="W1632" s="38"/>
      <c r="X1632" s="38">
        <v>165687500000</v>
      </c>
      <c r="Y1632" s="38">
        <v>-150000000000</v>
      </c>
    </row>
    <row r="1633" spans="2:25" hidden="1" x14ac:dyDescent="0.3">
      <c r="B1633">
        <v>3577</v>
      </c>
      <c r="C1633">
        <v>-5.2530139629599999</v>
      </c>
      <c r="D1633">
        <v>8.0037485343199997</v>
      </c>
      <c r="E1633">
        <v>0</v>
      </c>
      <c r="S1633">
        <v>27836</v>
      </c>
      <c r="T1633" s="38">
        <v>216000000000</v>
      </c>
      <c r="U1633" s="38">
        <v>165687500000</v>
      </c>
      <c r="V1633" s="38">
        <v>-150000000000</v>
      </c>
      <c r="W1633" s="38"/>
      <c r="X1633" s="38">
        <v>165687500000</v>
      </c>
      <c r="Y1633" s="38">
        <v>-150000000000</v>
      </c>
    </row>
    <row r="1634" spans="2:25" hidden="1" x14ac:dyDescent="0.3">
      <c r="B1634">
        <v>2992</v>
      </c>
      <c r="C1634">
        <v>-5.2415153865499997</v>
      </c>
      <c r="D1634">
        <v>22.084691771700001</v>
      </c>
      <c r="E1634">
        <v>0</v>
      </c>
      <c r="S1634">
        <v>27837</v>
      </c>
      <c r="T1634" s="38">
        <v>211000000000</v>
      </c>
      <c r="U1634" s="38">
        <v>165687500000</v>
      </c>
      <c r="V1634" s="38">
        <v>-150000000000</v>
      </c>
      <c r="W1634" s="38"/>
      <c r="X1634" s="38">
        <v>165687500000</v>
      </c>
      <c r="Y1634" s="38">
        <v>-150000000000</v>
      </c>
    </row>
    <row r="1635" spans="2:25" hidden="1" x14ac:dyDescent="0.3">
      <c r="B1635">
        <v>3468</v>
      </c>
      <c r="C1635">
        <v>-5.2200871769599999</v>
      </c>
      <c r="D1635">
        <v>7.5342861683500004</v>
      </c>
      <c r="E1635">
        <v>0</v>
      </c>
      <c r="S1635">
        <v>27838</v>
      </c>
      <c r="T1635" s="38">
        <v>206000000000</v>
      </c>
      <c r="U1635" s="38">
        <v>165687500000</v>
      </c>
      <c r="V1635" s="38">
        <v>-150000000000</v>
      </c>
      <c r="W1635" s="38"/>
      <c r="X1635" s="38">
        <v>165687500000</v>
      </c>
      <c r="Y1635" s="38">
        <v>-150000000000</v>
      </c>
    </row>
    <row r="1636" spans="2:25" hidden="1" x14ac:dyDescent="0.3">
      <c r="B1636">
        <v>2855</v>
      </c>
      <c r="C1636">
        <v>-5.2143210900900003</v>
      </c>
      <c r="D1636">
        <v>23.1010781994</v>
      </c>
      <c r="E1636">
        <v>0</v>
      </c>
      <c r="S1636">
        <v>27839</v>
      </c>
      <c r="T1636" s="38">
        <v>201000000000</v>
      </c>
      <c r="U1636" s="38">
        <v>165687500000</v>
      </c>
      <c r="V1636" s="38">
        <v>-150000000000</v>
      </c>
      <c r="W1636" s="38"/>
      <c r="X1636" s="38">
        <v>165687500000</v>
      </c>
      <c r="Y1636" s="38">
        <v>-150000000000</v>
      </c>
    </row>
    <row r="1637" spans="2:25" hidden="1" x14ac:dyDescent="0.3">
      <c r="B1637">
        <v>2406</v>
      </c>
      <c r="C1637">
        <v>-5.20882352941</v>
      </c>
      <c r="D1637">
        <v>24.1</v>
      </c>
      <c r="E1637">
        <v>0</v>
      </c>
      <c r="S1637">
        <v>27840</v>
      </c>
      <c r="T1637" s="38">
        <v>196000000000</v>
      </c>
      <c r="U1637" s="38">
        <v>165687500000</v>
      </c>
      <c r="V1637" s="38">
        <v>-150000000000</v>
      </c>
      <c r="W1637" s="38"/>
      <c r="X1637" s="38">
        <v>165687500000</v>
      </c>
      <c r="Y1637" s="38">
        <v>-150000000000</v>
      </c>
    </row>
    <row r="1638" spans="2:25" x14ac:dyDescent="0.3">
      <c r="B1638">
        <v>1312</v>
      </c>
      <c r="C1638">
        <v>-5.2</v>
      </c>
      <c r="D1638">
        <v>0</v>
      </c>
      <c r="E1638">
        <v>0</v>
      </c>
      <c r="T1638" s="38"/>
      <c r="U1638" s="38"/>
      <c r="V1638" s="38"/>
      <c r="W1638" s="38"/>
      <c r="X1638" s="38"/>
      <c r="Y1638" s="38"/>
    </row>
    <row r="1639" spans="2:25" hidden="1" x14ac:dyDescent="0.3">
      <c r="B1639">
        <v>1705</v>
      </c>
      <c r="C1639">
        <v>-5.2</v>
      </c>
      <c r="D1639">
        <v>2.6</v>
      </c>
      <c r="E1639">
        <v>0</v>
      </c>
      <c r="S1639">
        <v>27842</v>
      </c>
      <c r="T1639" s="38">
        <v>186000000000</v>
      </c>
      <c r="U1639" s="38">
        <v>165687500000</v>
      </c>
      <c r="V1639" s="38">
        <v>-150000000000</v>
      </c>
      <c r="W1639" s="38"/>
      <c r="X1639" s="38">
        <v>165687500000</v>
      </c>
      <c r="Y1639" s="38">
        <v>-150000000000</v>
      </c>
    </row>
    <row r="1640" spans="2:25" hidden="1" x14ac:dyDescent="0.3">
      <c r="B1640">
        <v>3917</v>
      </c>
      <c r="C1640">
        <v>-5.2</v>
      </c>
      <c r="D1640">
        <v>0.86666666666699999</v>
      </c>
      <c r="E1640">
        <v>0</v>
      </c>
      <c r="S1640">
        <v>27843</v>
      </c>
      <c r="T1640" s="38">
        <v>181000000000</v>
      </c>
      <c r="U1640" s="38">
        <v>165687500000</v>
      </c>
      <c r="V1640" s="38">
        <v>-150000000000</v>
      </c>
      <c r="W1640" s="38"/>
      <c r="X1640" s="38">
        <v>165687500000</v>
      </c>
      <c r="Y1640" s="38">
        <v>-150000000000</v>
      </c>
    </row>
    <row r="1641" spans="2:25" hidden="1" x14ac:dyDescent="0.3">
      <c r="B1641">
        <v>3918</v>
      </c>
      <c r="C1641">
        <v>-5.2</v>
      </c>
      <c r="D1641">
        <v>1.7333333333300001</v>
      </c>
      <c r="E1641">
        <v>0</v>
      </c>
      <c r="T1641" s="38"/>
      <c r="U1641" s="38"/>
      <c r="V1641" s="38"/>
    </row>
    <row r="1642" spans="2:25" hidden="1" x14ac:dyDescent="0.3">
      <c r="B1642">
        <v>3590</v>
      </c>
      <c r="C1642">
        <v>-5.1871603909699999</v>
      </c>
      <c r="D1642">
        <v>7.0648238023700003</v>
      </c>
      <c r="E1642">
        <v>0</v>
      </c>
      <c r="S1642" t="s">
        <v>143</v>
      </c>
      <c r="T1642" s="38" t="s">
        <v>144</v>
      </c>
      <c r="U1642" s="38" t="s">
        <v>145</v>
      </c>
      <c r="V1642" s="38" t="s">
        <v>146</v>
      </c>
      <c r="X1642" t="s">
        <v>145</v>
      </c>
      <c r="Y1642" t="s">
        <v>146</v>
      </c>
    </row>
    <row r="1643" spans="2:25" hidden="1" x14ac:dyDescent="0.3">
      <c r="B1643">
        <v>3298</v>
      </c>
      <c r="C1643">
        <v>-5.1706145752500001</v>
      </c>
      <c r="D1643">
        <v>12.9807712224</v>
      </c>
      <c r="E1643">
        <v>0</v>
      </c>
      <c r="S1643">
        <v>27844</v>
      </c>
      <c r="T1643" s="38">
        <v>176000000000</v>
      </c>
      <c r="U1643" s="38">
        <v>165687500000</v>
      </c>
      <c r="V1643" s="38">
        <v>-150000000000</v>
      </c>
      <c r="W1643" s="38"/>
      <c r="X1643" s="38">
        <v>165687500000</v>
      </c>
      <c r="Y1643" s="38">
        <v>-150000000000</v>
      </c>
    </row>
    <row r="1644" spans="2:25" hidden="1" x14ac:dyDescent="0.3">
      <c r="B1644">
        <v>3250</v>
      </c>
      <c r="C1644">
        <v>-5.1478344743899997</v>
      </c>
      <c r="D1644">
        <v>6.60576700853</v>
      </c>
      <c r="E1644">
        <v>0</v>
      </c>
      <c r="S1644">
        <v>27845</v>
      </c>
      <c r="T1644" s="38">
        <v>171000000000</v>
      </c>
      <c r="U1644" s="38">
        <v>165687500000</v>
      </c>
      <c r="V1644" s="38">
        <v>-150000000000</v>
      </c>
      <c r="W1644" s="38"/>
      <c r="X1644" s="38">
        <v>165687500000</v>
      </c>
      <c r="Y1644" s="38">
        <v>-150000000000</v>
      </c>
    </row>
    <row r="1645" spans="2:25" hidden="1" x14ac:dyDescent="0.3">
      <c r="B1645">
        <v>3297</v>
      </c>
      <c r="C1645">
        <v>-5.1334901112500004</v>
      </c>
      <c r="D1645">
        <v>11.954159973699999</v>
      </c>
      <c r="E1645">
        <v>0</v>
      </c>
      <c r="S1645">
        <v>27846</v>
      </c>
      <c r="T1645" s="38">
        <v>166000000000</v>
      </c>
      <c r="U1645" s="38">
        <v>165687500000</v>
      </c>
      <c r="V1645" s="38">
        <v>-150000000000</v>
      </c>
      <c r="W1645" s="38"/>
      <c r="X1645" s="38">
        <v>165687500000</v>
      </c>
      <c r="Y1645" s="38">
        <v>-150000000000</v>
      </c>
    </row>
    <row r="1646" spans="2:25" hidden="1" x14ac:dyDescent="0.3">
      <c r="B1646">
        <v>3847</v>
      </c>
      <c r="C1646">
        <v>-5.1085085578199996</v>
      </c>
      <c r="D1646">
        <v>6.1467102146899997</v>
      </c>
      <c r="E1646">
        <v>0</v>
      </c>
      <c r="S1646">
        <v>27847</v>
      </c>
      <c r="T1646" s="38">
        <v>221000000000</v>
      </c>
      <c r="U1646" s="38">
        <v>161168750000</v>
      </c>
      <c r="V1646" s="38">
        <v>-150000000000</v>
      </c>
      <c r="W1646" s="38"/>
      <c r="X1646" s="38">
        <v>161168750000</v>
      </c>
      <c r="Y1646" s="38">
        <v>-150000000000</v>
      </c>
    </row>
    <row r="1647" spans="2:25" hidden="1" x14ac:dyDescent="0.3">
      <c r="B1647">
        <v>3296</v>
      </c>
      <c r="C1647">
        <v>-5.1032690731099999</v>
      </c>
      <c r="D1647">
        <v>10.972623813</v>
      </c>
      <c r="E1647">
        <v>0</v>
      </c>
      <c r="S1647">
        <v>27848</v>
      </c>
      <c r="T1647" s="38">
        <v>211000000000</v>
      </c>
      <c r="U1647" s="38">
        <v>161168750000</v>
      </c>
      <c r="V1647" s="38">
        <v>-150000000000</v>
      </c>
      <c r="W1647" s="38"/>
      <c r="X1647" s="38">
        <v>161168750000</v>
      </c>
      <c r="Y1647" s="38">
        <v>-150000000000</v>
      </c>
    </row>
    <row r="1648" spans="2:25" hidden="1" x14ac:dyDescent="0.3">
      <c r="B1648">
        <v>3602</v>
      </c>
      <c r="C1648">
        <v>-5.1032170278400004</v>
      </c>
      <c r="D1648">
        <v>16.964133395899999</v>
      </c>
      <c r="E1648">
        <v>0</v>
      </c>
      <c r="S1648">
        <v>27849</v>
      </c>
      <c r="T1648" s="38">
        <v>201000000000</v>
      </c>
      <c r="U1648" s="38">
        <v>161168750000</v>
      </c>
      <c r="V1648" s="38">
        <v>-150000000000</v>
      </c>
      <c r="W1648" s="38"/>
      <c r="X1648" s="38">
        <v>161168750000</v>
      </c>
      <c r="Y1648" s="38">
        <v>-150000000000</v>
      </c>
    </row>
    <row r="1649" spans="2:25" hidden="1" x14ac:dyDescent="0.3">
      <c r="B1649">
        <v>3274</v>
      </c>
      <c r="C1649">
        <v>-5.0909972982599996</v>
      </c>
      <c r="D1649">
        <v>17.457709314599999</v>
      </c>
      <c r="E1649">
        <v>0</v>
      </c>
      <c r="S1649">
        <v>27850</v>
      </c>
      <c r="T1649" s="38">
        <v>191000000000</v>
      </c>
      <c r="U1649" s="38">
        <v>161168750000</v>
      </c>
      <c r="V1649" s="38">
        <v>-150000000000</v>
      </c>
      <c r="W1649" s="38"/>
      <c r="X1649" s="38">
        <v>161168750000</v>
      </c>
      <c r="Y1649" s="38">
        <v>-150000000000</v>
      </c>
    </row>
    <row r="1650" spans="2:25" hidden="1" x14ac:dyDescent="0.3">
      <c r="B1650">
        <v>3601</v>
      </c>
      <c r="C1650">
        <v>-5.0787775686699996</v>
      </c>
      <c r="D1650">
        <v>17.9512852334</v>
      </c>
      <c r="E1650">
        <v>0</v>
      </c>
      <c r="S1650">
        <v>27851</v>
      </c>
      <c r="T1650" s="38">
        <v>181000000000</v>
      </c>
      <c r="U1650" s="38">
        <v>161168750000</v>
      </c>
      <c r="V1650" s="38">
        <v>-150000000000</v>
      </c>
      <c r="W1650" s="38"/>
      <c r="X1650" s="38">
        <v>161168750000</v>
      </c>
      <c r="Y1650" s="38">
        <v>-150000000000</v>
      </c>
    </row>
    <row r="1651" spans="2:25" hidden="1" x14ac:dyDescent="0.3">
      <c r="B1651">
        <v>3168</v>
      </c>
      <c r="C1651">
        <v>-5.0741678733700004</v>
      </c>
      <c r="D1651">
        <v>5.6904831869299999</v>
      </c>
      <c r="E1651">
        <v>0</v>
      </c>
      <c r="S1651">
        <v>27852</v>
      </c>
      <c r="T1651" s="38">
        <v>171000000000</v>
      </c>
      <c r="U1651" s="38">
        <v>161168750000</v>
      </c>
      <c r="V1651" s="38">
        <v>-150000000000</v>
      </c>
      <c r="W1651" s="38"/>
      <c r="X1651" s="38">
        <v>161168750000</v>
      </c>
      <c r="Y1651" s="38">
        <v>-150000000000</v>
      </c>
    </row>
    <row r="1652" spans="2:25" hidden="1" x14ac:dyDescent="0.3">
      <c r="B1652">
        <v>3273</v>
      </c>
      <c r="C1652">
        <v>-5.0616274681400002</v>
      </c>
      <c r="D1652">
        <v>16.4851299348</v>
      </c>
      <c r="E1652">
        <v>0</v>
      </c>
      <c r="S1652">
        <v>27853</v>
      </c>
      <c r="T1652" s="38">
        <v>226000000000</v>
      </c>
      <c r="U1652" s="38">
        <v>156650000000</v>
      </c>
      <c r="V1652" s="38">
        <v>-150000000000</v>
      </c>
      <c r="W1652" s="38"/>
      <c r="X1652" s="38">
        <v>156650000000</v>
      </c>
      <c r="Y1652" s="38">
        <v>-150000000000</v>
      </c>
    </row>
    <row r="1653" spans="2:25" hidden="1" x14ac:dyDescent="0.3">
      <c r="B1653">
        <v>3634</v>
      </c>
      <c r="C1653">
        <v>-5.0398271889300004</v>
      </c>
      <c r="D1653">
        <v>5.2342561591800001</v>
      </c>
      <c r="E1653">
        <v>0</v>
      </c>
      <c r="S1653">
        <v>27854</v>
      </c>
      <c r="T1653" s="38">
        <v>221000000000</v>
      </c>
      <c r="U1653" s="38">
        <v>156650000000</v>
      </c>
      <c r="V1653" s="38">
        <v>-150000000000</v>
      </c>
      <c r="W1653" s="38"/>
      <c r="X1653" s="38">
        <v>156650000000</v>
      </c>
      <c r="Y1653" s="38">
        <v>-150000000000</v>
      </c>
    </row>
    <row r="1654" spans="2:25" hidden="1" x14ac:dyDescent="0.3">
      <c r="B1654">
        <v>3460</v>
      </c>
      <c r="C1654">
        <v>-5.03157548095</v>
      </c>
      <c r="D1654">
        <v>18.461326009299999</v>
      </c>
      <c r="E1654">
        <v>0</v>
      </c>
      <c r="S1654">
        <v>27855</v>
      </c>
      <c r="T1654" s="38">
        <v>216000000000</v>
      </c>
      <c r="U1654" s="38">
        <v>156650000000</v>
      </c>
      <c r="V1654" s="38">
        <v>-150000000000</v>
      </c>
      <c r="W1654" s="38"/>
      <c r="X1654" s="38">
        <v>156650000000</v>
      </c>
      <c r="Y1654" s="38">
        <v>-150000000000</v>
      </c>
    </row>
    <row r="1655" spans="2:25" hidden="1" x14ac:dyDescent="0.3">
      <c r="B1655">
        <v>3603</v>
      </c>
      <c r="C1655">
        <v>-5.02003790844</v>
      </c>
      <c r="D1655">
        <v>16.006126473599998</v>
      </c>
      <c r="E1655">
        <v>0</v>
      </c>
      <c r="S1655">
        <v>27856</v>
      </c>
      <c r="T1655" s="38">
        <v>211000000000</v>
      </c>
      <c r="U1655" s="38">
        <v>156650000000</v>
      </c>
      <c r="V1655" s="38">
        <v>-150000000000</v>
      </c>
      <c r="W1655" s="38"/>
      <c r="X1655" s="38">
        <v>156650000000</v>
      </c>
      <c r="Y1655" s="38">
        <v>-150000000000</v>
      </c>
    </row>
    <row r="1656" spans="2:25" hidden="1" x14ac:dyDescent="0.3">
      <c r="B1656">
        <v>3295</v>
      </c>
      <c r="C1656">
        <v>-5.0076736482699999</v>
      </c>
      <c r="D1656">
        <v>9.9996805788500005</v>
      </c>
      <c r="E1656">
        <v>0</v>
      </c>
      <c r="S1656">
        <v>27857</v>
      </c>
      <c r="T1656" s="38">
        <v>206000000000</v>
      </c>
      <c r="U1656" s="38">
        <v>156650000000</v>
      </c>
      <c r="V1656" s="38">
        <v>-150000000000</v>
      </c>
      <c r="W1656" s="38"/>
      <c r="X1656" s="38">
        <v>156650000000</v>
      </c>
      <c r="Y1656" s="38">
        <v>-150000000000</v>
      </c>
    </row>
    <row r="1657" spans="2:25" hidden="1" x14ac:dyDescent="0.3">
      <c r="B1657">
        <v>3067</v>
      </c>
      <c r="C1657">
        <v>-5.0023610665899998</v>
      </c>
      <c r="D1657">
        <v>4.7805683233699998</v>
      </c>
      <c r="E1657">
        <v>0</v>
      </c>
      <c r="S1657">
        <v>27858</v>
      </c>
      <c r="T1657" s="38">
        <v>201000000000</v>
      </c>
      <c r="U1657" s="38">
        <v>156650000000</v>
      </c>
      <c r="V1657" s="38">
        <v>-150000000000</v>
      </c>
      <c r="W1657" s="38"/>
      <c r="X1657" s="38">
        <v>156650000000</v>
      </c>
      <c r="Y1657" s="38">
        <v>-150000000000</v>
      </c>
    </row>
    <row r="1658" spans="2:25" hidden="1" x14ac:dyDescent="0.3">
      <c r="B1658">
        <v>3566</v>
      </c>
      <c r="C1658">
        <v>-4.9843733932300003</v>
      </c>
      <c r="D1658">
        <v>18.971366785099999</v>
      </c>
      <c r="E1658">
        <v>0</v>
      </c>
      <c r="S1658">
        <v>27859</v>
      </c>
      <c r="T1658" s="38">
        <v>196000000000</v>
      </c>
      <c r="U1658" s="38">
        <v>156650000000</v>
      </c>
      <c r="V1658" s="38">
        <v>-150000000000</v>
      </c>
      <c r="W1658" s="38"/>
      <c r="X1658" s="38">
        <v>156650000000</v>
      </c>
      <c r="Y1658" s="38">
        <v>-150000000000</v>
      </c>
    </row>
    <row r="1659" spans="2:25" hidden="1" x14ac:dyDescent="0.3">
      <c r="B1659">
        <v>3272</v>
      </c>
      <c r="C1659">
        <v>-4.97275965515</v>
      </c>
      <c r="D1659">
        <v>15.522411053100001</v>
      </c>
      <c r="E1659">
        <v>0</v>
      </c>
      <c r="S1659">
        <v>27860</v>
      </c>
      <c r="T1659" s="38">
        <v>191000000000</v>
      </c>
      <c r="U1659" s="38">
        <v>156650000000</v>
      </c>
      <c r="V1659" s="38">
        <v>-150000000000</v>
      </c>
      <c r="W1659" s="38"/>
      <c r="X1659" s="38">
        <v>156650000000</v>
      </c>
      <c r="Y1659" s="38">
        <v>-150000000000</v>
      </c>
    </row>
    <row r="1660" spans="2:25" hidden="1" x14ac:dyDescent="0.3">
      <c r="B1660">
        <v>3692</v>
      </c>
      <c r="C1660">
        <v>-4.9648949442500001</v>
      </c>
      <c r="D1660">
        <v>4.3268804875700004</v>
      </c>
      <c r="E1660">
        <v>0</v>
      </c>
      <c r="S1660">
        <v>27861</v>
      </c>
      <c r="T1660" s="38">
        <v>186000000000</v>
      </c>
      <c r="U1660" s="38">
        <v>156650000000</v>
      </c>
      <c r="V1660" s="38">
        <v>-150000000000</v>
      </c>
      <c r="W1660" s="38"/>
      <c r="X1660" s="38">
        <v>156650000000</v>
      </c>
      <c r="Y1660" s="38">
        <v>-150000000000</v>
      </c>
    </row>
    <row r="1661" spans="2:25" hidden="1" x14ac:dyDescent="0.3">
      <c r="B1661">
        <v>3458</v>
      </c>
      <c r="C1661">
        <v>-4.9405910467199998</v>
      </c>
      <c r="D1661">
        <v>19.491228400099999</v>
      </c>
      <c r="E1661">
        <v>0</v>
      </c>
      <c r="S1661">
        <v>27862</v>
      </c>
      <c r="T1661" s="38">
        <v>181000000000</v>
      </c>
      <c r="U1661" s="38">
        <v>156650000000</v>
      </c>
      <c r="V1661" s="38">
        <v>-150000000000</v>
      </c>
      <c r="W1661" s="38"/>
      <c r="X1661" s="38">
        <v>156650000000</v>
      </c>
      <c r="Y1661" s="38">
        <v>-150000000000</v>
      </c>
    </row>
    <row r="1662" spans="2:25" hidden="1" x14ac:dyDescent="0.3">
      <c r="B1662">
        <v>3604</v>
      </c>
      <c r="C1662">
        <v>-4.9254814018699999</v>
      </c>
      <c r="D1662">
        <v>15.0386956325</v>
      </c>
      <c r="E1662">
        <v>0</v>
      </c>
      <c r="S1662">
        <v>27863</v>
      </c>
      <c r="T1662" s="38">
        <v>176000000000</v>
      </c>
      <c r="U1662" s="38">
        <v>156650000000</v>
      </c>
      <c r="V1662" s="38">
        <v>-150000000000</v>
      </c>
      <c r="W1662" s="38"/>
      <c r="X1662" s="38">
        <v>156650000000</v>
      </c>
      <c r="Y1662" s="38">
        <v>-150000000000</v>
      </c>
    </row>
    <row r="1663" spans="2:25" hidden="1" x14ac:dyDescent="0.3">
      <c r="B1663">
        <v>2942</v>
      </c>
      <c r="C1663">
        <v>-4.91987940924</v>
      </c>
      <c r="D1663">
        <v>3.8925531485499998</v>
      </c>
      <c r="E1663">
        <v>0</v>
      </c>
      <c r="T1663" s="38"/>
      <c r="U1663" s="38"/>
      <c r="V1663" s="38"/>
    </row>
    <row r="1664" spans="2:25" hidden="1" x14ac:dyDescent="0.3">
      <c r="B1664">
        <v>3294</v>
      </c>
      <c r="C1664">
        <v>-4.9091438923000004</v>
      </c>
      <c r="D1664">
        <v>9.0346309047800002</v>
      </c>
      <c r="E1664">
        <v>0</v>
      </c>
      <c r="S1664" t="s">
        <v>143</v>
      </c>
      <c r="T1664" s="38" t="s">
        <v>144</v>
      </c>
      <c r="U1664" s="38" t="s">
        <v>145</v>
      </c>
      <c r="V1664" s="38" t="s">
        <v>146</v>
      </c>
      <c r="X1664" t="s">
        <v>145</v>
      </c>
      <c r="Y1664" t="s">
        <v>146</v>
      </c>
    </row>
    <row r="1665" spans="2:25" hidden="1" x14ac:dyDescent="0.3">
      <c r="B1665">
        <v>3838</v>
      </c>
      <c r="C1665">
        <v>-4.8968087002000003</v>
      </c>
      <c r="D1665">
        <v>20.011090015099999</v>
      </c>
      <c r="E1665">
        <v>0</v>
      </c>
      <c r="S1665">
        <v>27864</v>
      </c>
      <c r="T1665" s="38">
        <v>171000000000</v>
      </c>
      <c r="U1665" s="38">
        <v>156650000000</v>
      </c>
      <c r="V1665" s="38">
        <v>-150000000000</v>
      </c>
      <c r="W1665" s="38"/>
      <c r="X1665" s="38">
        <v>156650000000</v>
      </c>
      <c r="Y1665" s="38">
        <v>-150000000000</v>
      </c>
    </row>
    <row r="1666" spans="2:25" hidden="1" x14ac:dyDescent="0.3">
      <c r="B1666">
        <v>3763</v>
      </c>
      <c r="C1666">
        <v>-4.8748638742399999</v>
      </c>
      <c r="D1666">
        <v>3.45822580952</v>
      </c>
      <c r="E1666">
        <v>0</v>
      </c>
      <c r="S1666">
        <v>27865</v>
      </c>
      <c r="T1666" s="38">
        <v>166000000000</v>
      </c>
      <c r="U1666" s="38">
        <v>156650000000</v>
      </c>
      <c r="V1666" s="38">
        <v>-150000000000</v>
      </c>
      <c r="W1666" s="38"/>
      <c r="X1666" s="38">
        <v>156650000000</v>
      </c>
      <c r="Y1666" s="38">
        <v>-150000000000</v>
      </c>
    </row>
    <row r="1667" spans="2:25" hidden="1" x14ac:dyDescent="0.3">
      <c r="B1667">
        <v>3271</v>
      </c>
      <c r="C1667">
        <v>-4.8644620535999996</v>
      </c>
      <c r="D1667">
        <v>14.5463042084</v>
      </c>
      <c r="E1667">
        <v>0</v>
      </c>
      <c r="S1667">
        <v>27866</v>
      </c>
      <c r="T1667" s="38">
        <v>221000000000</v>
      </c>
      <c r="U1667" s="38">
        <v>152131250000</v>
      </c>
      <c r="V1667" s="38">
        <v>-150000000000</v>
      </c>
      <c r="W1667" s="38"/>
      <c r="X1667" s="38">
        <v>152131250000</v>
      </c>
      <c r="Y1667" s="38">
        <v>-150000000000</v>
      </c>
    </row>
    <row r="1668" spans="2:25" hidden="1" x14ac:dyDescent="0.3">
      <c r="B1668">
        <v>3158</v>
      </c>
      <c r="C1668">
        <v>-4.8544520368799997</v>
      </c>
      <c r="D1668">
        <v>20.534633573499999</v>
      </c>
      <c r="E1668">
        <v>0</v>
      </c>
      <c r="S1668">
        <v>27867</v>
      </c>
      <c r="T1668" s="38">
        <v>211000000000</v>
      </c>
      <c r="U1668" s="38">
        <v>152131250000</v>
      </c>
      <c r="V1668" s="38">
        <v>-150000000000</v>
      </c>
      <c r="W1668" s="38"/>
      <c r="X1668" s="38">
        <v>152131250000</v>
      </c>
      <c r="Y1668" s="38">
        <v>-150000000000</v>
      </c>
    </row>
    <row r="1669" spans="2:25" hidden="1" x14ac:dyDescent="0.3">
      <c r="B1669">
        <v>3293</v>
      </c>
      <c r="C1669">
        <v>-4.84559758257</v>
      </c>
      <c r="D1669">
        <v>8.0753081855400008</v>
      </c>
      <c r="E1669">
        <v>0</v>
      </c>
      <c r="S1669">
        <v>27868</v>
      </c>
      <c r="T1669" s="38">
        <v>201000000000</v>
      </c>
      <c r="U1669" s="38">
        <v>152131250000</v>
      </c>
      <c r="V1669" s="38">
        <v>-150000000000</v>
      </c>
      <c r="W1669" s="38"/>
      <c r="X1669" s="38">
        <v>152131250000</v>
      </c>
      <c r="Y1669" s="38">
        <v>-150000000000</v>
      </c>
    </row>
    <row r="1670" spans="2:25" hidden="1" x14ac:dyDescent="0.3">
      <c r="B1670">
        <v>2795</v>
      </c>
      <c r="C1670">
        <v>-4.8374319371199999</v>
      </c>
      <c r="D1670">
        <v>3.0291129047599998</v>
      </c>
      <c r="E1670">
        <v>0</v>
      </c>
      <c r="S1670">
        <v>27869</v>
      </c>
      <c r="T1670" s="38">
        <v>191000000000</v>
      </c>
      <c r="U1670" s="38">
        <v>152131250000</v>
      </c>
      <c r="V1670" s="38">
        <v>-150000000000</v>
      </c>
      <c r="W1670" s="38"/>
      <c r="X1670" s="38">
        <v>152131250000</v>
      </c>
      <c r="Y1670" s="38">
        <v>-150000000000</v>
      </c>
    </row>
    <row r="1671" spans="2:25" hidden="1" x14ac:dyDescent="0.3">
      <c r="B1671">
        <v>3647</v>
      </c>
      <c r="C1671">
        <v>-4.8120953735500001</v>
      </c>
      <c r="D1671">
        <v>21.058177131899999</v>
      </c>
      <c r="E1671">
        <v>0</v>
      </c>
      <c r="S1671">
        <v>27870</v>
      </c>
      <c r="T1671" s="38">
        <v>181000000000</v>
      </c>
      <c r="U1671" s="38">
        <v>152131250000</v>
      </c>
      <c r="V1671" s="38">
        <v>-150000000000</v>
      </c>
      <c r="W1671" s="38"/>
      <c r="X1671" s="38">
        <v>152131250000</v>
      </c>
      <c r="Y1671" s="38">
        <v>-150000000000</v>
      </c>
    </row>
    <row r="1672" spans="2:25" hidden="1" x14ac:dyDescent="0.3">
      <c r="B1672">
        <v>3605</v>
      </c>
      <c r="C1672">
        <v>-4.8034427053300002</v>
      </c>
      <c r="D1672">
        <v>14.0539127843</v>
      </c>
      <c r="E1672">
        <v>0</v>
      </c>
      <c r="S1672">
        <v>27871</v>
      </c>
      <c r="T1672" s="38">
        <v>171000000000</v>
      </c>
      <c r="U1672" s="38">
        <v>152131250000</v>
      </c>
      <c r="V1672" s="38">
        <v>-150000000000</v>
      </c>
      <c r="W1672" s="38"/>
      <c r="X1672" s="38">
        <v>152131250000</v>
      </c>
      <c r="Y1672" s="38">
        <v>-150000000000</v>
      </c>
    </row>
    <row r="1673" spans="2:25" x14ac:dyDescent="0.3">
      <c r="B1673">
        <v>1311</v>
      </c>
      <c r="C1673">
        <v>-4.8</v>
      </c>
      <c r="D1673">
        <v>0</v>
      </c>
      <c r="E1673">
        <v>0</v>
      </c>
      <c r="T1673" s="38"/>
      <c r="U1673" s="38"/>
      <c r="V1673" s="38"/>
      <c r="W1673" s="38"/>
      <c r="X1673" s="38"/>
      <c r="Y1673" s="38"/>
    </row>
    <row r="1674" spans="2:25" hidden="1" x14ac:dyDescent="0.3">
      <c r="B1674">
        <v>1704</v>
      </c>
      <c r="C1674">
        <v>-4.8</v>
      </c>
      <c r="D1674">
        <v>2.6</v>
      </c>
      <c r="E1674">
        <v>0</v>
      </c>
      <c r="S1674">
        <v>27873</v>
      </c>
      <c r="T1674" s="38">
        <v>221000000000</v>
      </c>
      <c r="U1674" s="38">
        <v>147612500000</v>
      </c>
      <c r="V1674" s="38">
        <v>-150000000000</v>
      </c>
      <c r="W1674" s="38"/>
      <c r="X1674" s="38">
        <v>147612500000</v>
      </c>
      <c r="Y1674" s="38">
        <v>-150000000000</v>
      </c>
    </row>
    <row r="1675" spans="2:25" hidden="1" x14ac:dyDescent="0.3">
      <c r="B1675">
        <v>3912</v>
      </c>
      <c r="C1675">
        <v>-4.8</v>
      </c>
      <c r="D1675">
        <v>0.433333333333</v>
      </c>
      <c r="E1675">
        <v>0</v>
      </c>
      <c r="S1675">
        <v>27874</v>
      </c>
      <c r="T1675" s="38">
        <v>216000000000</v>
      </c>
      <c r="U1675" s="38">
        <v>147612500000</v>
      </c>
      <c r="V1675" s="38">
        <v>-150000000000</v>
      </c>
      <c r="W1675" s="38"/>
      <c r="X1675" s="38">
        <v>147612500000</v>
      </c>
      <c r="Y1675" s="38">
        <v>-150000000000</v>
      </c>
    </row>
    <row r="1676" spans="2:25" hidden="1" x14ac:dyDescent="0.3">
      <c r="B1676">
        <v>3913</v>
      </c>
      <c r="C1676">
        <v>-4.8</v>
      </c>
      <c r="D1676">
        <v>0.86666666666699999</v>
      </c>
      <c r="E1676">
        <v>0</v>
      </c>
      <c r="S1676">
        <v>27875</v>
      </c>
      <c r="T1676" s="38">
        <v>211000000000</v>
      </c>
      <c r="U1676" s="38">
        <v>147612500000</v>
      </c>
      <c r="V1676" s="38">
        <v>-150000000000</v>
      </c>
      <c r="W1676" s="38"/>
      <c r="X1676" s="38">
        <v>147612500000</v>
      </c>
      <c r="Y1676" s="38">
        <v>-150000000000</v>
      </c>
    </row>
    <row r="1677" spans="2:25" hidden="1" x14ac:dyDescent="0.3">
      <c r="B1677">
        <v>3914</v>
      </c>
      <c r="C1677">
        <v>-4.8</v>
      </c>
      <c r="D1677">
        <v>1.3</v>
      </c>
      <c r="E1677">
        <v>0</v>
      </c>
      <c r="S1677">
        <v>27876</v>
      </c>
      <c r="T1677" s="38">
        <v>206000000000</v>
      </c>
      <c r="U1677" s="38">
        <v>147612500000</v>
      </c>
      <c r="V1677" s="38">
        <v>-150000000000</v>
      </c>
      <c r="W1677" s="38"/>
      <c r="X1677" s="38">
        <v>147612500000</v>
      </c>
      <c r="Y1677" s="38">
        <v>-150000000000</v>
      </c>
    </row>
    <row r="1678" spans="2:25" hidden="1" x14ac:dyDescent="0.3">
      <c r="B1678">
        <v>3915</v>
      </c>
      <c r="C1678">
        <v>-4.8</v>
      </c>
      <c r="D1678">
        <v>1.7333333333300001</v>
      </c>
      <c r="E1678">
        <v>0</v>
      </c>
      <c r="S1678">
        <v>27877</v>
      </c>
      <c r="T1678" s="38">
        <v>201000000000</v>
      </c>
      <c r="U1678" s="38">
        <v>147612500000</v>
      </c>
      <c r="V1678" s="38">
        <v>-150000000000</v>
      </c>
      <c r="W1678" s="38"/>
      <c r="X1678" s="38">
        <v>147612500000</v>
      </c>
      <c r="Y1678" s="38">
        <v>-150000000000</v>
      </c>
    </row>
    <row r="1679" spans="2:25" hidden="1" x14ac:dyDescent="0.3">
      <c r="B1679">
        <v>3916</v>
      </c>
      <c r="C1679">
        <v>-4.8</v>
      </c>
      <c r="D1679">
        <v>2.1666666666699999</v>
      </c>
      <c r="E1679">
        <v>0</v>
      </c>
      <c r="S1679">
        <v>27878</v>
      </c>
      <c r="T1679" s="38">
        <v>196000000000</v>
      </c>
      <c r="U1679" s="38">
        <v>147612500000</v>
      </c>
      <c r="V1679" s="38">
        <v>-150000000000</v>
      </c>
      <c r="W1679" s="38"/>
      <c r="X1679" s="38">
        <v>147612500000</v>
      </c>
      <c r="Y1679" s="38">
        <v>-150000000000</v>
      </c>
    </row>
    <row r="1680" spans="2:25" hidden="1" x14ac:dyDescent="0.3">
      <c r="B1680">
        <v>3053</v>
      </c>
      <c r="C1680">
        <v>-4.7865755729600004</v>
      </c>
      <c r="D1680">
        <v>21.574707222800001</v>
      </c>
      <c r="E1680">
        <v>0</v>
      </c>
      <c r="S1680">
        <v>27879</v>
      </c>
      <c r="T1680" s="38">
        <v>191000000000</v>
      </c>
      <c r="U1680" s="38">
        <v>147612500000</v>
      </c>
      <c r="V1680" s="38">
        <v>-150000000000</v>
      </c>
      <c r="W1680" s="38"/>
      <c r="X1680" s="38">
        <v>147612500000</v>
      </c>
      <c r="Y1680" s="38">
        <v>-150000000000</v>
      </c>
    </row>
    <row r="1681" spans="2:25" hidden="1" x14ac:dyDescent="0.3">
      <c r="B1681">
        <v>3281</v>
      </c>
      <c r="C1681">
        <v>-4.7721081914400001</v>
      </c>
      <c r="D1681">
        <v>7.1299474973799999</v>
      </c>
      <c r="E1681">
        <v>0</v>
      </c>
      <c r="S1681">
        <v>27880</v>
      </c>
      <c r="T1681" s="38">
        <v>186000000000</v>
      </c>
      <c r="U1681" s="38">
        <v>147612500000</v>
      </c>
      <c r="V1681" s="38">
        <v>-150000000000</v>
      </c>
      <c r="W1681" s="38"/>
      <c r="X1681" s="38">
        <v>147612500000</v>
      </c>
      <c r="Y1681" s="38">
        <v>-150000000000</v>
      </c>
    </row>
    <row r="1682" spans="2:25" hidden="1" x14ac:dyDescent="0.3">
      <c r="B1682">
        <v>3707</v>
      </c>
      <c r="C1682">
        <v>-4.7610557723699998</v>
      </c>
      <c r="D1682">
        <v>22.091237313699999</v>
      </c>
      <c r="E1682">
        <v>0</v>
      </c>
      <c r="S1682">
        <v>27881</v>
      </c>
      <c r="T1682" s="38">
        <v>181000000000</v>
      </c>
      <c r="U1682" s="38">
        <v>147612500000</v>
      </c>
      <c r="V1682" s="38">
        <v>-150000000000</v>
      </c>
      <c r="W1682" s="38"/>
      <c r="X1682" s="38">
        <v>147612500000</v>
      </c>
      <c r="Y1682" s="38">
        <v>-150000000000</v>
      </c>
    </row>
    <row r="1683" spans="2:25" hidden="1" x14ac:dyDescent="0.3">
      <c r="B1683">
        <v>3270</v>
      </c>
      <c r="C1683">
        <v>-4.7573271243999997</v>
      </c>
      <c r="D1683">
        <v>13.5520369309</v>
      </c>
      <c r="E1683">
        <v>0</v>
      </c>
      <c r="S1683">
        <v>27882</v>
      </c>
      <c r="T1683" s="38">
        <v>176000000000</v>
      </c>
      <c r="U1683" s="38">
        <v>147612500000</v>
      </c>
      <c r="V1683" s="38">
        <v>-150000000000</v>
      </c>
      <c r="W1683" s="38"/>
      <c r="X1683" s="38">
        <v>147612500000</v>
      </c>
      <c r="Y1683" s="38">
        <v>-150000000000</v>
      </c>
    </row>
    <row r="1684" spans="2:25" hidden="1" x14ac:dyDescent="0.3">
      <c r="B1684">
        <v>2926</v>
      </c>
      <c r="C1684">
        <v>-4.7489273680900004</v>
      </c>
      <c r="D1684">
        <v>22.597589903799999</v>
      </c>
      <c r="E1684">
        <v>0</v>
      </c>
      <c r="S1684">
        <v>27883</v>
      </c>
      <c r="T1684" s="38">
        <v>171000000000</v>
      </c>
      <c r="U1684" s="38">
        <v>147612500000</v>
      </c>
      <c r="V1684" s="38">
        <v>-150000000000</v>
      </c>
      <c r="W1684" s="38"/>
      <c r="X1684" s="38">
        <v>147612500000</v>
      </c>
      <c r="Y1684" s="38">
        <v>-150000000000</v>
      </c>
    </row>
    <row r="1685" spans="2:25" hidden="1" x14ac:dyDescent="0.3">
      <c r="B1685">
        <v>3779</v>
      </c>
      <c r="C1685">
        <v>-4.7367989638100001</v>
      </c>
      <c r="D1685">
        <v>23.103942494000002</v>
      </c>
      <c r="E1685">
        <v>0</v>
      </c>
      <c r="T1685" s="38"/>
      <c r="U1685" s="38"/>
      <c r="V1685" s="38"/>
    </row>
    <row r="1686" spans="2:25" hidden="1" x14ac:dyDescent="0.3">
      <c r="B1686">
        <v>2779</v>
      </c>
      <c r="C1686">
        <v>-4.7360465407300003</v>
      </c>
      <c r="D1686">
        <v>23.601971247000002</v>
      </c>
      <c r="E1686">
        <v>0</v>
      </c>
      <c r="S1686" t="s">
        <v>143</v>
      </c>
      <c r="T1686" s="38" t="s">
        <v>144</v>
      </c>
      <c r="U1686" s="38" t="s">
        <v>145</v>
      </c>
      <c r="V1686" s="38" t="s">
        <v>146</v>
      </c>
      <c r="X1686" t="s">
        <v>145</v>
      </c>
      <c r="Y1686" t="s">
        <v>146</v>
      </c>
    </row>
    <row r="1687" spans="2:25" hidden="1" x14ac:dyDescent="0.3">
      <c r="B1687">
        <v>2405</v>
      </c>
      <c r="C1687">
        <v>-4.7352941176499996</v>
      </c>
      <c r="D1687">
        <v>24.1</v>
      </c>
      <c r="E1687">
        <v>0</v>
      </c>
      <c r="S1687">
        <v>27884</v>
      </c>
      <c r="T1687" s="38">
        <v>166000000000</v>
      </c>
      <c r="U1687" s="38">
        <v>147612500000</v>
      </c>
      <c r="V1687" s="38">
        <v>-150000000000</v>
      </c>
      <c r="W1687" s="38"/>
      <c r="X1687" s="38">
        <v>147612500000</v>
      </c>
      <c r="Y1687" s="38">
        <v>-150000000000</v>
      </c>
    </row>
    <row r="1688" spans="2:25" hidden="1" x14ac:dyDescent="0.3">
      <c r="B1688">
        <v>3606</v>
      </c>
      <c r="C1688">
        <v>-4.7112115434700002</v>
      </c>
      <c r="D1688">
        <v>13.0501610775</v>
      </c>
      <c r="E1688">
        <v>0</v>
      </c>
      <c r="S1688">
        <v>27885</v>
      </c>
      <c r="T1688" s="38">
        <v>221000000000</v>
      </c>
      <c r="U1688" s="38">
        <v>143093750000</v>
      </c>
      <c r="V1688" s="38">
        <v>-150000000000</v>
      </c>
      <c r="W1688" s="38"/>
      <c r="X1688" s="38">
        <v>143093750000</v>
      </c>
      <c r="Y1688" s="38">
        <v>-150000000000</v>
      </c>
    </row>
    <row r="1689" spans="2:25" hidden="1" x14ac:dyDescent="0.3">
      <c r="B1689">
        <v>3215</v>
      </c>
      <c r="C1689">
        <v>-4.6980352526500004</v>
      </c>
      <c r="D1689">
        <v>6.1994387601199996</v>
      </c>
      <c r="E1689">
        <v>0</v>
      </c>
      <c r="S1689">
        <v>27886</v>
      </c>
      <c r="T1689" s="38">
        <v>211000000000</v>
      </c>
      <c r="U1689" s="38">
        <v>143093750000</v>
      </c>
      <c r="V1689" s="38">
        <v>-150000000000</v>
      </c>
      <c r="W1689" s="38"/>
      <c r="X1689" s="38">
        <v>143093750000</v>
      </c>
      <c r="Y1689" s="38">
        <v>-150000000000</v>
      </c>
    </row>
    <row r="1690" spans="2:25" hidden="1" x14ac:dyDescent="0.3">
      <c r="B1690">
        <v>3269</v>
      </c>
      <c r="C1690">
        <v>-4.6932861495699996</v>
      </c>
      <c r="D1690">
        <v>12.546884457799999</v>
      </c>
      <c r="E1690">
        <v>0</v>
      </c>
      <c r="S1690">
        <v>27887</v>
      </c>
      <c r="T1690" s="38">
        <v>201000000000</v>
      </c>
      <c r="U1690" s="38">
        <v>143093750000</v>
      </c>
      <c r="V1690" s="38">
        <v>-150000000000</v>
      </c>
      <c r="W1690" s="38"/>
      <c r="X1690" s="38">
        <v>143093750000</v>
      </c>
      <c r="Y1690" s="38">
        <v>-150000000000</v>
      </c>
    </row>
    <row r="1691" spans="2:25" hidden="1" x14ac:dyDescent="0.3">
      <c r="B1691">
        <v>3607</v>
      </c>
      <c r="C1691">
        <v>-4.6753607556699999</v>
      </c>
      <c r="D1691">
        <v>12.043607838</v>
      </c>
      <c r="E1691">
        <v>0</v>
      </c>
      <c r="S1691">
        <v>27888</v>
      </c>
      <c r="T1691" s="38">
        <v>191000000000</v>
      </c>
      <c r="U1691" s="38">
        <v>143093750000</v>
      </c>
      <c r="V1691" s="38">
        <v>-150000000000</v>
      </c>
      <c r="W1691" s="38"/>
      <c r="X1691" s="38">
        <v>143093750000</v>
      </c>
      <c r="Y1691" s="38">
        <v>-150000000000</v>
      </c>
    </row>
    <row r="1692" spans="2:25" hidden="1" x14ac:dyDescent="0.3">
      <c r="B1692">
        <v>3268</v>
      </c>
      <c r="C1692">
        <v>-4.6565988556600004</v>
      </c>
      <c r="D1692">
        <v>11.5514310753</v>
      </c>
      <c r="E1692">
        <v>0</v>
      </c>
      <c r="S1692">
        <v>27889</v>
      </c>
      <c r="T1692" s="38">
        <v>181000000000</v>
      </c>
      <c r="U1692" s="38">
        <v>143093750000</v>
      </c>
      <c r="V1692" s="38">
        <v>-150000000000</v>
      </c>
      <c r="W1692" s="38"/>
      <c r="X1692" s="38">
        <v>143093750000</v>
      </c>
      <c r="Y1692" s="38">
        <v>-150000000000</v>
      </c>
    </row>
    <row r="1693" spans="2:25" hidden="1" x14ac:dyDescent="0.3">
      <c r="B1693">
        <v>3608</v>
      </c>
      <c r="C1693">
        <v>-4.6378369556600001</v>
      </c>
      <c r="D1693">
        <v>11.0592543126</v>
      </c>
      <c r="E1693">
        <v>0</v>
      </c>
      <c r="S1693">
        <v>27890</v>
      </c>
      <c r="T1693" s="38">
        <v>171000000000</v>
      </c>
      <c r="U1693" s="38">
        <v>143093750000</v>
      </c>
      <c r="V1693" s="38">
        <v>-150000000000</v>
      </c>
      <c r="W1693" s="38"/>
      <c r="X1693" s="38">
        <v>143093750000</v>
      </c>
      <c r="Y1693" s="38">
        <v>-150000000000</v>
      </c>
    </row>
    <row r="1694" spans="2:25" hidden="1" x14ac:dyDescent="0.3">
      <c r="B1694">
        <v>3120</v>
      </c>
      <c r="C1694">
        <v>-4.6345356303200003</v>
      </c>
      <c r="D1694">
        <v>5.2757811694800001</v>
      </c>
      <c r="E1694">
        <v>0</v>
      </c>
      <c r="S1694">
        <v>27891</v>
      </c>
      <c r="T1694" s="38">
        <v>226000000000</v>
      </c>
      <c r="U1694" s="38">
        <v>138575000000</v>
      </c>
      <c r="V1694" s="38">
        <v>-150000000000</v>
      </c>
      <c r="W1694" s="38"/>
      <c r="X1694" s="38">
        <v>138575000000</v>
      </c>
      <c r="Y1694" s="38">
        <v>-150000000000</v>
      </c>
    </row>
    <row r="1695" spans="2:25" hidden="1" x14ac:dyDescent="0.3">
      <c r="B1695">
        <v>3267</v>
      </c>
      <c r="C1695">
        <v>-4.6031412468699999</v>
      </c>
      <c r="D1695">
        <v>10.5715621231</v>
      </c>
      <c r="E1695">
        <v>0</v>
      </c>
      <c r="S1695">
        <v>27892</v>
      </c>
      <c r="T1695" s="38">
        <v>221000000000</v>
      </c>
      <c r="U1695" s="38">
        <v>138575000000</v>
      </c>
      <c r="V1695" s="38">
        <v>-150000000000</v>
      </c>
      <c r="W1695" s="38"/>
      <c r="X1695" s="38">
        <v>138575000000</v>
      </c>
      <c r="Y1695" s="38">
        <v>-150000000000</v>
      </c>
    </row>
    <row r="1696" spans="2:25" hidden="1" x14ac:dyDescent="0.3">
      <c r="B1696">
        <v>3609</v>
      </c>
      <c r="C1696">
        <v>-4.5684455380799998</v>
      </c>
      <c r="D1696">
        <v>10.083869933500001</v>
      </c>
      <c r="E1696">
        <v>0</v>
      </c>
      <c r="S1696">
        <v>27893</v>
      </c>
      <c r="T1696" s="38">
        <v>216000000000</v>
      </c>
      <c r="U1696" s="38">
        <v>138575000000</v>
      </c>
      <c r="V1696" s="38">
        <v>-150000000000</v>
      </c>
      <c r="W1696" s="38"/>
      <c r="X1696" s="38">
        <v>138575000000</v>
      </c>
      <c r="Y1696" s="38">
        <v>-150000000000</v>
      </c>
    </row>
    <row r="1697" spans="2:25" hidden="1" x14ac:dyDescent="0.3">
      <c r="B1697">
        <v>3008</v>
      </c>
      <c r="C1697">
        <v>-4.5581324926100004</v>
      </c>
      <c r="D1697">
        <v>4.3629859168499996</v>
      </c>
      <c r="E1697">
        <v>0</v>
      </c>
      <c r="S1697">
        <v>27894</v>
      </c>
      <c r="T1697" s="38">
        <v>211000000000</v>
      </c>
      <c r="U1697" s="38">
        <v>138575000000</v>
      </c>
      <c r="V1697" s="38">
        <v>-150000000000</v>
      </c>
      <c r="W1697" s="38"/>
      <c r="X1697" s="38">
        <v>138575000000</v>
      </c>
      <c r="Y1697" s="38">
        <v>-150000000000</v>
      </c>
    </row>
    <row r="1698" spans="2:25" hidden="1" x14ac:dyDescent="0.3">
      <c r="B1698">
        <v>3238</v>
      </c>
      <c r="C1698">
        <v>-4.5415997534199999</v>
      </c>
      <c r="D1698">
        <v>17.021559849100001</v>
      </c>
      <c r="E1698">
        <v>0</v>
      </c>
      <c r="S1698">
        <v>27895</v>
      </c>
      <c r="T1698" s="38">
        <v>206000000000</v>
      </c>
      <c r="U1698" s="38">
        <v>138575000000</v>
      </c>
      <c r="V1698" s="38">
        <v>-150000000000</v>
      </c>
      <c r="W1698" s="38"/>
      <c r="X1698" s="38">
        <v>138575000000</v>
      </c>
      <c r="Y1698" s="38">
        <v>-150000000000</v>
      </c>
    </row>
    <row r="1699" spans="2:25" hidden="1" x14ac:dyDescent="0.3">
      <c r="B1699">
        <v>3239</v>
      </c>
      <c r="C1699">
        <v>-4.5354746552499998</v>
      </c>
      <c r="D1699">
        <v>18.000982260200001</v>
      </c>
      <c r="E1699">
        <v>0</v>
      </c>
      <c r="S1699">
        <v>27896</v>
      </c>
      <c r="T1699" s="38">
        <v>201000000000</v>
      </c>
      <c r="U1699" s="38">
        <v>138575000000</v>
      </c>
      <c r="V1699" s="38">
        <v>-150000000000</v>
      </c>
      <c r="W1699" s="38"/>
      <c r="X1699" s="38">
        <v>138575000000</v>
      </c>
      <c r="Y1699" s="38">
        <v>-150000000000</v>
      </c>
    </row>
    <row r="1700" spans="2:25" hidden="1" x14ac:dyDescent="0.3">
      <c r="B1700">
        <v>3266</v>
      </c>
      <c r="C1700">
        <v>-4.5293344221499998</v>
      </c>
      <c r="D1700">
        <v>9.5990198821800004</v>
      </c>
      <c r="E1700">
        <v>0</v>
      </c>
      <c r="S1700">
        <v>27897</v>
      </c>
      <c r="T1700" s="38">
        <v>196000000000</v>
      </c>
      <c r="U1700" s="38">
        <v>138575000000</v>
      </c>
      <c r="V1700" s="38">
        <v>-150000000000</v>
      </c>
      <c r="W1700" s="38"/>
      <c r="X1700" s="38">
        <v>138575000000</v>
      </c>
      <c r="Y1700" s="38">
        <v>-150000000000</v>
      </c>
    </row>
    <row r="1701" spans="2:25" hidden="1" x14ac:dyDescent="0.3">
      <c r="B1701">
        <v>3610</v>
      </c>
      <c r="C1701">
        <v>-4.4902233062099999</v>
      </c>
      <c r="D1701">
        <v>9.1141698308799999</v>
      </c>
      <c r="E1701">
        <v>0</v>
      </c>
      <c r="S1701">
        <v>27898</v>
      </c>
      <c r="T1701" s="38">
        <v>191000000000</v>
      </c>
      <c r="U1701" s="38">
        <v>138575000000</v>
      </c>
      <c r="V1701" s="38">
        <v>-150000000000</v>
      </c>
      <c r="W1701" s="38"/>
      <c r="X1701" s="38">
        <v>138575000000</v>
      </c>
      <c r="Y1701" s="38">
        <v>-150000000000</v>
      </c>
    </row>
    <row r="1702" spans="2:25" hidden="1" x14ac:dyDescent="0.3">
      <c r="B1702">
        <v>3237</v>
      </c>
      <c r="C1702">
        <v>-4.4744703274199997</v>
      </c>
      <c r="D1702">
        <v>16.060788854999998</v>
      </c>
      <c r="E1702">
        <v>0</v>
      </c>
      <c r="S1702">
        <v>27899</v>
      </c>
      <c r="T1702" s="38">
        <v>186000000000</v>
      </c>
      <c r="U1702" s="38">
        <v>138575000000</v>
      </c>
      <c r="V1702" s="38">
        <v>-150000000000</v>
      </c>
      <c r="W1702" s="38"/>
      <c r="X1702" s="38">
        <v>138575000000</v>
      </c>
      <c r="Y1702" s="38">
        <v>-150000000000</v>
      </c>
    </row>
    <row r="1703" spans="2:25" hidden="1" x14ac:dyDescent="0.3">
      <c r="B1703">
        <v>2872</v>
      </c>
      <c r="C1703">
        <v>-4.4713438397800003</v>
      </c>
      <c r="D1703">
        <v>3.4748740911399998</v>
      </c>
      <c r="E1703">
        <v>0</v>
      </c>
      <c r="S1703">
        <v>27900</v>
      </c>
      <c r="T1703" s="38">
        <v>181000000000</v>
      </c>
      <c r="U1703" s="38">
        <v>138575000000</v>
      </c>
      <c r="V1703" s="38">
        <v>-150000000000</v>
      </c>
      <c r="W1703" s="38"/>
      <c r="X1703" s="38">
        <v>138575000000</v>
      </c>
      <c r="Y1703" s="38">
        <v>-150000000000</v>
      </c>
    </row>
    <row r="1704" spans="2:25" hidden="1" x14ac:dyDescent="0.3">
      <c r="B1704">
        <v>3459</v>
      </c>
      <c r="C1704">
        <v>-4.4700614963199996</v>
      </c>
      <c r="D1704">
        <v>19.0090260809</v>
      </c>
      <c r="E1704">
        <v>0</v>
      </c>
      <c r="S1704">
        <v>27901</v>
      </c>
      <c r="T1704" s="38">
        <v>176000000000</v>
      </c>
      <c r="U1704" s="38">
        <v>138575000000</v>
      </c>
      <c r="V1704" s="38">
        <v>-150000000000</v>
      </c>
      <c r="W1704" s="38"/>
      <c r="X1704" s="38">
        <v>138575000000</v>
      </c>
      <c r="Y1704" s="38">
        <v>-150000000000</v>
      </c>
    </row>
    <row r="1705" spans="2:25" hidden="1" x14ac:dyDescent="0.3">
      <c r="B1705">
        <v>3265</v>
      </c>
      <c r="C1705">
        <v>-4.4642022541999999</v>
      </c>
      <c r="D1705">
        <v>8.6305188338200001</v>
      </c>
      <c r="E1705">
        <v>0</v>
      </c>
      <c r="S1705">
        <v>27902</v>
      </c>
      <c r="T1705" s="38">
        <v>171000000000</v>
      </c>
      <c r="U1705" s="38">
        <v>138575000000</v>
      </c>
      <c r="V1705" s="38">
        <v>-150000000000</v>
      </c>
      <c r="W1705" s="38"/>
      <c r="X1705" s="38">
        <v>138575000000</v>
      </c>
      <c r="Y1705" s="38">
        <v>-150000000000</v>
      </c>
    </row>
    <row r="1706" spans="2:25" hidden="1" x14ac:dyDescent="0.3">
      <c r="B1706">
        <v>3611</v>
      </c>
      <c r="C1706">
        <v>-4.43818120218</v>
      </c>
      <c r="D1706">
        <v>8.1468678367499994</v>
      </c>
      <c r="E1706">
        <v>0</v>
      </c>
      <c r="S1706">
        <v>27903</v>
      </c>
      <c r="T1706" s="38">
        <v>166000000000</v>
      </c>
      <c r="U1706" s="38">
        <v>138575000000</v>
      </c>
      <c r="V1706" s="38">
        <v>-150000000000</v>
      </c>
      <c r="W1706" s="38"/>
      <c r="X1706" s="38">
        <v>138575000000</v>
      </c>
      <c r="Y1706" s="38">
        <v>-150000000000</v>
      </c>
    </row>
    <row r="1707" spans="2:25" x14ac:dyDescent="0.3">
      <c r="B1707">
        <v>1310</v>
      </c>
      <c r="C1707">
        <v>-4.4000000000000004</v>
      </c>
      <c r="D1707">
        <v>0</v>
      </c>
      <c r="E1707">
        <v>0</v>
      </c>
    </row>
    <row r="1708" spans="2:25" hidden="1" x14ac:dyDescent="0.3">
      <c r="B1708">
        <v>1703</v>
      </c>
      <c r="C1708">
        <v>-4.4000000000000004</v>
      </c>
      <c r="D1708">
        <v>2.6</v>
      </c>
      <c r="E1708">
        <v>0</v>
      </c>
      <c r="S1708" t="s">
        <v>143</v>
      </c>
      <c r="T1708" s="38" t="s">
        <v>144</v>
      </c>
      <c r="U1708" s="38" t="s">
        <v>145</v>
      </c>
      <c r="V1708" s="38" t="s">
        <v>146</v>
      </c>
      <c r="X1708" t="s">
        <v>145</v>
      </c>
      <c r="Y1708" t="s">
        <v>146</v>
      </c>
    </row>
    <row r="1709" spans="2:25" hidden="1" x14ac:dyDescent="0.3">
      <c r="B1709">
        <v>3910</v>
      </c>
      <c r="C1709">
        <v>-4.4000000000000004</v>
      </c>
      <c r="D1709">
        <v>0.86666666666699999</v>
      </c>
      <c r="E1709">
        <v>0</v>
      </c>
      <c r="S1709">
        <v>27904</v>
      </c>
      <c r="T1709" s="38">
        <v>221000000000</v>
      </c>
      <c r="U1709" s="38">
        <v>134056250000</v>
      </c>
      <c r="V1709" s="38">
        <v>-150000000000</v>
      </c>
      <c r="W1709" s="38"/>
      <c r="X1709" s="38">
        <v>134056250000</v>
      </c>
      <c r="Y1709" s="38">
        <v>-150000000000</v>
      </c>
    </row>
    <row r="1710" spans="2:25" hidden="1" x14ac:dyDescent="0.3">
      <c r="B1710">
        <v>3911</v>
      </c>
      <c r="C1710">
        <v>-4.4000000000000004</v>
      </c>
      <c r="D1710">
        <v>1.7333333333300001</v>
      </c>
      <c r="E1710">
        <v>0</v>
      </c>
      <c r="S1710">
        <v>27905</v>
      </c>
      <c r="T1710" s="38">
        <v>211000000000</v>
      </c>
      <c r="U1710" s="38">
        <v>134056250000</v>
      </c>
      <c r="V1710" s="38">
        <v>-150000000000</v>
      </c>
      <c r="W1710" s="38"/>
      <c r="X1710" s="38">
        <v>134056250000</v>
      </c>
      <c r="Y1710" s="38">
        <v>-150000000000</v>
      </c>
    </row>
    <row r="1711" spans="2:25" hidden="1" x14ac:dyDescent="0.3">
      <c r="B1711">
        <v>3236</v>
      </c>
      <c r="C1711">
        <v>-4.3995714590199997</v>
      </c>
      <c r="D1711">
        <v>15.0895925862</v>
      </c>
      <c r="E1711">
        <v>0</v>
      </c>
      <c r="S1711">
        <v>27906</v>
      </c>
      <c r="T1711" s="38">
        <v>201000000000</v>
      </c>
      <c r="U1711" s="38">
        <v>134056250000</v>
      </c>
      <c r="V1711" s="38">
        <v>-150000000000</v>
      </c>
      <c r="W1711" s="38"/>
      <c r="X1711" s="38">
        <v>134056250000</v>
      </c>
      <c r="Y1711" s="38">
        <v>-150000000000</v>
      </c>
    </row>
    <row r="1712" spans="2:25" hidden="1" x14ac:dyDescent="0.3">
      <c r="B1712">
        <v>3461</v>
      </c>
      <c r="C1712">
        <v>-4.3976185970500001</v>
      </c>
      <c r="D1712">
        <v>7.6709695145700003</v>
      </c>
      <c r="E1712">
        <v>0</v>
      </c>
      <c r="S1712">
        <v>27907</v>
      </c>
      <c r="T1712" s="38">
        <v>191000000000</v>
      </c>
      <c r="U1712" s="38">
        <v>134056250000</v>
      </c>
      <c r="V1712" s="38">
        <v>-150000000000</v>
      </c>
      <c r="W1712" s="38"/>
      <c r="X1712" s="38">
        <v>134056250000</v>
      </c>
      <c r="Y1712" s="38">
        <v>-150000000000</v>
      </c>
    </row>
    <row r="1713" spans="2:25" hidden="1" x14ac:dyDescent="0.3">
      <c r="B1713">
        <v>3442</v>
      </c>
      <c r="C1713">
        <v>-4.3973603601200004</v>
      </c>
      <c r="D1713">
        <v>20.0331180274</v>
      </c>
      <c r="E1713">
        <v>0</v>
      </c>
      <c r="S1713">
        <v>27908</v>
      </c>
      <c r="T1713" s="38">
        <v>181000000000</v>
      </c>
      <c r="U1713" s="38">
        <v>134056250000</v>
      </c>
      <c r="V1713" s="38">
        <v>-150000000000</v>
      </c>
      <c r="W1713" s="38"/>
      <c r="X1713" s="38">
        <v>134056250000</v>
      </c>
      <c r="Y1713" s="38">
        <v>-150000000000</v>
      </c>
    </row>
    <row r="1714" spans="2:25" hidden="1" x14ac:dyDescent="0.3">
      <c r="B1714">
        <v>3589</v>
      </c>
      <c r="C1714">
        <v>-4.3570559919200003</v>
      </c>
      <c r="D1714">
        <v>7.1950711923800004</v>
      </c>
      <c r="E1714">
        <v>0</v>
      </c>
      <c r="S1714">
        <v>27909</v>
      </c>
      <c r="T1714" s="38">
        <v>171000000000</v>
      </c>
      <c r="U1714" s="38">
        <v>134056250000</v>
      </c>
      <c r="V1714" s="38">
        <v>-150000000000</v>
      </c>
      <c r="W1714" s="38"/>
      <c r="X1714" s="38">
        <v>134056250000</v>
      </c>
      <c r="Y1714" s="38">
        <v>-150000000000</v>
      </c>
    </row>
    <row r="1715" spans="2:25" hidden="1" x14ac:dyDescent="0.3">
      <c r="B1715">
        <v>3107</v>
      </c>
      <c r="C1715">
        <v>-4.3295823963800002</v>
      </c>
      <c r="D1715">
        <v>21.069092145300001</v>
      </c>
      <c r="E1715">
        <v>0</v>
      </c>
      <c r="S1715">
        <v>27910</v>
      </c>
      <c r="T1715" s="38">
        <v>226000000000</v>
      </c>
      <c r="U1715" s="38">
        <v>129537500000</v>
      </c>
      <c r="V1715" s="38">
        <v>-150000000000</v>
      </c>
      <c r="W1715" s="38"/>
      <c r="X1715" s="38">
        <v>129537500000</v>
      </c>
      <c r="Y1715" s="38">
        <v>-150000000000</v>
      </c>
    </row>
    <row r="1716" spans="2:25" hidden="1" x14ac:dyDescent="0.3">
      <c r="B1716">
        <v>3251</v>
      </c>
      <c r="C1716">
        <v>-4.3223089696999999</v>
      </c>
      <c r="D1716">
        <v>6.7236192489700004</v>
      </c>
      <c r="E1716">
        <v>0</v>
      </c>
      <c r="S1716">
        <v>27911</v>
      </c>
      <c r="T1716" s="38">
        <v>221000000000</v>
      </c>
      <c r="U1716" s="38">
        <v>129537500000</v>
      </c>
      <c r="V1716" s="38">
        <v>-150000000000</v>
      </c>
      <c r="W1716" s="38"/>
      <c r="X1716" s="38">
        <v>129537500000</v>
      </c>
      <c r="Y1716" s="38">
        <v>-150000000000</v>
      </c>
    </row>
    <row r="1717" spans="2:25" hidden="1" x14ac:dyDescent="0.3">
      <c r="B1717">
        <v>3235</v>
      </c>
      <c r="C1717">
        <v>-4.3140931395599997</v>
      </c>
      <c r="D1717">
        <v>14.1026226014</v>
      </c>
      <c r="E1717">
        <v>0</v>
      </c>
      <c r="S1717">
        <v>27912</v>
      </c>
      <c r="T1717" s="38">
        <v>216000000000</v>
      </c>
      <c r="U1717" s="38">
        <v>129537500000</v>
      </c>
      <c r="V1717" s="38">
        <v>-150000000000</v>
      </c>
      <c r="W1717" s="38"/>
      <c r="X1717" s="38">
        <v>129537500000</v>
      </c>
      <c r="Y1717" s="38">
        <v>-150000000000</v>
      </c>
    </row>
    <row r="1718" spans="2:25" hidden="1" x14ac:dyDescent="0.3">
      <c r="B1718">
        <v>3848</v>
      </c>
      <c r="C1718">
        <v>-4.2875619474700004</v>
      </c>
      <c r="D1718">
        <v>6.2521673055600004</v>
      </c>
      <c r="E1718">
        <v>0</v>
      </c>
      <c r="S1718">
        <v>27913</v>
      </c>
      <c r="T1718" s="38">
        <v>211000000000</v>
      </c>
      <c r="U1718" s="38">
        <v>129537500000</v>
      </c>
      <c r="V1718" s="38">
        <v>-150000000000</v>
      </c>
      <c r="W1718" s="38"/>
      <c r="X1718" s="38">
        <v>129537500000</v>
      </c>
      <c r="Y1718" s="38">
        <v>-150000000000</v>
      </c>
    </row>
    <row r="1719" spans="2:25" hidden="1" x14ac:dyDescent="0.3">
      <c r="B1719">
        <v>2993</v>
      </c>
      <c r="C1719">
        <v>-4.2826773044799999</v>
      </c>
      <c r="D1719">
        <v>22.095320418299998</v>
      </c>
      <c r="E1719">
        <v>0</v>
      </c>
      <c r="S1719">
        <v>27914</v>
      </c>
      <c r="T1719" s="38">
        <v>206000000000</v>
      </c>
      <c r="U1719" s="38">
        <v>129537500000</v>
      </c>
      <c r="V1719" s="38">
        <v>-150000000000</v>
      </c>
      <c r="W1719" s="38"/>
      <c r="X1719" s="38">
        <v>129537500000</v>
      </c>
      <c r="Y1719" s="38">
        <v>-150000000000</v>
      </c>
    </row>
    <row r="1720" spans="2:25" hidden="1" x14ac:dyDescent="0.3">
      <c r="B1720">
        <v>2856</v>
      </c>
      <c r="C1720">
        <v>-4.2618909917599996</v>
      </c>
      <c r="D1720">
        <v>23.105439570000001</v>
      </c>
      <c r="E1720">
        <v>0</v>
      </c>
      <c r="S1720">
        <v>27915</v>
      </c>
      <c r="T1720" s="38">
        <v>201000000000</v>
      </c>
      <c r="U1720" s="38">
        <v>129537500000</v>
      </c>
      <c r="V1720" s="38">
        <v>-150000000000</v>
      </c>
      <c r="W1720" s="38"/>
      <c r="X1720" s="38">
        <v>129537500000</v>
      </c>
      <c r="Y1720" s="38">
        <v>-150000000000</v>
      </c>
    </row>
    <row r="1721" spans="2:25" hidden="1" x14ac:dyDescent="0.3">
      <c r="B1721">
        <v>2404</v>
      </c>
      <c r="C1721">
        <v>-4.2617647058800001</v>
      </c>
      <c r="D1721">
        <v>24.1</v>
      </c>
      <c r="E1721">
        <v>0</v>
      </c>
      <c r="S1721">
        <v>27916</v>
      </c>
      <c r="T1721" s="38">
        <v>196000000000</v>
      </c>
      <c r="U1721" s="38">
        <v>129537500000</v>
      </c>
      <c r="V1721" s="38">
        <v>-150000000000</v>
      </c>
      <c r="W1721" s="38"/>
      <c r="X1721" s="38">
        <v>129537500000</v>
      </c>
      <c r="Y1721" s="38">
        <v>-150000000000</v>
      </c>
    </row>
    <row r="1722" spans="2:25" hidden="1" x14ac:dyDescent="0.3">
      <c r="B1722">
        <v>3169</v>
      </c>
      <c r="C1722">
        <v>-4.2584030095900003</v>
      </c>
      <c r="D1722">
        <v>5.7847367426699998</v>
      </c>
      <c r="E1722">
        <v>0</v>
      </c>
      <c r="S1722">
        <v>27917</v>
      </c>
      <c r="T1722" s="38">
        <v>191000000000</v>
      </c>
      <c r="U1722" s="38">
        <v>129537500000</v>
      </c>
      <c r="V1722" s="38">
        <v>-150000000000</v>
      </c>
      <c r="W1722" s="38"/>
      <c r="X1722" s="38">
        <v>129537500000</v>
      </c>
      <c r="Y1722" s="38">
        <v>-150000000000</v>
      </c>
    </row>
    <row r="1723" spans="2:25" hidden="1" x14ac:dyDescent="0.3">
      <c r="B1723">
        <v>3234</v>
      </c>
      <c r="C1723">
        <v>-4.2469518742699996</v>
      </c>
      <c r="D1723">
        <v>13.1042453204</v>
      </c>
      <c r="E1723">
        <v>0</v>
      </c>
      <c r="S1723">
        <v>27918</v>
      </c>
      <c r="T1723" s="38">
        <v>186000000000</v>
      </c>
      <c r="U1723" s="38">
        <v>129537500000</v>
      </c>
      <c r="V1723" s="38">
        <v>-150000000000</v>
      </c>
      <c r="W1723" s="38"/>
      <c r="X1723" s="38">
        <v>129537500000</v>
      </c>
      <c r="Y1723" s="38">
        <v>-150000000000</v>
      </c>
    </row>
    <row r="1724" spans="2:25" hidden="1" x14ac:dyDescent="0.3">
      <c r="B1724">
        <v>3633</v>
      </c>
      <c r="C1724">
        <v>-4.2292440717100002</v>
      </c>
      <c r="D1724">
        <v>5.3173061797800001</v>
      </c>
      <c r="E1724">
        <v>0</v>
      </c>
      <c r="S1724">
        <v>27919</v>
      </c>
      <c r="T1724" s="38">
        <v>181000000000</v>
      </c>
      <c r="U1724" s="38">
        <v>129537500000</v>
      </c>
      <c r="V1724" s="38">
        <v>-150000000000</v>
      </c>
      <c r="W1724" s="38"/>
      <c r="X1724" s="38">
        <v>129537500000</v>
      </c>
      <c r="Y1724" s="38">
        <v>-150000000000</v>
      </c>
    </row>
    <row r="1725" spans="2:25" hidden="1" x14ac:dyDescent="0.3">
      <c r="B1725">
        <v>3233</v>
      </c>
      <c r="C1725">
        <v>-4.2126822107299997</v>
      </c>
      <c r="D1725">
        <v>12.1074517754</v>
      </c>
      <c r="E1725">
        <v>0</v>
      </c>
      <c r="S1725">
        <v>27920</v>
      </c>
      <c r="T1725" s="38">
        <v>176000000000</v>
      </c>
      <c r="U1725" s="38">
        <v>129537500000</v>
      </c>
      <c r="V1725" s="38">
        <v>-150000000000</v>
      </c>
      <c r="W1725" s="38"/>
      <c r="X1725" s="38">
        <v>129537500000</v>
      </c>
      <c r="Y1725" s="38">
        <v>-150000000000</v>
      </c>
    </row>
    <row r="1726" spans="2:25" hidden="1" x14ac:dyDescent="0.3">
      <c r="B1726">
        <v>3068</v>
      </c>
      <c r="C1726">
        <v>-4.19030705634</v>
      </c>
      <c r="D1726">
        <v>4.8581987629499999</v>
      </c>
      <c r="E1726">
        <v>0</v>
      </c>
      <c r="S1726">
        <v>27921</v>
      </c>
      <c r="T1726" s="38">
        <v>171000000000</v>
      </c>
      <c r="U1726" s="38">
        <v>129537500000</v>
      </c>
      <c r="V1726" s="38">
        <v>-150000000000</v>
      </c>
      <c r="W1726" s="38"/>
      <c r="X1726" s="38">
        <v>129537500000</v>
      </c>
      <c r="Y1726" s="38">
        <v>-150000000000</v>
      </c>
    </row>
    <row r="1727" spans="2:25" hidden="1" x14ac:dyDescent="0.3">
      <c r="B1727">
        <v>3232</v>
      </c>
      <c r="C1727">
        <v>-4.1840928878600003</v>
      </c>
      <c r="D1727">
        <v>11.1192283009</v>
      </c>
      <c r="E1727">
        <v>0</v>
      </c>
      <c r="S1727">
        <v>27922</v>
      </c>
      <c r="T1727" s="38">
        <v>166000000000</v>
      </c>
      <c r="U1727" s="38">
        <v>129537500000</v>
      </c>
      <c r="V1727" s="38">
        <v>-150000000000</v>
      </c>
      <c r="W1727" s="38"/>
      <c r="X1727" s="38">
        <v>129537500000</v>
      </c>
      <c r="Y1727" s="38">
        <v>-150000000000</v>
      </c>
    </row>
    <row r="1728" spans="2:25" hidden="1" x14ac:dyDescent="0.3">
      <c r="B1728">
        <v>3691</v>
      </c>
      <c r="C1728">
        <v>-4.1513700409699998</v>
      </c>
      <c r="D1728">
        <v>4.3990913461299996</v>
      </c>
      <c r="E1728">
        <v>0</v>
      </c>
      <c r="S1728">
        <v>27923</v>
      </c>
      <c r="T1728" s="38">
        <v>221000000000</v>
      </c>
      <c r="U1728" s="38">
        <v>125018750000</v>
      </c>
      <c r="V1728" s="38">
        <v>-150000000000</v>
      </c>
      <c r="W1728" s="38"/>
      <c r="X1728" s="38">
        <v>125018750000</v>
      </c>
      <c r="Y1728" s="38">
        <v>-150000000000</v>
      </c>
    </row>
    <row r="1729" spans="2:25" hidden="1" x14ac:dyDescent="0.3">
      <c r="B1729">
        <v>3231</v>
      </c>
      <c r="C1729">
        <v>-4.1266020732299999</v>
      </c>
      <c r="D1729">
        <v>10.140357504400001</v>
      </c>
      <c r="E1729">
        <v>0</v>
      </c>
      <c r="T1729" s="38"/>
      <c r="U1729" s="38"/>
      <c r="V1729" s="38"/>
    </row>
    <row r="1730" spans="2:25" hidden="1" x14ac:dyDescent="0.3">
      <c r="B1730">
        <v>2943</v>
      </c>
      <c r="C1730">
        <v>-4.1095969231499998</v>
      </c>
      <c r="D1730">
        <v>3.94530685944</v>
      </c>
      <c r="E1730">
        <v>0</v>
      </c>
      <c r="S1730" t="s">
        <v>143</v>
      </c>
      <c r="T1730" s="38" t="s">
        <v>144</v>
      </c>
      <c r="U1730" s="38" t="s">
        <v>145</v>
      </c>
      <c r="V1730" s="38" t="s">
        <v>146</v>
      </c>
      <c r="X1730" t="s">
        <v>145</v>
      </c>
      <c r="Y1730" t="s">
        <v>146</v>
      </c>
    </row>
    <row r="1731" spans="2:25" hidden="1" x14ac:dyDescent="0.3">
      <c r="B1731">
        <v>3762</v>
      </c>
      <c r="C1731">
        <v>-4.0678238053299998</v>
      </c>
      <c r="D1731">
        <v>3.49152237275</v>
      </c>
      <c r="E1731">
        <v>0</v>
      </c>
      <c r="S1731">
        <v>27924</v>
      </c>
      <c r="T1731" s="38">
        <v>211000000000</v>
      </c>
      <c r="U1731" s="38">
        <v>125018750000</v>
      </c>
      <c r="V1731" s="38">
        <v>-150000000000</v>
      </c>
      <c r="W1731" s="38"/>
      <c r="X1731" s="38">
        <v>125018750000</v>
      </c>
      <c r="Y1731" s="38">
        <v>-150000000000</v>
      </c>
    </row>
    <row r="1732" spans="2:25" hidden="1" x14ac:dyDescent="0.3">
      <c r="B1732">
        <v>3230</v>
      </c>
      <c r="C1732">
        <v>-4.06555251172</v>
      </c>
      <c r="D1732">
        <v>9.1686529173199993</v>
      </c>
      <c r="E1732">
        <v>0</v>
      </c>
      <c r="S1732">
        <v>27925</v>
      </c>
      <c r="T1732" s="38">
        <v>201000000000</v>
      </c>
      <c r="U1732" s="38">
        <v>125018750000</v>
      </c>
      <c r="V1732" s="38">
        <v>-150000000000</v>
      </c>
      <c r="W1732" s="38"/>
      <c r="X1732" s="38">
        <v>125018750000</v>
      </c>
      <c r="Y1732" s="38">
        <v>-150000000000</v>
      </c>
    </row>
    <row r="1733" spans="2:25" hidden="1" x14ac:dyDescent="0.3">
      <c r="B1733">
        <v>2796</v>
      </c>
      <c r="C1733">
        <v>-4.0339119026699999</v>
      </c>
      <c r="D1733">
        <v>3.04576118638</v>
      </c>
      <c r="E1733">
        <v>0</v>
      </c>
      <c r="S1733">
        <v>27926</v>
      </c>
      <c r="T1733" s="38">
        <v>191000000000</v>
      </c>
      <c r="U1733" s="38">
        <v>125018750000</v>
      </c>
      <c r="V1733" s="38">
        <v>-150000000000</v>
      </c>
      <c r="W1733" s="38"/>
      <c r="X1733" s="38">
        <v>125018750000</v>
      </c>
      <c r="Y1733" s="38">
        <v>-150000000000</v>
      </c>
    </row>
    <row r="1734" spans="2:25" hidden="1" x14ac:dyDescent="0.3">
      <c r="B1734">
        <v>3229</v>
      </c>
      <c r="C1734">
        <v>-4.0150244960499997</v>
      </c>
      <c r="D1734">
        <v>8.2002404508200009</v>
      </c>
      <c r="E1734">
        <v>0</v>
      </c>
      <c r="S1734">
        <v>27927</v>
      </c>
      <c r="T1734" s="38">
        <v>181000000000</v>
      </c>
      <c r="U1734" s="38">
        <v>125018750000</v>
      </c>
      <c r="V1734" s="38">
        <v>-150000000000</v>
      </c>
      <c r="W1734" s="38"/>
      <c r="X1734" s="38">
        <v>125018750000</v>
      </c>
      <c r="Y1734" s="38">
        <v>-150000000000</v>
      </c>
    </row>
    <row r="1735" spans="2:25" x14ac:dyDescent="0.3">
      <c r="B1735">
        <v>1309</v>
      </c>
      <c r="C1735">
        <v>-4</v>
      </c>
      <c r="D1735">
        <v>0</v>
      </c>
      <c r="E1735">
        <v>0</v>
      </c>
      <c r="T1735" s="38"/>
      <c r="U1735" s="38"/>
      <c r="V1735" s="38"/>
      <c r="W1735" s="38"/>
      <c r="X1735" s="38"/>
      <c r="Y1735" s="38"/>
    </row>
    <row r="1736" spans="2:25" hidden="1" x14ac:dyDescent="0.3">
      <c r="B1736">
        <v>1702</v>
      </c>
      <c r="C1736">
        <v>-4</v>
      </c>
      <c r="D1736">
        <v>2.6</v>
      </c>
      <c r="E1736">
        <v>0</v>
      </c>
      <c r="S1736">
        <v>34656</v>
      </c>
      <c r="T1736" s="38" t="s">
        <v>157</v>
      </c>
      <c r="U1736" s="38">
        <v>241000000000</v>
      </c>
      <c r="V1736" s="38">
        <v>-150000000000</v>
      </c>
      <c r="X1736" s="38">
        <v>241000000000</v>
      </c>
      <c r="Y1736" s="38">
        <v>-150000000000</v>
      </c>
    </row>
    <row r="1737" spans="2:25" hidden="1" x14ac:dyDescent="0.3">
      <c r="B1737">
        <v>3905</v>
      </c>
      <c r="C1737">
        <v>-4</v>
      </c>
      <c r="D1737">
        <v>0.433333333333</v>
      </c>
      <c r="E1737">
        <v>0</v>
      </c>
      <c r="S1737">
        <v>34657</v>
      </c>
      <c r="T1737" t="s">
        <v>156</v>
      </c>
      <c r="U1737" s="38">
        <v>241000000000</v>
      </c>
      <c r="V1737" s="38">
        <v>-150000000000</v>
      </c>
      <c r="X1737" s="38">
        <v>241000000000</v>
      </c>
      <c r="Y1737" s="38">
        <v>-150000000000</v>
      </c>
    </row>
    <row r="1738" spans="2:25" hidden="1" x14ac:dyDescent="0.3">
      <c r="B1738">
        <v>3906</v>
      </c>
      <c r="C1738">
        <v>-4</v>
      </c>
      <c r="D1738">
        <v>0.86666666666699999</v>
      </c>
      <c r="E1738">
        <v>0</v>
      </c>
      <c r="S1738">
        <v>34658</v>
      </c>
      <c r="T1738" s="38">
        <v>142058823529</v>
      </c>
      <c r="U1738" s="38">
        <v>241000000000</v>
      </c>
      <c r="V1738" s="38">
        <v>-150000000000</v>
      </c>
      <c r="W1738" s="38"/>
      <c r="X1738" s="38">
        <v>241000000000</v>
      </c>
      <c r="Y1738" s="38">
        <v>-150000000000</v>
      </c>
    </row>
    <row r="1739" spans="2:25" hidden="1" x14ac:dyDescent="0.3">
      <c r="B1739">
        <v>3907</v>
      </c>
      <c r="C1739">
        <v>-4</v>
      </c>
      <c r="D1739">
        <v>1.3</v>
      </c>
      <c r="E1739">
        <v>0</v>
      </c>
      <c r="S1739">
        <v>34659</v>
      </c>
      <c r="T1739" s="38">
        <v>189411764706</v>
      </c>
      <c r="U1739" s="38">
        <v>241000000000</v>
      </c>
      <c r="V1739" s="38">
        <v>-150000000000</v>
      </c>
      <c r="W1739" s="38"/>
      <c r="X1739" s="38">
        <v>241000000000</v>
      </c>
      <c r="Y1739" s="38">
        <v>-150000000000</v>
      </c>
    </row>
    <row r="1740" spans="2:25" hidden="1" x14ac:dyDescent="0.3">
      <c r="B1740">
        <v>3908</v>
      </c>
      <c r="C1740">
        <v>-4</v>
      </c>
      <c r="D1740">
        <v>1.7333333333300001</v>
      </c>
      <c r="E1740">
        <v>0</v>
      </c>
      <c r="S1740">
        <v>34660</v>
      </c>
      <c r="T1740" s="38">
        <v>236764705882</v>
      </c>
      <c r="U1740" s="38">
        <v>241000000000</v>
      </c>
      <c r="V1740" s="38">
        <v>-150000000000</v>
      </c>
      <c r="W1740" s="38"/>
      <c r="X1740" s="38">
        <v>241000000000</v>
      </c>
      <c r="Y1740" s="38">
        <v>-150000000000</v>
      </c>
    </row>
    <row r="1741" spans="2:25" hidden="1" x14ac:dyDescent="0.3">
      <c r="B1741">
        <v>3909</v>
      </c>
      <c r="C1741">
        <v>-4</v>
      </c>
      <c r="D1741">
        <v>2.1666666666699999</v>
      </c>
      <c r="E1741">
        <v>0</v>
      </c>
      <c r="S1741">
        <v>34661</v>
      </c>
      <c r="T1741" s="38">
        <v>284117647059</v>
      </c>
      <c r="U1741" s="38">
        <v>241000000000</v>
      </c>
      <c r="V1741" s="38">
        <v>-150000000000</v>
      </c>
      <c r="W1741" s="38"/>
      <c r="X1741" s="38">
        <v>241000000000</v>
      </c>
      <c r="Y1741" s="38">
        <v>-150000000000</v>
      </c>
    </row>
    <row r="1742" spans="2:25" hidden="1" x14ac:dyDescent="0.3">
      <c r="B1742">
        <v>3829</v>
      </c>
      <c r="C1742">
        <v>-3.99217174182</v>
      </c>
      <c r="D1742">
        <v>18.050679286899999</v>
      </c>
      <c r="E1742">
        <v>0</v>
      </c>
      <c r="S1742">
        <v>34662</v>
      </c>
      <c r="T1742" s="38">
        <v>331470588235</v>
      </c>
      <c r="U1742" s="38">
        <v>241000000000</v>
      </c>
      <c r="V1742" s="38">
        <v>-150000000000</v>
      </c>
      <c r="W1742" s="38"/>
      <c r="X1742" s="38">
        <v>241000000000</v>
      </c>
      <c r="Y1742" s="38">
        <v>-150000000000</v>
      </c>
    </row>
    <row r="1743" spans="2:25" hidden="1" x14ac:dyDescent="0.3">
      <c r="B1743">
        <v>3196</v>
      </c>
      <c r="C1743">
        <v>-3.9860771104100001</v>
      </c>
      <c r="D1743">
        <v>17.564832794600001</v>
      </c>
      <c r="E1743">
        <v>0</v>
      </c>
      <c r="S1743">
        <v>34663</v>
      </c>
      <c r="T1743" s="38">
        <v>378823529412</v>
      </c>
      <c r="U1743" s="38">
        <v>241000000000</v>
      </c>
      <c r="V1743" s="38">
        <v>-150000000000</v>
      </c>
      <c r="W1743" s="38"/>
      <c r="X1743" s="38">
        <v>241000000000</v>
      </c>
      <c r="Y1743" s="38">
        <v>-150000000000</v>
      </c>
    </row>
    <row r="1744" spans="2:25" hidden="1" x14ac:dyDescent="0.3">
      <c r="B1744">
        <v>3828</v>
      </c>
      <c r="C1744">
        <v>-3.9799824789899998</v>
      </c>
      <c r="D1744">
        <v>17.078986302400001</v>
      </c>
      <c r="E1744">
        <v>0</v>
      </c>
      <c r="S1744">
        <v>34664</v>
      </c>
      <c r="T1744" s="38">
        <v>426176470588</v>
      </c>
      <c r="U1744" s="38">
        <v>241000000000</v>
      </c>
      <c r="V1744" s="38">
        <v>-150000000000</v>
      </c>
      <c r="W1744" s="38"/>
      <c r="X1744" s="38">
        <v>241000000000</v>
      </c>
      <c r="Y1744" s="38">
        <v>-150000000000</v>
      </c>
    </row>
    <row r="1745" spans="2:25" hidden="1" x14ac:dyDescent="0.3">
      <c r="B1745">
        <v>3197</v>
      </c>
      <c r="C1745">
        <v>-3.9739606706199999</v>
      </c>
      <c r="D1745">
        <v>18.548682331799998</v>
      </c>
      <c r="E1745">
        <v>0</v>
      </c>
      <c r="S1745">
        <v>34665</v>
      </c>
      <c r="T1745" s="38">
        <v>473529411765</v>
      </c>
      <c r="U1745" s="38">
        <v>241000000000</v>
      </c>
      <c r="V1745" s="38">
        <v>-150000000000</v>
      </c>
      <c r="W1745" s="38"/>
      <c r="X1745" s="38">
        <v>241000000000</v>
      </c>
      <c r="Y1745" s="38">
        <v>-150000000000</v>
      </c>
    </row>
    <row r="1746" spans="2:25" hidden="1" x14ac:dyDescent="0.3">
      <c r="B1746">
        <v>3830</v>
      </c>
      <c r="C1746">
        <v>-3.9557495994099998</v>
      </c>
      <c r="D1746">
        <v>19.046685376700001</v>
      </c>
      <c r="E1746">
        <v>0</v>
      </c>
      <c r="S1746">
        <v>34666</v>
      </c>
      <c r="T1746" s="38">
        <v>520882352941</v>
      </c>
      <c r="U1746" s="38">
        <v>241000000000</v>
      </c>
      <c r="V1746" s="38">
        <v>-150000000000</v>
      </c>
      <c r="W1746" s="38"/>
      <c r="X1746" s="38">
        <v>241000000000</v>
      </c>
      <c r="Y1746" s="38">
        <v>-150000000000</v>
      </c>
    </row>
    <row r="1747" spans="2:25" hidden="1" x14ac:dyDescent="0.3">
      <c r="B1747">
        <v>3195</v>
      </c>
      <c r="C1747">
        <v>-3.9544426126999999</v>
      </c>
      <c r="D1747">
        <v>16.5972187693</v>
      </c>
      <c r="E1747">
        <v>0</v>
      </c>
      <c r="S1747">
        <v>34667</v>
      </c>
      <c r="T1747" s="38">
        <v>568235294118</v>
      </c>
      <c r="U1747" s="38">
        <v>241000000000</v>
      </c>
      <c r="V1747" s="38">
        <v>-150000000000</v>
      </c>
      <c r="W1747" s="38"/>
      <c r="X1747" s="38">
        <v>241000000000</v>
      </c>
      <c r="Y1747" s="38">
        <v>-150000000000</v>
      </c>
    </row>
    <row r="1748" spans="2:25" hidden="1" x14ac:dyDescent="0.3">
      <c r="B1748">
        <v>3444</v>
      </c>
      <c r="C1748">
        <v>-3.9468155892399999</v>
      </c>
      <c r="D1748">
        <v>7.2431724882699999</v>
      </c>
      <c r="E1748">
        <v>0</v>
      </c>
      <c r="S1748">
        <v>34668</v>
      </c>
      <c r="T1748" s="38">
        <v>615588235294</v>
      </c>
      <c r="U1748" s="38">
        <v>241000000000</v>
      </c>
      <c r="V1748" s="38">
        <v>-150000000000</v>
      </c>
      <c r="W1748" s="38"/>
      <c r="X1748" s="38">
        <v>241000000000</v>
      </c>
      <c r="Y1748" s="38">
        <v>-150000000000</v>
      </c>
    </row>
    <row r="1749" spans="2:25" hidden="1" x14ac:dyDescent="0.3">
      <c r="B1749">
        <v>3827</v>
      </c>
      <c r="C1749">
        <v>-3.9289027464099999</v>
      </c>
      <c r="D1749">
        <v>16.1154512363</v>
      </c>
      <c r="E1749">
        <v>0</v>
      </c>
      <c r="S1749">
        <v>34669</v>
      </c>
      <c r="T1749" s="38">
        <v>662941176471</v>
      </c>
      <c r="U1749" s="38">
        <v>241000000000</v>
      </c>
      <c r="V1749" s="38">
        <v>-150000000000</v>
      </c>
      <c r="W1749" s="38"/>
      <c r="X1749" s="38">
        <v>241000000000</v>
      </c>
      <c r="Y1749" s="38">
        <v>-150000000000</v>
      </c>
    </row>
    <row r="1750" spans="2:25" hidden="1" x14ac:dyDescent="0.3">
      <c r="B1750">
        <v>3198</v>
      </c>
      <c r="C1750">
        <v>-3.9268308097300002</v>
      </c>
      <c r="D1750">
        <v>19.550915708200002</v>
      </c>
      <c r="E1750">
        <v>0</v>
      </c>
      <c r="S1750">
        <v>34670</v>
      </c>
      <c r="T1750" s="38">
        <v>710294117647</v>
      </c>
      <c r="U1750" s="38">
        <v>241000000000</v>
      </c>
      <c r="V1750" s="38">
        <v>-150000000000</v>
      </c>
      <c r="W1750" s="38"/>
      <c r="X1750" s="38">
        <v>241000000000</v>
      </c>
      <c r="Y1750" s="38">
        <v>-150000000000</v>
      </c>
    </row>
    <row r="1751" spans="2:25" hidden="1" x14ac:dyDescent="0.3">
      <c r="B1751">
        <v>3194</v>
      </c>
      <c r="C1751">
        <v>-3.9012821312899999</v>
      </c>
      <c r="D1751">
        <v>15.6279703881</v>
      </c>
      <c r="E1751">
        <v>0</v>
      </c>
      <c r="T1751" s="38"/>
      <c r="U1751" s="38"/>
      <c r="V1751" s="38"/>
    </row>
    <row r="1752" spans="2:25" hidden="1" x14ac:dyDescent="0.3">
      <c r="B1752">
        <v>3831</v>
      </c>
      <c r="C1752">
        <v>-3.8979120200400001</v>
      </c>
      <c r="D1752">
        <v>20.055146039699999</v>
      </c>
      <c r="E1752">
        <v>0</v>
      </c>
      <c r="S1752" t="s">
        <v>143</v>
      </c>
      <c r="T1752" s="38" t="s">
        <v>144</v>
      </c>
      <c r="U1752" s="38" t="s">
        <v>145</v>
      </c>
      <c r="V1752" s="38" t="s">
        <v>146</v>
      </c>
      <c r="X1752" t="s">
        <v>145</v>
      </c>
      <c r="Y1752" t="s">
        <v>146</v>
      </c>
    </row>
    <row r="1753" spans="2:25" hidden="1" x14ac:dyDescent="0.3">
      <c r="B1753">
        <v>3438</v>
      </c>
      <c r="C1753">
        <v>-3.8796533844900001</v>
      </c>
      <c r="D1753">
        <v>6.2956265738399999</v>
      </c>
      <c r="E1753">
        <v>0</v>
      </c>
      <c r="S1753">
        <v>34671</v>
      </c>
      <c r="T1753" s="38">
        <v>757647058823</v>
      </c>
      <c r="U1753" s="38">
        <v>241000000000</v>
      </c>
      <c r="V1753" s="38">
        <v>-150000000000</v>
      </c>
      <c r="W1753" s="38"/>
      <c r="X1753" s="38">
        <v>241000000000</v>
      </c>
      <c r="Y1753" s="38">
        <v>-150000000000</v>
      </c>
    </row>
    <row r="1754" spans="2:25" hidden="1" x14ac:dyDescent="0.3">
      <c r="B1754">
        <v>3826</v>
      </c>
      <c r="C1754">
        <v>-3.8736615161599999</v>
      </c>
      <c r="D1754">
        <v>15.140489539900001</v>
      </c>
      <c r="E1754">
        <v>0</v>
      </c>
      <c r="S1754">
        <v>34672</v>
      </c>
      <c r="T1754" s="38">
        <v>805000000000</v>
      </c>
      <c r="U1754" s="38">
        <v>241000000000</v>
      </c>
      <c r="V1754" s="38">
        <v>-150000000000</v>
      </c>
      <c r="W1754" s="38"/>
      <c r="X1754" s="38">
        <v>241000000000</v>
      </c>
      <c r="Y1754" s="38">
        <v>-150000000000</v>
      </c>
    </row>
    <row r="1755" spans="2:25" hidden="1" x14ac:dyDescent="0.3">
      <c r="B1755">
        <v>3199</v>
      </c>
      <c r="C1755">
        <v>-3.87249071962</v>
      </c>
      <c r="D1755">
        <v>20.567576599199999</v>
      </c>
      <c r="E1755">
        <v>0</v>
      </c>
      <c r="S1755">
        <v>34673</v>
      </c>
      <c r="T1755" s="38">
        <v>852352941177</v>
      </c>
      <c r="U1755" s="38">
        <v>241000000000</v>
      </c>
      <c r="V1755" s="38">
        <v>-150000000000</v>
      </c>
      <c r="W1755" s="38"/>
      <c r="X1755" s="38">
        <v>241000000000</v>
      </c>
      <c r="Y1755" s="38">
        <v>-150000000000</v>
      </c>
    </row>
    <row r="1756" spans="2:25" hidden="1" x14ac:dyDescent="0.3">
      <c r="B1756">
        <v>3193</v>
      </c>
      <c r="C1756">
        <v>-3.8492025449799998</v>
      </c>
      <c r="D1756">
        <v>14.6459109792</v>
      </c>
      <c r="E1756">
        <v>0</v>
      </c>
      <c r="S1756">
        <v>34674</v>
      </c>
      <c r="T1756" s="38">
        <v>899705882353</v>
      </c>
      <c r="U1756" s="38">
        <v>241000000000</v>
      </c>
      <c r="V1756" s="38">
        <v>-150000000000</v>
      </c>
      <c r="W1756" s="38"/>
      <c r="X1756" s="38">
        <v>241000000000</v>
      </c>
      <c r="Y1756" s="38">
        <v>-150000000000</v>
      </c>
    </row>
    <row r="1757" spans="2:25" hidden="1" x14ac:dyDescent="0.3">
      <c r="B1757">
        <v>3646</v>
      </c>
      <c r="C1757">
        <v>-3.8470694191999999</v>
      </c>
      <c r="D1757">
        <v>21.080007158699999</v>
      </c>
      <c r="E1757">
        <v>0</v>
      </c>
      <c r="S1757">
        <v>34675</v>
      </c>
      <c r="T1757" s="38">
        <v>947058823529</v>
      </c>
      <c r="U1757" s="38">
        <v>241000000000</v>
      </c>
      <c r="V1757" s="38">
        <v>-150000000000</v>
      </c>
      <c r="W1757" s="38"/>
      <c r="X1757" s="38">
        <v>241000000000</v>
      </c>
      <c r="Y1757" s="38">
        <v>-150000000000</v>
      </c>
    </row>
    <row r="1758" spans="2:25" hidden="1" x14ac:dyDescent="0.3">
      <c r="B1758">
        <v>3054</v>
      </c>
      <c r="C1758">
        <v>-3.8256841278999998</v>
      </c>
      <c r="D1758">
        <v>21.589705340799998</v>
      </c>
      <c r="E1758">
        <v>0</v>
      </c>
      <c r="S1758">
        <v>34676</v>
      </c>
      <c r="T1758" s="38">
        <v>994411764706</v>
      </c>
      <c r="U1758" s="38">
        <v>241000000000</v>
      </c>
      <c r="V1758" s="38">
        <v>-150000000000</v>
      </c>
      <c r="W1758" s="38"/>
      <c r="X1758" s="38">
        <v>241000000000</v>
      </c>
      <c r="Y1758" s="38">
        <v>-150000000000</v>
      </c>
    </row>
    <row r="1759" spans="2:25" hidden="1" x14ac:dyDescent="0.3">
      <c r="B1759">
        <v>3825</v>
      </c>
      <c r="C1759">
        <v>-3.8247435737900002</v>
      </c>
      <c r="D1759">
        <v>14.151332418599999</v>
      </c>
      <c r="E1759">
        <v>0</v>
      </c>
      <c r="S1759">
        <v>34677</v>
      </c>
      <c r="T1759" s="38">
        <v>104176470588</v>
      </c>
      <c r="U1759" s="38">
        <v>241000000000</v>
      </c>
      <c r="V1759" s="38">
        <v>-150000000000</v>
      </c>
      <c r="W1759" s="38"/>
      <c r="X1759" s="38">
        <v>241000000000</v>
      </c>
      <c r="Y1759" s="38">
        <v>-150000000000</v>
      </c>
    </row>
    <row r="1760" spans="2:25" hidden="1" x14ac:dyDescent="0.3">
      <c r="B1760">
        <v>3121</v>
      </c>
      <c r="C1760">
        <v>-3.8148010675599999</v>
      </c>
      <c r="D1760">
        <v>5.3555672641800003</v>
      </c>
      <c r="E1760">
        <v>0</v>
      </c>
      <c r="S1760">
        <v>34678</v>
      </c>
      <c r="T1760" s="38">
        <v>108911764706</v>
      </c>
      <c r="U1760" s="38">
        <v>241000000000</v>
      </c>
      <c r="V1760" s="38">
        <v>-150000000000</v>
      </c>
      <c r="W1760" s="38"/>
      <c r="X1760" s="38">
        <v>241000000000</v>
      </c>
      <c r="Y1760" s="38">
        <v>-150000000000</v>
      </c>
    </row>
    <row r="1761" spans="2:25" hidden="1" x14ac:dyDescent="0.3">
      <c r="B1761">
        <v>3706</v>
      </c>
      <c r="C1761">
        <v>-3.8042988365900001</v>
      </c>
      <c r="D1761">
        <v>22.099403522900001</v>
      </c>
      <c r="E1761">
        <v>0</v>
      </c>
      <c r="S1761">
        <v>34679</v>
      </c>
      <c r="T1761" s="38">
        <v>113647058824</v>
      </c>
      <c r="U1761" s="38">
        <v>241000000000</v>
      </c>
      <c r="V1761" s="38">
        <v>-150000000000</v>
      </c>
      <c r="W1761" s="38"/>
      <c r="X1761" s="38">
        <v>241000000000</v>
      </c>
      <c r="Y1761" s="38">
        <v>-150000000000</v>
      </c>
    </row>
    <row r="1762" spans="2:25" hidden="1" x14ac:dyDescent="0.3">
      <c r="B1762">
        <v>3192</v>
      </c>
      <c r="C1762">
        <v>-3.8037178894300001</v>
      </c>
      <c r="D1762">
        <v>13.654830990900001</v>
      </c>
      <c r="E1762">
        <v>0</v>
      </c>
      <c r="S1762">
        <v>34680</v>
      </c>
      <c r="T1762" s="38">
        <v>118382352941</v>
      </c>
      <c r="U1762" s="38">
        <v>241000000000</v>
      </c>
      <c r="V1762" s="38">
        <v>-150000000000</v>
      </c>
      <c r="W1762" s="38"/>
      <c r="X1762" s="38">
        <v>241000000000</v>
      </c>
      <c r="Y1762" s="38">
        <v>-150000000000</v>
      </c>
    </row>
    <row r="1763" spans="2:25" hidden="1" x14ac:dyDescent="0.3">
      <c r="B1763">
        <v>2927</v>
      </c>
      <c r="C1763">
        <v>-3.7956409281500001</v>
      </c>
      <c r="D1763">
        <v>22.6031700845</v>
      </c>
      <c r="E1763">
        <v>0</v>
      </c>
      <c r="S1763">
        <v>34681</v>
      </c>
      <c r="T1763" s="38">
        <v>123117647059</v>
      </c>
      <c r="U1763" s="38">
        <v>241000000000</v>
      </c>
      <c r="V1763" s="38">
        <v>-150000000000</v>
      </c>
      <c r="W1763" s="38"/>
      <c r="X1763" s="38">
        <v>241000000000</v>
      </c>
      <c r="Y1763" s="38">
        <v>-150000000000</v>
      </c>
    </row>
    <row r="1764" spans="2:25" hidden="1" x14ac:dyDescent="0.3">
      <c r="B1764">
        <v>2403</v>
      </c>
      <c r="C1764">
        <v>-3.7882352941200002</v>
      </c>
      <c r="D1764">
        <v>24.1</v>
      </c>
      <c r="E1764">
        <v>0</v>
      </c>
      <c r="S1764">
        <v>34682</v>
      </c>
      <c r="T1764" s="38">
        <v>127852941177</v>
      </c>
      <c r="U1764" s="38">
        <v>241000000000</v>
      </c>
      <c r="V1764" s="38">
        <v>-150000000000</v>
      </c>
      <c r="W1764" s="38"/>
      <c r="X1764" s="38">
        <v>241000000000</v>
      </c>
      <c r="Y1764" s="38">
        <v>-150000000000</v>
      </c>
    </row>
    <row r="1765" spans="2:25" hidden="1" x14ac:dyDescent="0.3">
      <c r="B1765">
        <v>2780</v>
      </c>
      <c r="C1765">
        <v>-3.7876091569099999</v>
      </c>
      <c r="D1765">
        <v>23.603468323000001</v>
      </c>
      <c r="E1765">
        <v>0</v>
      </c>
      <c r="S1765">
        <v>34683</v>
      </c>
      <c r="T1765" s="38">
        <v>132588235294</v>
      </c>
      <c r="U1765" s="38">
        <v>241000000000</v>
      </c>
      <c r="V1765" s="38">
        <v>-150000000000</v>
      </c>
      <c r="W1765" s="38"/>
      <c r="X1765" s="38">
        <v>241000000000</v>
      </c>
      <c r="Y1765" s="38">
        <v>-150000000000</v>
      </c>
    </row>
    <row r="1766" spans="2:25" hidden="1" x14ac:dyDescent="0.3">
      <c r="B1766">
        <v>3778</v>
      </c>
      <c r="C1766">
        <v>-3.7869830197000001</v>
      </c>
      <c r="D1766">
        <v>23.106936646000001</v>
      </c>
      <c r="E1766">
        <v>0</v>
      </c>
      <c r="S1766">
        <v>34684</v>
      </c>
      <c r="T1766" s="38">
        <v>137323529412</v>
      </c>
      <c r="U1766" s="38">
        <v>241000000000</v>
      </c>
      <c r="V1766" s="38">
        <v>-150000000000</v>
      </c>
      <c r="W1766" s="38"/>
      <c r="X1766" s="38">
        <v>241000000000</v>
      </c>
      <c r="Y1766" s="38">
        <v>-150000000000</v>
      </c>
    </row>
    <row r="1767" spans="2:25" hidden="1" x14ac:dyDescent="0.3">
      <c r="B1767">
        <v>3824</v>
      </c>
      <c r="C1767">
        <v>-3.78269220506</v>
      </c>
      <c r="D1767">
        <v>13.158329563200001</v>
      </c>
      <c r="E1767">
        <v>0</v>
      </c>
      <c r="S1767">
        <v>34685</v>
      </c>
      <c r="T1767" s="38">
        <v>142058823529</v>
      </c>
      <c r="U1767" s="38">
        <v>241000000000</v>
      </c>
      <c r="V1767" s="38">
        <v>-150000000000</v>
      </c>
      <c r="W1767" s="38"/>
      <c r="X1767" s="38">
        <v>241000000000</v>
      </c>
      <c r="Y1767" s="38">
        <v>-150000000000</v>
      </c>
    </row>
    <row r="1768" spans="2:25" hidden="1" x14ac:dyDescent="0.3">
      <c r="B1768">
        <v>3191</v>
      </c>
      <c r="C1768">
        <v>-3.7663479354299998</v>
      </c>
      <c r="D1768">
        <v>12.664812638000001</v>
      </c>
      <c r="E1768">
        <v>0</v>
      </c>
      <c r="S1768">
        <v>34686</v>
      </c>
      <c r="T1768" s="38">
        <v>146794117647</v>
      </c>
      <c r="U1768" s="38">
        <v>241000000000</v>
      </c>
      <c r="V1768" s="38">
        <v>-150000000000</v>
      </c>
      <c r="W1768" s="38"/>
      <c r="X1768" s="38">
        <v>241000000000</v>
      </c>
      <c r="Y1768" s="38">
        <v>-150000000000</v>
      </c>
    </row>
    <row r="1769" spans="2:25" hidden="1" x14ac:dyDescent="0.3">
      <c r="B1769">
        <v>3823</v>
      </c>
      <c r="C1769">
        <v>-3.75000366579</v>
      </c>
      <c r="D1769">
        <v>12.171295712699999</v>
      </c>
      <c r="E1769">
        <v>0</v>
      </c>
      <c r="S1769">
        <v>34687</v>
      </c>
      <c r="T1769" s="38">
        <v>151529411765</v>
      </c>
      <c r="U1769" s="38">
        <v>241000000000</v>
      </c>
      <c r="V1769" s="38">
        <v>-150000000000</v>
      </c>
      <c r="W1769" s="38"/>
      <c r="X1769" s="38">
        <v>241000000000</v>
      </c>
      <c r="Y1769" s="38">
        <v>-150000000000</v>
      </c>
    </row>
    <row r="1770" spans="2:25" hidden="1" x14ac:dyDescent="0.3">
      <c r="B1770">
        <v>3009</v>
      </c>
      <c r="C1770">
        <v>-3.7425357516900002</v>
      </c>
      <c r="D1770">
        <v>4.4264990846399996</v>
      </c>
      <c r="E1770">
        <v>0</v>
      </c>
      <c r="S1770">
        <v>34688</v>
      </c>
      <c r="T1770" s="38">
        <v>156264705882</v>
      </c>
      <c r="U1770" s="38">
        <v>241000000000</v>
      </c>
      <c r="V1770" s="38">
        <v>-150000000000</v>
      </c>
      <c r="W1770" s="38"/>
      <c r="X1770" s="38">
        <v>241000000000</v>
      </c>
      <c r="Y1770" s="38">
        <v>-150000000000</v>
      </c>
    </row>
    <row r="1771" spans="2:25" hidden="1" x14ac:dyDescent="0.3">
      <c r="B1771">
        <v>3190</v>
      </c>
      <c r="C1771">
        <v>-3.7401762429300001</v>
      </c>
      <c r="D1771">
        <v>11.675249000999999</v>
      </c>
      <c r="E1771">
        <v>0</v>
      </c>
      <c r="S1771">
        <v>36130</v>
      </c>
      <c r="T1771" s="38">
        <v>-170796807218</v>
      </c>
      <c r="U1771" s="38">
        <v>237457069601</v>
      </c>
      <c r="V1771" s="38">
        <v>-150000000000</v>
      </c>
      <c r="W1771" s="38"/>
      <c r="X1771" s="38">
        <v>237457069601</v>
      </c>
      <c r="Y1771" s="38">
        <v>-150000000000</v>
      </c>
    </row>
    <row r="1772" spans="2:25" hidden="1" x14ac:dyDescent="0.3">
      <c r="B1772">
        <v>3822</v>
      </c>
      <c r="C1772">
        <v>-3.7303488200600001</v>
      </c>
      <c r="D1772">
        <v>11.179202289299999</v>
      </c>
      <c r="E1772">
        <v>0</v>
      </c>
      <c r="S1772">
        <v>36131</v>
      </c>
      <c r="T1772" s="38">
        <v>-180308765826</v>
      </c>
      <c r="U1772" s="38">
        <v>237242198759</v>
      </c>
      <c r="V1772" s="38">
        <v>-150000000000</v>
      </c>
      <c r="W1772" s="38"/>
      <c r="X1772" s="38">
        <v>237242198759</v>
      </c>
      <c r="Y1772" s="38">
        <v>-150000000000</v>
      </c>
    </row>
    <row r="1773" spans="2:25" hidden="1" x14ac:dyDescent="0.3">
      <c r="B1773">
        <v>3189</v>
      </c>
      <c r="C1773">
        <v>-3.7075537142199999</v>
      </c>
      <c r="D1773">
        <v>10.688023682300001</v>
      </c>
      <c r="E1773">
        <v>0</v>
      </c>
      <c r="T1773" s="38"/>
      <c r="U1773" s="38"/>
      <c r="V1773" s="38"/>
    </row>
    <row r="1774" spans="2:25" hidden="1" x14ac:dyDescent="0.3">
      <c r="B1774">
        <v>3821</v>
      </c>
      <c r="C1774">
        <v>-3.6847586083800001</v>
      </c>
      <c r="D1774">
        <v>10.196845075400001</v>
      </c>
      <c r="E1774">
        <v>0</v>
      </c>
      <c r="S1774" t="s">
        <v>143</v>
      </c>
      <c r="T1774" s="38" t="s">
        <v>144</v>
      </c>
      <c r="U1774" s="38" t="s">
        <v>145</v>
      </c>
      <c r="V1774" s="38" t="s">
        <v>146</v>
      </c>
      <c r="X1774" t="s">
        <v>145</v>
      </c>
      <c r="Y1774" t="s">
        <v>146</v>
      </c>
    </row>
    <row r="1775" spans="2:25" hidden="1" x14ac:dyDescent="0.3">
      <c r="B1775">
        <v>2873</v>
      </c>
      <c r="C1775">
        <v>-3.6668301789600002</v>
      </c>
      <c r="D1775">
        <v>3.50515719737</v>
      </c>
      <c r="E1775">
        <v>0</v>
      </c>
      <c r="S1775">
        <v>36132</v>
      </c>
      <c r="T1775" s="38">
        <v>-189755082931</v>
      </c>
      <c r="U1775" s="38">
        <v>237252362693</v>
      </c>
      <c r="V1775" s="38">
        <v>-150000000000</v>
      </c>
      <c r="W1775" s="38"/>
      <c r="X1775" s="38">
        <v>237252362693</v>
      </c>
      <c r="Y1775" s="38">
        <v>-150000000000</v>
      </c>
    </row>
    <row r="1776" spans="2:25" hidden="1" x14ac:dyDescent="0.3">
      <c r="B1776">
        <v>3188</v>
      </c>
      <c r="C1776">
        <v>-3.6628201628000001</v>
      </c>
      <c r="D1776">
        <v>9.7099905395799997</v>
      </c>
      <c r="E1776">
        <v>0</v>
      </c>
      <c r="S1776">
        <v>36133</v>
      </c>
      <c r="T1776" s="38">
        <v>-208528775615</v>
      </c>
      <c r="U1776" s="38">
        <v>237307226714</v>
      </c>
      <c r="V1776" s="38">
        <v>-150000000000</v>
      </c>
      <c r="W1776" s="38"/>
      <c r="X1776" s="38">
        <v>237307226714</v>
      </c>
      <c r="Y1776" s="38">
        <v>-150000000000</v>
      </c>
    </row>
    <row r="1777" spans="2:25" hidden="1" x14ac:dyDescent="0.3">
      <c r="B1777">
        <v>3820</v>
      </c>
      <c r="C1777">
        <v>-3.6408817172300001</v>
      </c>
      <c r="D1777">
        <v>9.2231360037600005</v>
      </c>
      <c r="E1777">
        <v>0</v>
      </c>
      <c r="S1777">
        <v>36134</v>
      </c>
      <c r="T1777" s="38">
        <v>-217601781653</v>
      </c>
      <c r="U1777" s="38">
        <v>236981341652</v>
      </c>
      <c r="V1777" s="38">
        <v>-150000000000</v>
      </c>
      <c r="W1777" s="38"/>
      <c r="X1777" s="38">
        <v>236981341652</v>
      </c>
      <c r="Y1777" s="38">
        <v>-150000000000</v>
      </c>
    </row>
    <row r="1778" spans="2:25" hidden="1" x14ac:dyDescent="0.3">
      <c r="B1778">
        <v>3187</v>
      </c>
      <c r="C1778">
        <v>-3.6163747535700002</v>
      </c>
      <c r="D1778">
        <v>8.7383745343299992</v>
      </c>
      <c r="E1778">
        <v>0</v>
      </c>
      <c r="S1778">
        <v>36135</v>
      </c>
      <c r="T1778" s="38">
        <v>-224270485667</v>
      </c>
      <c r="U1778" s="38">
        <v>237332763821</v>
      </c>
      <c r="V1778" s="38">
        <v>-150000000000</v>
      </c>
      <c r="W1778" s="38"/>
      <c r="X1778" s="38">
        <v>237332763821</v>
      </c>
      <c r="Y1778" s="38">
        <v>-150000000000</v>
      </c>
    </row>
    <row r="1779" spans="2:25" x14ac:dyDescent="0.3">
      <c r="B1779">
        <v>1308</v>
      </c>
      <c r="C1779">
        <v>-3.6</v>
      </c>
      <c r="D1779">
        <v>0</v>
      </c>
      <c r="E1779">
        <v>0</v>
      </c>
      <c r="T1779" s="38"/>
      <c r="U1779" s="38"/>
      <c r="V1779" s="38"/>
      <c r="W1779" s="38"/>
      <c r="X1779" s="38"/>
      <c r="Y1779" s="38"/>
    </row>
    <row r="1780" spans="2:25" hidden="1" x14ac:dyDescent="0.3">
      <c r="B1780">
        <v>1701</v>
      </c>
      <c r="C1780">
        <v>-3.6</v>
      </c>
      <c r="D1780">
        <v>2.6</v>
      </c>
      <c r="E1780">
        <v>0</v>
      </c>
      <c r="S1780">
        <v>36137</v>
      </c>
      <c r="T1780" s="38">
        <v>-190999549317</v>
      </c>
      <c r="U1780" s="38">
        <v>197073651501</v>
      </c>
      <c r="V1780" s="38">
        <v>-150000000000</v>
      </c>
      <c r="W1780" s="38"/>
      <c r="X1780" s="38">
        <v>197073651501</v>
      </c>
      <c r="Y1780" s="38">
        <v>-150000000000</v>
      </c>
    </row>
    <row r="1781" spans="2:25" hidden="1" x14ac:dyDescent="0.3">
      <c r="B1781">
        <v>3903</v>
      </c>
      <c r="C1781">
        <v>-3.6</v>
      </c>
      <c r="D1781">
        <v>0.86666666666699999</v>
      </c>
      <c r="E1781">
        <v>0</v>
      </c>
      <c r="S1781">
        <v>36138</v>
      </c>
      <c r="T1781" s="38">
        <v>-201028853264</v>
      </c>
      <c r="U1781" s="38">
        <v>197172386843</v>
      </c>
      <c r="V1781" s="38">
        <v>-150000000000</v>
      </c>
      <c r="W1781" s="38"/>
      <c r="X1781" s="38">
        <v>197172386843</v>
      </c>
      <c r="Y1781" s="38">
        <v>-150000000000</v>
      </c>
    </row>
    <row r="1782" spans="2:25" hidden="1" x14ac:dyDescent="0.3">
      <c r="B1782">
        <v>3904</v>
      </c>
      <c r="C1782">
        <v>-3.6</v>
      </c>
      <c r="D1782">
        <v>1.7333333333300001</v>
      </c>
      <c r="E1782">
        <v>0</v>
      </c>
      <c r="S1782">
        <v>36139</v>
      </c>
      <c r="T1782" s="38">
        <v>-211069057313</v>
      </c>
      <c r="U1782" s="38">
        <v>197125359879</v>
      </c>
      <c r="V1782" s="38">
        <v>-150000000000</v>
      </c>
      <c r="W1782" s="38"/>
      <c r="X1782" s="38">
        <v>197125359879</v>
      </c>
      <c r="Y1782" s="38">
        <v>-150000000000</v>
      </c>
    </row>
    <row r="1783" spans="2:25" hidden="1" x14ac:dyDescent="0.3">
      <c r="B1783">
        <v>3819</v>
      </c>
      <c r="C1783">
        <v>-3.5918677899100002</v>
      </c>
      <c r="D1783">
        <v>8.2536130648900006</v>
      </c>
      <c r="E1783">
        <v>0</v>
      </c>
      <c r="S1783">
        <v>36140</v>
      </c>
      <c r="T1783" s="38">
        <v>-221082762277</v>
      </c>
      <c r="U1783" s="38">
        <v>197163086936</v>
      </c>
      <c r="V1783" s="38">
        <v>-150000000000</v>
      </c>
      <c r="W1783" s="38"/>
      <c r="X1783" s="38">
        <v>197163086936</v>
      </c>
      <c r="Y1783" s="38">
        <v>-150000000000</v>
      </c>
    </row>
    <row r="1784" spans="2:25" hidden="1" x14ac:dyDescent="0.3">
      <c r="B1784">
        <v>3186</v>
      </c>
      <c r="C1784">
        <v>-3.5642214882399998</v>
      </c>
      <c r="D1784">
        <v>7.7724434245199996</v>
      </c>
      <c r="E1784">
        <v>0</v>
      </c>
      <c r="S1784">
        <v>36141</v>
      </c>
      <c r="T1784" s="38">
        <v>-165963473884</v>
      </c>
      <c r="U1784" s="38">
        <v>234457069601</v>
      </c>
      <c r="V1784" s="38">
        <v>-150000000000</v>
      </c>
      <c r="W1784" s="38"/>
      <c r="X1784" s="38">
        <v>234457069601</v>
      </c>
      <c r="Y1784" s="38">
        <v>-150000000000</v>
      </c>
    </row>
    <row r="1785" spans="2:25" hidden="1" x14ac:dyDescent="0.3">
      <c r="B1785">
        <v>3818</v>
      </c>
      <c r="C1785">
        <v>-3.5365751865699999</v>
      </c>
      <c r="D1785">
        <v>7.2912737841500004</v>
      </c>
      <c r="E1785">
        <v>0</v>
      </c>
      <c r="S1785">
        <v>36142</v>
      </c>
      <c r="T1785" s="38">
        <v>-165933603054</v>
      </c>
      <c r="U1785" s="38">
        <v>201693998640</v>
      </c>
      <c r="V1785" s="38">
        <v>-150000000000</v>
      </c>
      <c r="W1785" s="38"/>
      <c r="X1785" s="38">
        <v>201693998640</v>
      </c>
      <c r="Y1785" s="38">
        <v>-150000000000</v>
      </c>
    </row>
    <row r="1786" spans="2:25" hidden="1" x14ac:dyDescent="0.3">
      <c r="B1786">
        <v>3185</v>
      </c>
      <c r="C1786">
        <v>-3.5041600040400001</v>
      </c>
      <c r="D1786">
        <v>6.8151798131400003</v>
      </c>
      <c r="E1786">
        <v>0</v>
      </c>
      <c r="S1786">
        <v>36143</v>
      </c>
      <c r="T1786" s="38">
        <v>-165771125101</v>
      </c>
      <c r="U1786" s="38">
        <v>219251687175</v>
      </c>
      <c r="V1786" s="38">
        <v>-150000000000</v>
      </c>
      <c r="W1786" s="38"/>
      <c r="X1786" s="38">
        <v>219251687175</v>
      </c>
      <c r="Y1786" s="38">
        <v>-150000000000</v>
      </c>
    </row>
    <row r="1787" spans="2:25" hidden="1" x14ac:dyDescent="0.3">
      <c r="B1787">
        <v>3817</v>
      </c>
      <c r="C1787">
        <v>-3.4717448215100002</v>
      </c>
      <c r="D1787">
        <v>6.3390858421200003</v>
      </c>
      <c r="E1787">
        <v>0</v>
      </c>
      <c r="S1787">
        <v>36144</v>
      </c>
      <c r="T1787" s="38">
        <v>-165893608713</v>
      </c>
      <c r="U1787" s="38">
        <v>227680915717</v>
      </c>
      <c r="V1787" s="38">
        <v>-150000000000</v>
      </c>
      <c r="W1787" s="38"/>
      <c r="X1787" s="38">
        <v>227680915717</v>
      </c>
      <c r="Y1787" s="38">
        <v>-150000000000</v>
      </c>
    </row>
    <row r="1788" spans="2:25" hidden="1" x14ac:dyDescent="0.3">
      <c r="B1788">
        <v>3147</v>
      </c>
      <c r="C1788">
        <v>-3.45845957968</v>
      </c>
      <c r="D1788">
        <v>18.094654582899999</v>
      </c>
      <c r="E1788">
        <v>0</v>
      </c>
      <c r="S1788">
        <v>36145</v>
      </c>
      <c r="T1788" s="38">
        <v>-227270485667</v>
      </c>
      <c r="U1788" s="38">
        <v>234332763821</v>
      </c>
      <c r="V1788" s="38">
        <v>-150000000000</v>
      </c>
      <c r="W1788" s="38"/>
      <c r="X1788" s="38">
        <v>234332763821</v>
      </c>
      <c r="Y1788" s="38">
        <v>-150000000000</v>
      </c>
    </row>
    <row r="1789" spans="2:25" hidden="1" x14ac:dyDescent="0.3">
      <c r="B1789">
        <v>3148</v>
      </c>
      <c r="C1789">
        <v>-3.4401147371</v>
      </c>
      <c r="D1789">
        <v>19.079535551900001</v>
      </c>
      <c r="E1789">
        <v>0</v>
      </c>
      <c r="S1789">
        <v>36146</v>
      </c>
      <c r="T1789" s="38">
        <v>-226297268700</v>
      </c>
      <c r="U1789" s="38">
        <v>210471136646</v>
      </c>
      <c r="V1789" s="38">
        <v>-150000000000</v>
      </c>
      <c r="W1789" s="38"/>
      <c r="X1789" s="38">
        <v>210471136646</v>
      </c>
      <c r="Y1789" s="38">
        <v>-150000000000</v>
      </c>
    </row>
    <row r="1790" spans="2:25" hidden="1" x14ac:dyDescent="0.3">
      <c r="B1790">
        <v>3146</v>
      </c>
      <c r="C1790">
        <v>-3.4367295306300001</v>
      </c>
      <c r="D1790">
        <v>17.121883411500001</v>
      </c>
      <c r="E1790">
        <v>0</v>
      </c>
      <c r="S1790">
        <v>36147</v>
      </c>
      <c r="T1790" s="38">
        <v>-226628140675</v>
      </c>
      <c r="U1790" s="38">
        <v>219172655205</v>
      </c>
      <c r="V1790" s="38">
        <v>-150000000000</v>
      </c>
      <c r="W1790" s="38"/>
      <c r="X1790" s="38">
        <v>219172655205</v>
      </c>
      <c r="Y1790" s="38">
        <v>-150000000000</v>
      </c>
    </row>
    <row r="1791" spans="2:25" hidden="1" x14ac:dyDescent="0.3">
      <c r="B1791">
        <v>3437</v>
      </c>
      <c r="C1791">
        <v>-3.4360514424600002</v>
      </c>
      <c r="D1791">
        <v>5.8664570953400004</v>
      </c>
      <c r="E1791">
        <v>0</v>
      </c>
      <c r="S1791">
        <v>36148</v>
      </c>
      <c r="T1791" s="38">
        <v>-227009131315</v>
      </c>
      <c r="U1791" s="38">
        <v>227747775457</v>
      </c>
      <c r="V1791" s="38">
        <v>-150000000000</v>
      </c>
      <c r="W1791" s="38"/>
      <c r="X1791" s="38">
        <v>227747775457</v>
      </c>
      <c r="Y1791" s="38">
        <v>-150000000000</v>
      </c>
    </row>
    <row r="1792" spans="2:25" hidden="1" x14ac:dyDescent="0.3">
      <c r="B1792">
        <v>3632</v>
      </c>
      <c r="C1792">
        <v>-3.4003580634000001</v>
      </c>
      <c r="D1792">
        <v>5.3938283485699996</v>
      </c>
      <c r="E1792">
        <v>0</v>
      </c>
      <c r="S1792">
        <v>36149</v>
      </c>
      <c r="T1792" s="38">
        <v>-175605573044</v>
      </c>
      <c r="U1792" s="38">
        <v>233699268360</v>
      </c>
      <c r="V1792" s="38">
        <v>-150000000000</v>
      </c>
      <c r="W1792" s="38"/>
      <c r="X1792" s="38">
        <v>233699268360</v>
      </c>
      <c r="Y1792" s="38">
        <v>-150000000000</v>
      </c>
    </row>
    <row r="1793" spans="2:25" hidden="1" x14ac:dyDescent="0.3">
      <c r="B1793">
        <v>3149</v>
      </c>
      <c r="C1793">
        <v>-3.3982742127200001</v>
      </c>
      <c r="D1793">
        <v>20.079564360300001</v>
      </c>
      <c r="E1793">
        <v>0</v>
      </c>
      <c r="S1793">
        <v>36150</v>
      </c>
      <c r="T1793" s="38">
        <v>-184897182091</v>
      </c>
      <c r="U1793" s="38">
        <v>233494561451</v>
      </c>
      <c r="V1793" s="38">
        <v>-150000000000</v>
      </c>
      <c r="W1793" s="38"/>
      <c r="X1793" s="38">
        <v>233494561451</v>
      </c>
      <c r="Y1793" s="38">
        <v>-150000000000</v>
      </c>
    </row>
    <row r="1794" spans="2:25" hidden="1" x14ac:dyDescent="0.3">
      <c r="B1794">
        <v>3145</v>
      </c>
      <c r="C1794">
        <v>-3.3931034107400002</v>
      </c>
      <c r="D1794">
        <v>16.149028732800002</v>
      </c>
      <c r="E1794">
        <v>0</v>
      </c>
      <c r="S1794">
        <v>36151</v>
      </c>
      <c r="T1794" s="38">
        <v>-211963890601</v>
      </c>
      <c r="U1794" s="38">
        <v>233288568366</v>
      </c>
      <c r="V1794" s="38">
        <v>-150000000000</v>
      </c>
      <c r="W1794" s="38"/>
      <c r="X1794" s="38">
        <v>233288568366</v>
      </c>
      <c r="Y1794" s="38">
        <v>-150000000000</v>
      </c>
    </row>
    <row r="1795" spans="2:25" hidden="1" x14ac:dyDescent="0.3">
      <c r="B1795">
        <v>3144</v>
      </c>
      <c r="C1795">
        <v>-3.3690035387399999</v>
      </c>
      <c r="D1795">
        <v>15.168283071399999</v>
      </c>
      <c r="E1795">
        <v>0</v>
      </c>
      <c r="T1795" s="38"/>
      <c r="U1795" s="38"/>
      <c r="V1795" s="38"/>
    </row>
    <row r="1796" spans="2:25" hidden="1" x14ac:dyDescent="0.3">
      <c r="B1796">
        <v>3069</v>
      </c>
      <c r="C1796">
        <v>-3.3670297629100001</v>
      </c>
      <c r="D1796">
        <v>4.9238675858600001</v>
      </c>
      <c r="E1796">
        <v>0</v>
      </c>
      <c r="S1796" t="s">
        <v>143</v>
      </c>
      <c r="T1796" s="38" t="s">
        <v>144</v>
      </c>
      <c r="U1796" s="38" t="s">
        <v>145</v>
      </c>
      <c r="V1796" s="38" t="s">
        <v>146</v>
      </c>
      <c r="X1796" t="s">
        <v>145</v>
      </c>
      <c r="Y1796" t="s">
        <v>146</v>
      </c>
    </row>
    <row r="1797" spans="2:25" hidden="1" x14ac:dyDescent="0.3">
      <c r="B1797">
        <v>3108</v>
      </c>
      <c r="C1797">
        <v>-3.3590079216199999</v>
      </c>
      <c r="D1797">
        <v>21.091845087700001</v>
      </c>
      <c r="E1797">
        <v>0</v>
      </c>
      <c r="S1797">
        <v>36152</v>
      </c>
      <c r="T1797" s="38">
        <v>-219872267321</v>
      </c>
      <c r="U1797" s="38">
        <v>233314105473</v>
      </c>
      <c r="V1797" s="38">
        <v>-150000000000</v>
      </c>
      <c r="W1797" s="38"/>
      <c r="X1797" s="38">
        <v>233314105473</v>
      </c>
      <c r="Y1797" s="38">
        <v>-150000000000</v>
      </c>
    </row>
    <row r="1798" spans="2:25" hidden="1" x14ac:dyDescent="0.3">
      <c r="B1798">
        <v>3143</v>
      </c>
      <c r="C1798">
        <v>-3.3385795254200001</v>
      </c>
      <c r="D1798">
        <v>14.181020628800001</v>
      </c>
      <c r="E1798">
        <v>0</v>
      </c>
      <c r="S1798">
        <v>36153</v>
      </c>
      <c r="T1798" s="38">
        <v>-170933603054</v>
      </c>
      <c r="U1798" s="38">
        <v>197168998640</v>
      </c>
      <c r="V1798" s="38">
        <v>-150000000000</v>
      </c>
      <c r="W1798" s="38"/>
      <c r="X1798" s="38">
        <v>197168998640</v>
      </c>
      <c r="Y1798" s="38">
        <v>-150000000000</v>
      </c>
    </row>
    <row r="1799" spans="2:25" hidden="1" x14ac:dyDescent="0.3">
      <c r="B1799">
        <v>3690</v>
      </c>
      <c r="C1799">
        <v>-3.3337014624100001</v>
      </c>
      <c r="D1799">
        <v>4.4539068231499996</v>
      </c>
      <c r="E1799">
        <v>0</v>
      </c>
      <c r="S1799">
        <v>36154</v>
      </c>
      <c r="T1799" s="38">
        <v>-185918273035</v>
      </c>
      <c r="U1799" s="38">
        <v>201328302967</v>
      </c>
      <c r="V1799" s="38">
        <v>-150000000000</v>
      </c>
      <c r="W1799" s="38"/>
      <c r="X1799" s="38">
        <v>201328302967</v>
      </c>
      <c r="Y1799" s="38">
        <v>-150000000000</v>
      </c>
    </row>
    <row r="1800" spans="2:25" hidden="1" x14ac:dyDescent="0.3">
      <c r="B1800">
        <v>2994</v>
      </c>
      <c r="C1800">
        <v>-3.3278989025899999</v>
      </c>
      <c r="D1800">
        <v>22.103679980399999</v>
      </c>
      <c r="E1800">
        <v>0</v>
      </c>
      <c r="S1800">
        <v>36155</v>
      </c>
      <c r="T1800" s="38">
        <v>-175852326772</v>
      </c>
      <c r="U1800" s="38">
        <v>201423650106</v>
      </c>
      <c r="V1800" s="38">
        <v>-150000000000</v>
      </c>
      <c r="W1800" s="38"/>
      <c r="X1800" s="38">
        <v>201423650106</v>
      </c>
      <c r="Y1800" s="38">
        <v>-150000000000</v>
      </c>
    </row>
    <row r="1801" spans="2:25" hidden="1" x14ac:dyDescent="0.3">
      <c r="B1801">
        <v>2402</v>
      </c>
      <c r="C1801">
        <v>-3.3147058823500002</v>
      </c>
      <c r="D1801">
        <v>24.1</v>
      </c>
      <c r="E1801">
        <v>0</v>
      </c>
      <c r="S1801">
        <v>36156</v>
      </c>
      <c r="T1801" s="38">
        <v>-196028402581</v>
      </c>
      <c r="U1801" s="38">
        <v>201446038344</v>
      </c>
      <c r="V1801" s="38">
        <v>-150000000000</v>
      </c>
      <c r="W1801" s="38"/>
      <c r="X1801" s="38">
        <v>201446038344</v>
      </c>
      <c r="Y1801" s="38">
        <v>-150000000000</v>
      </c>
    </row>
    <row r="1802" spans="2:25" hidden="1" x14ac:dyDescent="0.3">
      <c r="B1802">
        <v>2857</v>
      </c>
      <c r="C1802">
        <v>-3.3137292220500001</v>
      </c>
      <c r="D1802">
        <v>23.107636944100001</v>
      </c>
      <c r="E1802">
        <v>0</v>
      </c>
      <c r="S1802">
        <v>36157</v>
      </c>
      <c r="T1802" s="38">
        <v>-206097910578</v>
      </c>
      <c r="U1802" s="38">
        <v>201497746722</v>
      </c>
      <c r="V1802" s="38">
        <v>-150000000000</v>
      </c>
      <c r="W1802" s="38"/>
      <c r="X1802" s="38">
        <v>201497746722</v>
      </c>
      <c r="Y1802" s="38">
        <v>-150000000000</v>
      </c>
    </row>
    <row r="1803" spans="2:25" hidden="1" x14ac:dyDescent="0.3">
      <c r="B1803">
        <v>3142</v>
      </c>
      <c r="C1803">
        <v>-3.3101119510600001</v>
      </c>
      <c r="D1803">
        <v>13.192598179299999</v>
      </c>
      <c r="E1803">
        <v>0</v>
      </c>
      <c r="S1803">
        <v>36158</v>
      </c>
      <c r="T1803" s="38">
        <v>-216151819590</v>
      </c>
      <c r="U1803" s="38">
        <v>201488446815</v>
      </c>
      <c r="V1803" s="38">
        <v>-150000000000</v>
      </c>
      <c r="W1803" s="38"/>
      <c r="X1803" s="38">
        <v>201488446815</v>
      </c>
      <c r="Y1803" s="38">
        <v>-150000000000</v>
      </c>
    </row>
    <row r="1804" spans="2:25" hidden="1" x14ac:dyDescent="0.3">
      <c r="B1804">
        <v>2944</v>
      </c>
      <c r="C1804">
        <v>-3.2997690075000001</v>
      </c>
      <c r="D1804">
        <v>3.98634942257</v>
      </c>
      <c r="E1804">
        <v>0</v>
      </c>
      <c r="S1804">
        <v>36159</v>
      </c>
      <c r="T1804" s="38">
        <v>-226082762277</v>
      </c>
      <c r="U1804" s="38">
        <v>201688086936</v>
      </c>
      <c r="V1804" s="38">
        <v>-150000000000</v>
      </c>
      <c r="W1804" s="38"/>
      <c r="X1804" s="38">
        <v>201688086936</v>
      </c>
      <c r="Y1804" s="38">
        <v>-150000000000</v>
      </c>
    </row>
    <row r="1805" spans="2:25" hidden="1" x14ac:dyDescent="0.3">
      <c r="B1805">
        <v>3141</v>
      </c>
      <c r="C1805">
        <v>-3.2906600102299999</v>
      </c>
      <c r="D1805">
        <v>12.2058514613</v>
      </c>
      <c r="E1805">
        <v>0</v>
      </c>
      <c r="S1805">
        <v>36160</v>
      </c>
      <c r="T1805" s="38">
        <v>-170857082597</v>
      </c>
      <c r="U1805" s="38">
        <v>230137985318</v>
      </c>
      <c r="V1805" s="38">
        <v>-150000000000</v>
      </c>
      <c r="W1805" s="38"/>
      <c r="X1805" s="38">
        <v>230137985318</v>
      </c>
      <c r="Y1805" s="38">
        <v>-150000000000</v>
      </c>
    </row>
    <row r="1806" spans="2:25" hidden="1" x14ac:dyDescent="0.3">
      <c r="B1806">
        <v>3140</v>
      </c>
      <c r="C1806">
        <v>-3.2705191434000001</v>
      </c>
      <c r="D1806">
        <v>11.2164516579</v>
      </c>
      <c r="E1806">
        <v>0</v>
      </c>
      <c r="S1806">
        <v>36161</v>
      </c>
      <c r="T1806" s="38">
        <v>-170664733814</v>
      </c>
      <c r="U1806" s="38">
        <v>222457602892</v>
      </c>
      <c r="V1806" s="38">
        <v>-150000000000</v>
      </c>
      <c r="W1806" s="38"/>
      <c r="X1806" s="38">
        <v>222457602892</v>
      </c>
      <c r="Y1806" s="38">
        <v>-150000000000</v>
      </c>
    </row>
    <row r="1807" spans="2:25" hidden="1" x14ac:dyDescent="0.3">
      <c r="B1807">
        <v>3761</v>
      </c>
      <c r="C1807">
        <v>-3.2658365526000002</v>
      </c>
      <c r="D1807">
        <v>3.51879202198</v>
      </c>
      <c r="E1807">
        <v>0</v>
      </c>
      <c r="S1807">
        <v>36162</v>
      </c>
      <c r="T1807" s="38">
        <v>-223279616982</v>
      </c>
      <c r="U1807" s="38">
        <v>230080539278</v>
      </c>
      <c r="V1807" s="38">
        <v>-150000000000</v>
      </c>
      <c r="W1807" s="38"/>
      <c r="X1807" s="38">
        <v>230080539278</v>
      </c>
      <c r="Y1807" s="38">
        <v>-150000000000</v>
      </c>
    </row>
    <row r="1808" spans="2:25" hidden="1" x14ac:dyDescent="0.3">
      <c r="B1808">
        <v>3139</v>
      </c>
      <c r="C1808">
        <v>-3.2373243894999999</v>
      </c>
      <c r="D1808">
        <v>10.23569414</v>
      </c>
      <c r="E1808">
        <v>0</v>
      </c>
      <c r="S1808">
        <v>36163</v>
      </c>
      <c r="T1808" s="38">
        <v>-221925409375</v>
      </c>
      <c r="U1808" s="38">
        <v>214218791851</v>
      </c>
      <c r="V1808" s="38">
        <v>-150000000000</v>
      </c>
      <c r="W1808" s="38"/>
      <c r="X1808" s="38">
        <v>214218791851</v>
      </c>
      <c r="Y1808" s="38">
        <v>-150000000000</v>
      </c>
    </row>
    <row r="1809" spans="2:25" hidden="1" x14ac:dyDescent="0.3">
      <c r="B1809">
        <v>2797</v>
      </c>
      <c r="C1809">
        <v>-3.2329182762999999</v>
      </c>
      <c r="D1809">
        <v>3.05939601099</v>
      </c>
      <c r="E1809">
        <v>0</v>
      </c>
      <c r="S1809">
        <v>36164</v>
      </c>
      <c r="T1809" s="38">
        <v>-221380030977</v>
      </c>
      <c r="U1809" s="38">
        <v>205784223582</v>
      </c>
      <c r="V1809" s="38">
        <v>-150000000000</v>
      </c>
      <c r="W1809" s="38"/>
      <c r="X1809" s="38">
        <v>205784223582</v>
      </c>
      <c r="Y1809" s="38">
        <v>-150000000000</v>
      </c>
    </row>
    <row r="1810" spans="2:25" hidden="1" x14ac:dyDescent="0.3">
      <c r="B1810">
        <v>3138</v>
      </c>
      <c r="C1810">
        <v>-3.20265806914</v>
      </c>
      <c r="D1810">
        <v>9.2616557096700003</v>
      </c>
      <c r="E1810">
        <v>0</v>
      </c>
      <c r="S1810">
        <v>36165</v>
      </c>
      <c r="T1810" s="38">
        <v>-222637271990</v>
      </c>
      <c r="U1810" s="38">
        <v>222445430662</v>
      </c>
      <c r="V1810" s="38">
        <v>-150000000000</v>
      </c>
      <c r="W1810" s="38"/>
      <c r="X1810" s="38">
        <v>222445430662</v>
      </c>
      <c r="Y1810" s="38">
        <v>-150000000000</v>
      </c>
    </row>
    <row r="1811" spans="2:25" x14ac:dyDescent="0.3">
      <c r="B1811">
        <v>63</v>
      </c>
      <c r="C1811">
        <v>-3.2</v>
      </c>
      <c r="D1811">
        <v>0</v>
      </c>
      <c r="E1811">
        <v>0</v>
      </c>
      <c r="T1811" s="38"/>
      <c r="U1811" s="38"/>
      <c r="V1811" s="38"/>
      <c r="W1811" s="38"/>
      <c r="X1811" s="38"/>
      <c r="Y1811" s="38"/>
    </row>
    <row r="1812" spans="2:25" hidden="1" x14ac:dyDescent="0.3">
      <c r="B1812">
        <v>64</v>
      </c>
      <c r="C1812">
        <v>-3.2</v>
      </c>
      <c r="D1812">
        <v>2.6</v>
      </c>
      <c r="E1812">
        <v>0</v>
      </c>
      <c r="S1812">
        <v>36167</v>
      </c>
      <c r="T1812" s="38">
        <v>-207089105978</v>
      </c>
      <c r="U1812" s="38">
        <v>229819816022</v>
      </c>
      <c r="V1812" s="38">
        <v>-150000000000</v>
      </c>
      <c r="W1812" s="38"/>
      <c r="X1812" s="38">
        <v>229819816022</v>
      </c>
      <c r="Y1812" s="38">
        <v>-150000000000</v>
      </c>
    </row>
    <row r="1813" spans="2:25" hidden="1" x14ac:dyDescent="0.3">
      <c r="B1813">
        <v>65</v>
      </c>
      <c r="C1813">
        <v>-3.2</v>
      </c>
      <c r="D1813">
        <v>0.433333333333</v>
      </c>
      <c r="E1813">
        <v>0</v>
      </c>
      <c r="S1813">
        <v>36168</v>
      </c>
      <c r="T1813" s="38">
        <v>-180703007430</v>
      </c>
      <c r="U1813" s="38">
        <v>205510185010</v>
      </c>
      <c r="V1813" s="38">
        <v>-150000000000</v>
      </c>
      <c r="W1813" s="38"/>
      <c r="X1813" s="38">
        <v>205510185010</v>
      </c>
      <c r="Y1813" s="38">
        <v>-150000000000</v>
      </c>
    </row>
    <row r="1814" spans="2:25" hidden="1" x14ac:dyDescent="0.3">
      <c r="B1814">
        <v>66</v>
      </c>
      <c r="C1814">
        <v>-3.2</v>
      </c>
      <c r="D1814">
        <v>0.86666666666699999</v>
      </c>
      <c r="E1814">
        <v>0</v>
      </c>
      <c r="S1814">
        <v>36169</v>
      </c>
      <c r="T1814" s="38">
        <v>-211465755286</v>
      </c>
      <c r="U1814" s="38">
        <v>205592101174</v>
      </c>
      <c r="V1814" s="38">
        <v>-150000000000</v>
      </c>
      <c r="W1814" s="38"/>
      <c r="X1814" s="38">
        <v>205592101174</v>
      </c>
      <c r="Y1814" s="38">
        <v>-150000000000</v>
      </c>
    </row>
    <row r="1815" spans="2:25" hidden="1" x14ac:dyDescent="0.3">
      <c r="B1815">
        <v>67</v>
      </c>
      <c r="C1815">
        <v>-3.2</v>
      </c>
      <c r="D1815">
        <v>1.3</v>
      </c>
      <c r="E1815">
        <v>0</v>
      </c>
      <c r="S1815">
        <v>36170</v>
      </c>
      <c r="T1815" s="38">
        <v>-175534850303</v>
      </c>
      <c r="U1815" s="38">
        <v>226037094645</v>
      </c>
      <c r="V1815" s="38">
        <v>-150000000000</v>
      </c>
      <c r="W1815" s="38"/>
      <c r="X1815" s="38">
        <v>226037094645</v>
      </c>
      <c r="Y1815" s="38">
        <v>-150000000000</v>
      </c>
    </row>
    <row r="1816" spans="2:25" hidden="1" x14ac:dyDescent="0.3">
      <c r="B1816">
        <v>68</v>
      </c>
      <c r="C1816">
        <v>-3.2</v>
      </c>
      <c r="D1816">
        <v>1.7333333333300001</v>
      </c>
      <c r="E1816">
        <v>0</v>
      </c>
      <c r="S1816">
        <v>36171</v>
      </c>
      <c r="T1816" s="38">
        <v>-216693966673</v>
      </c>
      <c r="U1816" s="38">
        <v>209887877941</v>
      </c>
      <c r="V1816" s="38">
        <v>-150000000000</v>
      </c>
      <c r="W1816" s="38"/>
      <c r="X1816" s="38">
        <v>209887877941</v>
      </c>
      <c r="Y1816" s="38">
        <v>-150000000000</v>
      </c>
    </row>
    <row r="1817" spans="2:25" hidden="1" x14ac:dyDescent="0.3">
      <c r="B1817">
        <v>69</v>
      </c>
      <c r="C1817">
        <v>-3.2</v>
      </c>
      <c r="D1817">
        <v>2.1666666666699999</v>
      </c>
      <c r="E1817">
        <v>0</v>
      </c>
      <c r="T1817" s="38"/>
      <c r="U1817" s="38"/>
      <c r="V1817" s="38"/>
    </row>
    <row r="1818" spans="2:25" hidden="1" x14ac:dyDescent="0.3">
      <c r="B1818">
        <v>3137</v>
      </c>
      <c r="C1818">
        <v>-3.1614479326099998</v>
      </c>
      <c r="D1818">
        <v>8.2917423253700004</v>
      </c>
      <c r="E1818">
        <v>0</v>
      </c>
      <c r="S1818" t="s">
        <v>143</v>
      </c>
      <c r="T1818" s="38" t="s">
        <v>144</v>
      </c>
      <c r="U1818" s="38" t="s">
        <v>145</v>
      </c>
      <c r="V1818" s="38" t="s">
        <v>146</v>
      </c>
      <c r="X1818" t="s">
        <v>145</v>
      </c>
      <c r="Y1818" t="s">
        <v>146</v>
      </c>
    </row>
    <row r="1819" spans="2:25" hidden="1" x14ac:dyDescent="0.3">
      <c r="B1819">
        <v>3136</v>
      </c>
      <c r="C1819">
        <v>-3.1123318096400001</v>
      </c>
      <c r="D1819">
        <v>7.3281742723500001</v>
      </c>
      <c r="E1819">
        <v>0</v>
      </c>
      <c r="S1819">
        <v>36172</v>
      </c>
      <c r="T1819" s="38">
        <v>-180321250154</v>
      </c>
      <c r="U1819" s="38">
        <v>221765724060</v>
      </c>
      <c r="V1819" s="38">
        <v>-150000000000</v>
      </c>
      <c r="W1819" s="38"/>
      <c r="X1819" s="38">
        <v>221765724060</v>
      </c>
      <c r="Y1819" s="38">
        <v>-150000000000</v>
      </c>
    </row>
    <row r="1820" spans="2:25" hidden="1" x14ac:dyDescent="0.3">
      <c r="B1820">
        <v>3135</v>
      </c>
      <c r="C1820">
        <v>-3.0535043969800002</v>
      </c>
      <c r="D1820">
        <v>6.3724534009199996</v>
      </c>
      <c r="E1820">
        <v>0</v>
      </c>
      <c r="S1820">
        <v>36173</v>
      </c>
      <c r="T1820" s="38">
        <v>-202189171267</v>
      </c>
      <c r="U1820" s="38">
        <v>226078209383</v>
      </c>
      <c r="V1820" s="38">
        <v>-150000000000</v>
      </c>
      <c r="W1820" s="38"/>
      <c r="X1820" s="38">
        <v>226078209383</v>
      </c>
      <c r="Y1820" s="38">
        <v>-150000000000</v>
      </c>
    </row>
    <row r="1821" spans="2:25" hidden="1" x14ac:dyDescent="0.3">
      <c r="B1821">
        <v>3122</v>
      </c>
      <c r="C1821">
        <v>-2.9867884817300001</v>
      </c>
      <c r="D1821">
        <v>5.42292506169</v>
      </c>
      <c r="E1821">
        <v>0</v>
      </c>
      <c r="S1821">
        <v>36174</v>
      </c>
      <c r="T1821" s="38">
        <v>-180464292275</v>
      </c>
      <c r="U1821" s="38">
        <v>213765078676</v>
      </c>
      <c r="V1821" s="38">
        <v>-150000000000</v>
      </c>
      <c r="W1821" s="38"/>
      <c r="X1821" s="38">
        <v>213765078676</v>
      </c>
      <c r="Y1821" s="38">
        <v>-150000000000</v>
      </c>
    </row>
    <row r="1822" spans="2:25" hidden="1" x14ac:dyDescent="0.3">
      <c r="B1822">
        <v>3658</v>
      </c>
      <c r="C1822">
        <v>-2.9247474175399999</v>
      </c>
      <c r="D1822">
        <v>18.138629879</v>
      </c>
      <c r="E1822">
        <v>0</v>
      </c>
      <c r="S1822">
        <v>36175</v>
      </c>
      <c r="T1822" s="38">
        <v>-165839492566</v>
      </c>
      <c r="U1822" s="38">
        <v>210508026891</v>
      </c>
      <c r="V1822" s="38">
        <v>-150000000000</v>
      </c>
      <c r="W1822" s="38"/>
      <c r="X1822" s="38">
        <v>210508026891</v>
      </c>
      <c r="Y1822" s="38">
        <v>-150000000000</v>
      </c>
    </row>
    <row r="1823" spans="2:25" hidden="1" x14ac:dyDescent="0.3">
      <c r="B1823">
        <v>3099</v>
      </c>
      <c r="C1823">
        <v>-2.9246136461700001</v>
      </c>
      <c r="D1823">
        <v>18.625507803000001</v>
      </c>
      <c r="E1823">
        <v>0</v>
      </c>
      <c r="S1823">
        <v>36176</v>
      </c>
      <c r="T1823" s="38">
        <v>-170610617666</v>
      </c>
      <c r="U1823" s="38">
        <v>214334714066</v>
      </c>
      <c r="V1823" s="38">
        <v>-150000000000</v>
      </c>
      <c r="W1823" s="38"/>
      <c r="X1823" s="38">
        <v>214334714066</v>
      </c>
      <c r="Y1823" s="38">
        <v>-150000000000</v>
      </c>
    </row>
    <row r="1824" spans="2:25" hidden="1" x14ac:dyDescent="0.3">
      <c r="B1824">
        <v>3657</v>
      </c>
      <c r="C1824">
        <v>-2.9244798747899998</v>
      </c>
      <c r="D1824">
        <v>19.112385726999999</v>
      </c>
      <c r="E1824">
        <v>0</v>
      </c>
      <c r="S1824">
        <v>36177</v>
      </c>
      <c r="T1824" s="38">
        <v>-170773095619</v>
      </c>
      <c r="U1824" s="38">
        <v>205827025531</v>
      </c>
      <c r="V1824" s="38">
        <v>-150000000000</v>
      </c>
      <c r="W1824" s="38"/>
      <c r="X1824" s="38">
        <v>205827025531</v>
      </c>
      <c r="Y1824" s="38">
        <v>-150000000000</v>
      </c>
    </row>
    <row r="1825" spans="2:25" hidden="1" x14ac:dyDescent="0.3">
      <c r="B1825">
        <v>3423</v>
      </c>
      <c r="C1825">
        <v>-2.9203602021699999</v>
      </c>
      <c r="D1825">
        <v>4.4777372083199998</v>
      </c>
      <c r="E1825">
        <v>0</v>
      </c>
      <c r="S1825">
        <v>36178</v>
      </c>
      <c r="T1825" s="38">
        <v>-175623776277</v>
      </c>
      <c r="U1825" s="38">
        <v>209913560435</v>
      </c>
      <c r="V1825" s="38">
        <v>-150000000000</v>
      </c>
      <c r="W1825" s="38"/>
      <c r="X1825" s="38">
        <v>209913560435</v>
      </c>
      <c r="Y1825" s="38">
        <v>-150000000000</v>
      </c>
    </row>
    <row r="1826" spans="2:25" hidden="1" x14ac:dyDescent="0.3">
      <c r="B1826">
        <v>3100</v>
      </c>
      <c r="C1826">
        <v>-2.9115581400899999</v>
      </c>
      <c r="D1826">
        <v>19.608184204000001</v>
      </c>
      <c r="E1826">
        <v>0</v>
      </c>
      <c r="S1826">
        <v>36179</v>
      </c>
      <c r="T1826" s="38">
        <v>-203212427160</v>
      </c>
      <c r="U1826" s="38">
        <v>233614299929</v>
      </c>
      <c r="V1826" s="38">
        <v>-150000000000</v>
      </c>
      <c r="W1826" s="38"/>
      <c r="X1826" s="38">
        <v>233614299929</v>
      </c>
      <c r="Y1826" s="38">
        <v>-150000000000</v>
      </c>
    </row>
    <row r="1827" spans="2:25" hidden="1" x14ac:dyDescent="0.3">
      <c r="B1827">
        <v>3098</v>
      </c>
      <c r="C1827">
        <v>-2.9091119999099999</v>
      </c>
      <c r="D1827">
        <v>17.651705199799999</v>
      </c>
      <c r="E1827">
        <v>0</v>
      </c>
      <c r="S1827">
        <v>36180</v>
      </c>
      <c r="T1827" s="38">
        <v>-198312492448</v>
      </c>
      <c r="U1827" s="38">
        <v>229872693289</v>
      </c>
      <c r="V1827" s="38">
        <v>-150000000000</v>
      </c>
      <c r="W1827" s="38"/>
      <c r="X1827" s="38">
        <v>229872693289</v>
      </c>
      <c r="Y1827" s="38">
        <v>-150000000000</v>
      </c>
    </row>
    <row r="1828" spans="2:25" hidden="1" x14ac:dyDescent="0.3">
      <c r="B1828">
        <v>3656</v>
      </c>
      <c r="C1828">
        <v>-2.89863640539</v>
      </c>
      <c r="D1828">
        <v>20.1039826809</v>
      </c>
      <c r="E1828">
        <v>0</v>
      </c>
      <c r="S1828">
        <v>36181</v>
      </c>
      <c r="T1828" s="38">
        <v>-199183651545</v>
      </c>
      <c r="U1828" s="38">
        <v>237307073215</v>
      </c>
      <c r="V1828" s="38">
        <v>-150000000000</v>
      </c>
      <c r="W1828" s="38"/>
      <c r="X1828" s="38">
        <v>237307073215</v>
      </c>
      <c r="Y1828" s="38">
        <v>-150000000000</v>
      </c>
    </row>
    <row r="1829" spans="2:25" hidden="1" x14ac:dyDescent="0.3">
      <c r="B1829">
        <v>3659</v>
      </c>
      <c r="C1829">
        <v>-2.8934765822799999</v>
      </c>
      <c r="D1829">
        <v>17.164780520699999</v>
      </c>
      <c r="E1829">
        <v>0</v>
      </c>
      <c r="S1829">
        <v>36182</v>
      </c>
      <c r="T1829" s="38">
        <v>-194105401143</v>
      </c>
      <c r="U1829" s="38">
        <v>233559435908</v>
      </c>
      <c r="V1829" s="38">
        <v>-150000000000</v>
      </c>
      <c r="W1829" s="38"/>
      <c r="X1829" s="38">
        <v>233559435908</v>
      </c>
      <c r="Y1829" s="38">
        <v>-150000000000</v>
      </c>
    </row>
    <row r="1830" spans="2:25" hidden="1" x14ac:dyDescent="0.3">
      <c r="B1830">
        <v>3430</v>
      </c>
      <c r="C1830">
        <v>-2.88479141471</v>
      </c>
      <c r="D1830">
        <v>20.603832848700002</v>
      </c>
      <c r="E1830">
        <v>0</v>
      </c>
      <c r="S1830">
        <v>36183</v>
      </c>
      <c r="T1830" s="38">
        <v>-218830203118</v>
      </c>
      <c r="U1830" s="38">
        <v>226070257416</v>
      </c>
      <c r="V1830" s="38">
        <v>-150000000000</v>
      </c>
      <c r="W1830" s="38"/>
      <c r="X1830" s="38">
        <v>226070257416</v>
      </c>
      <c r="Y1830" s="38">
        <v>-150000000000</v>
      </c>
    </row>
    <row r="1831" spans="2:25" hidden="1" x14ac:dyDescent="0.3">
      <c r="B1831">
        <v>3097</v>
      </c>
      <c r="C1831">
        <v>-2.87539032867</v>
      </c>
      <c r="D1831">
        <v>16.673693374999999</v>
      </c>
      <c r="E1831">
        <v>0</v>
      </c>
      <c r="S1831">
        <v>36184</v>
      </c>
      <c r="T1831" s="38">
        <v>-215422853457</v>
      </c>
      <c r="U1831" s="38">
        <v>229303823611</v>
      </c>
      <c r="V1831" s="38">
        <v>-150000000000</v>
      </c>
      <c r="W1831" s="38"/>
      <c r="X1831" s="38">
        <v>229303823611</v>
      </c>
      <c r="Y1831" s="38">
        <v>-150000000000</v>
      </c>
    </row>
    <row r="1832" spans="2:25" hidden="1" x14ac:dyDescent="0.3">
      <c r="B1832">
        <v>3655</v>
      </c>
      <c r="C1832">
        <v>-2.87094642404</v>
      </c>
      <c r="D1832">
        <v>21.103683016600002</v>
      </c>
      <c r="E1832">
        <v>0</v>
      </c>
      <c r="S1832">
        <v>36185</v>
      </c>
      <c r="T1832" s="38">
        <v>-210548068834</v>
      </c>
      <c r="U1832" s="38">
        <v>225835071267</v>
      </c>
      <c r="V1832" s="38">
        <v>-150000000000</v>
      </c>
      <c r="W1832" s="38"/>
      <c r="X1832" s="38">
        <v>225835071267</v>
      </c>
      <c r="Y1832" s="38">
        <v>-150000000000</v>
      </c>
    </row>
    <row r="1833" spans="2:25" hidden="1" x14ac:dyDescent="0.3">
      <c r="B1833">
        <v>3661</v>
      </c>
      <c r="C1833">
        <v>-2.86434556131</v>
      </c>
      <c r="D1833">
        <v>15.1960766029</v>
      </c>
      <c r="E1833">
        <v>0</v>
      </c>
      <c r="S1833">
        <v>36186</v>
      </c>
      <c r="T1833" s="38">
        <v>-193590076979</v>
      </c>
      <c r="U1833" s="38">
        <v>225939502067</v>
      </c>
      <c r="V1833" s="38">
        <v>-150000000000</v>
      </c>
      <c r="W1833" s="38"/>
      <c r="X1833" s="38">
        <v>225939502067</v>
      </c>
      <c r="Y1833" s="38">
        <v>-150000000000</v>
      </c>
    </row>
    <row r="1834" spans="2:25" hidden="1" x14ac:dyDescent="0.3">
      <c r="B1834">
        <v>3055</v>
      </c>
      <c r="C1834">
        <v>-2.86122269631</v>
      </c>
      <c r="D1834">
        <v>21.605819727299998</v>
      </c>
      <c r="E1834">
        <v>0</v>
      </c>
      <c r="S1834">
        <v>36187</v>
      </c>
      <c r="T1834" s="38">
        <v>-189382985674</v>
      </c>
      <c r="U1834" s="38">
        <v>229626244685</v>
      </c>
      <c r="V1834" s="38">
        <v>-150000000000</v>
      </c>
      <c r="W1834" s="38"/>
      <c r="X1834" s="38">
        <v>229626244685</v>
      </c>
      <c r="Y1834" s="38">
        <v>-150000000000</v>
      </c>
    </row>
    <row r="1835" spans="2:25" hidden="1" x14ac:dyDescent="0.3">
      <c r="B1835">
        <v>3096</v>
      </c>
      <c r="C1835">
        <v>-2.8608248181899998</v>
      </c>
      <c r="D1835">
        <v>15.6893414161</v>
      </c>
      <c r="E1835">
        <v>0</v>
      </c>
      <c r="S1835">
        <v>36188</v>
      </c>
      <c r="T1835" s="38">
        <v>-184769144332</v>
      </c>
      <c r="U1835" s="38">
        <v>225730060920</v>
      </c>
      <c r="V1835" s="38">
        <v>-150000000000</v>
      </c>
      <c r="W1835" s="38"/>
      <c r="X1835" s="38">
        <v>225730060920</v>
      </c>
      <c r="Y1835" s="38">
        <v>-150000000000</v>
      </c>
    </row>
    <row r="1836" spans="2:25" hidden="1" x14ac:dyDescent="0.3">
      <c r="B1836">
        <v>2874</v>
      </c>
      <c r="C1836">
        <v>-2.8598105833899998</v>
      </c>
      <c r="D1836">
        <v>3.5348192564500001</v>
      </c>
      <c r="E1836">
        <v>0</v>
      </c>
      <c r="S1836">
        <v>36189</v>
      </c>
      <c r="T1836" s="38">
        <v>-175451133665</v>
      </c>
      <c r="U1836" s="38">
        <v>218186232307</v>
      </c>
      <c r="V1836" s="38">
        <v>-150000000000</v>
      </c>
      <c r="W1836" s="38"/>
      <c r="X1836" s="38">
        <v>218186232307</v>
      </c>
      <c r="Y1836" s="38">
        <v>-150000000000</v>
      </c>
    </row>
    <row r="1837" spans="2:25" hidden="1" x14ac:dyDescent="0.3">
      <c r="B1837">
        <v>3095</v>
      </c>
      <c r="C1837">
        <v>-2.8583805191799998</v>
      </c>
      <c r="D1837">
        <v>14.703392721</v>
      </c>
      <c r="E1837">
        <v>0</v>
      </c>
      <c r="S1837">
        <v>36190</v>
      </c>
      <c r="T1837" s="38">
        <v>-185579410070</v>
      </c>
      <c r="U1837" s="38">
        <v>209619174999</v>
      </c>
      <c r="V1837" s="38">
        <v>-150000000000</v>
      </c>
      <c r="W1837" s="38"/>
      <c r="X1837" s="38">
        <v>209619174999</v>
      </c>
      <c r="Y1837" s="38">
        <v>-150000000000</v>
      </c>
    </row>
    <row r="1838" spans="2:25" hidden="1" x14ac:dyDescent="0.3">
      <c r="B1838">
        <v>3660</v>
      </c>
      <c r="C1838">
        <v>-2.8573040750600001</v>
      </c>
      <c r="D1838">
        <v>16.182606229299999</v>
      </c>
      <c r="E1838">
        <v>0</v>
      </c>
      <c r="S1838">
        <v>36191</v>
      </c>
      <c r="T1838" s="38">
        <v>-190794675676</v>
      </c>
      <c r="U1838" s="38">
        <v>205437292956</v>
      </c>
      <c r="V1838" s="38">
        <v>-150000000000</v>
      </c>
      <c r="W1838" s="38"/>
      <c r="X1838" s="38">
        <v>205437292956</v>
      </c>
      <c r="Y1838" s="38">
        <v>-150000000000</v>
      </c>
    </row>
    <row r="1839" spans="2:25" hidden="1" x14ac:dyDescent="0.3">
      <c r="B1839">
        <v>3662</v>
      </c>
      <c r="C1839">
        <v>-2.8524154770400001</v>
      </c>
      <c r="D1839">
        <v>14.2107088391</v>
      </c>
      <c r="E1839">
        <v>0</v>
      </c>
      <c r="T1839" s="38"/>
      <c r="U1839" s="38"/>
      <c r="V1839" s="38"/>
    </row>
    <row r="1840" spans="2:25" hidden="1" x14ac:dyDescent="0.3">
      <c r="B1840">
        <v>3705</v>
      </c>
      <c r="C1840">
        <v>-2.8514989685900001</v>
      </c>
      <c r="D1840">
        <v>22.1079564379</v>
      </c>
      <c r="E1840">
        <v>0</v>
      </c>
      <c r="S1840" t="s">
        <v>143</v>
      </c>
      <c r="T1840" s="38" t="s">
        <v>144</v>
      </c>
      <c r="U1840" s="38" t="s">
        <v>145</v>
      </c>
      <c r="V1840" s="38" t="s">
        <v>146</v>
      </c>
      <c r="X1840" t="s">
        <v>145</v>
      </c>
      <c r="Y1840" t="s">
        <v>146</v>
      </c>
    </row>
    <row r="1841" spans="2:25" hidden="1" x14ac:dyDescent="0.3">
      <c r="B1841">
        <v>2928</v>
      </c>
      <c r="C1841">
        <v>-2.8459871964899999</v>
      </c>
      <c r="D1841">
        <v>22.60814684</v>
      </c>
      <c r="E1841">
        <v>0</v>
      </c>
      <c r="S1841">
        <v>36192</v>
      </c>
      <c r="T1841" s="38">
        <v>-201197239475</v>
      </c>
      <c r="U1841" s="38">
        <v>205884589222</v>
      </c>
      <c r="V1841" s="38">
        <v>-150000000000</v>
      </c>
      <c r="W1841" s="38"/>
      <c r="X1841" s="38">
        <v>205884589222</v>
      </c>
      <c r="Y1841" s="38">
        <v>-150000000000</v>
      </c>
    </row>
    <row r="1842" spans="2:25" hidden="1" x14ac:dyDescent="0.3">
      <c r="B1842">
        <v>3094</v>
      </c>
      <c r="C1842">
        <v>-2.8449735870600001</v>
      </c>
      <c r="D1842">
        <v>13.718787817300001</v>
      </c>
      <c r="E1842">
        <v>0</v>
      </c>
      <c r="S1842">
        <v>36193</v>
      </c>
      <c r="T1842" s="38">
        <v>-195963512569</v>
      </c>
      <c r="U1842" s="38">
        <v>209875843834</v>
      </c>
      <c r="V1842" s="38">
        <v>-150000000000</v>
      </c>
      <c r="W1842" s="38"/>
      <c r="X1842" s="38">
        <v>209875843834</v>
      </c>
      <c r="Y1842" s="38">
        <v>-150000000000</v>
      </c>
    </row>
    <row r="1843" spans="2:25" hidden="1" x14ac:dyDescent="0.3">
      <c r="B1843">
        <v>2401</v>
      </c>
      <c r="C1843">
        <v>-2.8411764705899998</v>
      </c>
      <c r="D1843">
        <v>24.1</v>
      </c>
      <c r="E1843">
        <v>0</v>
      </c>
      <c r="S1843">
        <v>36194</v>
      </c>
      <c r="T1843" s="38">
        <v>-206565084183</v>
      </c>
      <c r="U1843" s="38">
        <v>209978943673</v>
      </c>
      <c r="V1843" s="38">
        <v>-150000000000</v>
      </c>
      <c r="W1843" s="38"/>
      <c r="X1843" s="38">
        <v>209978943673</v>
      </c>
      <c r="Y1843" s="38">
        <v>-150000000000</v>
      </c>
    </row>
    <row r="1844" spans="2:25" hidden="1" x14ac:dyDescent="0.3">
      <c r="B1844">
        <v>2781</v>
      </c>
      <c r="C1844">
        <v>-2.8408259474899999</v>
      </c>
      <c r="D1844">
        <v>23.604168621100001</v>
      </c>
      <c r="E1844">
        <v>0</v>
      </c>
      <c r="S1844">
        <v>36195</v>
      </c>
      <c r="T1844" s="38">
        <v>-212498523559</v>
      </c>
      <c r="U1844" s="38">
        <v>213730824618</v>
      </c>
      <c r="V1844" s="38">
        <v>-150000000000</v>
      </c>
      <c r="W1844" s="38"/>
      <c r="X1844" s="38">
        <v>213730824618</v>
      </c>
      <c r="Y1844" s="38">
        <v>-150000000000</v>
      </c>
    </row>
    <row r="1845" spans="2:25" hidden="1" x14ac:dyDescent="0.3">
      <c r="B1845">
        <v>3777</v>
      </c>
      <c r="C1845">
        <v>-2.8404754243900001</v>
      </c>
      <c r="D1845">
        <v>23.108337242099999</v>
      </c>
      <c r="E1845">
        <v>0</v>
      </c>
      <c r="S1845">
        <v>36196</v>
      </c>
      <c r="T1845" s="38">
        <v>-217729966261</v>
      </c>
      <c r="U1845" s="38">
        <v>218061738528</v>
      </c>
      <c r="V1845" s="38">
        <v>-150000000000</v>
      </c>
      <c r="W1845" s="38"/>
      <c r="X1845" s="38">
        <v>218061738528</v>
      </c>
      <c r="Y1845" s="38">
        <v>-150000000000</v>
      </c>
    </row>
    <row r="1846" spans="2:25" hidden="1" x14ac:dyDescent="0.3">
      <c r="B1846">
        <v>3663</v>
      </c>
      <c r="C1846">
        <v>-2.8375316970700002</v>
      </c>
      <c r="D1846">
        <v>13.226866795499999</v>
      </c>
      <c r="E1846">
        <v>0</v>
      </c>
      <c r="S1846">
        <v>36197</v>
      </c>
      <c r="T1846" s="38">
        <v>-213922897389</v>
      </c>
      <c r="U1846" s="38">
        <v>221686565282</v>
      </c>
      <c r="V1846" s="38">
        <v>-150000000000</v>
      </c>
      <c r="W1846" s="38"/>
      <c r="X1846" s="38">
        <v>221686565282</v>
      </c>
      <c r="Y1846" s="38">
        <v>-150000000000</v>
      </c>
    </row>
    <row r="1847" spans="2:25" hidden="1" x14ac:dyDescent="0.3">
      <c r="B1847">
        <v>3093</v>
      </c>
      <c r="C1847">
        <v>-2.8344240258700002</v>
      </c>
      <c r="D1847">
        <v>12.7336370026</v>
      </c>
      <c r="E1847">
        <v>0</v>
      </c>
      <c r="S1847">
        <v>36198</v>
      </c>
      <c r="T1847" s="38">
        <v>-205589384145</v>
      </c>
      <c r="U1847" s="38">
        <v>222376240817</v>
      </c>
      <c r="V1847" s="38">
        <v>-150000000000</v>
      </c>
      <c r="W1847" s="38"/>
      <c r="X1847" s="38">
        <v>222376240817</v>
      </c>
      <c r="Y1847" s="38">
        <v>-150000000000</v>
      </c>
    </row>
    <row r="1848" spans="2:25" hidden="1" x14ac:dyDescent="0.3">
      <c r="B1848">
        <v>3664</v>
      </c>
      <c r="C1848">
        <v>-2.8313163546800002</v>
      </c>
      <c r="D1848">
        <v>12.240407209800001</v>
      </c>
      <c r="E1848">
        <v>0</v>
      </c>
      <c r="S1848">
        <v>36199</v>
      </c>
      <c r="T1848" s="38">
        <v>-208964212700</v>
      </c>
      <c r="U1848" s="38">
        <v>218227734832</v>
      </c>
      <c r="V1848" s="38">
        <v>-150000000000</v>
      </c>
      <c r="W1848" s="38"/>
      <c r="X1848" s="38">
        <v>218227734832</v>
      </c>
      <c r="Y1848" s="38">
        <v>-150000000000</v>
      </c>
    </row>
    <row r="1849" spans="2:25" hidden="1" x14ac:dyDescent="0.3">
      <c r="B1849">
        <v>3092</v>
      </c>
      <c r="C1849">
        <v>-2.8210029106999999</v>
      </c>
      <c r="D1849">
        <v>11.747054118199999</v>
      </c>
      <c r="E1849">
        <v>0</v>
      </c>
      <c r="S1849">
        <v>36200</v>
      </c>
      <c r="T1849" s="38">
        <v>-199624623668</v>
      </c>
      <c r="U1849" s="38">
        <v>214445547755</v>
      </c>
      <c r="V1849" s="38">
        <v>-150000000000</v>
      </c>
      <c r="W1849" s="38"/>
      <c r="X1849" s="38">
        <v>214445547755</v>
      </c>
      <c r="Y1849" s="38">
        <v>-150000000000</v>
      </c>
    </row>
    <row r="1850" spans="2:25" hidden="1" x14ac:dyDescent="0.3">
      <c r="B1850">
        <v>3665</v>
      </c>
      <c r="C1850">
        <v>-2.81068946673</v>
      </c>
      <c r="D1850">
        <v>11.2537010265</v>
      </c>
      <c r="E1850">
        <v>0</v>
      </c>
      <c r="S1850">
        <v>36201</v>
      </c>
      <c r="T1850" s="38">
        <v>-197918411695</v>
      </c>
      <c r="U1850" s="38">
        <v>222398965451</v>
      </c>
      <c r="V1850" s="38">
        <v>-150000000000</v>
      </c>
      <c r="W1850" s="38"/>
      <c r="X1850" s="38">
        <v>222398965451</v>
      </c>
      <c r="Y1850" s="38">
        <v>-150000000000</v>
      </c>
    </row>
    <row r="1851" spans="2:25" hidden="1" x14ac:dyDescent="0.3">
      <c r="B1851">
        <v>3091</v>
      </c>
      <c r="C1851">
        <v>-2.80028981868</v>
      </c>
      <c r="D1851">
        <v>10.764122115599999</v>
      </c>
      <c r="E1851">
        <v>0</v>
      </c>
      <c r="S1851">
        <v>36202</v>
      </c>
      <c r="T1851" s="38">
        <v>-201318624573</v>
      </c>
      <c r="U1851" s="38">
        <v>218696996885</v>
      </c>
      <c r="V1851" s="38">
        <v>-150000000000</v>
      </c>
      <c r="W1851" s="38"/>
      <c r="X1851" s="38">
        <v>218696996885</v>
      </c>
      <c r="Y1851" s="38">
        <v>-150000000000</v>
      </c>
    </row>
    <row r="1852" spans="2:25" x14ac:dyDescent="0.3">
      <c r="B1852">
        <v>1257</v>
      </c>
      <c r="C1852">
        <v>-2.8</v>
      </c>
      <c r="D1852">
        <v>0</v>
      </c>
      <c r="E1852">
        <v>0</v>
      </c>
      <c r="T1852" s="38"/>
      <c r="U1852" s="38"/>
      <c r="V1852" s="38"/>
      <c r="W1852" s="38"/>
      <c r="X1852" s="38"/>
      <c r="Y1852" s="38"/>
    </row>
    <row r="1853" spans="2:25" hidden="1" x14ac:dyDescent="0.3">
      <c r="B1853">
        <v>1650</v>
      </c>
      <c r="C1853">
        <v>-2.8</v>
      </c>
      <c r="D1853">
        <v>2.6</v>
      </c>
      <c r="E1853">
        <v>0</v>
      </c>
      <c r="S1853">
        <v>36204</v>
      </c>
      <c r="T1853" s="38">
        <v>-185249758022</v>
      </c>
      <c r="U1853" s="38">
        <v>217693709173</v>
      </c>
      <c r="V1853" s="38">
        <v>-150000000000</v>
      </c>
      <c r="W1853" s="38"/>
      <c r="X1853" s="38">
        <v>217693709173</v>
      </c>
      <c r="Y1853" s="38">
        <v>-150000000000</v>
      </c>
    </row>
    <row r="1854" spans="2:25" hidden="1" x14ac:dyDescent="0.3">
      <c r="B1854">
        <v>3901</v>
      </c>
      <c r="C1854">
        <v>-2.8</v>
      </c>
      <c r="D1854">
        <v>0.86666666666699999</v>
      </c>
      <c r="E1854">
        <v>0</v>
      </c>
      <c r="S1854">
        <v>36205</v>
      </c>
      <c r="T1854" s="38">
        <v>-189697652201</v>
      </c>
      <c r="U1854" s="38">
        <v>221658046033</v>
      </c>
      <c r="V1854" s="38">
        <v>-150000000000</v>
      </c>
      <c r="W1854" s="38"/>
      <c r="X1854" s="38">
        <v>221658046033</v>
      </c>
      <c r="Y1854" s="38">
        <v>-150000000000</v>
      </c>
    </row>
    <row r="1855" spans="2:25" hidden="1" x14ac:dyDescent="0.3">
      <c r="B1855">
        <v>3902</v>
      </c>
      <c r="C1855">
        <v>-2.8</v>
      </c>
      <c r="D1855">
        <v>1.7333333333300001</v>
      </c>
      <c r="E1855">
        <v>0</v>
      </c>
      <c r="S1855">
        <v>36206</v>
      </c>
      <c r="T1855" s="38">
        <v>-194025986916</v>
      </c>
      <c r="U1855" s="38">
        <v>218117509417</v>
      </c>
      <c r="V1855" s="38">
        <v>-150000000000</v>
      </c>
      <c r="W1855" s="38"/>
      <c r="X1855" s="38">
        <v>218117509417</v>
      </c>
      <c r="Y1855" s="38">
        <v>-150000000000</v>
      </c>
    </row>
    <row r="1856" spans="2:25" hidden="1" x14ac:dyDescent="0.3">
      <c r="B1856">
        <v>3666</v>
      </c>
      <c r="C1856">
        <v>-2.7898901706300001</v>
      </c>
      <c r="D1856">
        <v>10.2745432046</v>
      </c>
      <c r="E1856">
        <v>0</v>
      </c>
      <c r="S1856">
        <v>36207</v>
      </c>
      <c r="T1856" s="38">
        <v>-190364875817</v>
      </c>
      <c r="U1856" s="38">
        <v>213547805495</v>
      </c>
      <c r="V1856" s="38">
        <v>-150000000000</v>
      </c>
      <c r="W1856" s="38"/>
      <c r="X1856" s="38">
        <v>213547805495</v>
      </c>
      <c r="Y1856" s="38">
        <v>-150000000000</v>
      </c>
    </row>
    <row r="1857" spans="2:25" hidden="1" x14ac:dyDescent="0.3">
      <c r="B1857">
        <v>3090</v>
      </c>
      <c r="C1857">
        <v>-2.7771622958400002</v>
      </c>
      <c r="D1857">
        <v>9.7873593101100003</v>
      </c>
      <c r="E1857">
        <v>0</v>
      </c>
      <c r="S1857">
        <v>36208</v>
      </c>
      <c r="T1857" s="38">
        <v>-211793395946</v>
      </c>
      <c r="U1857" s="38">
        <v>209733482590</v>
      </c>
      <c r="V1857" s="38">
        <v>-150000000000</v>
      </c>
      <c r="W1857" s="38"/>
      <c r="X1857" s="38">
        <v>209733482590</v>
      </c>
      <c r="Y1857" s="38">
        <v>-150000000000</v>
      </c>
    </row>
    <row r="1858" spans="2:25" hidden="1" x14ac:dyDescent="0.3">
      <c r="B1858">
        <v>3667</v>
      </c>
      <c r="C1858">
        <v>-2.7644344210499998</v>
      </c>
      <c r="D1858">
        <v>9.30017541558</v>
      </c>
      <c r="E1858">
        <v>0</v>
      </c>
      <c r="S1858">
        <v>36209</v>
      </c>
      <c r="T1858" s="38">
        <v>-180568567423</v>
      </c>
      <c r="U1858" s="38">
        <v>209711067088</v>
      </c>
      <c r="V1858" s="38">
        <v>-150000000000</v>
      </c>
      <c r="W1858" s="38"/>
      <c r="X1858" s="38">
        <v>209711067088</v>
      </c>
      <c r="Y1858" s="38">
        <v>-150000000000</v>
      </c>
    </row>
    <row r="1859" spans="2:25" hidden="1" x14ac:dyDescent="0.3">
      <c r="B1859">
        <v>3089</v>
      </c>
      <c r="C1859">
        <v>-2.74773124818</v>
      </c>
      <c r="D1859">
        <v>8.8150235007099997</v>
      </c>
      <c r="E1859">
        <v>0</v>
      </c>
      <c r="S1859">
        <v>36210</v>
      </c>
      <c r="T1859" s="38">
        <v>-206453994060</v>
      </c>
      <c r="U1859" s="38">
        <v>226025178616</v>
      </c>
      <c r="V1859" s="38">
        <v>-150000000000</v>
      </c>
      <c r="W1859" s="38"/>
      <c r="X1859" s="38">
        <v>226025178616</v>
      </c>
      <c r="Y1859" s="38">
        <v>-150000000000</v>
      </c>
    </row>
    <row r="1860" spans="2:25" hidden="1" x14ac:dyDescent="0.3">
      <c r="B1860">
        <v>3668</v>
      </c>
      <c r="C1860">
        <v>-2.7310280753099998</v>
      </c>
      <c r="D1860">
        <v>8.3298715858399994</v>
      </c>
      <c r="E1860">
        <v>0</v>
      </c>
      <c r="S1860">
        <v>36211</v>
      </c>
      <c r="T1860" s="38">
        <v>-197924348473</v>
      </c>
      <c r="U1860" s="38">
        <v>226131240149</v>
      </c>
      <c r="V1860" s="38">
        <v>-150000000000</v>
      </c>
      <c r="W1860" s="38"/>
      <c r="X1860" s="38">
        <v>226131240149</v>
      </c>
      <c r="Y1860" s="38">
        <v>-150000000000</v>
      </c>
    </row>
    <row r="1861" spans="2:25" hidden="1" x14ac:dyDescent="0.3">
      <c r="B1861">
        <v>3088</v>
      </c>
      <c r="C1861">
        <v>-2.7095582540100001</v>
      </c>
      <c r="D1861">
        <v>7.84747317319</v>
      </c>
      <c r="E1861">
        <v>0</v>
      </c>
      <c r="T1861" s="38"/>
      <c r="U1861" s="38"/>
      <c r="V1861" s="38"/>
    </row>
    <row r="1862" spans="2:25" hidden="1" x14ac:dyDescent="0.3">
      <c r="B1862">
        <v>3669</v>
      </c>
      <c r="C1862">
        <v>-2.6880884327099999</v>
      </c>
      <c r="D1862">
        <v>7.3650747605499998</v>
      </c>
      <c r="E1862">
        <v>0</v>
      </c>
      <c r="S1862" t="s">
        <v>143</v>
      </c>
      <c r="T1862" s="38" t="s">
        <v>144</v>
      </c>
      <c r="U1862" s="38" t="s">
        <v>145</v>
      </c>
      <c r="V1862" s="38" t="s">
        <v>146</v>
      </c>
      <c r="X1862" t="s">
        <v>145</v>
      </c>
      <c r="Y1862" t="s">
        <v>146</v>
      </c>
    </row>
    <row r="1863" spans="2:25" hidden="1" x14ac:dyDescent="0.3">
      <c r="B1863">
        <v>3087</v>
      </c>
      <c r="C1863">
        <v>-2.6616762025799998</v>
      </c>
      <c r="D1863">
        <v>6.8854478601300002</v>
      </c>
      <c r="E1863">
        <v>0</v>
      </c>
      <c r="S1863">
        <v>36212</v>
      </c>
      <c r="T1863" s="38">
        <v>-180360017128</v>
      </c>
      <c r="U1863" s="38">
        <v>217819090265</v>
      </c>
      <c r="V1863" s="38">
        <v>-150000000000</v>
      </c>
      <c r="W1863" s="38"/>
      <c r="X1863" s="38">
        <v>217819090265</v>
      </c>
      <c r="Y1863" s="38">
        <v>-150000000000</v>
      </c>
    </row>
    <row r="1864" spans="2:25" hidden="1" x14ac:dyDescent="0.3">
      <c r="B1864">
        <v>3670</v>
      </c>
      <c r="C1864">
        <v>-2.6352639724500002</v>
      </c>
      <c r="D1864">
        <v>6.4058209597199998</v>
      </c>
      <c r="E1864">
        <v>0</v>
      </c>
      <c r="S1864">
        <v>36213</v>
      </c>
      <c r="T1864" s="38">
        <v>-180282483179</v>
      </c>
      <c r="U1864" s="38">
        <v>225712357855</v>
      </c>
      <c r="V1864" s="38">
        <v>-150000000000</v>
      </c>
      <c r="W1864" s="38"/>
      <c r="X1864" s="38">
        <v>225712357855</v>
      </c>
      <c r="Y1864" s="38">
        <v>-150000000000</v>
      </c>
    </row>
    <row r="1865" spans="2:25" hidden="1" x14ac:dyDescent="0.3">
      <c r="B1865">
        <v>3086</v>
      </c>
      <c r="C1865">
        <v>-2.6042414362500002</v>
      </c>
      <c r="D1865">
        <v>5.9289213672600001</v>
      </c>
      <c r="E1865">
        <v>0</v>
      </c>
      <c r="S1865">
        <v>36214</v>
      </c>
      <c r="T1865" s="38">
        <v>-223018262630</v>
      </c>
      <c r="U1865" s="38">
        <v>226495550914</v>
      </c>
      <c r="V1865" s="38">
        <v>-150000000000</v>
      </c>
      <c r="W1865" s="38"/>
      <c r="X1865" s="38">
        <v>226495550914</v>
      </c>
      <c r="Y1865" s="38">
        <v>-150000000000</v>
      </c>
    </row>
    <row r="1866" spans="2:25" hidden="1" x14ac:dyDescent="0.3">
      <c r="B1866">
        <v>3671</v>
      </c>
      <c r="C1866">
        <v>-2.5732189000500001</v>
      </c>
      <c r="D1866">
        <v>5.4520217748100004</v>
      </c>
      <c r="E1866">
        <v>0</v>
      </c>
      <c r="S1866">
        <v>36215</v>
      </c>
      <c r="T1866" s="38">
        <v>-222256281350</v>
      </c>
      <c r="U1866" s="38">
        <v>218395310410</v>
      </c>
      <c r="V1866" s="38">
        <v>-150000000000</v>
      </c>
      <c r="W1866" s="38"/>
      <c r="X1866" s="38">
        <v>218395310410</v>
      </c>
      <c r="Y1866" s="38">
        <v>-150000000000</v>
      </c>
    </row>
    <row r="1867" spans="2:25" hidden="1" x14ac:dyDescent="0.3">
      <c r="B1867">
        <v>3421</v>
      </c>
      <c r="C1867">
        <v>-2.5401189209899999</v>
      </c>
      <c r="D1867">
        <v>4.9767946841499997</v>
      </c>
      <c r="E1867">
        <v>0</v>
      </c>
      <c r="S1867">
        <v>36216</v>
      </c>
      <c r="T1867" s="38">
        <v>-221594537400</v>
      </c>
      <c r="U1867" s="38">
        <v>210042273293</v>
      </c>
      <c r="V1867" s="38">
        <v>-150000000000</v>
      </c>
      <c r="W1867" s="38"/>
      <c r="X1867" s="38">
        <v>210042273293</v>
      </c>
      <c r="Y1867" s="38">
        <v>-150000000000</v>
      </c>
    </row>
    <row r="1868" spans="2:25" hidden="1" x14ac:dyDescent="0.3">
      <c r="B1868">
        <v>3813</v>
      </c>
      <c r="C1868">
        <v>-2.5070189419300002</v>
      </c>
      <c r="D1868">
        <v>4.5015675934899999</v>
      </c>
      <c r="E1868">
        <v>0</v>
      </c>
      <c r="S1868">
        <v>36217</v>
      </c>
      <c r="T1868" s="38">
        <v>-170787217426</v>
      </c>
      <c r="U1868" s="38">
        <v>226361831434</v>
      </c>
      <c r="V1868" s="38">
        <v>-150000000000</v>
      </c>
      <c r="W1868" s="38"/>
      <c r="X1868" s="38">
        <v>226361831434</v>
      </c>
      <c r="Y1868" s="38">
        <v>-150000000000</v>
      </c>
    </row>
    <row r="1869" spans="2:25" hidden="1" x14ac:dyDescent="0.3">
      <c r="B1869">
        <v>3422</v>
      </c>
      <c r="C1869">
        <v>-2.4804017780500001</v>
      </c>
      <c r="D1869">
        <v>4.0262070422100003</v>
      </c>
      <c r="E1869">
        <v>0</v>
      </c>
      <c r="S1869">
        <v>36218</v>
      </c>
      <c r="T1869" s="38">
        <v>-170542250202</v>
      </c>
      <c r="U1869" s="38">
        <v>218553374350</v>
      </c>
      <c r="V1869" s="38">
        <v>-150000000000</v>
      </c>
      <c r="W1869" s="38"/>
      <c r="X1869" s="38">
        <v>218553374350</v>
      </c>
      <c r="Y1869" s="38">
        <v>-150000000000</v>
      </c>
    </row>
    <row r="1870" spans="2:25" hidden="1" x14ac:dyDescent="0.3">
      <c r="B1870">
        <v>3760</v>
      </c>
      <c r="C1870">
        <v>-2.4537846141799999</v>
      </c>
      <c r="D1870">
        <v>3.5508464909300002</v>
      </c>
      <c r="E1870">
        <v>0</v>
      </c>
      <c r="S1870">
        <v>36219</v>
      </c>
      <c r="T1870" s="38">
        <v>-170867206108</v>
      </c>
      <c r="U1870" s="38">
        <v>201537997281</v>
      </c>
      <c r="V1870" s="38">
        <v>-150000000000</v>
      </c>
      <c r="W1870" s="38"/>
      <c r="X1870" s="38">
        <v>201537997281</v>
      </c>
      <c r="Y1870" s="38">
        <v>-150000000000</v>
      </c>
    </row>
    <row r="1871" spans="2:25" hidden="1" x14ac:dyDescent="0.3">
      <c r="B1871">
        <v>2798</v>
      </c>
      <c r="C1871">
        <v>-2.4268923070900001</v>
      </c>
      <c r="D1871">
        <v>3.0754232454600001</v>
      </c>
      <c r="E1871">
        <v>0</v>
      </c>
      <c r="S1871">
        <v>36220</v>
      </c>
      <c r="T1871" s="38">
        <v>-221165524554</v>
      </c>
      <c r="U1871" s="38">
        <v>201526173871</v>
      </c>
      <c r="V1871" s="38">
        <v>-150000000000</v>
      </c>
      <c r="W1871" s="38"/>
      <c r="X1871" s="38">
        <v>201526173871</v>
      </c>
      <c r="Y1871" s="38">
        <v>-150000000000</v>
      </c>
    </row>
    <row r="1872" spans="2:25" hidden="1" x14ac:dyDescent="0.3">
      <c r="B1872">
        <v>3042</v>
      </c>
      <c r="C1872">
        <v>-2.4209468305600002</v>
      </c>
      <c r="D1872">
        <v>18.157521886800001</v>
      </c>
      <c r="E1872">
        <v>0</v>
      </c>
      <c r="S1872">
        <v>36221</v>
      </c>
      <c r="T1872" s="38">
        <v>-211138114626</v>
      </c>
      <c r="U1872" s="38">
        <v>201450719758</v>
      </c>
      <c r="V1872" s="38">
        <v>-150000000000</v>
      </c>
      <c r="W1872" s="38"/>
      <c r="X1872" s="38">
        <v>201450719758</v>
      </c>
      <c r="Y1872" s="38">
        <v>-150000000000</v>
      </c>
    </row>
    <row r="1873" spans="2:25" hidden="1" x14ac:dyDescent="0.3">
      <c r="B1873">
        <v>3043</v>
      </c>
      <c r="C1873">
        <v>-2.41533252256</v>
      </c>
      <c r="D1873">
        <v>19.1337627602</v>
      </c>
      <c r="E1873">
        <v>0</v>
      </c>
      <c r="S1873">
        <v>36222</v>
      </c>
      <c r="T1873" s="38">
        <v>-201057706529</v>
      </c>
      <c r="U1873" s="38">
        <v>201544773686</v>
      </c>
      <c r="V1873" s="38">
        <v>-150000000000</v>
      </c>
      <c r="W1873" s="38"/>
      <c r="X1873" s="38">
        <v>201544773686</v>
      </c>
      <c r="Y1873" s="38">
        <v>-150000000000</v>
      </c>
    </row>
    <row r="1874" spans="2:25" hidden="1" x14ac:dyDescent="0.3">
      <c r="B1874">
        <v>3044</v>
      </c>
      <c r="C1874">
        <v>-2.4072512936299999</v>
      </c>
      <c r="D1874">
        <v>20.120702070699998</v>
      </c>
      <c r="E1874">
        <v>0</v>
      </c>
      <c r="S1874">
        <v>36223</v>
      </c>
      <c r="T1874" s="38">
        <v>-190999098634</v>
      </c>
      <c r="U1874" s="38">
        <v>201347303002</v>
      </c>
      <c r="V1874" s="38">
        <v>-150000000000</v>
      </c>
      <c r="W1874" s="38"/>
      <c r="X1874" s="38">
        <v>201347303002</v>
      </c>
      <c r="Y1874" s="38">
        <v>-150000000000</v>
      </c>
    </row>
    <row r="1875" spans="2:25" hidden="1" x14ac:dyDescent="0.3">
      <c r="B1875">
        <v>3041</v>
      </c>
      <c r="C1875">
        <v>-2.40300943523</v>
      </c>
      <c r="D1875">
        <v>17.180915629899999</v>
      </c>
      <c r="E1875">
        <v>0</v>
      </c>
      <c r="S1875">
        <v>36224</v>
      </c>
      <c r="T1875" s="38">
        <v>-180837447437</v>
      </c>
      <c r="U1875" s="38">
        <v>201309302932</v>
      </c>
      <c r="V1875" s="38">
        <v>-150000000000</v>
      </c>
      <c r="W1875" s="38"/>
      <c r="X1875" s="38">
        <v>201309302932</v>
      </c>
      <c r="Y1875" s="38">
        <v>-150000000000</v>
      </c>
    </row>
    <row r="1876" spans="2:25" x14ac:dyDescent="0.3">
      <c r="B1876">
        <v>1256</v>
      </c>
      <c r="C1876">
        <v>-2.4</v>
      </c>
      <c r="D1876">
        <v>0</v>
      </c>
      <c r="E1876">
        <v>0</v>
      </c>
      <c r="T1876" s="38"/>
      <c r="U1876" s="38"/>
      <c r="V1876" s="38"/>
      <c r="W1876" s="38"/>
      <c r="X1876" s="38"/>
      <c r="Y1876" s="38"/>
    </row>
    <row r="1877" spans="2:25" hidden="1" x14ac:dyDescent="0.3">
      <c r="B1877">
        <v>1649</v>
      </c>
      <c r="C1877">
        <v>-2.4</v>
      </c>
      <c r="D1877">
        <v>2.6</v>
      </c>
      <c r="E1877">
        <v>0</v>
      </c>
      <c r="S1877">
        <v>36226</v>
      </c>
      <c r="T1877" s="38">
        <v>-216203563306</v>
      </c>
      <c r="U1877" s="38">
        <v>232962683305</v>
      </c>
      <c r="V1877" s="38">
        <v>-150000000000</v>
      </c>
      <c r="W1877" s="38"/>
      <c r="X1877" s="38">
        <v>232962683305</v>
      </c>
      <c r="Y1877" s="38">
        <v>-150000000000</v>
      </c>
    </row>
    <row r="1878" spans="2:25" hidden="1" x14ac:dyDescent="0.3">
      <c r="B1878">
        <v>3896</v>
      </c>
      <c r="C1878">
        <v>-2.4</v>
      </c>
      <c r="D1878">
        <v>0.433333333333</v>
      </c>
      <c r="E1878">
        <v>0</v>
      </c>
      <c r="S1878">
        <v>36227</v>
      </c>
      <c r="T1878" s="38">
        <v>-207724217896</v>
      </c>
      <c r="U1878" s="38">
        <v>233614453428</v>
      </c>
      <c r="V1878" s="38">
        <v>-150000000000</v>
      </c>
      <c r="W1878" s="38"/>
      <c r="X1878" s="38">
        <v>233614453428</v>
      </c>
      <c r="Y1878" s="38">
        <v>-150000000000</v>
      </c>
    </row>
    <row r="1879" spans="2:25" hidden="1" x14ac:dyDescent="0.3">
      <c r="B1879">
        <v>3897</v>
      </c>
      <c r="C1879">
        <v>-2.4</v>
      </c>
      <c r="D1879">
        <v>0.86666666666699999</v>
      </c>
      <c r="E1879">
        <v>0</v>
      </c>
      <c r="S1879">
        <v>36228</v>
      </c>
      <c r="T1879" s="38">
        <v>-189510165862</v>
      </c>
      <c r="U1879" s="38">
        <v>233504725385</v>
      </c>
      <c r="V1879" s="38">
        <v>-150000000000</v>
      </c>
      <c r="W1879" s="38"/>
      <c r="X1879" s="38">
        <v>233504725385</v>
      </c>
      <c r="Y1879" s="38">
        <v>-150000000000</v>
      </c>
    </row>
    <row r="1880" spans="2:25" hidden="1" x14ac:dyDescent="0.3">
      <c r="B1880">
        <v>3898</v>
      </c>
      <c r="C1880">
        <v>-2.4</v>
      </c>
      <c r="D1880">
        <v>1.3</v>
      </c>
      <c r="E1880">
        <v>0</v>
      </c>
      <c r="S1880">
        <v>36229</v>
      </c>
      <c r="T1880" s="38">
        <v>-180284198319</v>
      </c>
      <c r="U1880" s="38">
        <v>233484397518</v>
      </c>
      <c r="V1880" s="38">
        <v>-150000000000</v>
      </c>
      <c r="W1880" s="38"/>
      <c r="X1880" s="38">
        <v>233484397518</v>
      </c>
      <c r="Y1880" s="38">
        <v>-150000000000</v>
      </c>
    </row>
    <row r="1881" spans="2:25" hidden="1" x14ac:dyDescent="0.3">
      <c r="B1881">
        <v>3899</v>
      </c>
      <c r="C1881">
        <v>-2.4</v>
      </c>
      <c r="D1881">
        <v>1.7333333333300001</v>
      </c>
      <c r="E1881">
        <v>0</v>
      </c>
      <c r="S1881">
        <v>36230</v>
      </c>
      <c r="T1881" s="38">
        <v>-170926947769</v>
      </c>
      <c r="U1881" s="38">
        <v>233914139202</v>
      </c>
      <c r="V1881" s="38">
        <v>-150000000000</v>
      </c>
      <c r="W1881" s="38"/>
      <c r="X1881" s="38">
        <v>233914139202</v>
      </c>
      <c r="Y1881" s="38">
        <v>-150000000000</v>
      </c>
    </row>
    <row r="1882" spans="2:25" hidden="1" x14ac:dyDescent="0.3">
      <c r="B1882">
        <v>3900</v>
      </c>
      <c r="C1882">
        <v>-2.4</v>
      </c>
      <c r="D1882">
        <v>2.1666666666699999</v>
      </c>
      <c r="E1882">
        <v>0</v>
      </c>
      <c r="S1882">
        <v>36231</v>
      </c>
      <c r="T1882" s="38">
        <v>-170678985131</v>
      </c>
      <c r="U1882" s="38">
        <v>210116053782</v>
      </c>
      <c r="V1882" s="38">
        <v>-150000000000</v>
      </c>
      <c r="W1882" s="38"/>
      <c r="X1882" s="38">
        <v>210116053782</v>
      </c>
      <c r="Y1882" s="38">
        <v>-150000000000</v>
      </c>
    </row>
    <row r="1883" spans="2:25" hidden="1" x14ac:dyDescent="0.3">
      <c r="B1883">
        <v>3045</v>
      </c>
      <c r="C1883">
        <v>-2.3874117825100001</v>
      </c>
      <c r="D1883">
        <v>21.116246283999999</v>
      </c>
      <c r="E1883">
        <v>0</v>
      </c>
      <c r="T1883" s="38"/>
      <c r="U1883" s="38"/>
      <c r="V1883" s="38"/>
    </row>
    <row r="1884" spans="2:25" hidden="1" x14ac:dyDescent="0.3">
      <c r="B1884">
        <v>3039</v>
      </c>
      <c r="C1884">
        <v>-2.3849898162900001</v>
      </c>
      <c r="D1884">
        <v>15.210914280600001</v>
      </c>
      <c r="E1884">
        <v>0</v>
      </c>
      <c r="S1884" t="s">
        <v>143</v>
      </c>
      <c r="T1884" s="38" t="s">
        <v>144</v>
      </c>
      <c r="U1884" s="38" t="s">
        <v>145</v>
      </c>
      <c r="V1884" s="38" t="s">
        <v>146</v>
      </c>
      <c r="X1884" t="s">
        <v>145</v>
      </c>
      <c r="Y1884" t="s">
        <v>146</v>
      </c>
    </row>
    <row r="1885" spans="2:25" hidden="1" x14ac:dyDescent="0.3">
      <c r="B1885">
        <v>3040</v>
      </c>
      <c r="C1885">
        <v>-2.3809072981499999</v>
      </c>
      <c r="D1885">
        <v>16.195639366399998</v>
      </c>
      <c r="E1885">
        <v>0</v>
      </c>
      <c r="S1885">
        <v>36232</v>
      </c>
      <c r="T1885" s="38">
        <v>-198700636424</v>
      </c>
      <c r="U1885" s="38">
        <v>233614146430</v>
      </c>
      <c r="V1885" s="38">
        <v>-150000000000</v>
      </c>
      <c r="W1885" s="38"/>
      <c r="X1885" s="38">
        <v>233614146430</v>
      </c>
      <c r="Y1885" s="38">
        <v>-150000000000</v>
      </c>
    </row>
    <row r="1886" spans="2:25" hidden="1" x14ac:dyDescent="0.3">
      <c r="B1886">
        <v>3038</v>
      </c>
      <c r="C1886">
        <v>-2.37915059944</v>
      </c>
      <c r="D1886">
        <v>14.2300696163</v>
      </c>
      <c r="E1886">
        <v>0</v>
      </c>
      <c r="S1886">
        <v>36233</v>
      </c>
      <c r="T1886" s="38">
        <v>-214642143607</v>
      </c>
      <c r="U1886" s="38">
        <v>225644963918</v>
      </c>
      <c r="V1886" s="38">
        <v>-150000000000</v>
      </c>
      <c r="W1886" s="38"/>
      <c r="X1886" s="38">
        <v>225644963918</v>
      </c>
      <c r="Y1886" s="38">
        <v>-150000000000</v>
      </c>
    </row>
    <row r="1887" spans="2:25" hidden="1" x14ac:dyDescent="0.3">
      <c r="B1887">
        <v>3037</v>
      </c>
      <c r="C1887">
        <v>-2.3715724970099998</v>
      </c>
      <c r="D1887">
        <v>13.247112572900001</v>
      </c>
      <c r="E1887">
        <v>0</v>
      </c>
      <c r="S1887">
        <v>36234</v>
      </c>
      <c r="T1887" s="38">
        <v>-189255805485</v>
      </c>
      <c r="U1887" s="38">
        <v>225747763986</v>
      </c>
      <c r="V1887" s="38">
        <v>-150000000000</v>
      </c>
      <c r="W1887" s="38"/>
      <c r="X1887" s="38">
        <v>225747763986</v>
      </c>
      <c r="Y1887" s="38">
        <v>-150000000000</v>
      </c>
    </row>
    <row r="1888" spans="2:25" hidden="1" x14ac:dyDescent="0.3">
      <c r="B1888">
        <v>2995</v>
      </c>
      <c r="C1888">
        <v>-2.3699220088200001</v>
      </c>
      <c r="D1888">
        <v>22.114667997600002</v>
      </c>
      <c r="E1888">
        <v>0</v>
      </c>
      <c r="S1888">
        <v>36235</v>
      </c>
      <c r="T1888" s="38">
        <v>-190590252717</v>
      </c>
      <c r="U1888" s="38">
        <v>209527282910</v>
      </c>
      <c r="V1888" s="38">
        <v>-150000000000</v>
      </c>
      <c r="W1888" s="38"/>
      <c r="X1888" s="38">
        <v>209527282910</v>
      </c>
      <c r="Y1888" s="38">
        <v>-150000000000</v>
      </c>
    </row>
    <row r="1889" spans="2:25" hidden="1" x14ac:dyDescent="0.3">
      <c r="B1889">
        <v>3036</v>
      </c>
      <c r="C1889">
        <v>-2.36840938411</v>
      </c>
      <c r="D1889">
        <v>12.26373068</v>
      </c>
      <c r="E1889">
        <v>0</v>
      </c>
      <c r="S1889">
        <v>36236</v>
      </c>
      <c r="T1889" s="38">
        <v>-201336772420</v>
      </c>
      <c r="U1889" s="38">
        <v>210224404757</v>
      </c>
      <c r="V1889" s="38">
        <v>-150000000000</v>
      </c>
      <c r="W1889" s="38"/>
      <c r="X1889" s="38">
        <v>210224404757</v>
      </c>
      <c r="Y1889" s="38">
        <v>-150000000000</v>
      </c>
    </row>
    <row r="1890" spans="2:25" hidden="1" x14ac:dyDescent="0.3">
      <c r="B1890">
        <v>2400</v>
      </c>
      <c r="C1890">
        <v>-2.3676470588199998</v>
      </c>
      <c r="D1890">
        <v>24.1</v>
      </c>
      <c r="E1890">
        <v>0</v>
      </c>
      <c r="S1890">
        <v>36237</v>
      </c>
      <c r="T1890" s="38">
        <v>-213203651171</v>
      </c>
      <c r="U1890" s="38">
        <v>217728166647</v>
      </c>
      <c r="V1890" s="38">
        <v>-150000000000</v>
      </c>
      <c r="W1890" s="38"/>
      <c r="X1890" s="38">
        <v>217728166647</v>
      </c>
      <c r="Y1890" s="38">
        <v>-150000000000</v>
      </c>
    </row>
    <row r="1891" spans="2:25" hidden="1" x14ac:dyDescent="0.3">
      <c r="B1891">
        <v>2858</v>
      </c>
      <c r="C1891">
        <v>-2.3674294460700001</v>
      </c>
      <c r="D1891">
        <v>23.107597046999999</v>
      </c>
      <c r="E1891">
        <v>0</v>
      </c>
      <c r="S1891">
        <v>36238</v>
      </c>
      <c r="T1891" s="38">
        <v>-204724774229</v>
      </c>
      <c r="U1891" s="38">
        <v>218727303017</v>
      </c>
      <c r="V1891" s="38">
        <v>-150000000000</v>
      </c>
      <c r="W1891" s="38"/>
      <c r="X1891" s="38">
        <v>218727303017</v>
      </c>
      <c r="Y1891" s="38">
        <v>-150000000000</v>
      </c>
    </row>
    <row r="1892" spans="2:25" hidden="1" x14ac:dyDescent="0.3">
      <c r="B1892">
        <v>3035</v>
      </c>
      <c r="C1892">
        <v>-2.3500300159399998</v>
      </c>
      <c r="D1892">
        <v>11.281215973</v>
      </c>
      <c r="E1892">
        <v>0</v>
      </c>
      <c r="S1892">
        <v>36239</v>
      </c>
      <c r="T1892" s="38">
        <v>-197912474917</v>
      </c>
      <c r="U1892" s="38">
        <v>218666690754</v>
      </c>
      <c r="V1892" s="38">
        <v>-150000000000</v>
      </c>
      <c r="W1892" s="38"/>
      <c r="X1892" s="38">
        <v>218666690754</v>
      </c>
      <c r="Y1892" s="38">
        <v>-150000000000</v>
      </c>
    </row>
    <row r="1893" spans="2:25" hidden="1" x14ac:dyDescent="0.3">
      <c r="B1893">
        <v>3034</v>
      </c>
      <c r="C1893">
        <v>-2.3342397898899998</v>
      </c>
      <c r="D1893">
        <v>10.302948109400001</v>
      </c>
      <c r="E1893">
        <v>0</v>
      </c>
      <c r="S1893">
        <v>36240</v>
      </c>
      <c r="T1893" s="38">
        <v>-190139498916</v>
      </c>
      <c r="U1893" s="38">
        <v>217568328080</v>
      </c>
      <c r="V1893" s="38">
        <v>-150000000000</v>
      </c>
      <c r="W1893" s="38"/>
      <c r="X1893" s="38">
        <v>217568328080</v>
      </c>
      <c r="Y1893" s="38">
        <v>-150000000000</v>
      </c>
    </row>
    <row r="1894" spans="2:25" hidden="1" x14ac:dyDescent="0.3">
      <c r="B1894">
        <v>3033</v>
      </c>
      <c r="C1894">
        <v>-2.31426960248</v>
      </c>
      <c r="D1894">
        <v>9.3288416055799992</v>
      </c>
      <c r="E1894">
        <v>0</v>
      </c>
      <c r="S1894">
        <v>36673</v>
      </c>
      <c r="T1894" s="38">
        <v>206092504520</v>
      </c>
      <c r="U1894" s="38">
        <v>225468830362</v>
      </c>
      <c r="V1894" s="38">
        <v>-150000000000</v>
      </c>
      <c r="W1894" s="38"/>
      <c r="X1894" s="38">
        <v>225468830362</v>
      </c>
      <c r="Y1894" s="38">
        <v>-150000000000</v>
      </c>
    </row>
    <row r="1895" spans="2:25" hidden="1" x14ac:dyDescent="0.3">
      <c r="B1895">
        <v>3032</v>
      </c>
      <c r="C1895">
        <v>-2.286519958</v>
      </c>
      <c r="D1895">
        <v>8.3580485965500007</v>
      </c>
      <c r="E1895">
        <v>0</v>
      </c>
      <c r="S1895">
        <v>36674</v>
      </c>
      <c r="T1895" s="38">
        <v>201581461324</v>
      </c>
      <c r="U1895" s="38">
        <v>228408719276</v>
      </c>
      <c r="V1895" s="38">
        <v>-150000000000</v>
      </c>
      <c r="W1895" s="38"/>
      <c r="X1895" s="38">
        <v>228408719276</v>
      </c>
      <c r="Y1895" s="38">
        <v>-150000000000</v>
      </c>
    </row>
    <row r="1896" spans="2:25" hidden="1" x14ac:dyDescent="0.3">
      <c r="B1896">
        <v>3031</v>
      </c>
      <c r="C1896">
        <v>-2.25044074289</v>
      </c>
      <c r="D1896">
        <v>7.3926110727900003</v>
      </c>
      <c r="E1896">
        <v>0</v>
      </c>
      <c r="S1896">
        <v>36675</v>
      </c>
      <c r="T1896" s="38">
        <v>205740010549</v>
      </c>
      <c r="U1896" s="38">
        <v>219405426053</v>
      </c>
      <c r="V1896" s="38">
        <v>-150000000000</v>
      </c>
      <c r="W1896" s="38"/>
      <c r="X1896" s="38">
        <v>219405426053</v>
      </c>
      <c r="Y1896" s="38">
        <v>-150000000000</v>
      </c>
    </row>
    <row r="1897" spans="2:25" hidden="1" x14ac:dyDescent="0.3">
      <c r="B1897">
        <v>3030</v>
      </c>
      <c r="C1897">
        <v>-2.2057979000899999</v>
      </c>
      <c r="D1897">
        <v>6.4311464207800002</v>
      </c>
      <c r="E1897">
        <v>0</v>
      </c>
      <c r="S1897">
        <v>36676</v>
      </c>
      <c r="T1897" s="38">
        <v>198949539708</v>
      </c>
      <c r="U1897" s="38">
        <v>223143721744</v>
      </c>
      <c r="V1897" s="38">
        <v>-150000000000</v>
      </c>
      <c r="W1897" s="38"/>
      <c r="X1897" s="38">
        <v>223143721744</v>
      </c>
      <c r="Y1897" s="38">
        <v>-150000000000</v>
      </c>
    </row>
    <row r="1898" spans="2:25" hidden="1" x14ac:dyDescent="0.3">
      <c r="B1898">
        <v>3029</v>
      </c>
      <c r="C1898">
        <v>-2.1519921772699999</v>
      </c>
      <c r="D1898">
        <v>5.4734171184199996</v>
      </c>
      <c r="E1898">
        <v>0</v>
      </c>
      <c r="S1898">
        <v>36677</v>
      </c>
      <c r="T1898" s="38">
        <v>170838400562</v>
      </c>
      <c r="U1898" s="38">
        <v>237554632193</v>
      </c>
      <c r="V1898" s="38">
        <v>-150000000000</v>
      </c>
      <c r="W1898" s="38"/>
      <c r="X1898" s="38">
        <v>237554632193</v>
      </c>
      <c r="Y1898" s="38">
        <v>-150000000000</v>
      </c>
    </row>
    <row r="1899" spans="2:25" hidden="1" x14ac:dyDescent="0.3">
      <c r="B1899">
        <v>3420</v>
      </c>
      <c r="C1899">
        <v>-2.0947959189200001</v>
      </c>
      <c r="D1899">
        <v>4.5177575798999996</v>
      </c>
      <c r="E1899">
        <v>0</v>
      </c>
      <c r="S1899">
        <v>36678</v>
      </c>
      <c r="T1899" s="38">
        <v>181094427350</v>
      </c>
      <c r="U1899" s="38">
        <v>236215989245</v>
      </c>
      <c r="V1899" s="38">
        <v>-150000000000</v>
      </c>
      <c r="W1899" s="38"/>
      <c r="X1899" s="38">
        <v>236215989245</v>
      </c>
      <c r="Y1899" s="38">
        <v>-150000000000</v>
      </c>
    </row>
    <row r="1900" spans="2:25" hidden="1" x14ac:dyDescent="0.3">
      <c r="B1900">
        <v>2875</v>
      </c>
      <c r="C1900">
        <v>-2.04914917333</v>
      </c>
      <c r="D1900">
        <v>3.5593446489199998</v>
      </c>
      <c r="E1900">
        <v>0</v>
      </c>
      <c r="S1900">
        <v>36679</v>
      </c>
      <c r="T1900" s="38">
        <v>190791780268</v>
      </c>
      <c r="U1900" s="38">
        <v>236410078530</v>
      </c>
      <c r="V1900" s="38">
        <v>-150000000000</v>
      </c>
      <c r="W1900" s="38"/>
      <c r="X1900" s="38">
        <v>236410078530</v>
      </c>
      <c r="Y1900" s="38">
        <v>-150000000000</v>
      </c>
    </row>
    <row r="1901" spans="2:25" x14ac:dyDescent="0.3">
      <c r="B1901">
        <v>1255</v>
      </c>
      <c r="C1901">
        <v>-2</v>
      </c>
      <c r="D1901">
        <v>0</v>
      </c>
      <c r="E1901">
        <v>0</v>
      </c>
      <c r="T1901" s="38"/>
      <c r="U1901" s="38"/>
      <c r="V1901" s="38"/>
      <c r="W1901" s="38"/>
      <c r="X1901" s="38"/>
      <c r="Y1901" s="38"/>
    </row>
    <row r="1902" spans="2:25" hidden="1" x14ac:dyDescent="0.3">
      <c r="B1902">
        <v>1648</v>
      </c>
      <c r="C1902">
        <v>-2</v>
      </c>
      <c r="D1902">
        <v>2.6</v>
      </c>
      <c r="E1902">
        <v>0</v>
      </c>
      <c r="S1902">
        <v>36681</v>
      </c>
      <c r="T1902" s="38">
        <v>217756986239</v>
      </c>
      <c r="U1902" s="38">
        <v>237539516905</v>
      </c>
      <c r="V1902" s="38">
        <v>-150000000000</v>
      </c>
      <c r="W1902" s="38"/>
      <c r="X1902" s="38">
        <v>237539516905</v>
      </c>
      <c r="Y1902" s="38">
        <v>-150000000000</v>
      </c>
    </row>
    <row r="1903" spans="2:25" hidden="1" x14ac:dyDescent="0.3">
      <c r="B1903">
        <v>3894</v>
      </c>
      <c r="C1903">
        <v>-2</v>
      </c>
      <c r="D1903">
        <v>0.86666666666699999</v>
      </c>
      <c r="E1903">
        <v>0</v>
      </c>
      <c r="S1903">
        <v>36682</v>
      </c>
      <c r="T1903" s="38">
        <v>224539671029</v>
      </c>
      <c r="U1903" s="38">
        <v>237752881092</v>
      </c>
      <c r="V1903" s="38">
        <v>-150000000000</v>
      </c>
      <c r="W1903" s="38"/>
      <c r="X1903" s="38">
        <v>237752881092</v>
      </c>
      <c r="Y1903" s="38">
        <v>-150000000000</v>
      </c>
    </row>
    <row r="1904" spans="2:25" hidden="1" x14ac:dyDescent="0.3">
      <c r="B1904">
        <v>3895</v>
      </c>
      <c r="C1904">
        <v>-2</v>
      </c>
      <c r="D1904">
        <v>1.7333333333300001</v>
      </c>
      <c r="E1904">
        <v>0</v>
      </c>
      <c r="S1904">
        <v>36683</v>
      </c>
      <c r="T1904" s="38">
        <v>180721065556</v>
      </c>
      <c r="U1904" s="38">
        <v>197337764674</v>
      </c>
      <c r="V1904" s="38">
        <v>-150000000000</v>
      </c>
      <c r="W1904" s="38"/>
      <c r="X1904" s="38">
        <v>197337764674</v>
      </c>
      <c r="Y1904" s="38">
        <v>-150000000000</v>
      </c>
    </row>
    <row r="1905" spans="2:25" hidden="1" x14ac:dyDescent="0.3">
      <c r="B1905">
        <v>3722</v>
      </c>
      <c r="C1905">
        <v>-1.91714624358</v>
      </c>
      <c r="D1905">
        <v>18.176413894500001</v>
      </c>
      <c r="E1905">
        <v>0</v>
      </c>
      <c r="T1905" s="38"/>
      <c r="U1905" s="38"/>
      <c r="V1905" s="38"/>
    </row>
    <row r="1906" spans="2:25" hidden="1" x14ac:dyDescent="0.3">
      <c r="B1906">
        <v>3720</v>
      </c>
      <c r="C1906">
        <v>-1.91586618187</v>
      </c>
      <c r="D1906">
        <v>20.137421460599999</v>
      </c>
      <c r="E1906">
        <v>0</v>
      </c>
      <c r="S1906" t="s">
        <v>143</v>
      </c>
      <c r="T1906" s="38" t="s">
        <v>144</v>
      </c>
      <c r="U1906" s="38" t="s">
        <v>145</v>
      </c>
      <c r="V1906" s="38" t="s">
        <v>146</v>
      </c>
      <c r="X1906" t="s">
        <v>145</v>
      </c>
      <c r="Y1906" t="s">
        <v>146</v>
      </c>
    </row>
    <row r="1907" spans="2:25" hidden="1" x14ac:dyDescent="0.3">
      <c r="B1907">
        <v>2979</v>
      </c>
      <c r="C1907">
        <v>-1.91484426588</v>
      </c>
      <c r="D1907">
        <v>17.686732316800001</v>
      </c>
      <c r="E1907">
        <v>0</v>
      </c>
      <c r="S1907">
        <v>36684</v>
      </c>
      <c r="T1907" s="38">
        <v>190640950803</v>
      </c>
      <c r="U1907" s="38">
        <v>197501799917</v>
      </c>
      <c r="V1907" s="38">
        <v>-150000000000</v>
      </c>
      <c r="W1907" s="38"/>
      <c r="X1907" s="38">
        <v>197501799917</v>
      </c>
      <c r="Y1907" s="38">
        <v>-150000000000</v>
      </c>
    </row>
    <row r="1908" spans="2:25" hidden="1" x14ac:dyDescent="0.3">
      <c r="B1908">
        <v>3723</v>
      </c>
      <c r="C1908">
        <v>-1.9125422881900001</v>
      </c>
      <c r="D1908">
        <v>17.1970507391</v>
      </c>
      <c r="E1908">
        <v>0</v>
      </c>
      <c r="S1908">
        <v>36685</v>
      </c>
      <c r="T1908" s="38">
        <v>200584923028</v>
      </c>
      <c r="U1908" s="38">
        <v>197859780700</v>
      </c>
      <c r="V1908" s="38">
        <v>-150000000000</v>
      </c>
      <c r="W1908" s="38"/>
      <c r="X1908" s="38">
        <v>197859780700</v>
      </c>
      <c r="Y1908" s="38">
        <v>-150000000000</v>
      </c>
    </row>
    <row r="1909" spans="2:25" hidden="1" x14ac:dyDescent="0.3">
      <c r="B1909">
        <v>2980</v>
      </c>
      <c r="C1909">
        <v>-1.91166570696</v>
      </c>
      <c r="D1909">
        <v>18.665776843900002</v>
      </c>
      <c r="E1909">
        <v>0</v>
      </c>
      <c r="S1909">
        <v>36686</v>
      </c>
      <c r="T1909" s="38">
        <v>210492864855</v>
      </c>
      <c r="U1909" s="38">
        <v>198065029742</v>
      </c>
      <c r="V1909" s="38">
        <v>-150000000000</v>
      </c>
      <c r="W1909" s="38"/>
      <c r="X1909" s="38">
        <v>198065029742</v>
      </c>
      <c r="Y1909" s="38">
        <v>-150000000000</v>
      </c>
    </row>
    <row r="1910" spans="2:25" hidden="1" x14ac:dyDescent="0.3">
      <c r="B1910">
        <v>2981</v>
      </c>
      <c r="C1910">
        <v>-1.9110256761</v>
      </c>
      <c r="D1910">
        <v>19.646280626999999</v>
      </c>
      <c r="E1910">
        <v>0</v>
      </c>
      <c r="S1910">
        <v>36687</v>
      </c>
      <c r="T1910" s="38">
        <v>220575975941</v>
      </c>
      <c r="U1910" s="38">
        <v>197768433493</v>
      </c>
      <c r="V1910" s="38">
        <v>-150000000000</v>
      </c>
      <c r="W1910" s="38"/>
      <c r="X1910" s="38">
        <v>197768433493</v>
      </c>
      <c r="Y1910" s="38">
        <v>-150000000000</v>
      </c>
    </row>
    <row r="1911" spans="2:25" hidden="1" x14ac:dyDescent="0.3">
      <c r="B1911">
        <v>2982</v>
      </c>
      <c r="C1911">
        <v>-1.90987166142</v>
      </c>
      <c r="D1911">
        <v>20.633115505900001</v>
      </c>
      <c r="E1911">
        <v>0</v>
      </c>
      <c r="S1911">
        <v>36688</v>
      </c>
      <c r="T1911" s="38">
        <v>166005067229</v>
      </c>
      <c r="U1911" s="38">
        <v>234554632193</v>
      </c>
      <c r="V1911" s="38">
        <v>-150000000000</v>
      </c>
      <c r="W1911" s="38"/>
      <c r="X1911" s="38">
        <v>234554632193</v>
      </c>
      <c r="Y1911" s="38">
        <v>-150000000000</v>
      </c>
    </row>
    <row r="1912" spans="2:25" hidden="1" x14ac:dyDescent="0.3">
      <c r="B1912">
        <v>2978</v>
      </c>
      <c r="C1912">
        <v>-1.9085264047099999</v>
      </c>
      <c r="D1912">
        <v>16.702861621299999</v>
      </c>
      <c r="E1912">
        <v>0</v>
      </c>
      <c r="S1912">
        <v>36689</v>
      </c>
      <c r="T1912" s="38">
        <v>165855104646</v>
      </c>
      <c r="U1912" s="38">
        <v>201835619504</v>
      </c>
      <c r="V1912" s="38">
        <v>-150000000000</v>
      </c>
      <c r="W1912" s="38"/>
      <c r="X1912" s="38">
        <v>201835619504</v>
      </c>
      <c r="Y1912" s="38">
        <v>-150000000000</v>
      </c>
    </row>
    <row r="1913" spans="2:25" hidden="1" x14ac:dyDescent="0.3">
      <c r="B1913">
        <v>3721</v>
      </c>
      <c r="C1913">
        <v>-1.9061851703299999</v>
      </c>
      <c r="D1913">
        <v>19.1551397934</v>
      </c>
      <c r="E1913">
        <v>0</v>
      </c>
      <c r="S1913">
        <v>36690</v>
      </c>
      <c r="T1913" s="38">
        <v>165629652478</v>
      </c>
      <c r="U1913" s="38">
        <v>210881664000</v>
      </c>
      <c r="V1913" s="38">
        <v>-150000000000</v>
      </c>
      <c r="W1913" s="38"/>
      <c r="X1913" s="38">
        <v>210881664000</v>
      </c>
      <c r="Y1913" s="38">
        <v>-150000000000</v>
      </c>
    </row>
    <row r="1914" spans="2:25" hidden="1" x14ac:dyDescent="0.3">
      <c r="B1914">
        <v>3726</v>
      </c>
      <c r="C1914">
        <v>-1.90588572183</v>
      </c>
      <c r="D1914">
        <v>14.249430393500001</v>
      </c>
      <c r="E1914">
        <v>0</v>
      </c>
      <c r="S1914">
        <v>36691</v>
      </c>
      <c r="T1914" s="38">
        <v>165317576239</v>
      </c>
      <c r="U1914" s="38">
        <v>227992910590</v>
      </c>
      <c r="V1914" s="38">
        <v>-150000000000</v>
      </c>
      <c r="W1914" s="38"/>
      <c r="X1914" s="38">
        <v>227992910590</v>
      </c>
      <c r="Y1914" s="38">
        <v>-150000000000</v>
      </c>
    </row>
    <row r="1915" spans="2:25" hidden="1" x14ac:dyDescent="0.3">
      <c r="B1915">
        <v>2976</v>
      </c>
      <c r="C1915">
        <v>-1.90575989655</v>
      </c>
      <c r="D1915">
        <v>14.7375911759</v>
      </c>
      <c r="E1915">
        <v>0</v>
      </c>
      <c r="S1915">
        <v>36692</v>
      </c>
      <c r="T1915" s="38">
        <v>227539671029</v>
      </c>
      <c r="U1915" s="38">
        <v>234752881092</v>
      </c>
      <c r="V1915" s="38">
        <v>-150000000000</v>
      </c>
      <c r="W1915" s="38"/>
      <c r="X1915" s="38">
        <v>234752881092</v>
      </c>
      <c r="Y1915" s="38">
        <v>-150000000000</v>
      </c>
    </row>
    <row r="1916" spans="2:25" hidden="1" x14ac:dyDescent="0.3">
      <c r="B1916">
        <v>2975</v>
      </c>
      <c r="C1916">
        <v>-1.9057495094000001</v>
      </c>
      <c r="D1916">
        <v>13.7583943719</v>
      </c>
      <c r="E1916">
        <v>0</v>
      </c>
      <c r="S1916">
        <v>36693</v>
      </c>
      <c r="T1916" s="38">
        <v>225706438900</v>
      </c>
      <c r="U1916" s="38">
        <v>211189938747</v>
      </c>
      <c r="V1916" s="38">
        <v>-150000000000</v>
      </c>
      <c r="W1916" s="38"/>
      <c r="X1916" s="38">
        <v>211189938747</v>
      </c>
      <c r="Y1916" s="38">
        <v>-150000000000</v>
      </c>
    </row>
    <row r="1917" spans="2:25" hidden="1" x14ac:dyDescent="0.3">
      <c r="B1917">
        <v>3725</v>
      </c>
      <c r="C1917">
        <v>-1.90563407126</v>
      </c>
      <c r="D1917">
        <v>15.2257519583</v>
      </c>
      <c r="E1917">
        <v>0</v>
      </c>
      <c r="S1917">
        <v>36694</v>
      </c>
      <c r="T1917" s="38">
        <v>226565750793</v>
      </c>
      <c r="U1917" s="38">
        <v>219800944001</v>
      </c>
      <c r="V1917" s="38">
        <v>-150000000000</v>
      </c>
      <c r="W1917" s="38"/>
      <c r="X1917" s="38">
        <v>219800944001</v>
      </c>
      <c r="Y1917" s="38">
        <v>-150000000000</v>
      </c>
    </row>
    <row r="1918" spans="2:25" hidden="1" x14ac:dyDescent="0.3">
      <c r="B1918">
        <v>3727</v>
      </c>
      <c r="C1918">
        <v>-1.9056132969599999</v>
      </c>
      <c r="D1918">
        <v>13.2673583503</v>
      </c>
      <c r="E1918">
        <v>0</v>
      </c>
      <c r="S1918">
        <v>36695</v>
      </c>
      <c r="T1918" s="38">
        <v>226834707540</v>
      </c>
      <c r="U1918" s="38">
        <v>228363567209</v>
      </c>
      <c r="V1918" s="38">
        <v>-150000000000</v>
      </c>
      <c r="W1918" s="38"/>
      <c r="X1918" s="38">
        <v>228363567209</v>
      </c>
      <c r="Y1918" s="38">
        <v>-150000000000</v>
      </c>
    </row>
    <row r="1919" spans="2:25" hidden="1" x14ac:dyDescent="0.3">
      <c r="B1919">
        <v>2974</v>
      </c>
      <c r="C1919">
        <v>-1.9055578552500001</v>
      </c>
      <c r="D1919">
        <v>12.777206250300001</v>
      </c>
      <c r="E1919">
        <v>0</v>
      </c>
      <c r="S1919">
        <v>36696</v>
      </c>
      <c r="T1919" s="38">
        <v>176432827912</v>
      </c>
      <c r="U1919" s="38">
        <v>232770621438</v>
      </c>
      <c r="V1919" s="38">
        <v>-150000000000</v>
      </c>
      <c r="W1919" s="38"/>
      <c r="X1919" s="38">
        <v>232770621438</v>
      </c>
      <c r="Y1919" s="38">
        <v>-150000000000</v>
      </c>
    </row>
    <row r="1920" spans="2:25" hidden="1" x14ac:dyDescent="0.3">
      <c r="B1920">
        <v>3728</v>
      </c>
      <c r="C1920">
        <v>-1.9055024135400001</v>
      </c>
      <c r="D1920">
        <v>12.287054150299999</v>
      </c>
      <c r="E1920">
        <v>0</v>
      </c>
      <c r="S1920">
        <v>36697</v>
      </c>
      <c r="T1920" s="38">
        <v>186719540952</v>
      </c>
      <c r="U1920" s="38">
        <v>231626067775</v>
      </c>
      <c r="V1920" s="38">
        <v>-150000000000</v>
      </c>
      <c r="W1920" s="38"/>
      <c r="X1920" s="38">
        <v>231626067775</v>
      </c>
      <c r="Y1920" s="38">
        <v>-150000000000</v>
      </c>
    </row>
    <row r="1921" spans="2:25" hidden="1" x14ac:dyDescent="0.3">
      <c r="B1921">
        <v>2977</v>
      </c>
      <c r="C1921">
        <v>-1.90507229625</v>
      </c>
      <c r="D1921">
        <v>15.7172122309</v>
      </c>
      <c r="E1921">
        <v>0</v>
      </c>
      <c r="S1921">
        <v>36698</v>
      </c>
      <c r="T1921" s="38">
        <v>195893693107</v>
      </c>
      <c r="U1921" s="38">
        <v>232324279473</v>
      </c>
      <c r="V1921" s="38">
        <v>-150000000000</v>
      </c>
      <c r="W1921" s="38"/>
      <c r="X1921" s="38">
        <v>232324279473</v>
      </c>
      <c r="Y1921" s="38">
        <v>-150000000000</v>
      </c>
    </row>
    <row r="1922" spans="2:25" hidden="1" x14ac:dyDescent="0.3">
      <c r="B1922">
        <v>3724</v>
      </c>
      <c r="C1922">
        <v>-1.90451052124</v>
      </c>
      <c r="D1922">
        <v>16.208672503599999</v>
      </c>
      <c r="E1922">
        <v>0</v>
      </c>
      <c r="S1922">
        <v>36699</v>
      </c>
      <c r="T1922" s="38">
        <v>220296657268</v>
      </c>
      <c r="U1922" s="38">
        <v>234292397997</v>
      </c>
      <c r="V1922" s="38">
        <v>-150000000000</v>
      </c>
      <c r="W1922" s="38"/>
      <c r="X1922" s="38">
        <v>234292397997</v>
      </c>
      <c r="Y1922" s="38">
        <v>-150000000000</v>
      </c>
    </row>
    <row r="1923" spans="2:25" hidden="1" x14ac:dyDescent="0.3">
      <c r="B1923">
        <v>3719</v>
      </c>
      <c r="C1923">
        <v>-1.9038771409799999</v>
      </c>
      <c r="D1923">
        <v>21.128809551300002</v>
      </c>
      <c r="E1923">
        <v>0</v>
      </c>
      <c r="S1923">
        <v>36700</v>
      </c>
      <c r="T1923" s="38">
        <v>170855104646</v>
      </c>
      <c r="U1923" s="38">
        <v>197310619504</v>
      </c>
      <c r="V1923" s="38">
        <v>-150000000000</v>
      </c>
      <c r="W1923" s="38"/>
      <c r="X1923" s="38">
        <v>197310619504</v>
      </c>
      <c r="Y1923" s="38">
        <v>-150000000000</v>
      </c>
    </row>
    <row r="1924" spans="2:25" hidden="1" x14ac:dyDescent="0.3">
      <c r="B1924">
        <v>2973</v>
      </c>
      <c r="C1924">
        <v>-1.89743648935</v>
      </c>
      <c r="D1924">
        <v>11.797892534800001</v>
      </c>
      <c r="E1924">
        <v>0</v>
      </c>
      <c r="S1924">
        <v>36701</v>
      </c>
      <c r="T1924" s="38">
        <v>175576170202</v>
      </c>
      <c r="U1924" s="38">
        <v>201848384178</v>
      </c>
      <c r="V1924" s="38">
        <v>-150000000000</v>
      </c>
      <c r="W1924" s="38"/>
      <c r="X1924" s="38">
        <v>201848384178</v>
      </c>
      <c r="Y1924" s="38">
        <v>-150000000000</v>
      </c>
    </row>
    <row r="1925" spans="2:25" hidden="1" x14ac:dyDescent="0.3">
      <c r="B1925">
        <v>2983</v>
      </c>
      <c r="C1925">
        <v>-1.89611109502</v>
      </c>
      <c r="D1925">
        <v>21.625094554299999</v>
      </c>
      <c r="E1925">
        <v>0</v>
      </c>
      <c r="S1925">
        <v>36702</v>
      </c>
      <c r="T1925" s="38">
        <v>185362016359</v>
      </c>
      <c r="U1925" s="38">
        <v>202039564591</v>
      </c>
      <c r="V1925" s="38">
        <v>-150000000000</v>
      </c>
      <c r="W1925" s="38"/>
      <c r="X1925" s="38">
        <v>202039564591</v>
      </c>
      <c r="Y1925" s="38">
        <v>-150000000000</v>
      </c>
    </row>
    <row r="1926" spans="2:25" hidden="1" x14ac:dyDescent="0.3">
      <c r="B1926">
        <v>3776</v>
      </c>
      <c r="C1926">
        <v>-1.89438346775</v>
      </c>
      <c r="D1926">
        <v>23.106856851900002</v>
      </c>
      <c r="E1926">
        <v>0</v>
      </c>
      <c r="S1926">
        <v>36703</v>
      </c>
      <c r="T1926" s="38">
        <v>195225873831</v>
      </c>
      <c r="U1926" s="38">
        <v>202561580617</v>
      </c>
      <c r="V1926" s="38">
        <v>-150000000000</v>
      </c>
      <c r="W1926" s="38"/>
      <c r="X1926" s="38">
        <v>202561580617</v>
      </c>
      <c r="Y1926" s="38">
        <v>-150000000000</v>
      </c>
    </row>
    <row r="1927" spans="2:25" hidden="1" x14ac:dyDescent="0.3">
      <c r="B1927">
        <v>2782</v>
      </c>
      <c r="C1927">
        <v>-1.8942505573999999</v>
      </c>
      <c r="D1927">
        <v>23.603428426000001</v>
      </c>
      <c r="E1927">
        <v>0</v>
      </c>
      <c r="T1927" s="38"/>
      <c r="U1927" s="38"/>
      <c r="V1927" s="38"/>
    </row>
    <row r="1928" spans="2:25" hidden="1" x14ac:dyDescent="0.3">
      <c r="B1928">
        <v>2399</v>
      </c>
      <c r="C1928">
        <v>-1.8941176470600001</v>
      </c>
      <c r="D1928">
        <v>24.1</v>
      </c>
      <c r="E1928">
        <v>0</v>
      </c>
      <c r="S1928" t="s">
        <v>143</v>
      </c>
      <c r="T1928" s="38" t="s">
        <v>144</v>
      </c>
      <c r="U1928" s="38" t="s">
        <v>145</v>
      </c>
      <c r="V1928" s="38" t="s">
        <v>146</v>
      </c>
      <c r="X1928" t="s">
        <v>145</v>
      </c>
      <c r="Y1928" t="s">
        <v>146</v>
      </c>
    </row>
    <row r="1929" spans="2:25" hidden="1" x14ac:dyDescent="0.3">
      <c r="B1929">
        <v>2929</v>
      </c>
      <c r="C1929">
        <v>-1.8913642584000001</v>
      </c>
      <c r="D1929">
        <v>22.6141182046</v>
      </c>
      <c r="E1929">
        <v>0</v>
      </c>
      <c r="S1929">
        <v>36704</v>
      </c>
      <c r="T1929" s="38">
        <v>205077787883</v>
      </c>
      <c r="U1929" s="38">
        <v>203124810442</v>
      </c>
      <c r="V1929" s="38">
        <v>-150000000000</v>
      </c>
      <c r="W1929" s="38"/>
      <c r="X1929" s="38">
        <v>203124810442</v>
      </c>
      <c r="Y1929" s="38">
        <v>-150000000000</v>
      </c>
    </row>
    <row r="1930" spans="2:25" hidden="1" x14ac:dyDescent="0.3">
      <c r="B1930">
        <v>3729</v>
      </c>
      <c r="C1930">
        <v>-1.8893705651599999</v>
      </c>
      <c r="D1930">
        <v>11.3087309194</v>
      </c>
      <c r="E1930">
        <v>0</v>
      </c>
      <c r="S1930">
        <v>36705</v>
      </c>
      <c r="T1930" s="38">
        <v>215068840796</v>
      </c>
      <c r="U1930" s="38">
        <v>203033463235</v>
      </c>
      <c r="V1930" s="38">
        <v>-150000000000</v>
      </c>
      <c r="W1930" s="38"/>
      <c r="X1930" s="38">
        <v>203033463235</v>
      </c>
      <c r="Y1930" s="38">
        <v>-150000000000</v>
      </c>
    </row>
    <row r="1931" spans="2:25" hidden="1" x14ac:dyDescent="0.3">
      <c r="B1931">
        <v>3718</v>
      </c>
      <c r="C1931">
        <v>-1.88834504906</v>
      </c>
      <c r="D1931">
        <v>22.121379557299999</v>
      </c>
      <c r="E1931">
        <v>0</v>
      </c>
      <c r="S1931">
        <v>36706</v>
      </c>
      <c r="T1931" s="38">
        <v>225575975941</v>
      </c>
      <c r="U1931" s="38">
        <v>202293433493</v>
      </c>
      <c r="V1931" s="38">
        <v>-150000000000</v>
      </c>
      <c r="W1931" s="38"/>
      <c r="X1931" s="38">
        <v>202293433493</v>
      </c>
      <c r="Y1931" s="38">
        <v>-150000000000</v>
      </c>
    </row>
    <row r="1932" spans="2:25" hidden="1" x14ac:dyDescent="0.3">
      <c r="B1932">
        <v>2972</v>
      </c>
      <c r="C1932">
        <v>-1.88397998716</v>
      </c>
      <c r="D1932">
        <v>10.8200419668</v>
      </c>
      <c r="E1932">
        <v>0</v>
      </c>
      <c r="S1932">
        <v>36707</v>
      </c>
      <c r="T1932" s="38">
        <v>170322643468</v>
      </c>
      <c r="U1932" s="38">
        <v>230547542783</v>
      </c>
      <c r="V1932" s="38">
        <v>-150000000000</v>
      </c>
      <c r="W1932" s="38"/>
      <c r="X1932" s="38">
        <v>230547542783</v>
      </c>
      <c r="Y1932" s="38">
        <v>-150000000000</v>
      </c>
    </row>
    <row r="1933" spans="2:25" hidden="1" x14ac:dyDescent="0.3">
      <c r="B1933">
        <v>3730</v>
      </c>
      <c r="C1933">
        <v>-1.8785894091599999</v>
      </c>
      <c r="D1933">
        <v>10.331353014199999</v>
      </c>
      <c r="E1933">
        <v>0</v>
      </c>
      <c r="S1933">
        <v>36708</v>
      </c>
      <c r="T1933" s="38">
        <v>170484757124</v>
      </c>
      <c r="U1933" s="38">
        <v>206342283505</v>
      </c>
      <c r="V1933" s="38">
        <v>-150000000000</v>
      </c>
      <c r="W1933" s="38"/>
      <c r="X1933" s="38">
        <v>206342283505</v>
      </c>
      <c r="Y1933" s="38">
        <v>-150000000000</v>
      </c>
    </row>
    <row r="1934" spans="2:25" hidden="1" x14ac:dyDescent="0.3">
      <c r="B1934">
        <v>2971</v>
      </c>
      <c r="C1934">
        <v>-1.8713470965300001</v>
      </c>
      <c r="D1934">
        <v>9.8444304049000007</v>
      </c>
      <c r="E1934">
        <v>0</v>
      </c>
      <c r="S1934">
        <v>36709</v>
      </c>
      <c r="T1934" s="38">
        <v>223374378568</v>
      </c>
      <c r="U1934" s="38">
        <v>231116448301</v>
      </c>
      <c r="V1934" s="38">
        <v>-150000000000</v>
      </c>
      <c r="W1934" s="38"/>
      <c r="X1934" s="38">
        <v>231116448301</v>
      </c>
      <c r="Y1934" s="38">
        <v>-150000000000</v>
      </c>
    </row>
    <row r="1935" spans="2:25" hidden="1" x14ac:dyDescent="0.3">
      <c r="B1935">
        <v>3731</v>
      </c>
      <c r="C1935">
        <v>-1.8641047839</v>
      </c>
      <c r="D1935">
        <v>9.3575077955699992</v>
      </c>
      <c r="E1935">
        <v>0</v>
      </c>
      <c r="S1935">
        <v>36710</v>
      </c>
      <c r="T1935" s="38">
        <v>220282414841</v>
      </c>
      <c r="U1935" s="38">
        <v>207108372240</v>
      </c>
      <c r="V1935" s="38">
        <v>-150000000000</v>
      </c>
      <c r="W1935" s="38"/>
      <c r="X1935" s="38">
        <v>207108372240</v>
      </c>
      <c r="Y1935" s="38">
        <v>-150000000000</v>
      </c>
    </row>
    <row r="1936" spans="2:25" hidden="1" x14ac:dyDescent="0.3">
      <c r="B1936">
        <v>2970</v>
      </c>
      <c r="C1936">
        <v>-1.8530583123</v>
      </c>
      <c r="D1936">
        <v>8.8718667014200001</v>
      </c>
      <c r="E1936">
        <v>0</v>
      </c>
      <c r="S1936">
        <v>36711</v>
      </c>
      <c r="T1936" s="38">
        <v>221272189693</v>
      </c>
      <c r="U1936" s="38">
        <v>215565882747</v>
      </c>
      <c r="V1936" s="38">
        <v>-150000000000</v>
      </c>
      <c r="W1936" s="38"/>
      <c r="X1936" s="38">
        <v>215565882747</v>
      </c>
      <c r="Y1936" s="38">
        <v>-150000000000</v>
      </c>
    </row>
    <row r="1937" spans="2:25" hidden="1" x14ac:dyDescent="0.3">
      <c r="B1937">
        <v>3732</v>
      </c>
      <c r="C1937">
        <v>-1.8420118406899999</v>
      </c>
      <c r="D1937">
        <v>8.3862256072600001</v>
      </c>
      <c r="E1937">
        <v>0</v>
      </c>
      <c r="S1937">
        <v>36712</v>
      </c>
      <c r="T1937" s="38">
        <v>222400458332</v>
      </c>
      <c r="U1937" s="38">
        <v>223689511210</v>
      </c>
      <c r="V1937" s="38">
        <v>-150000000000</v>
      </c>
      <c r="W1937" s="38"/>
      <c r="X1937" s="38">
        <v>223689511210</v>
      </c>
      <c r="Y1937" s="38">
        <v>-150000000000</v>
      </c>
    </row>
    <row r="1938" spans="2:25" hidden="1" x14ac:dyDescent="0.3">
      <c r="B1938">
        <v>2969</v>
      </c>
      <c r="C1938">
        <v>-1.8274024468800001</v>
      </c>
      <c r="D1938">
        <v>7.90318649615</v>
      </c>
      <c r="E1938">
        <v>0</v>
      </c>
      <c r="S1938">
        <v>36713</v>
      </c>
      <c r="T1938" s="38">
        <v>180023138449</v>
      </c>
      <c r="U1938" s="38">
        <v>206414544914</v>
      </c>
      <c r="V1938" s="38">
        <v>-150000000000</v>
      </c>
      <c r="W1938" s="38"/>
      <c r="X1938" s="38">
        <v>206414544914</v>
      </c>
      <c r="Y1938" s="38">
        <v>-150000000000</v>
      </c>
    </row>
    <row r="1939" spans="2:25" hidden="1" x14ac:dyDescent="0.3">
      <c r="B1939">
        <v>3733</v>
      </c>
      <c r="C1939">
        <v>-1.81279305307</v>
      </c>
      <c r="D1939">
        <v>7.4201473850299999</v>
      </c>
      <c r="E1939">
        <v>0</v>
      </c>
      <c r="S1939">
        <v>36714</v>
      </c>
      <c r="T1939" s="38">
        <v>199278504573</v>
      </c>
      <c r="U1939" s="38">
        <v>207743182019</v>
      </c>
      <c r="V1939" s="38">
        <v>-150000000000</v>
      </c>
      <c r="W1939" s="38"/>
      <c r="X1939" s="38">
        <v>207743182019</v>
      </c>
      <c r="Y1939" s="38">
        <v>-150000000000</v>
      </c>
    </row>
    <row r="1940" spans="2:25" hidden="1" x14ac:dyDescent="0.3">
      <c r="B1940">
        <v>2968</v>
      </c>
      <c r="C1940">
        <v>-1.7945624404</v>
      </c>
      <c r="D1940">
        <v>6.9383096334400003</v>
      </c>
      <c r="E1940">
        <v>0</v>
      </c>
      <c r="S1940">
        <v>36715</v>
      </c>
      <c r="T1940" s="38">
        <v>209253326919</v>
      </c>
      <c r="U1940" s="38">
        <v>209075937461</v>
      </c>
      <c r="V1940" s="38">
        <v>-150000000000</v>
      </c>
      <c r="W1940" s="38"/>
      <c r="X1940" s="38">
        <v>209075937461</v>
      </c>
      <c r="Y1940" s="38">
        <v>-150000000000</v>
      </c>
    </row>
    <row r="1941" spans="2:25" hidden="1" x14ac:dyDescent="0.3">
      <c r="B1941">
        <v>3734</v>
      </c>
      <c r="C1941">
        <v>-1.77633182773</v>
      </c>
      <c r="D1941">
        <v>6.4564718818399998</v>
      </c>
      <c r="E1941">
        <v>0</v>
      </c>
      <c r="S1941">
        <v>36716</v>
      </c>
      <c r="T1941" s="38">
        <v>174931725371</v>
      </c>
      <c r="U1941" s="38">
        <v>210908444240</v>
      </c>
      <c r="V1941" s="38">
        <v>-150000000000</v>
      </c>
      <c r="W1941" s="38"/>
      <c r="X1941" s="38">
        <v>210908444240</v>
      </c>
      <c r="Y1941" s="38">
        <v>-150000000000</v>
      </c>
    </row>
    <row r="1942" spans="2:25" hidden="1" x14ac:dyDescent="0.3">
      <c r="B1942">
        <v>2967</v>
      </c>
      <c r="C1942">
        <v>-1.7535486411200001</v>
      </c>
      <c r="D1942">
        <v>5.9756421719299997</v>
      </c>
      <c r="E1942">
        <v>0</v>
      </c>
      <c r="S1942">
        <v>36717</v>
      </c>
      <c r="T1942" s="38">
        <v>214466900964</v>
      </c>
      <c r="U1942" s="38">
        <v>213150846466</v>
      </c>
      <c r="V1942" s="38">
        <v>-150000000000</v>
      </c>
      <c r="W1942" s="38"/>
      <c r="X1942" s="38">
        <v>213150846466</v>
      </c>
      <c r="Y1942" s="38">
        <v>-150000000000</v>
      </c>
    </row>
    <row r="1943" spans="2:25" hidden="1" x14ac:dyDescent="0.3">
      <c r="B1943">
        <v>3735</v>
      </c>
      <c r="C1943">
        <v>-1.7307654545</v>
      </c>
      <c r="D1943">
        <v>5.4948124620199996</v>
      </c>
      <c r="E1943">
        <v>0</v>
      </c>
      <c r="S1943">
        <v>36718</v>
      </c>
      <c r="T1943" s="38">
        <v>218180362896</v>
      </c>
      <c r="U1943" s="38">
        <v>220886425962</v>
      </c>
      <c r="V1943" s="38">
        <v>-150000000000</v>
      </c>
      <c r="W1943" s="38"/>
      <c r="X1943" s="38">
        <v>220886425962</v>
      </c>
      <c r="Y1943" s="38">
        <v>-150000000000</v>
      </c>
    </row>
    <row r="1944" spans="2:25" hidden="1" x14ac:dyDescent="0.3">
      <c r="B1944">
        <v>2966</v>
      </c>
      <c r="C1944">
        <v>-1.7066691752000001</v>
      </c>
      <c r="D1944">
        <v>5.0143800141600003</v>
      </c>
      <c r="E1944">
        <v>0</v>
      </c>
      <c r="S1944">
        <v>36719</v>
      </c>
      <c r="T1944" s="38">
        <v>203454043609</v>
      </c>
      <c r="U1944" s="38">
        <v>213694309038</v>
      </c>
      <c r="V1944" s="38">
        <v>-150000000000</v>
      </c>
      <c r="W1944" s="38"/>
      <c r="X1944" s="38">
        <v>213694309038</v>
      </c>
      <c r="Y1944" s="38">
        <v>-150000000000</v>
      </c>
    </row>
    <row r="1945" spans="2:25" hidden="1" x14ac:dyDescent="0.3">
      <c r="B1945">
        <v>3736</v>
      </c>
      <c r="C1945">
        <v>-1.6825728958999999</v>
      </c>
      <c r="D1945">
        <v>4.5339475663000002</v>
      </c>
      <c r="E1945">
        <v>0</v>
      </c>
      <c r="S1945">
        <v>36720</v>
      </c>
      <c r="T1945" s="38">
        <v>179263546894</v>
      </c>
      <c r="U1945" s="38">
        <v>215539160395</v>
      </c>
      <c r="V1945" s="38">
        <v>-150000000000</v>
      </c>
      <c r="W1945" s="38"/>
      <c r="X1945" s="38">
        <v>215539160395</v>
      </c>
      <c r="Y1945" s="38">
        <v>-150000000000</v>
      </c>
    </row>
    <row r="1946" spans="2:25" hidden="1" x14ac:dyDescent="0.3">
      <c r="B1946">
        <v>2945</v>
      </c>
      <c r="C1946">
        <v>-1.66354331419</v>
      </c>
      <c r="D1946">
        <v>4.0508951866</v>
      </c>
      <c r="E1946">
        <v>0</v>
      </c>
      <c r="S1946">
        <v>36721</v>
      </c>
      <c r="T1946" s="38">
        <v>211375074167</v>
      </c>
      <c r="U1946" s="38">
        <v>218471389681</v>
      </c>
      <c r="V1946" s="38">
        <v>-150000000000</v>
      </c>
      <c r="W1946" s="38"/>
      <c r="X1946" s="38">
        <v>218471389681</v>
      </c>
      <c r="Y1946" s="38">
        <v>-150000000000</v>
      </c>
    </row>
    <row r="1947" spans="2:25" hidden="1" x14ac:dyDescent="0.3">
      <c r="B1947">
        <v>3759</v>
      </c>
      <c r="C1947">
        <v>-1.6445137324800001</v>
      </c>
      <c r="D1947">
        <v>3.5678428069099999</v>
      </c>
      <c r="E1947">
        <v>0</v>
      </c>
      <c r="S1947">
        <v>36722</v>
      </c>
      <c r="T1947" s="38">
        <v>184277351521</v>
      </c>
      <c r="U1947" s="38">
        <v>211273085342</v>
      </c>
      <c r="V1947" s="38">
        <v>-150000000000</v>
      </c>
      <c r="W1947" s="38"/>
      <c r="X1947" s="38">
        <v>211273085342</v>
      </c>
      <c r="Y1947" s="38">
        <v>-150000000000</v>
      </c>
    </row>
    <row r="1948" spans="2:25" hidden="1" x14ac:dyDescent="0.3">
      <c r="B1948">
        <v>2799</v>
      </c>
      <c r="C1948">
        <v>-1.6222568662400001</v>
      </c>
      <c r="D1948">
        <v>3.0839214034500002</v>
      </c>
      <c r="E1948">
        <v>0</v>
      </c>
      <c r="S1948">
        <v>36723</v>
      </c>
      <c r="T1948" s="38">
        <v>165290664099</v>
      </c>
      <c r="U1948" s="38">
        <v>219460842558</v>
      </c>
      <c r="V1948" s="38">
        <v>-150000000000</v>
      </c>
      <c r="W1948" s="38"/>
      <c r="X1948" s="38">
        <v>219460842558</v>
      </c>
      <c r="Y1948" s="38">
        <v>-150000000000</v>
      </c>
    </row>
    <row r="1949" spans="2:25" x14ac:dyDescent="0.3">
      <c r="B1949">
        <v>1254</v>
      </c>
      <c r="C1949">
        <v>-1.6</v>
      </c>
      <c r="D1949">
        <v>0</v>
      </c>
      <c r="E1949">
        <v>0</v>
      </c>
    </row>
    <row r="1950" spans="2:25" hidden="1" x14ac:dyDescent="0.3">
      <c r="B1950">
        <v>1647</v>
      </c>
      <c r="C1950">
        <v>-1.6</v>
      </c>
      <c r="D1950">
        <v>2.6</v>
      </c>
      <c r="E1950">
        <v>0</v>
      </c>
      <c r="S1950" t="s">
        <v>143</v>
      </c>
      <c r="T1950" s="38" t="s">
        <v>144</v>
      </c>
      <c r="U1950" s="38" t="s">
        <v>145</v>
      </c>
      <c r="V1950" s="38" t="s">
        <v>146</v>
      </c>
      <c r="X1950" t="s">
        <v>145</v>
      </c>
      <c r="Y1950" t="s">
        <v>146</v>
      </c>
    </row>
    <row r="1951" spans="2:25" hidden="1" x14ac:dyDescent="0.3">
      <c r="B1951">
        <v>3889</v>
      </c>
      <c r="C1951">
        <v>-1.6</v>
      </c>
      <c r="D1951">
        <v>0.433333333333</v>
      </c>
      <c r="E1951">
        <v>0</v>
      </c>
      <c r="S1951">
        <v>36724</v>
      </c>
      <c r="T1951" s="38">
        <v>169920316576</v>
      </c>
      <c r="U1951" s="38">
        <v>214917506558</v>
      </c>
      <c r="V1951" s="38">
        <v>-150000000000</v>
      </c>
      <c r="W1951" s="38"/>
      <c r="X1951" s="38">
        <v>214917506558</v>
      </c>
      <c r="Y1951" s="38">
        <v>-150000000000</v>
      </c>
    </row>
    <row r="1952" spans="2:25" hidden="1" x14ac:dyDescent="0.3">
      <c r="B1952">
        <v>3890</v>
      </c>
      <c r="C1952">
        <v>-1.6</v>
      </c>
      <c r="D1952">
        <v>0.86666666666699999</v>
      </c>
      <c r="E1952">
        <v>0</v>
      </c>
      <c r="S1952">
        <v>36725</v>
      </c>
      <c r="T1952" s="38">
        <v>169608240338</v>
      </c>
      <c r="U1952" s="38">
        <v>222978753148</v>
      </c>
      <c r="V1952" s="38">
        <v>-150000000000</v>
      </c>
      <c r="W1952" s="38"/>
      <c r="X1952" s="38">
        <v>222978753148</v>
      </c>
      <c r="Y1952" s="38">
        <v>-150000000000</v>
      </c>
    </row>
    <row r="1953" spans="2:25" hidden="1" x14ac:dyDescent="0.3">
      <c r="B1953">
        <v>3891</v>
      </c>
      <c r="C1953">
        <v>-1.6</v>
      </c>
      <c r="D1953">
        <v>1.3</v>
      </c>
      <c r="E1953">
        <v>0</v>
      </c>
      <c r="S1953">
        <v>36726</v>
      </c>
      <c r="T1953" s="38">
        <v>174252138099</v>
      </c>
      <c r="U1953" s="38">
        <v>219548222713</v>
      </c>
      <c r="V1953" s="38">
        <v>-150000000000</v>
      </c>
      <c r="W1953" s="38"/>
      <c r="X1953" s="38">
        <v>219548222713</v>
      </c>
      <c r="Y1953" s="38">
        <v>-150000000000</v>
      </c>
    </row>
    <row r="1954" spans="2:25" hidden="1" x14ac:dyDescent="0.3">
      <c r="B1954">
        <v>3892</v>
      </c>
      <c r="C1954">
        <v>-1.6</v>
      </c>
      <c r="D1954">
        <v>1.7333333333300001</v>
      </c>
      <c r="E1954">
        <v>0</v>
      </c>
      <c r="S1954">
        <v>36727</v>
      </c>
      <c r="T1954" s="38">
        <v>208986616437</v>
      </c>
      <c r="U1954" s="38">
        <v>237498492359</v>
      </c>
      <c r="V1954" s="38">
        <v>-150000000000</v>
      </c>
      <c r="W1954" s="38"/>
      <c r="X1954" s="38">
        <v>237498492359</v>
      </c>
      <c r="Y1954" s="38">
        <v>-150000000000</v>
      </c>
    </row>
    <row r="1955" spans="2:25" hidden="1" x14ac:dyDescent="0.3">
      <c r="B1955">
        <v>3893</v>
      </c>
      <c r="C1955">
        <v>-1.6</v>
      </c>
      <c r="D1955">
        <v>2.1666666666699999</v>
      </c>
      <c r="E1955">
        <v>0</v>
      </c>
      <c r="S1955">
        <v>36728</v>
      </c>
      <c r="T1955" s="38">
        <v>204421862608</v>
      </c>
      <c r="U1955" s="38">
        <v>233412693302</v>
      </c>
      <c r="V1955" s="38">
        <v>-150000000000</v>
      </c>
      <c r="W1955" s="38"/>
      <c r="X1955" s="38">
        <v>233412693302</v>
      </c>
      <c r="Y1955" s="38">
        <v>-150000000000</v>
      </c>
    </row>
    <row r="1956" spans="2:25" hidden="1" x14ac:dyDescent="0.3">
      <c r="B1956">
        <v>2912</v>
      </c>
      <c r="C1956">
        <v>-1.4338263125299999</v>
      </c>
      <c r="D1956">
        <v>18.190447396300002</v>
      </c>
      <c r="E1956">
        <v>0</v>
      </c>
      <c r="S1956">
        <v>36729</v>
      </c>
      <c r="T1956" s="38">
        <v>212576936009</v>
      </c>
      <c r="U1956" s="38">
        <v>234038009264</v>
      </c>
      <c r="V1956" s="38">
        <v>-150000000000</v>
      </c>
      <c r="W1956" s="38"/>
      <c r="X1956" s="38">
        <v>234038009264</v>
      </c>
      <c r="Y1956" s="38">
        <v>-150000000000</v>
      </c>
    </row>
    <row r="1957" spans="2:25" hidden="1" x14ac:dyDescent="0.3">
      <c r="B1957">
        <v>2911</v>
      </c>
      <c r="C1957">
        <v>-1.4332560700100001</v>
      </c>
      <c r="D1957">
        <v>17.211806267</v>
      </c>
      <c r="E1957">
        <v>0</v>
      </c>
      <c r="S1957">
        <v>36730</v>
      </c>
      <c r="T1957" s="38">
        <v>216713719805</v>
      </c>
      <c r="U1957" s="38">
        <v>231303714282</v>
      </c>
      <c r="V1957" s="38">
        <v>-150000000000</v>
      </c>
      <c r="W1957" s="38"/>
      <c r="X1957" s="38">
        <v>231303714282</v>
      </c>
      <c r="Y1957" s="38">
        <v>-150000000000</v>
      </c>
    </row>
    <row r="1958" spans="2:25" hidden="1" x14ac:dyDescent="0.3">
      <c r="B1958">
        <v>2907</v>
      </c>
      <c r="C1958">
        <v>-1.43265782061</v>
      </c>
      <c r="D1958">
        <v>13.2899039954</v>
      </c>
      <c r="E1958">
        <v>0</v>
      </c>
      <c r="S1958">
        <v>36731</v>
      </c>
      <c r="T1958" s="38">
        <v>219791441105</v>
      </c>
      <c r="U1958" s="38">
        <v>228127764586</v>
      </c>
      <c r="V1958" s="38">
        <v>-150000000000</v>
      </c>
      <c r="W1958" s="38"/>
      <c r="X1958" s="38">
        <v>228127764586</v>
      </c>
      <c r="Y1958" s="38">
        <v>-150000000000</v>
      </c>
    </row>
    <row r="1959" spans="2:25" hidden="1" x14ac:dyDescent="0.3">
      <c r="B1959">
        <v>2906</v>
      </c>
      <c r="C1959">
        <v>-1.43264701643</v>
      </c>
      <c r="D1959">
        <v>12.3105816562</v>
      </c>
      <c r="E1959">
        <v>0</v>
      </c>
      <c r="S1959">
        <v>36732</v>
      </c>
      <c r="T1959" s="38">
        <v>215571345669</v>
      </c>
      <c r="U1959" s="38">
        <v>225324679339</v>
      </c>
      <c r="V1959" s="38">
        <v>-150000000000</v>
      </c>
      <c r="W1959" s="38"/>
      <c r="X1959" s="38">
        <v>225324679339</v>
      </c>
      <c r="Y1959" s="38">
        <v>-150000000000</v>
      </c>
    </row>
    <row r="1960" spans="2:25" hidden="1" x14ac:dyDescent="0.3">
      <c r="B1960">
        <v>2908</v>
      </c>
      <c r="C1960">
        <v>-1.43216304502</v>
      </c>
      <c r="D1960">
        <v>14.2701434789</v>
      </c>
      <c r="E1960">
        <v>0</v>
      </c>
      <c r="S1960">
        <v>36733</v>
      </c>
      <c r="T1960" s="38">
        <v>189616229430</v>
      </c>
      <c r="U1960" s="38">
        <v>206898105019</v>
      </c>
      <c r="V1960" s="38">
        <v>-150000000000</v>
      </c>
      <c r="W1960" s="38"/>
      <c r="X1960" s="38">
        <v>206898105019</v>
      </c>
      <c r="Y1960" s="38">
        <v>-150000000000</v>
      </c>
    </row>
    <row r="1961" spans="2:25" hidden="1" x14ac:dyDescent="0.3">
      <c r="B1961">
        <v>2914</v>
      </c>
      <c r="C1961">
        <v>-1.4309525856400001</v>
      </c>
      <c r="D1961">
        <v>20.150559274300001</v>
      </c>
      <c r="E1961">
        <v>0</v>
      </c>
      <c r="S1961">
        <v>36734</v>
      </c>
      <c r="T1961" s="38">
        <v>193668860173</v>
      </c>
      <c r="U1961" s="38">
        <v>212079706421</v>
      </c>
      <c r="V1961" s="38">
        <v>-150000000000</v>
      </c>
      <c r="W1961" s="38"/>
      <c r="X1961" s="38">
        <v>212079706421</v>
      </c>
      <c r="Y1961" s="38">
        <v>-150000000000</v>
      </c>
    </row>
    <row r="1962" spans="2:25" hidden="1" x14ac:dyDescent="0.3">
      <c r="B1962">
        <v>2909</v>
      </c>
      <c r="C1962">
        <v>-1.43044212315</v>
      </c>
      <c r="D1962">
        <v>15.247449896099999</v>
      </c>
      <c r="E1962">
        <v>0</v>
      </c>
      <c r="S1962">
        <v>36735</v>
      </c>
      <c r="T1962" s="38">
        <v>177871664818</v>
      </c>
      <c r="U1962" s="38">
        <v>222973920914</v>
      </c>
      <c r="V1962" s="38">
        <v>-150000000000</v>
      </c>
      <c r="W1962" s="38"/>
      <c r="X1962" s="38">
        <v>222973920914</v>
      </c>
      <c r="Y1962" s="38">
        <v>-150000000000</v>
      </c>
    </row>
    <row r="1963" spans="2:25" hidden="1" x14ac:dyDescent="0.3">
      <c r="B1963">
        <v>2910</v>
      </c>
      <c r="C1963">
        <v>-1.42704849027</v>
      </c>
      <c r="D1963">
        <v>16.227862511200001</v>
      </c>
      <c r="E1963">
        <v>0</v>
      </c>
      <c r="S1963">
        <v>36736</v>
      </c>
      <c r="T1963" s="38">
        <v>179337951501</v>
      </c>
      <c r="U1963" s="38">
        <v>228627530004</v>
      </c>
      <c r="V1963" s="38">
        <v>-150000000000</v>
      </c>
      <c r="W1963" s="38"/>
      <c r="X1963" s="38">
        <v>228627530004</v>
      </c>
      <c r="Y1963" s="38">
        <v>-150000000000</v>
      </c>
    </row>
    <row r="1964" spans="2:25" hidden="1" x14ac:dyDescent="0.3">
      <c r="B1964">
        <v>2915</v>
      </c>
      <c r="C1964">
        <v>-1.4263659387700001</v>
      </c>
      <c r="D1964">
        <v>21.135947245800001</v>
      </c>
      <c r="E1964">
        <v>0</v>
      </c>
      <c r="S1964">
        <v>36737</v>
      </c>
      <c r="T1964" s="38">
        <v>173227767057</v>
      </c>
      <c r="U1964" s="38">
        <v>226404451349</v>
      </c>
      <c r="V1964" s="38">
        <v>-150000000000</v>
      </c>
      <c r="W1964" s="38"/>
      <c r="X1964" s="38">
        <v>226404451349</v>
      </c>
      <c r="Y1964" s="38">
        <v>-150000000000</v>
      </c>
    </row>
    <row r="1965" spans="2:25" hidden="1" x14ac:dyDescent="0.3">
      <c r="B1965">
        <v>2913</v>
      </c>
      <c r="C1965">
        <v>-1.42592145892</v>
      </c>
      <c r="D1965">
        <v>19.1692496768</v>
      </c>
      <c r="E1965">
        <v>0</v>
      </c>
      <c r="S1965">
        <v>36738</v>
      </c>
      <c r="T1965" s="38">
        <v>211727568138</v>
      </c>
      <c r="U1965" s="38">
        <v>224534793990</v>
      </c>
      <c r="V1965" s="38">
        <v>-150000000000</v>
      </c>
      <c r="W1965" s="38"/>
      <c r="X1965" s="38">
        <v>224534793990</v>
      </c>
      <c r="Y1965" s="38">
        <v>-150000000000</v>
      </c>
    </row>
    <row r="1966" spans="2:25" hidden="1" x14ac:dyDescent="0.3">
      <c r="B1966">
        <v>2905</v>
      </c>
      <c r="C1966">
        <v>-1.4245122555900001</v>
      </c>
      <c r="D1966">
        <v>11.3324792402</v>
      </c>
      <c r="E1966">
        <v>0</v>
      </c>
      <c r="S1966">
        <v>36739</v>
      </c>
      <c r="T1966" s="38">
        <v>208932905805</v>
      </c>
      <c r="U1966" s="38">
        <v>230472804388</v>
      </c>
      <c r="V1966" s="38">
        <v>-150000000000</v>
      </c>
      <c r="W1966" s="38"/>
      <c r="X1966" s="38">
        <v>230472804388</v>
      </c>
      <c r="Y1966" s="38">
        <v>-150000000000</v>
      </c>
    </row>
    <row r="1967" spans="2:25" hidden="1" x14ac:dyDescent="0.3">
      <c r="B1967">
        <v>2398</v>
      </c>
      <c r="C1967">
        <v>-1.4205882352899999</v>
      </c>
      <c r="D1967">
        <v>24.1</v>
      </c>
      <c r="E1967">
        <v>0</v>
      </c>
      <c r="S1967">
        <v>36740</v>
      </c>
      <c r="T1967" s="38">
        <v>213069689600</v>
      </c>
      <c r="U1967" s="38">
        <v>227738509406</v>
      </c>
      <c r="V1967" s="38">
        <v>-150000000000</v>
      </c>
      <c r="W1967" s="38"/>
      <c r="X1967" s="38">
        <v>227738509406</v>
      </c>
      <c r="Y1967" s="38">
        <v>-150000000000</v>
      </c>
    </row>
    <row r="1968" spans="2:25" hidden="1" x14ac:dyDescent="0.3">
      <c r="B1968">
        <v>2859</v>
      </c>
      <c r="C1968">
        <v>-1.41964264897</v>
      </c>
      <c r="D1968">
        <v>23.114945162200002</v>
      </c>
      <c r="E1968">
        <v>0</v>
      </c>
      <c r="S1968">
        <v>36741</v>
      </c>
      <c r="T1968" s="38">
        <v>193261771491</v>
      </c>
      <c r="U1968" s="38">
        <v>227059281941</v>
      </c>
      <c r="V1968" s="38">
        <v>-150000000000</v>
      </c>
      <c r="W1968" s="38"/>
      <c r="X1968" s="38">
        <v>227059281941</v>
      </c>
      <c r="Y1968" s="38">
        <v>-150000000000</v>
      </c>
    </row>
    <row r="1969" spans="2:25" hidden="1" x14ac:dyDescent="0.3">
      <c r="B1969">
        <v>2916</v>
      </c>
      <c r="C1969">
        <v>-1.4166261098799999</v>
      </c>
      <c r="D1969">
        <v>22.129721545300001</v>
      </c>
      <c r="E1969">
        <v>0</v>
      </c>
      <c r="S1969">
        <v>36742</v>
      </c>
      <c r="T1969" s="38">
        <v>196663572768</v>
      </c>
      <c r="U1969" s="38">
        <v>217432604730</v>
      </c>
      <c r="V1969" s="38">
        <v>-150000000000</v>
      </c>
      <c r="W1969" s="38"/>
      <c r="X1969" s="38">
        <v>217432604730</v>
      </c>
      <c r="Y1969" s="38">
        <v>-150000000000</v>
      </c>
    </row>
    <row r="1970" spans="2:25" hidden="1" x14ac:dyDescent="0.3">
      <c r="B1970">
        <v>2904</v>
      </c>
      <c r="C1970">
        <v>-1.41278905248</v>
      </c>
      <c r="D1970">
        <v>10.354905557</v>
      </c>
      <c r="E1970">
        <v>0</v>
      </c>
      <c r="S1970">
        <v>36743</v>
      </c>
      <c r="T1970" s="38">
        <v>182917161569</v>
      </c>
      <c r="U1970" s="38">
        <v>220565989870</v>
      </c>
      <c r="V1970" s="38">
        <v>-150000000000</v>
      </c>
      <c r="W1970" s="38"/>
      <c r="X1970" s="38">
        <v>220565989870</v>
      </c>
      <c r="Y1970" s="38">
        <v>-150000000000</v>
      </c>
    </row>
    <row r="1971" spans="2:25" hidden="1" x14ac:dyDescent="0.3">
      <c r="B1971">
        <v>2903</v>
      </c>
      <c r="C1971">
        <v>-1.4051371747100001</v>
      </c>
      <c r="D1971">
        <v>9.3793847206599992</v>
      </c>
      <c r="E1971">
        <v>0</v>
      </c>
      <c r="T1971" s="38"/>
      <c r="U1971" s="38"/>
      <c r="V1971" s="38"/>
    </row>
    <row r="1972" spans="2:25" hidden="1" x14ac:dyDescent="0.3">
      <c r="B1972">
        <v>2902</v>
      </c>
      <c r="C1972">
        <v>-1.3851224396199999</v>
      </c>
      <c r="D1972">
        <v>8.4082909879999992</v>
      </c>
      <c r="E1972">
        <v>0</v>
      </c>
      <c r="S1972" t="s">
        <v>143</v>
      </c>
      <c r="T1972" s="38" t="s">
        <v>144</v>
      </c>
      <c r="U1972" s="38" t="s">
        <v>145</v>
      </c>
      <c r="V1972" s="38" t="s">
        <v>146</v>
      </c>
      <c r="X1972" t="s">
        <v>145</v>
      </c>
      <c r="Y1972" t="s">
        <v>146</v>
      </c>
    </row>
    <row r="1973" spans="2:25" hidden="1" x14ac:dyDescent="0.3">
      <c r="B1973">
        <v>2901</v>
      </c>
      <c r="C1973">
        <v>-1.3631007469</v>
      </c>
      <c r="D1973">
        <v>7.4394667003599997</v>
      </c>
      <c r="E1973">
        <v>0</v>
      </c>
      <c r="S1973">
        <v>36744</v>
      </c>
      <c r="T1973" s="38">
        <v>187930966195</v>
      </c>
      <c r="U1973" s="38">
        <v>216299914816</v>
      </c>
      <c r="V1973" s="38">
        <v>-150000000000</v>
      </c>
      <c r="W1973" s="38"/>
      <c r="X1973" s="38">
        <v>216299914816</v>
      </c>
      <c r="Y1973" s="38">
        <v>-150000000000</v>
      </c>
    </row>
    <row r="1974" spans="2:25" hidden="1" x14ac:dyDescent="0.3">
      <c r="B1974">
        <v>2900</v>
      </c>
      <c r="C1974">
        <v>-1.3394329811700001</v>
      </c>
      <c r="D1974">
        <v>6.4716625426299998</v>
      </c>
      <c r="E1974">
        <v>0</v>
      </c>
      <c r="S1974">
        <v>36745</v>
      </c>
      <c r="T1974" s="38">
        <v>184383448251</v>
      </c>
      <c r="U1974" s="38">
        <v>226219598960</v>
      </c>
      <c r="V1974" s="38">
        <v>-150000000000</v>
      </c>
      <c r="W1974" s="38"/>
      <c r="X1974" s="38">
        <v>226219598960</v>
      </c>
      <c r="Y1974" s="38">
        <v>-150000000000</v>
      </c>
    </row>
    <row r="1975" spans="2:25" hidden="1" x14ac:dyDescent="0.3">
      <c r="B1975">
        <v>2899</v>
      </c>
      <c r="C1975">
        <v>-1.3005601444099999</v>
      </c>
      <c r="D1975">
        <v>5.5084224805000002</v>
      </c>
      <c r="E1975">
        <v>0</v>
      </c>
      <c r="S1975">
        <v>36746</v>
      </c>
      <c r="T1975" s="38">
        <v>190925678790</v>
      </c>
      <c r="U1975" s="38">
        <v>221652813126</v>
      </c>
      <c r="V1975" s="38">
        <v>-150000000000</v>
      </c>
      <c r="W1975" s="38"/>
      <c r="X1975" s="38">
        <v>221652813126</v>
      </c>
      <c r="Y1975" s="38">
        <v>-150000000000</v>
      </c>
    </row>
    <row r="1976" spans="2:25" hidden="1" x14ac:dyDescent="0.3">
      <c r="B1976">
        <v>2898</v>
      </c>
      <c r="C1976">
        <v>-1.2668897561300001</v>
      </c>
      <c r="D1976">
        <v>4.5422293651299999</v>
      </c>
      <c r="E1976">
        <v>0</v>
      </c>
      <c r="S1976">
        <v>36747</v>
      </c>
      <c r="T1976" s="38">
        <v>202959096971</v>
      </c>
      <c r="U1976" s="38">
        <v>223989036667</v>
      </c>
      <c r="V1976" s="38">
        <v>-150000000000</v>
      </c>
      <c r="W1976" s="38"/>
      <c r="X1976" s="38">
        <v>223989036667</v>
      </c>
      <c r="Y1976" s="38">
        <v>-150000000000</v>
      </c>
    </row>
    <row r="1977" spans="2:25" hidden="1" x14ac:dyDescent="0.3">
      <c r="B1977">
        <v>2876</v>
      </c>
      <c r="C1977">
        <v>-1.2336576155000001</v>
      </c>
      <c r="D1977">
        <v>3.5741288408699998</v>
      </c>
      <c r="E1977">
        <v>0</v>
      </c>
      <c r="S1977">
        <v>36748</v>
      </c>
      <c r="T1977" s="38">
        <v>208520924127</v>
      </c>
      <c r="U1977" s="38">
        <v>214821815439</v>
      </c>
      <c r="V1977" s="38">
        <v>-150000000000</v>
      </c>
      <c r="W1977" s="38"/>
      <c r="X1977" s="38">
        <v>214821815439</v>
      </c>
      <c r="Y1977" s="38">
        <v>-150000000000</v>
      </c>
    </row>
    <row r="1978" spans="2:25" x14ac:dyDescent="0.3">
      <c r="B1978">
        <v>1253</v>
      </c>
      <c r="C1978">
        <v>-1.2</v>
      </c>
      <c r="D1978">
        <v>0</v>
      </c>
      <c r="E1978">
        <v>0</v>
      </c>
      <c r="T1978" s="38"/>
      <c r="U1978" s="38"/>
      <c r="V1978" s="38"/>
      <c r="W1978" s="38"/>
      <c r="X1978" s="38"/>
      <c r="Y1978" s="38"/>
    </row>
    <row r="1979" spans="2:25" hidden="1" x14ac:dyDescent="0.3">
      <c r="B1979">
        <v>1646</v>
      </c>
      <c r="C1979">
        <v>-1.2</v>
      </c>
      <c r="D1979">
        <v>2.6</v>
      </c>
      <c r="E1979">
        <v>0</v>
      </c>
      <c r="S1979">
        <v>36750</v>
      </c>
      <c r="T1979" s="38">
        <v>179604145787</v>
      </c>
      <c r="U1979" s="38">
        <v>210953560480</v>
      </c>
      <c r="V1979" s="38">
        <v>-150000000000</v>
      </c>
      <c r="W1979" s="38"/>
      <c r="X1979" s="38">
        <v>210953560480</v>
      </c>
      <c r="Y1979" s="38">
        <v>-150000000000</v>
      </c>
    </row>
    <row r="1980" spans="2:25" hidden="1" x14ac:dyDescent="0.3">
      <c r="B1980">
        <v>3887</v>
      </c>
      <c r="C1980">
        <v>-1.2</v>
      </c>
      <c r="D1980">
        <v>0.86666666666699999</v>
      </c>
      <c r="E1980">
        <v>0</v>
      </c>
      <c r="S1980">
        <v>36751</v>
      </c>
      <c r="T1980" s="38">
        <v>214229224207</v>
      </c>
      <c r="U1980" s="38">
        <v>222120963923</v>
      </c>
      <c r="V1980" s="38">
        <v>-150000000000</v>
      </c>
      <c r="W1980" s="38"/>
      <c r="X1980" s="38">
        <v>222120963923</v>
      </c>
      <c r="Y1980" s="38">
        <v>-150000000000</v>
      </c>
    </row>
    <row r="1981" spans="2:25" hidden="1" x14ac:dyDescent="0.3">
      <c r="B1981">
        <v>3888</v>
      </c>
      <c r="C1981">
        <v>-1.2</v>
      </c>
      <c r="D1981">
        <v>1.7333333333300001</v>
      </c>
      <c r="E1981">
        <v>0</v>
      </c>
      <c r="S1981">
        <v>36752</v>
      </c>
      <c r="T1981" s="38">
        <v>188950557254</v>
      </c>
      <c r="U1981" s="38">
        <v>211592610203</v>
      </c>
      <c r="V1981" s="38">
        <v>-150000000000</v>
      </c>
      <c r="W1981" s="38"/>
      <c r="X1981" s="38">
        <v>211592610203</v>
      </c>
      <c r="Y1981" s="38">
        <v>-150000000000</v>
      </c>
    </row>
    <row r="1982" spans="2:25" hidden="1" x14ac:dyDescent="0.3">
      <c r="B1982">
        <v>3802</v>
      </c>
      <c r="C1982">
        <v>-0.95979161931800006</v>
      </c>
      <c r="D1982">
        <v>12.334109162100001</v>
      </c>
      <c r="E1982">
        <v>0</v>
      </c>
      <c r="S1982">
        <v>36753</v>
      </c>
      <c r="T1982" s="38">
        <v>178922948002</v>
      </c>
      <c r="U1982" s="38">
        <v>220124760310</v>
      </c>
      <c r="V1982" s="38">
        <v>-150000000000</v>
      </c>
      <c r="W1982" s="38"/>
      <c r="X1982" s="38">
        <v>220124760310</v>
      </c>
      <c r="Y1982" s="38">
        <v>-150000000000</v>
      </c>
    </row>
    <row r="1983" spans="2:25" hidden="1" x14ac:dyDescent="0.3">
      <c r="B1983">
        <v>2833</v>
      </c>
      <c r="C1983">
        <v>-0.95974698178600004</v>
      </c>
      <c r="D1983">
        <v>12.823279401300001</v>
      </c>
      <c r="E1983">
        <v>0</v>
      </c>
      <c r="S1983">
        <v>36754</v>
      </c>
      <c r="T1983" s="38">
        <v>222669415079</v>
      </c>
      <c r="U1983" s="38">
        <v>227727134418</v>
      </c>
      <c r="V1983" s="38">
        <v>-150000000000</v>
      </c>
      <c r="W1983" s="38"/>
      <c r="X1983" s="38">
        <v>227727134418</v>
      </c>
      <c r="Y1983" s="38">
        <v>-150000000000</v>
      </c>
    </row>
    <row r="1984" spans="2:25" hidden="1" x14ac:dyDescent="0.3">
      <c r="B1984">
        <v>2832</v>
      </c>
      <c r="C1984">
        <v>-0.95972278266800004</v>
      </c>
      <c r="D1984">
        <v>11.845168361600001</v>
      </c>
      <c r="E1984">
        <v>0</v>
      </c>
      <c r="S1984">
        <v>36755</v>
      </c>
      <c r="T1984" s="38">
        <v>222131501586</v>
      </c>
      <c r="U1984" s="38">
        <v>219651888001</v>
      </c>
      <c r="V1984" s="38">
        <v>-150000000000</v>
      </c>
      <c r="W1984" s="38"/>
      <c r="X1984" s="38">
        <v>219651888001</v>
      </c>
      <c r="Y1984" s="38">
        <v>-150000000000</v>
      </c>
    </row>
    <row r="1985" spans="2:25" hidden="1" x14ac:dyDescent="0.3">
      <c r="B1985">
        <v>3801</v>
      </c>
      <c r="C1985">
        <v>-0.95970234425400003</v>
      </c>
      <c r="D1985">
        <v>13.312449640500001</v>
      </c>
      <c r="E1985">
        <v>0</v>
      </c>
      <c r="S1985">
        <v>36756</v>
      </c>
      <c r="T1985" s="38">
        <v>220412877801</v>
      </c>
      <c r="U1985" s="38">
        <v>211479877493</v>
      </c>
      <c r="V1985" s="38">
        <v>-150000000000</v>
      </c>
      <c r="W1985" s="38"/>
      <c r="X1985" s="38">
        <v>211479877493</v>
      </c>
      <c r="Y1985" s="38">
        <v>-150000000000</v>
      </c>
    </row>
    <row r="1986" spans="2:25" hidden="1" x14ac:dyDescent="0.3">
      <c r="B1986">
        <v>3803</v>
      </c>
      <c r="C1986">
        <v>-0.95965394601800003</v>
      </c>
      <c r="D1986">
        <v>11.356227561000001</v>
      </c>
      <c r="E1986">
        <v>0</v>
      </c>
      <c r="S1986">
        <v>36757</v>
      </c>
      <c r="T1986" s="38">
        <v>169635152479</v>
      </c>
      <c r="U1986" s="38">
        <v>226985821180</v>
      </c>
      <c r="V1986" s="38">
        <v>-150000000000</v>
      </c>
      <c r="W1986" s="38"/>
      <c r="X1986" s="38">
        <v>226985821180</v>
      </c>
      <c r="Y1986" s="38">
        <v>-150000000000</v>
      </c>
    </row>
    <row r="1987" spans="2:25" hidden="1" x14ac:dyDescent="0.3">
      <c r="B1987">
        <v>2834</v>
      </c>
      <c r="C1987">
        <v>-0.95907135623399997</v>
      </c>
      <c r="D1987">
        <v>13.8016531024</v>
      </c>
      <c r="E1987">
        <v>0</v>
      </c>
      <c r="S1987">
        <v>36758</v>
      </c>
      <c r="T1987" s="38">
        <v>170259304956</v>
      </c>
      <c r="U1987" s="38">
        <v>210863328001</v>
      </c>
      <c r="V1987" s="38">
        <v>-150000000000</v>
      </c>
      <c r="W1987" s="38"/>
      <c r="X1987" s="38">
        <v>210863328001</v>
      </c>
      <c r="Y1987" s="38">
        <v>-150000000000</v>
      </c>
    </row>
    <row r="1988" spans="2:25" hidden="1" x14ac:dyDescent="0.3">
      <c r="B1988">
        <v>3800</v>
      </c>
      <c r="C1988">
        <v>-0.958440368215</v>
      </c>
      <c r="D1988">
        <v>14.2908565642</v>
      </c>
      <c r="E1988">
        <v>0</v>
      </c>
      <c r="S1988">
        <v>36759</v>
      </c>
      <c r="T1988" s="38">
        <v>170710209292</v>
      </c>
      <c r="U1988" s="38">
        <v>201821239008</v>
      </c>
      <c r="V1988" s="38">
        <v>-150000000000</v>
      </c>
      <c r="W1988" s="38"/>
      <c r="X1988" s="38">
        <v>201821239008</v>
      </c>
      <c r="Y1988" s="38">
        <v>-150000000000</v>
      </c>
    </row>
    <row r="1989" spans="2:25" hidden="1" x14ac:dyDescent="0.3">
      <c r="B1989">
        <v>2835</v>
      </c>
      <c r="C1989">
        <v>-0.95684527162599997</v>
      </c>
      <c r="D1989">
        <v>14.7800021991</v>
      </c>
      <c r="E1989">
        <v>0</v>
      </c>
      <c r="S1989">
        <v>36760</v>
      </c>
      <c r="T1989" s="38">
        <v>220151951882</v>
      </c>
      <c r="U1989" s="38">
        <v>202736866986</v>
      </c>
      <c r="V1989" s="38">
        <v>-150000000000</v>
      </c>
      <c r="W1989" s="38"/>
      <c r="X1989" s="38">
        <v>202736866986</v>
      </c>
      <c r="Y1989" s="38">
        <v>-150000000000</v>
      </c>
    </row>
    <row r="1990" spans="2:25" hidden="1" x14ac:dyDescent="0.3">
      <c r="B1990">
        <v>3799</v>
      </c>
      <c r="C1990">
        <v>-0.95525017503800003</v>
      </c>
      <c r="D1990">
        <v>15.2691478339</v>
      </c>
      <c r="E1990">
        <v>0</v>
      </c>
      <c r="S1990">
        <v>36761</v>
      </c>
      <c r="T1990" s="38">
        <v>209985729711</v>
      </c>
      <c r="U1990" s="38">
        <v>203330059484</v>
      </c>
      <c r="V1990" s="38">
        <v>-150000000000</v>
      </c>
      <c r="W1990" s="38"/>
      <c r="X1990" s="38">
        <v>203330059484</v>
      </c>
      <c r="Y1990" s="38">
        <v>-150000000000</v>
      </c>
    </row>
    <row r="1991" spans="2:25" hidden="1" x14ac:dyDescent="0.3">
      <c r="B1991">
        <v>3797</v>
      </c>
      <c r="C1991">
        <v>-0.95396985182299998</v>
      </c>
      <c r="D1991">
        <v>17.226561794799998</v>
      </c>
      <c r="E1991">
        <v>0</v>
      </c>
      <c r="S1991">
        <v>36762</v>
      </c>
      <c r="T1991" s="38">
        <v>200169846056</v>
      </c>
      <c r="U1991" s="38">
        <v>202919561400</v>
      </c>
      <c r="V1991" s="38">
        <v>-150000000000</v>
      </c>
      <c r="W1991" s="38"/>
      <c r="X1991" s="38">
        <v>202919561400</v>
      </c>
      <c r="Y1991" s="38">
        <v>-150000000000</v>
      </c>
    </row>
    <row r="1992" spans="2:25" hidden="1" x14ac:dyDescent="0.3">
      <c r="B1992">
        <v>2831</v>
      </c>
      <c r="C1992">
        <v>-0.95332132091099997</v>
      </c>
      <c r="D1992">
        <v>10.8673428304</v>
      </c>
      <c r="E1992">
        <v>0</v>
      </c>
      <c r="S1992">
        <v>36763</v>
      </c>
      <c r="T1992" s="38">
        <v>190281901607</v>
      </c>
      <c r="U1992" s="38">
        <v>202203599834</v>
      </c>
      <c r="V1992" s="38">
        <v>-150000000000</v>
      </c>
      <c r="W1992" s="38"/>
      <c r="X1992" s="38">
        <v>202203599834</v>
      </c>
      <c r="Y1992" s="38">
        <v>-150000000000</v>
      </c>
    </row>
    <row r="1993" spans="2:25" hidden="1" x14ac:dyDescent="0.3">
      <c r="B1993">
        <v>2836</v>
      </c>
      <c r="C1993">
        <v>-0.95241831717000003</v>
      </c>
      <c r="D1993">
        <v>15.758100176399999</v>
      </c>
      <c r="E1993">
        <v>0</v>
      </c>
      <c r="T1993" s="38"/>
      <c r="U1993" s="38"/>
      <c r="V1993" s="38"/>
    </row>
    <row r="1994" spans="2:25" hidden="1" x14ac:dyDescent="0.3">
      <c r="B1994">
        <v>2838</v>
      </c>
      <c r="C1994">
        <v>-0.95223811664900004</v>
      </c>
      <c r="D1994">
        <v>17.715521346399999</v>
      </c>
      <c r="E1994">
        <v>0</v>
      </c>
      <c r="S1994" t="s">
        <v>143</v>
      </c>
      <c r="T1994" s="38" t="s">
        <v>144</v>
      </c>
      <c r="U1994" s="38" t="s">
        <v>145</v>
      </c>
      <c r="V1994" s="38" t="s">
        <v>146</v>
      </c>
      <c r="X1994" t="s">
        <v>145</v>
      </c>
      <c r="Y1994" t="s">
        <v>146</v>
      </c>
    </row>
    <row r="1995" spans="2:25" hidden="1" x14ac:dyDescent="0.3">
      <c r="B1995">
        <v>2837</v>
      </c>
      <c r="C1995">
        <v>-0.95177815556199996</v>
      </c>
      <c r="D1995">
        <v>16.736807156899999</v>
      </c>
      <c r="E1995">
        <v>0</v>
      </c>
      <c r="S1995">
        <v>36764</v>
      </c>
      <c r="T1995" s="38">
        <v>180442131111</v>
      </c>
      <c r="U1995" s="38">
        <v>201875529348</v>
      </c>
      <c r="V1995" s="38">
        <v>-150000000000</v>
      </c>
      <c r="W1995" s="38"/>
      <c r="X1995" s="38">
        <v>201875529348</v>
      </c>
      <c r="Y1995" s="38">
        <v>-150000000000</v>
      </c>
    </row>
    <row r="1996" spans="2:25" hidden="1" x14ac:dyDescent="0.3">
      <c r="B1996">
        <v>3796</v>
      </c>
      <c r="C1996">
        <v>-0.95050638147599997</v>
      </c>
      <c r="D1996">
        <v>18.204480898</v>
      </c>
      <c r="E1996">
        <v>0</v>
      </c>
      <c r="S1996">
        <v>36765</v>
      </c>
      <c r="T1996" s="38">
        <v>224079342058</v>
      </c>
      <c r="U1996" s="38">
        <v>234505762185</v>
      </c>
      <c r="V1996" s="38">
        <v>-150000000000</v>
      </c>
      <c r="W1996" s="38"/>
      <c r="X1996" s="38">
        <v>234505762185</v>
      </c>
      <c r="Y1996" s="38">
        <v>-150000000000</v>
      </c>
    </row>
    <row r="1997" spans="2:25" hidden="1" x14ac:dyDescent="0.3">
      <c r="B1997">
        <v>3798</v>
      </c>
      <c r="C1997">
        <v>-0.94958645930100005</v>
      </c>
      <c r="D1997">
        <v>16.247052518899999</v>
      </c>
      <c r="E1997">
        <v>0</v>
      </c>
      <c r="S1997">
        <v>36766</v>
      </c>
      <c r="T1997" s="38">
        <v>216513972478</v>
      </c>
      <c r="U1997" s="38">
        <v>234079033810</v>
      </c>
      <c r="V1997" s="38">
        <v>-150000000000</v>
      </c>
      <c r="W1997" s="38"/>
      <c r="X1997" s="38">
        <v>234079033810</v>
      </c>
      <c r="Y1997" s="38">
        <v>-150000000000</v>
      </c>
    </row>
    <row r="1998" spans="2:25" hidden="1" x14ac:dyDescent="0.3">
      <c r="B1998">
        <v>3793</v>
      </c>
      <c r="C1998">
        <v>-0.94885473655999997</v>
      </c>
      <c r="D1998">
        <v>21.1430849403</v>
      </c>
      <c r="E1998">
        <v>0</v>
      </c>
      <c r="S1998">
        <v>36767</v>
      </c>
      <c r="T1998" s="38">
        <v>200203825677</v>
      </c>
      <c r="U1998" s="38">
        <v>232828401885</v>
      </c>
      <c r="V1998" s="38">
        <v>-150000000000</v>
      </c>
      <c r="W1998" s="38"/>
      <c r="X1998" s="38">
        <v>232828401885</v>
      </c>
      <c r="Y1998" s="38">
        <v>-150000000000</v>
      </c>
    </row>
    <row r="1999" spans="2:25" hidden="1" x14ac:dyDescent="0.3">
      <c r="B1999">
        <v>2839</v>
      </c>
      <c r="C1999">
        <v>-0.94808206448900001</v>
      </c>
      <c r="D1999">
        <v>18.693920229100002</v>
      </c>
      <c r="E1999">
        <v>0</v>
      </c>
      <c r="S1999">
        <v>36768</v>
      </c>
      <c r="T1999" s="38">
        <v>191583560537</v>
      </c>
      <c r="U1999" s="38">
        <v>231820157061</v>
      </c>
      <c r="V1999" s="38">
        <v>-150000000000</v>
      </c>
      <c r="W1999" s="38"/>
      <c r="X1999" s="38">
        <v>231820157061</v>
      </c>
      <c r="Y1999" s="38">
        <v>-150000000000</v>
      </c>
    </row>
    <row r="2000" spans="2:25" hidden="1" x14ac:dyDescent="0.3">
      <c r="B2000">
        <v>2841</v>
      </c>
      <c r="C2000">
        <v>-0.94744686298199998</v>
      </c>
      <c r="D2000">
        <v>20.6533910142</v>
      </c>
      <c r="E2000">
        <v>0</v>
      </c>
      <c r="S2000">
        <v>36769</v>
      </c>
      <c r="T2000" s="38">
        <v>181855521367</v>
      </c>
      <c r="U2000" s="38">
        <v>231431978490</v>
      </c>
      <c r="V2000" s="38">
        <v>-150000000000</v>
      </c>
      <c r="W2000" s="38"/>
      <c r="X2000" s="38">
        <v>231431978490</v>
      </c>
      <c r="Y2000" s="38">
        <v>-150000000000</v>
      </c>
    </row>
    <row r="2001" spans="2:25" hidden="1" x14ac:dyDescent="0.3">
      <c r="B2001">
        <v>2397</v>
      </c>
      <c r="C2001">
        <v>-0.94705882352899995</v>
      </c>
      <c r="D2001">
        <v>24.1</v>
      </c>
      <c r="E2001">
        <v>0</v>
      </c>
      <c r="S2001">
        <v>36770</v>
      </c>
      <c r="T2001" s="38">
        <v>171010134458</v>
      </c>
      <c r="U2001" s="38">
        <v>234109264386</v>
      </c>
      <c r="V2001" s="38">
        <v>-150000000000</v>
      </c>
      <c r="W2001" s="38"/>
      <c r="X2001" s="38">
        <v>234109264386</v>
      </c>
      <c r="Y2001" s="38">
        <v>-150000000000</v>
      </c>
    </row>
    <row r="2002" spans="2:25" hidden="1" x14ac:dyDescent="0.3">
      <c r="B2002">
        <v>3804</v>
      </c>
      <c r="C2002">
        <v>-0.94698869580400002</v>
      </c>
      <c r="D2002">
        <v>10.3784580998</v>
      </c>
      <c r="E2002">
        <v>0</v>
      </c>
      <c r="S2002">
        <v>36771</v>
      </c>
      <c r="T2002" s="38">
        <v>169581328197</v>
      </c>
      <c r="U2002" s="38">
        <v>218971685116</v>
      </c>
      <c r="V2002" s="38">
        <v>-150000000000</v>
      </c>
      <c r="W2002" s="38"/>
      <c r="X2002" s="38">
        <v>218971685116</v>
      </c>
      <c r="Y2002" s="38">
        <v>-150000000000</v>
      </c>
    </row>
    <row r="2003" spans="2:25" hidden="1" x14ac:dyDescent="0.3">
      <c r="B2003">
        <v>2842</v>
      </c>
      <c r="C2003">
        <v>-0.946880953636</v>
      </c>
      <c r="D2003">
        <v>21.640574236799999</v>
      </c>
      <c r="E2003">
        <v>0</v>
      </c>
      <c r="S2003">
        <v>36772</v>
      </c>
      <c r="T2003" s="38">
        <v>208639899540</v>
      </c>
      <c r="U2003" s="38">
        <v>233996984719</v>
      </c>
      <c r="V2003" s="38">
        <v>-150000000000</v>
      </c>
      <c r="W2003" s="38"/>
      <c r="X2003" s="38">
        <v>233996984719</v>
      </c>
      <c r="Y2003" s="38">
        <v>-150000000000</v>
      </c>
    </row>
    <row r="2004" spans="2:25" hidden="1" x14ac:dyDescent="0.3">
      <c r="B2004">
        <v>2830</v>
      </c>
      <c r="C2004">
        <v>-0.94657913065499999</v>
      </c>
      <c r="D2004">
        <v>9.8898598727600007</v>
      </c>
      <c r="E2004">
        <v>0</v>
      </c>
      <c r="S2004">
        <v>36773</v>
      </c>
      <c r="T2004" s="38">
        <v>216913467131</v>
      </c>
      <c r="U2004" s="38">
        <v>228528394754</v>
      </c>
      <c r="V2004" s="38">
        <v>-150000000000</v>
      </c>
      <c r="W2004" s="38"/>
      <c r="X2004" s="38">
        <v>228528394754</v>
      </c>
      <c r="Y2004" s="38">
        <v>-150000000000</v>
      </c>
    </row>
    <row r="2005" spans="2:25" hidden="1" x14ac:dyDescent="0.3">
      <c r="B2005">
        <v>3805</v>
      </c>
      <c r="C2005">
        <v>-0.94616956550599995</v>
      </c>
      <c r="D2005">
        <v>9.40126164574</v>
      </c>
      <c r="E2005">
        <v>0</v>
      </c>
      <c r="S2005">
        <v>36774</v>
      </c>
      <c r="T2005" s="38">
        <v>176820381635</v>
      </c>
      <c r="U2005" s="38">
        <v>225823081518</v>
      </c>
      <c r="V2005" s="38">
        <v>-150000000000</v>
      </c>
      <c r="W2005" s="38"/>
      <c r="X2005" s="38">
        <v>225823081518</v>
      </c>
      <c r="Y2005" s="38">
        <v>-150000000000</v>
      </c>
    </row>
    <row r="2006" spans="2:25" hidden="1" x14ac:dyDescent="0.3">
      <c r="B2006">
        <v>3794</v>
      </c>
      <c r="C2006">
        <v>-0.94603898940499997</v>
      </c>
      <c r="D2006">
        <v>20.163697088100001</v>
      </c>
      <c r="E2006">
        <v>0</v>
      </c>
      <c r="S2006">
        <v>36775</v>
      </c>
      <c r="T2006" s="38">
        <v>209225912069</v>
      </c>
      <c r="U2006" s="38">
        <v>226948624058</v>
      </c>
      <c r="V2006" s="38">
        <v>-150000000000</v>
      </c>
      <c r="W2006" s="38"/>
      <c r="X2006" s="38">
        <v>226948624058</v>
      </c>
      <c r="Y2006" s="38">
        <v>-150000000000</v>
      </c>
    </row>
    <row r="2007" spans="2:25" hidden="1" x14ac:dyDescent="0.3">
      <c r="B2007">
        <v>2844</v>
      </c>
      <c r="C2007">
        <v>-0.94598032685699995</v>
      </c>
      <c r="D2007">
        <v>23.6115167363</v>
      </c>
      <c r="E2007">
        <v>0</v>
      </c>
      <c r="S2007">
        <v>36776</v>
      </c>
      <c r="T2007" s="38">
        <v>194939982445</v>
      </c>
      <c r="U2007" s="38">
        <v>222298406822</v>
      </c>
      <c r="V2007" s="38">
        <v>-150000000000</v>
      </c>
      <c r="W2007" s="38"/>
      <c r="X2007" s="38">
        <v>222298406822</v>
      </c>
      <c r="Y2007" s="38">
        <v>-150000000000</v>
      </c>
    </row>
    <row r="2008" spans="2:25" hidden="1" x14ac:dyDescent="0.3">
      <c r="B2008">
        <v>2840</v>
      </c>
      <c r="C2008">
        <v>-0.945848368454</v>
      </c>
      <c r="D2008">
        <v>19.673528324100001</v>
      </c>
      <c r="E2008">
        <v>0</v>
      </c>
      <c r="S2008">
        <v>36777</v>
      </c>
      <c r="T2008" s="38">
        <v>186911375135</v>
      </c>
      <c r="U2008" s="38">
        <v>221007219430</v>
      </c>
      <c r="V2008" s="38">
        <v>-150000000000</v>
      </c>
      <c r="W2008" s="38"/>
      <c r="X2008" s="38">
        <v>221007219430</v>
      </c>
      <c r="Y2008" s="38">
        <v>-150000000000</v>
      </c>
    </row>
    <row r="2009" spans="2:25" hidden="1" x14ac:dyDescent="0.3">
      <c r="B2009">
        <v>3795</v>
      </c>
      <c r="C2009">
        <v>-0.94565774750300002</v>
      </c>
      <c r="D2009">
        <v>19.1833595602</v>
      </c>
      <c r="E2009">
        <v>0</v>
      </c>
      <c r="S2009">
        <v>36238</v>
      </c>
      <c r="T2009" s="38">
        <v>-204724774229</v>
      </c>
      <c r="U2009" s="38">
        <v>218727303017</v>
      </c>
      <c r="V2009" s="38">
        <v>-150000000000</v>
      </c>
    </row>
    <row r="2010" spans="2:25" hidden="1" x14ac:dyDescent="0.3">
      <c r="B2010">
        <v>3792</v>
      </c>
      <c r="C2010">
        <v>-0.94490717071200003</v>
      </c>
      <c r="D2010">
        <v>22.138063533299999</v>
      </c>
      <c r="E2010">
        <v>0</v>
      </c>
      <c r="S2010">
        <v>36239</v>
      </c>
      <c r="T2010" s="38">
        <v>-197912474917</v>
      </c>
      <c r="U2010" s="38">
        <v>218666690754</v>
      </c>
      <c r="V2010" s="38">
        <v>-150000000000</v>
      </c>
    </row>
    <row r="2011" spans="2:25" hidden="1" x14ac:dyDescent="0.3">
      <c r="B2011">
        <v>2843</v>
      </c>
      <c r="C2011">
        <v>-0.94490450044800001</v>
      </c>
      <c r="D2011">
        <v>22.630548502900002</v>
      </c>
      <c r="E2011">
        <v>0</v>
      </c>
      <c r="S2011">
        <v>36240</v>
      </c>
      <c r="T2011" s="38">
        <v>-190139498916</v>
      </c>
      <c r="U2011" s="38">
        <v>217568328080</v>
      </c>
      <c r="V2011" s="38">
        <v>-150000000000</v>
      </c>
    </row>
    <row r="2012" spans="2:25" hidden="1" x14ac:dyDescent="0.3">
      <c r="B2012">
        <v>3791</v>
      </c>
      <c r="C2012">
        <v>-0.94490183018499996</v>
      </c>
      <c r="D2012">
        <v>23.123033472500001</v>
      </c>
      <c r="E2012">
        <v>0</v>
      </c>
      <c r="S2012">
        <v>36673</v>
      </c>
      <c r="T2012" s="38">
        <v>206092504520</v>
      </c>
      <c r="U2012" s="38">
        <v>225468830362</v>
      </c>
      <c r="V2012" s="38">
        <v>-150000000000</v>
      </c>
    </row>
    <row r="2013" spans="2:25" hidden="1" x14ac:dyDescent="0.3">
      <c r="B2013">
        <v>2829</v>
      </c>
      <c r="C2013">
        <v>-0.93720130203200003</v>
      </c>
      <c r="D2013">
        <v>8.91580900724</v>
      </c>
      <c r="E2013">
        <v>0</v>
      </c>
      <c r="S2013">
        <v>36674</v>
      </c>
      <c r="T2013" s="38">
        <v>201581461324</v>
      </c>
      <c r="U2013" s="38">
        <v>228408719276</v>
      </c>
      <c r="V2013" s="38">
        <v>-150000000000</v>
      </c>
    </row>
    <row r="2014" spans="2:25" hidden="1" x14ac:dyDescent="0.3">
      <c r="B2014">
        <v>3806</v>
      </c>
      <c r="C2014">
        <v>-0.92823303855799999</v>
      </c>
      <c r="D2014">
        <v>8.4303563687499992</v>
      </c>
      <c r="E2014">
        <v>0</v>
      </c>
      <c r="S2014">
        <v>36675</v>
      </c>
      <c r="T2014" s="38">
        <v>205740010549</v>
      </c>
      <c r="U2014" s="38">
        <v>219405426053</v>
      </c>
      <c r="V2014" s="38">
        <v>-150000000000</v>
      </c>
    </row>
    <row r="2015" spans="2:25" hidden="1" x14ac:dyDescent="0.3">
      <c r="B2015">
        <v>2828</v>
      </c>
      <c r="C2015">
        <v>-0.92082073964</v>
      </c>
      <c r="D2015">
        <v>7.9445711922099997</v>
      </c>
      <c r="E2015">
        <v>0</v>
      </c>
      <c r="S2015">
        <v>36676</v>
      </c>
      <c r="T2015" s="38">
        <v>198949539708</v>
      </c>
      <c r="U2015" s="38">
        <v>223143721744</v>
      </c>
      <c r="V2015" s="38">
        <v>-150000000000</v>
      </c>
    </row>
    <row r="2016" spans="2:25" hidden="1" x14ac:dyDescent="0.3">
      <c r="B2016">
        <v>3807</v>
      </c>
      <c r="C2016">
        <v>-0.913408440722</v>
      </c>
      <c r="D2016">
        <v>7.4587860156800003</v>
      </c>
      <c r="E2016">
        <v>0</v>
      </c>
      <c r="S2016">
        <v>36677</v>
      </c>
      <c r="T2016" s="38">
        <v>170838400562</v>
      </c>
      <c r="U2016" s="38">
        <v>237554632193</v>
      </c>
      <c r="V2016" s="38">
        <v>-150000000000</v>
      </c>
    </row>
    <row r="2017" spans="2:22" hidden="1" x14ac:dyDescent="0.3">
      <c r="B2017">
        <v>2827</v>
      </c>
      <c r="C2017">
        <v>-0.90797128765900004</v>
      </c>
      <c r="D2017">
        <v>6.9728196095500001</v>
      </c>
      <c r="E2017">
        <v>0</v>
      </c>
      <c r="S2017">
        <v>36678</v>
      </c>
      <c r="T2017" s="38">
        <v>181094427350</v>
      </c>
      <c r="U2017" s="38">
        <v>236215989245</v>
      </c>
      <c r="V2017" s="38">
        <v>-150000000000</v>
      </c>
    </row>
    <row r="2018" spans="2:22" hidden="1" x14ac:dyDescent="0.3">
      <c r="B2018">
        <v>3808</v>
      </c>
      <c r="C2018">
        <v>-0.90253413459599996</v>
      </c>
      <c r="D2018">
        <v>6.4868532034199999</v>
      </c>
      <c r="E2018">
        <v>0</v>
      </c>
      <c r="S2018">
        <v>36679</v>
      </c>
      <c r="T2018" s="38">
        <v>190791780268</v>
      </c>
      <c r="U2018" s="38">
        <v>236410078530</v>
      </c>
      <c r="V2018" s="38">
        <v>-150000000000</v>
      </c>
    </row>
    <row r="2019" spans="2:22" hidden="1" x14ac:dyDescent="0.3">
      <c r="B2019">
        <v>2826</v>
      </c>
      <c r="C2019">
        <v>-0.88644448445400004</v>
      </c>
      <c r="D2019">
        <v>6.0044428512000003</v>
      </c>
      <c r="E2019">
        <v>0</v>
      </c>
      <c r="S2019">
        <v>36680</v>
      </c>
      <c r="T2019" s="38">
        <v>199935246172</v>
      </c>
      <c r="U2019" s="38">
        <v>236914200943</v>
      </c>
      <c r="V2019" s="38">
        <v>-150000000000</v>
      </c>
    </row>
    <row r="2020" spans="2:22" hidden="1" x14ac:dyDescent="0.3">
      <c r="B2020">
        <v>3809</v>
      </c>
      <c r="C2020">
        <v>-0.87035483431299998</v>
      </c>
      <c r="D2020">
        <v>5.5220324989799998</v>
      </c>
      <c r="E2020">
        <v>0</v>
      </c>
      <c r="S2020">
        <v>36681</v>
      </c>
      <c r="T2020" s="38">
        <v>217756986239</v>
      </c>
      <c r="U2020" s="38">
        <v>237539516905</v>
      </c>
      <c r="V2020" s="38">
        <v>-150000000000</v>
      </c>
    </row>
    <row r="2021" spans="2:22" hidden="1" x14ac:dyDescent="0.3">
      <c r="B2021">
        <v>2825</v>
      </c>
      <c r="C2021">
        <v>-0.86078072533399996</v>
      </c>
      <c r="D2021">
        <v>5.0362718314699997</v>
      </c>
      <c r="E2021">
        <v>0</v>
      </c>
      <c r="S2021">
        <v>36682</v>
      </c>
      <c r="T2021" s="38">
        <v>224539671029</v>
      </c>
      <c r="U2021" s="38">
        <v>237752881092</v>
      </c>
      <c r="V2021" s="38">
        <v>-150000000000</v>
      </c>
    </row>
    <row r="2022" spans="2:22" hidden="1" x14ac:dyDescent="0.3">
      <c r="B2022">
        <v>3810</v>
      </c>
      <c r="C2022">
        <v>-0.85120661635499995</v>
      </c>
      <c r="D2022">
        <v>4.5505111639700004</v>
      </c>
      <c r="E2022">
        <v>0</v>
      </c>
      <c r="S2022">
        <v>36683</v>
      </c>
      <c r="T2022" s="38">
        <v>180721065556</v>
      </c>
      <c r="U2022" s="38">
        <v>197337764674</v>
      </c>
      <c r="V2022" s="38">
        <v>-150000000000</v>
      </c>
    </row>
    <row r="2023" spans="2:22" hidden="1" x14ac:dyDescent="0.3">
      <c r="B2023">
        <v>2824</v>
      </c>
      <c r="C2023">
        <v>-0.83700405743899997</v>
      </c>
      <c r="D2023">
        <v>4.0654630194000001</v>
      </c>
      <c r="E2023">
        <v>0</v>
      </c>
    </row>
    <row r="2024" spans="2:22" hidden="1" x14ac:dyDescent="0.3">
      <c r="B2024">
        <v>3758</v>
      </c>
      <c r="C2024">
        <v>-0.82280149852200002</v>
      </c>
      <c r="D2024">
        <v>3.5804148748400002</v>
      </c>
      <c r="E2024">
        <v>0</v>
      </c>
      <c r="S2024" t="s">
        <v>143</v>
      </c>
      <c r="T2024" t="s">
        <v>144</v>
      </c>
      <c r="U2024" t="s">
        <v>145</v>
      </c>
      <c r="V2024" t="s">
        <v>146</v>
      </c>
    </row>
    <row r="2025" spans="2:22" hidden="1" x14ac:dyDescent="0.3">
      <c r="B2025">
        <v>2800</v>
      </c>
      <c r="C2025">
        <v>-0.81140074926100003</v>
      </c>
      <c r="D2025">
        <v>3.0902074374200001</v>
      </c>
      <c r="E2025">
        <v>0</v>
      </c>
      <c r="S2025">
        <v>36684</v>
      </c>
      <c r="T2025" s="38">
        <v>190640950803</v>
      </c>
      <c r="U2025" s="38">
        <v>197501799917</v>
      </c>
      <c r="V2025" s="38">
        <v>-150000000000</v>
      </c>
    </row>
    <row r="2026" spans="2:22" x14ac:dyDescent="0.3">
      <c r="B2026">
        <v>1252</v>
      </c>
      <c r="C2026">
        <v>-0.8</v>
      </c>
      <c r="D2026">
        <v>0</v>
      </c>
      <c r="E2026">
        <v>0</v>
      </c>
    </row>
    <row r="2027" spans="2:22" hidden="1" x14ac:dyDescent="0.3">
      <c r="B2027">
        <v>1645</v>
      </c>
      <c r="C2027">
        <v>-0.8</v>
      </c>
      <c r="D2027">
        <v>2.6</v>
      </c>
      <c r="E2027">
        <v>0</v>
      </c>
      <c r="S2027">
        <v>36686</v>
      </c>
      <c r="T2027" s="38">
        <v>210492864855</v>
      </c>
      <c r="U2027" s="38">
        <v>198065029742</v>
      </c>
      <c r="V2027" s="38">
        <v>-150000000000</v>
      </c>
    </row>
    <row r="2028" spans="2:22" hidden="1" x14ac:dyDescent="0.3">
      <c r="B2028">
        <v>3882</v>
      </c>
      <c r="C2028">
        <v>-0.8</v>
      </c>
      <c r="D2028">
        <v>0.433333333333</v>
      </c>
      <c r="E2028">
        <v>0</v>
      </c>
      <c r="S2028">
        <v>36687</v>
      </c>
      <c r="T2028" s="38">
        <v>220575975941</v>
      </c>
      <c r="U2028" s="38">
        <v>197768433493</v>
      </c>
      <c r="V2028" s="38">
        <v>-150000000000</v>
      </c>
    </row>
    <row r="2029" spans="2:22" hidden="1" x14ac:dyDescent="0.3">
      <c r="B2029">
        <v>3883</v>
      </c>
      <c r="C2029">
        <v>-0.8</v>
      </c>
      <c r="D2029">
        <v>0.86666666666699999</v>
      </c>
      <c r="E2029">
        <v>0</v>
      </c>
      <c r="S2029">
        <v>36688</v>
      </c>
      <c r="T2029" s="38">
        <v>166005067229</v>
      </c>
      <c r="U2029" s="38">
        <v>234554632193</v>
      </c>
      <c r="V2029" s="38">
        <v>-150000000000</v>
      </c>
    </row>
    <row r="2030" spans="2:22" hidden="1" x14ac:dyDescent="0.3">
      <c r="B2030">
        <v>3884</v>
      </c>
      <c r="C2030">
        <v>-0.8</v>
      </c>
      <c r="D2030">
        <v>1.3</v>
      </c>
      <c r="E2030">
        <v>0</v>
      </c>
      <c r="S2030">
        <v>36689</v>
      </c>
      <c r="T2030" s="38">
        <v>165855104646</v>
      </c>
      <c r="U2030" s="38">
        <v>201835619504</v>
      </c>
      <c r="V2030" s="38">
        <v>-150000000000</v>
      </c>
    </row>
    <row r="2031" spans="2:22" hidden="1" x14ac:dyDescent="0.3">
      <c r="B2031">
        <v>3885</v>
      </c>
      <c r="C2031">
        <v>-0.8</v>
      </c>
      <c r="D2031">
        <v>1.7333333333300001</v>
      </c>
      <c r="E2031">
        <v>0</v>
      </c>
      <c r="S2031">
        <v>36690</v>
      </c>
      <c r="T2031" s="38">
        <v>165629652478</v>
      </c>
      <c r="U2031" s="38">
        <v>210881664000</v>
      </c>
      <c r="V2031" s="38">
        <v>-150000000000</v>
      </c>
    </row>
    <row r="2032" spans="2:22" hidden="1" x14ac:dyDescent="0.3">
      <c r="B2032">
        <v>3886</v>
      </c>
      <c r="C2032">
        <v>-0.8</v>
      </c>
      <c r="D2032">
        <v>2.1666666666699999</v>
      </c>
      <c r="E2032">
        <v>0</v>
      </c>
      <c r="S2032">
        <v>36691</v>
      </c>
      <c r="T2032" s="38">
        <v>165317576239</v>
      </c>
      <c r="U2032" s="38">
        <v>227992910590</v>
      </c>
      <c r="V2032" s="38">
        <v>-150000000000</v>
      </c>
    </row>
    <row r="2033" spans="2:22" hidden="1" x14ac:dyDescent="0.3">
      <c r="B2033">
        <v>2756</v>
      </c>
      <c r="C2033">
        <v>-0.47989580965900003</v>
      </c>
      <c r="D2033">
        <v>12.3534182174</v>
      </c>
      <c r="E2033">
        <v>0</v>
      </c>
      <c r="S2033">
        <v>36692</v>
      </c>
      <c r="T2033" s="38">
        <v>227539671029</v>
      </c>
      <c r="U2033" s="38">
        <v>234752881092</v>
      </c>
      <c r="V2033" s="38">
        <v>-150000000000</v>
      </c>
    </row>
    <row r="2034" spans="2:22" hidden="1" x14ac:dyDescent="0.3">
      <c r="B2034">
        <v>2757</v>
      </c>
      <c r="C2034">
        <v>-0.47985117212700001</v>
      </c>
      <c r="D2034">
        <v>13.331224820199999</v>
      </c>
      <c r="E2034">
        <v>0</v>
      </c>
      <c r="S2034">
        <v>36693</v>
      </c>
      <c r="T2034" s="38">
        <v>225706438900</v>
      </c>
      <c r="U2034" s="38">
        <v>211189938747</v>
      </c>
      <c r="V2034" s="38">
        <v>-150000000000</v>
      </c>
    </row>
    <row r="2035" spans="2:22" hidden="1" x14ac:dyDescent="0.3">
      <c r="B2035">
        <v>2755</v>
      </c>
      <c r="C2035">
        <v>-0.47982697300900001</v>
      </c>
      <c r="D2035">
        <v>11.3758410532</v>
      </c>
      <c r="E2035">
        <v>0</v>
      </c>
      <c r="S2035">
        <v>36694</v>
      </c>
      <c r="T2035" s="38">
        <v>226565750793</v>
      </c>
      <c r="U2035" s="38">
        <v>219800944001</v>
      </c>
      <c r="V2035" s="38">
        <v>-150000000000</v>
      </c>
    </row>
    <row r="2036" spans="2:22" hidden="1" x14ac:dyDescent="0.3">
      <c r="B2036">
        <v>2758</v>
      </c>
      <c r="C2036">
        <v>-0.47922018410700001</v>
      </c>
      <c r="D2036">
        <v>14.309064645799999</v>
      </c>
      <c r="E2036">
        <v>0</v>
      </c>
      <c r="S2036">
        <v>36695</v>
      </c>
      <c r="T2036" s="38">
        <v>226834707540</v>
      </c>
      <c r="U2036" s="38">
        <v>228363567209</v>
      </c>
      <c r="V2036" s="38">
        <v>-150000000000</v>
      </c>
    </row>
    <row r="2037" spans="2:22" hidden="1" x14ac:dyDescent="0.3">
      <c r="B2037">
        <v>2759</v>
      </c>
      <c r="C2037">
        <v>-0.47762508751900001</v>
      </c>
      <c r="D2037">
        <v>15.286846644200001</v>
      </c>
      <c r="E2037">
        <v>0</v>
      </c>
      <c r="S2037">
        <v>36696</v>
      </c>
      <c r="T2037" s="38">
        <v>176432827912</v>
      </c>
      <c r="U2037" s="38">
        <v>232770621438</v>
      </c>
      <c r="V2037" s="38">
        <v>-150000000000</v>
      </c>
    </row>
    <row r="2038" spans="2:22" hidden="1" x14ac:dyDescent="0.3">
      <c r="B2038">
        <v>2761</v>
      </c>
      <c r="C2038">
        <v>-0.476984925911</v>
      </c>
      <c r="D2038">
        <v>17.242826352000002</v>
      </c>
      <c r="E2038">
        <v>0</v>
      </c>
      <c r="S2038">
        <v>36697</v>
      </c>
      <c r="T2038" s="38">
        <v>186719540952</v>
      </c>
      <c r="U2038" s="38">
        <v>231626067775</v>
      </c>
      <c r="V2038" s="38">
        <v>-150000000000</v>
      </c>
    </row>
    <row r="2039" spans="2:22" hidden="1" x14ac:dyDescent="0.3">
      <c r="B2039">
        <v>2762</v>
      </c>
      <c r="C2039">
        <v>-0.47525319073799999</v>
      </c>
      <c r="D2039">
        <v>18.2204222672</v>
      </c>
      <c r="E2039">
        <v>0</v>
      </c>
      <c r="S2039">
        <v>36698</v>
      </c>
      <c r="T2039" s="38">
        <v>195893693107</v>
      </c>
      <c r="U2039" s="38">
        <v>232324279473</v>
      </c>
      <c r="V2039" s="38">
        <v>-150000000000</v>
      </c>
    </row>
    <row r="2040" spans="2:22" hidden="1" x14ac:dyDescent="0.3">
      <c r="B2040">
        <v>2760</v>
      </c>
      <c r="C2040">
        <v>-0.47479322965100001</v>
      </c>
      <c r="D2040">
        <v>16.264435350399999</v>
      </c>
      <c r="E2040">
        <v>0</v>
      </c>
      <c r="S2040">
        <v>36699</v>
      </c>
      <c r="T2040" s="38">
        <v>220296657268</v>
      </c>
      <c r="U2040" s="38">
        <v>234292397997</v>
      </c>
      <c r="V2040" s="38">
        <v>-150000000000</v>
      </c>
    </row>
    <row r="2041" spans="2:22" hidden="1" x14ac:dyDescent="0.3">
      <c r="B2041">
        <v>2765</v>
      </c>
      <c r="C2041">
        <v>-0.47442736827999998</v>
      </c>
      <c r="D2041">
        <v>21.155633379299999</v>
      </c>
      <c r="E2041">
        <v>0</v>
      </c>
      <c r="S2041">
        <v>36700</v>
      </c>
      <c r="T2041" s="38">
        <v>170855104646</v>
      </c>
      <c r="U2041" s="38">
        <v>197310619504</v>
      </c>
      <c r="V2041" s="38">
        <v>-150000000000</v>
      </c>
    </row>
    <row r="2042" spans="2:22" hidden="1" x14ac:dyDescent="0.3">
      <c r="B2042">
        <v>2396</v>
      </c>
      <c r="C2042">
        <v>-0.47352941176500002</v>
      </c>
      <c r="D2042">
        <v>24.1</v>
      </c>
      <c r="E2042">
        <v>0</v>
      </c>
      <c r="S2042">
        <v>36701</v>
      </c>
      <c r="T2042" s="38">
        <v>175576170202</v>
      </c>
      <c r="U2042" s="38">
        <v>201848384178</v>
      </c>
      <c r="V2042" s="38">
        <v>-150000000000</v>
      </c>
    </row>
    <row r="2043" spans="2:22" hidden="1" x14ac:dyDescent="0.3">
      <c r="B2043">
        <v>2754</v>
      </c>
      <c r="C2043">
        <v>-0.47349434790200001</v>
      </c>
      <c r="D2043">
        <v>10.398319959</v>
      </c>
      <c r="E2043">
        <v>0</v>
      </c>
      <c r="S2043">
        <v>36702</v>
      </c>
      <c r="T2043" s="38">
        <v>185362016359</v>
      </c>
      <c r="U2043" s="38">
        <v>202039564591</v>
      </c>
      <c r="V2043" s="38">
        <v>-150000000000</v>
      </c>
    </row>
    <row r="2044" spans="2:22" hidden="1" x14ac:dyDescent="0.3">
      <c r="B2044">
        <v>2753</v>
      </c>
      <c r="C2044">
        <v>-0.47308478275299998</v>
      </c>
      <c r="D2044">
        <v>9.42108536832</v>
      </c>
      <c r="E2044">
        <v>0</v>
      </c>
      <c r="S2044">
        <v>36703</v>
      </c>
      <c r="T2044" s="38">
        <v>195225873831</v>
      </c>
      <c r="U2044" s="38">
        <v>202561580617</v>
      </c>
      <c r="V2044" s="38">
        <v>-150000000000</v>
      </c>
    </row>
    <row r="2045" spans="2:22" hidden="1" x14ac:dyDescent="0.3">
      <c r="B2045">
        <v>2764</v>
      </c>
      <c r="C2045">
        <v>-0.473019494702</v>
      </c>
      <c r="D2045">
        <v>20.177303089500001</v>
      </c>
      <c r="E2045">
        <v>0</v>
      </c>
    </row>
    <row r="2046" spans="2:22" hidden="1" x14ac:dyDescent="0.3">
      <c r="B2046">
        <v>2763</v>
      </c>
      <c r="C2046">
        <v>-0.472828873752</v>
      </c>
      <c r="D2046">
        <v>19.198497961899999</v>
      </c>
      <c r="E2046">
        <v>0</v>
      </c>
      <c r="S2046" t="s">
        <v>143</v>
      </c>
      <c r="T2046" t="s">
        <v>144</v>
      </c>
      <c r="U2046" t="s">
        <v>145</v>
      </c>
      <c r="V2046" t="s">
        <v>146</v>
      </c>
    </row>
    <row r="2047" spans="2:22" hidden="1" x14ac:dyDescent="0.3">
      <c r="B2047">
        <v>2766</v>
      </c>
      <c r="C2047">
        <v>-0.47245358535600002</v>
      </c>
      <c r="D2047">
        <v>22.1417590394</v>
      </c>
      <c r="E2047">
        <v>0</v>
      </c>
      <c r="S2047">
        <v>36704</v>
      </c>
      <c r="T2047" s="38">
        <v>205077787883</v>
      </c>
      <c r="U2047" s="38">
        <v>203124810442</v>
      </c>
      <c r="V2047" s="38">
        <v>-150000000000</v>
      </c>
    </row>
    <row r="2048" spans="2:22" hidden="1" x14ac:dyDescent="0.3">
      <c r="B2048">
        <v>2767</v>
      </c>
      <c r="C2048">
        <v>-0.47245091509199999</v>
      </c>
      <c r="D2048">
        <v>23.122880372600001</v>
      </c>
      <c r="E2048">
        <v>0</v>
      </c>
      <c r="S2048">
        <v>36705</v>
      </c>
      <c r="T2048" s="38">
        <v>215068840796</v>
      </c>
      <c r="U2048" s="38">
        <v>203033463235</v>
      </c>
      <c r="V2048" s="38">
        <v>-150000000000</v>
      </c>
    </row>
    <row r="2049" spans="2:22" hidden="1" x14ac:dyDescent="0.3">
      <c r="B2049">
        <v>2752</v>
      </c>
      <c r="C2049">
        <v>-0.46411651927899999</v>
      </c>
      <c r="D2049">
        <v>8.4469963661899996</v>
      </c>
      <c r="E2049">
        <v>0</v>
      </c>
      <c r="S2049">
        <v>36706</v>
      </c>
      <c r="T2049" s="38">
        <v>225575975941</v>
      </c>
      <c r="U2049" s="38">
        <v>202293433493</v>
      </c>
      <c r="V2049" s="38">
        <v>-150000000000</v>
      </c>
    </row>
    <row r="2050" spans="2:22" hidden="1" x14ac:dyDescent="0.3">
      <c r="B2050">
        <v>2751</v>
      </c>
      <c r="C2050">
        <v>-0.456704220361</v>
      </c>
      <c r="D2050">
        <v>7.4725748260199998</v>
      </c>
      <c r="E2050">
        <v>0</v>
      </c>
      <c r="S2050">
        <v>36707</v>
      </c>
      <c r="T2050" s="38">
        <v>170322643468</v>
      </c>
      <c r="U2050" s="38">
        <v>230547542783</v>
      </c>
      <c r="V2050" s="38">
        <v>-150000000000</v>
      </c>
    </row>
    <row r="2051" spans="2:22" hidden="1" x14ac:dyDescent="0.3">
      <c r="B2051">
        <v>2750</v>
      </c>
      <c r="C2051">
        <v>-0.45126706729799998</v>
      </c>
      <c r="D2051">
        <v>6.4979720562500001</v>
      </c>
      <c r="E2051">
        <v>0</v>
      </c>
      <c r="S2051">
        <v>36708</v>
      </c>
      <c r="T2051" s="38">
        <v>170484757124</v>
      </c>
      <c r="U2051" s="38">
        <v>206342283505</v>
      </c>
      <c r="V2051" s="38">
        <v>-150000000000</v>
      </c>
    </row>
    <row r="2052" spans="2:22" hidden="1" x14ac:dyDescent="0.3">
      <c r="B2052">
        <v>2749</v>
      </c>
      <c r="C2052">
        <v>-0.435177417156</v>
      </c>
      <c r="D2052">
        <v>5.5269253404000001</v>
      </c>
      <c r="E2052">
        <v>0</v>
      </c>
      <c r="S2052">
        <v>36709</v>
      </c>
      <c r="T2052" s="38">
        <v>223374378568</v>
      </c>
      <c r="U2052" s="38">
        <v>231116448301</v>
      </c>
      <c r="V2052" s="38">
        <v>-150000000000</v>
      </c>
    </row>
    <row r="2053" spans="2:22" hidden="1" x14ac:dyDescent="0.3">
      <c r="B2053">
        <v>2748</v>
      </c>
      <c r="C2053">
        <v>-0.42560330817699998</v>
      </c>
      <c r="D2053">
        <v>4.5525283092600004</v>
      </c>
      <c r="E2053">
        <v>0</v>
      </c>
      <c r="S2053">
        <v>36710</v>
      </c>
      <c r="T2053" s="38">
        <v>220282414841</v>
      </c>
      <c r="U2053" s="38">
        <v>207108372240</v>
      </c>
      <c r="V2053" s="38">
        <v>-150000000000</v>
      </c>
    </row>
    <row r="2054" spans="2:22" hidden="1" x14ac:dyDescent="0.3">
      <c r="B2054">
        <v>2823</v>
      </c>
      <c r="C2054">
        <v>-0.41140074926100001</v>
      </c>
      <c r="D2054">
        <v>3.5788438010600001</v>
      </c>
      <c r="E2054">
        <v>0</v>
      </c>
      <c r="S2054">
        <v>36711</v>
      </c>
      <c r="T2054" s="38">
        <v>221272189693</v>
      </c>
      <c r="U2054" s="38">
        <v>215565882747</v>
      </c>
      <c r="V2054" s="38">
        <v>-150000000000</v>
      </c>
    </row>
    <row r="2055" spans="2:22" x14ac:dyDescent="0.3">
      <c r="B2055">
        <v>1251</v>
      </c>
      <c r="C2055">
        <v>-0.4</v>
      </c>
      <c r="D2055">
        <v>0</v>
      </c>
      <c r="E2055">
        <v>0</v>
      </c>
    </row>
    <row r="2056" spans="2:22" hidden="1" x14ac:dyDescent="0.3">
      <c r="B2056">
        <v>1644</v>
      </c>
      <c r="C2056">
        <v>-0.4</v>
      </c>
      <c r="D2056">
        <v>2.6</v>
      </c>
      <c r="E2056">
        <v>0</v>
      </c>
      <c r="S2056">
        <v>36713</v>
      </c>
      <c r="T2056" s="38">
        <v>180023138449</v>
      </c>
      <c r="U2056" s="38">
        <v>206414544914</v>
      </c>
      <c r="V2056" s="38">
        <v>-150000000000</v>
      </c>
    </row>
    <row r="2057" spans="2:22" hidden="1" x14ac:dyDescent="0.3">
      <c r="B2057">
        <v>3880</v>
      </c>
      <c r="C2057">
        <v>-0.4</v>
      </c>
      <c r="D2057">
        <v>0.86666666666699999</v>
      </c>
      <c r="E2057">
        <v>0</v>
      </c>
      <c r="S2057">
        <v>36714</v>
      </c>
      <c r="T2057" s="38">
        <v>199278504573</v>
      </c>
      <c r="U2057" s="38">
        <v>207743182019</v>
      </c>
      <c r="V2057" s="38">
        <v>-150000000000</v>
      </c>
    </row>
    <row r="2058" spans="2:22" hidden="1" x14ac:dyDescent="0.3">
      <c r="B2058">
        <v>3881</v>
      </c>
      <c r="C2058">
        <v>-0.4</v>
      </c>
      <c r="D2058">
        <v>1.7333333333300001</v>
      </c>
      <c r="E2058">
        <v>0</v>
      </c>
      <c r="S2058">
        <v>36715</v>
      </c>
      <c r="T2058" s="38">
        <v>209253326919</v>
      </c>
      <c r="U2058" s="38">
        <v>209075937461</v>
      </c>
      <c r="V2058" s="38">
        <v>-150000000000</v>
      </c>
    </row>
    <row r="2059" spans="2:22" x14ac:dyDescent="0.3">
      <c r="B2059">
        <v>1</v>
      </c>
      <c r="C2059">
        <v>0</v>
      </c>
      <c r="D2059">
        <v>0</v>
      </c>
      <c r="E2059">
        <v>0</v>
      </c>
    </row>
    <row r="2060" spans="2:22" hidden="1" x14ac:dyDescent="0.3">
      <c r="B2060">
        <v>2</v>
      </c>
      <c r="C2060">
        <v>0</v>
      </c>
      <c r="D2060">
        <v>2.6</v>
      </c>
      <c r="E2060">
        <v>0</v>
      </c>
      <c r="S2060">
        <v>36717</v>
      </c>
      <c r="T2060" s="38">
        <v>214466900964</v>
      </c>
      <c r="U2060" s="38">
        <v>213150846466</v>
      </c>
      <c r="V2060" s="38">
        <v>-150000000000</v>
      </c>
    </row>
    <row r="2061" spans="2:22" hidden="1" x14ac:dyDescent="0.3">
      <c r="B2061">
        <v>3</v>
      </c>
      <c r="C2061">
        <v>0</v>
      </c>
      <c r="D2061">
        <v>0.433333333333</v>
      </c>
      <c r="E2061">
        <v>0</v>
      </c>
      <c r="S2061">
        <v>36718</v>
      </c>
      <c r="T2061" s="38">
        <v>218180362896</v>
      </c>
      <c r="U2061" s="38">
        <v>220886425962</v>
      </c>
      <c r="V2061" s="38">
        <v>-150000000000</v>
      </c>
    </row>
    <row r="2062" spans="2:22" hidden="1" x14ac:dyDescent="0.3">
      <c r="B2062">
        <v>4</v>
      </c>
      <c r="C2062">
        <v>0</v>
      </c>
      <c r="D2062">
        <v>0.86666666666699999</v>
      </c>
      <c r="E2062">
        <v>0</v>
      </c>
      <c r="S2062">
        <v>36719</v>
      </c>
      <c r="T2062" s="38">
        <v>203454043609</v>
      </c>
      <c r="U2062" s="38">
        <v>213694309038</v>
      </c>
      <c r="V2062" s="38">
        <v>-150000000000</v>
      </c>
    </row>
    <row r="2063" spans="2:22" hidden="1" x14ac:dyDescent="0.3">
      <c r="B2063">
        <v>5</v>
      </c>
      <c r="C2063">
        <v>0</v>
      </c>
      <c r="D2063">
        <v>1.3</v>
      </c>
      <c r="E2063">
        <v>0</v>
      </c>
      <c r="S2063">
        <v>36720</v>
      </c>
      <c r="T2063" s="38">
        <v>179263546894</v>
      </c>
      <c r="U2063" s="38">
        <v>215539160395</v>
      </c>
      <c r="V2063" s="38">
        <v>-150000000000</v>
      </c>
    </row>
    <row r="2064" spans="2:22" hidden="1" x14ac:dyDescent="0.3">
      <c r="B2064">
        <v>6</v>
      </c>
      <c r="C2064">
        <v>0</v>
      </c>
      <c r="D2064">
        <v>1.7333333333300001</v>
      </c>
      <c r="E2064">
        <v>0</v>
      </c>
      <c r="S2064">
        <v>36721</v>
      </c>
      <c r="T2064" s="38">
        <v>211375074167</v>
      </c>
      <c r="U2064" s="38">
        <v>218471389681</v>
      </c>
      <c r="V2064" s="38">
        <v>-150000000000</v>
      </c>
    </row>
    <row r="2065" spans="2:22" hidden="1" x14ac:dyDescent="0.3">
      <c r="B2065">
        <v>7</v>
      </c>
      <c r="C2065">
        <v>0</v>
      </c>
      <c r="D2065">
        <v>2.1666666666699999</v>
      </c>
      <c r="E2065">
        <v>0</v>
      </c>
      <c r="S2065">
        <v>36722</v>
      </c>
      <c r="T2065" s="38">
        <v>184277351521</v>
      </c>
      <c r="U2065" s="38">
        <v>211273085342</v>
      </c>
      <c r="V2065" s="38">
        <v>-150000000000</v>
      </c>
    </row>
    <row r="2066" spans="2:22" hidden="1" x14ac:dyDescent="0.3">
      <c r="B2066">
        <v>2395</v>
      </c>
      <c r="C2066">
        <v>0</v>
      </c>
      <c r="D2066">
        <v>24.1</v>
      </c>
      <c r="E2066">
        <v>0</v>
      </c>
      <c r="S2066">
        <v>36723</v>
      </c>
      <c r="T2066" s="38">
        <v>165290664099</v>
      </c>
      <c r="U2066" s="38">
        <v>219460842558</v>
      </c>
      <c r="V2066" s="38">
        <v>-150000000000</v>
      </c>
    </row>
    <row r="2067" spans="2:22" hidden="1" x14ac:dyDescent="0.3">
      <c r="B2067">
        <v>2684</v>
      </c>
      <c r="C2067">
        <v>0</v>
      </c>
      <c r="D2067">
        <v>23.6113636364</v>
      </c>
      <c r="E2067">
        <v>0</v>
      </c>
    </row>
    <row r="2068" spans="2:22" hidden="1" x14ac:dyDescent="0.3">
      <c r="B2068">
        <v>2685</v>
      </c>
      <c r="C2068">
        <v>0</v>
      </c>
      <c r="D2068">
        <v>23.122727272700001</v>
      </c>
      <c r="E2068">
        <v>0</v>
      </c>
      <c r="S2068" t="s">
        <v>143</v>
      </c>
      <c r="T2068" t="s">
        <v>144</v>
      </c>
      <c r="U2068" t="s">
        <v>145</v>
      </c>
      <c r="V2068" t="s">
        <v>146</v>
      </c>
    </row>
    <row r="2069" spans="2:22" hidden="1" x14ac:dyDescent="0.3">
      <c r="B2069">
        <v>2686</v>
      </c>
      <c r="C2069">
        <v>0</v>
      </c>
      <c r="D2069">
        <v>22.634090909099999</v>
      </c>
      <c r="E2069">
        <v>0</v>
      </c>
      <c r="S2069">
        <v>36724</v>
      </c>
      <c r="T2069" s="38">
        <v>169920316576</v>
      </c>
      <c r="U2069" s="38">
        <v>214917506558</v>
      </c>
      <c r="V2069" s="38">
        <v>-150000000000</v>
      </c>
    </row>
    <row r="2070" spans="2:22" hidden="1" x14ac:dyDescent="0.3">
      <c r="B2070">
        <v>2687</v>
      </c>
      <c r="C2070">
        <v>0</v>
      </c>
      <c r="D2070">
        <v>22.145454545500002</v>
      </c>
      <c r="E2070">
        <v>0</v>
      </c>
      <c r="S2070">
        <v>36725</v>
      </c>
      <c r="T2070" s="38">
        <v>169608240338</v>
      </c>
      <c r="U2070" s="38">
        <v>222978753148</v>
      </c>
      <c r="V2070" s="38">
        <v>-150000000000</v>
      </c>
    </row>
    <row r="2071" spans="2:22" hidden="1" x14ac:dyDescent="0.3">
      <c r="B2071">
        <v>2688</v>
      </c>
      <c r="C2071">
        <v>0</v>
      </c>
      <c r="D2071">
        <v>21.656818181799999</v>
      </c>
      <c r="E2071">
        <v>0</v>
      </c>
      <c r="S2071">
        <v>36726</v>
      </c>
      <c r="T2071" s="38">
        <v>174252138099</v>
      </c>
      <c r="U2071" s="38">
        <v>219548222713</v>
      </c>
      <c r="V2071" s="38">
        <v>-150000000000</v>
      </c>
    </row>
    <row r="2072" spans="2:22" hidden="1" x14ac:dyDescent="0.3">
      <c r="B2072">
        <v>2689</v>
      </c>
      <c r="C2072">
        <v>0</v>
      </c>
      <c r="D2072">
        <v>21.168181818200001</v>
      </c>
      <c r="E2072">
        <v>0</v>
      </c>
      <c r="S2072">
        <v>36727</v>
      </c>
      <c r="T2072" s="38">
        <v>208986616437</v>
      </c>
      <c r="U2072" s="38">
        <v>237498492359</v>
      </c>
      <c r="V2072" s="38">
        <v>-150000000000</v>
      </c>
    </row>
    <row r="2073" spans="2:22" hidden="1" x14ac:dyDescent="0.3">
      <c r="B2073">
        <v>2690</v>
      </c>
      <c r="C2073">
        <v>0</v>
      </c>
      <c r="D2073">
        <v>20.679545454500001</v>
      </c>
      <c r="E2073">
        <v>0</v>
      </c>
      <c r="S2073">
        <v>36728</v>
      </c>
      <c r="T2073" s="38">
        <v>204421862608</v>
      </c>
      <c r="U2073" s="38">
        <v>233412693302</v>
      </c>
      <c r="V2073" s="38">
        <v>-150000000000</v>
      </c>
    </row>
    <row r="2074" spans="2:22" hidden="1" x14ac:dyDescent="0.3">
      <c r="B2074">
        <v>2691</v>
      </c>
      <c r="C2074">
        <v>0</v>
      </c>
      <c r="D2074">
        <v>20.1909090909</v>
      </c>
      <c r="E2074">
        <v>0</v>
      </c>
      <c r="S2074">
        <v>36729</v>
      </c>
      <c r="T2074" s="38">
        <v>212576936009</v>
      </c>
      <c r="U2074" s="38">
        <v>234038009264</v>
      </c>
      <c r="V2074" s="38">
        <v>-150000000000</v>
      </c>
    </row>
    <row r="2075" spans="2:22" hidden="1" x14ac:dyDescent="0.3">
      <c r="B2075">
        <v>2692</v>
      </c>
      <c r="C2075">
        <v>0</v>
      </c>
      <c r="D2075">
        <v>19.702272727299999</v>
      </c>
      <c r="E2075">
        <v>0</v>
      </c>
      <c r="S2075">
        <v>36730</v>
      </c>
      <c r="T2075" s="38">
        <v>216713719805</v>
      </c>
      <c r="U2075" s="38">
        <v>231303714282</v>
      </c>
      <c r="V2075" s="38">
        <v>-150000000000</v>
      </c>
    </row>
    <row r="2076" spans="2:22" hidden="1" x14ac:dyDescent="0.3">
      <c r="B2076">
        <v>2693</v>
      </c>
      <c r="C2076">
        <v>0</v>
      </c>
      <c r="D2076">
        <v>19.213636363599999</v>
      </c>
      <c r="E2076">
        <v>0</v>
      </c>
      <c r="S2076">
        <v>36731</v>
      </c>
      <c r="T2076" s="38">
        <v>219791441105</v>
      </c>
      <c r="U2076" s="38">
        <v>228127764586</v>
      </c>
      <c r="V2076" s="38">
        <v>-150000000000</v>
      </c>
    </row>
    <row r="2077" spans="2:22" hidden="1" x14ac:dyDescent="0.3">
      <c r="B2077">
        <v>2694</v>
      </c>
      <c r="C2077">
        <v>0</v>
      </c>
      <c r="D2077">
        <v>18.725000000000001</v>
      </c>
      <c r="E2077">
        <v>0</v>
      </c>
      <c r="S2077">
        <v>36732</v>
      </c>
      <c r="T2077" s="38">
        <v>215571345669</v>
      </c>
      <c r="U2077" s="38">
        <v>225324679339</v>
      </c>
      <c r="V2077" s="38">
        <v>-150000000000</v>
      </c>
    </row>
    <row r="2078" spans="2:22" hidden="1" x14ac:dyDescent="0.3">
      <c r="B2078">
        <v>2695</v>
      </c>
      <c r="C2078">
        <v>0</v>
      </c>
      <c r="D2078">
        <v>18.2363636364</v>
      </c>
      <c r="E2078">
        <v>0</v>
      </c>
      <c r="S2078">
        <v>36733</v>
      </c>
      <c r="T2078" s="38">
        <v>189616229430</v>
      </c>
      <c r="U2078" s="38">
        <v>206898105019</v>
      </c>
      <c r="V2078" s="38">
        <v>-150000000000</v>
      </c>
    </row>
    <row r="2079" spans="2:22" hidden="1" x14ac:dyDescent="0.3">
      <c r="B2079">
        <v>2696</v>
      </c>
      <c r="C2079">
        <v>0</v>
      </c>
      <c r="D2079">
        <v>17.747727272700001</v>
      </c>
      <c r="E2079">
        <v>0</v>
      </c>
      <c r="S2079">
        <v>36734</v>
      </c>
      <c r="T2079" s="38">
        <v>193668860173</v>
      </c>
      <c r="U2079" s="38">
        <v>212079706421</v>
      </c>
      <c r="V2079" s="38">
        <v>-150000000000</v>
      </c>
    </row>
    <row r="2080" spans="2:22" hidden="1" x14ac:dyDescent="0.3">
      <c r="B2080">
        <v>2697</v>
      </c>
      <c r="C2080">
        <v>0</v>
      </c>
      <c r="D2080">
        <v>17.259090909099999</v>
      </c>
      <c r="E2080">
        <v>0</v>
      </c>
      <c r="S2080">
        <v>36735</v>
      </c>
      <c r="T2080" s="38">
        <v>177871664818</v>
      </c>
      <c r="U2080" s="38">
        <v>222973920914</v>
      </c>
      <c r="V2080" s="38">
        <v>-150000000000</v>
      </c>
    </row>
    <row r="2081" spans="2:22" hidden="1" x14ac:dyDescent="0.3">
      <c r="B2081">
        <v>2698</v>
      </c>
      <c r="C2081">
        <v>0</v>
      </c>
      <c r="D2081">
        <v>16.770454545500002</v>
      </c>
      <c r="E2081">
        <v>0</v>
      </c>
      <c r="S2081">
        <v>36736</v>
      </c>
      <c r="T2081" s="38">
        <v>179337951501</v>
      </c>
      <c r="U2081" s="38">
        <v>228627530004</v>
      </c>
      <c r="V2081" s="38">
        <v>-150000000000</v>
      </c>
    </row>
    <row r="2082" spans="2:22" hidden="1" x14ac:dyDescent="0.3">
      <c r="B2082">
        <v>2699</v>
      </c>
      <c r="C2082">
        <v>0</v>
      </c>
      <c r="D2082">
        <v>16.281818181799999</v>
      </c>
      <c r="E2082">
        <v>0</v>
      </c>
      <c r="S2082">
        <v>36737</v>
      </c>
      <c r="T2082" s="38">
        <v>173227767057</v>
      </c>
      <c r="U2082" s="38">
        <v>226404451349</v>
      </c>
      <c r="V2082" s="38">
        <v>-150000000000</v>
      </c>
    </row>
    <row r="2083" spans="2:22" hidden="1" x14ac:dyDescent="0.3">
      <c r="B2083">
        <v>2700</v>
      </c>
      <c r="C2083">
        <v>0</v>
      </c>
      <c r="D2083">
        <v>15.793181818200001</v>
      </c>
      <c r="E2083">
        <v>0</v>
      </c>
      <c r="S2083">
        <v>36738</v>
      </c>
      <c r="T2083" s="38">
        <v>211727568138</v>
      </c>
      <c r="U2083" s="38">
        <v>224534793990</v>
      </c>
      <c r="V2083" s="38">
        <v>-150000000000</v>
      </c>
    </row>
    <row r="2084" spans="2:22" hidden="1" x14ac:dyDescent="0.3">
      <c r="B2084">
        <v>2701</v>
      </c>
      <c r="C2084">
        <v>0</v>
      </c>
      <c r="D2084">
        <v>15.304545454599999</v>
      </c>
      <c r="E2084">
        <v>0</v>
      </c>
      <c r="S2084">
        <v>36739</v>
      </c>
      <c r="T2084" s="38">
        <v>208932905805</v>
      </c>
      <c r="U2084" s="38">
        <v>230472804388</v>
      </c>
      <c r="V2084" s="38">
        <v>-150000000000</v>
      </c>
    </row>
    <row r="2085" spans="2:22" hidden="1" x14ac:dyDescent="0.3">
      <c r="B2085">
        <v>2702</v>
      </c>
      <c r="C2085">
        <v>0</v>
      </c>
      <c r="D2085">
        <v>14.8159090909</v>
      </c>
      <c r="E2085">
        <v>0</v>
      </c>
      <c r="S2085">
        <v>36740</v>
      </c>
      <c r="T2085" s="38">
        <v>213069689600</v>
      </c>
      <c r="U2085" s="38">
        <v>227738509406</v>
      </c>
      <c r="V2085" s="38">
        <v>-150000000000</v>
      </c>
    </row>
    <row r="2086" spans="2:22" hidden="1" x14ac:dyDescent="0.3">
      <c r="B2086">
        <v>2703</v>
      </c>
      <c r="C2086">
        <v>0</v>
      </c>
      <c r="D2086">
        <v>14.3272727273</v>
      </c>
      <c r="E2086">
        <v>0</v>
      </c>
      <c r="S2086">
        <v>36741</v>
      </c>
      <c r="T2086" s="38">
        <v>193261771491</v>
      </c>
      <c r="U2086" s="38">
        <v>227059281941</v>
      </c>
      <c r="V2086" s="38">
        <v>-150000000000</v>
      </c>
    </row>
    <row r="2087" spans="2:22" hidden="1" x14ac:dyDescent="0.3">
      <c r="B2087">
        <v>2704</v>
      </c>
      <c r="C2087">
        <v>0</v>
      </c>
      <c r="D2087">
        <v>13.838636363599999</v>
      </c>
      <c r="E2087">
        <v>0</v>
      </c>
      <c r="S2087">
        <v>36742</v>
      </c>
      <c r="T2087" s="38">
        <v>196663572768</v>
      </c>
      <c r="U2087" s="38">
        <v>217432604730</v>
      </c>
      <c r="V2087" s="38">
        <v>-150000000000</v>
      </c>
    </row>
    <row r="2088" spans="2:22" hidden="1" x14ac:dyDescent="0.3">
      <c r="B2088">
        <v>2705</v>
      </c>
      <c r="C2088">
        <v>0</v>
      </c>
      <c r="D2088">
        <v>13.35</v>
      </c>
      <c r="E2088">
        <v>0</v>
      </c>
      <c r="S2088">
        <v>36743</v>
      </c>
      <c r="T2088" s="38">
        <v>182917161569</v>
      </c>
      <c r="U2088" s="38">
        <v>220565989870</v>
      </c>
      <c r="V2088" s="38">
        <v>-150000000000</v>
      </c>
    </row>
    <row r="2089" spans="2:22" hidden="1" x14ac:dyDescent="0.3">
      <c r="B2089">
        <v>2706</v>
      </c>
      <c r="C2089">
        <v>0</v>
      </c>
      <c r="D2089">
        <v>12.8613636364</v>
      </c>
      <c r="E2089">
        <v>0</v>
      </c>
    </row>
    <row r="2090" spans="2:22" hidden="1" x14ac:dyDescent="0.3">
      <c r="B2090">
        <v>2707</v>
      </c>
      <c r="C2090">
        <v>0</v>
      </c>
      <c r="D2090">
        <v>12.372727272700001</v>
      </c>
      <c r="E2090">
        <v>0</v>
      </c>
      <c r="S2090" t="s">
        <v>143</v>
      </c>
      <c r="T2090" t="s">
        <v>144</v>
      </c>
      <c r="U2090" t="s">
        <v>145</v>
      </c>
      <c r="V2090" t="s">
        <v>146</v>
      </c>
    </row>
    <row r="2091" spans="2:22" hidden="1" x14ac:dyDescent="0.3">
      <c r="B2091">
        <v>2708</v>
      </c>
      <c r="C2091">
        <v>0</v>
      </c>
      <c r="D2091">
        <v>11.884090909099999</v>
      </c>
      <c r="E2091">
        <v>0</v>
      </c>
      <c r="S2091">
        <v>36744</v>
      </c>
      <c r="T2091" s="38">
        <v>187930966195</v>
      </c>
      <c r="U2091" s="38">
        <v>216299914816</v>
      </c>
      <c r="V2091" s="38">
        <v>-150000000000</v>
      </c>
    </row>
    <row r="2092" spans="2:22" hidden="1" x14ac:dyDescent="0.3">
      <c r="B2092">
        <v>2709</v>
      </c>
      <c r="C2092">
        <v>0</v>
      </c>
      <c r="D2092">
        <v>11.3954545455</v>
      </c>
      <c r="E2092">
        <v>0</v>
      </c>
      <c r="S2092">
        <v>36745</v>
      </c>
      <c r="T2092" s="38">
        <v>184383448251</v>
      </c>
      <c r="U2092" s="38">
        <v>226219598960</v>
      </c>
      <c r="V2092" s="38">
        <v>-150000000000</v>
      </c>
    </row>
    <row r="2093" spans="2:22" hidden="1" x14ac:dyDescent="0.3">
      <c r="B2093">
        <v>2710</v>
      </c>
      <c r="C2093">
        <v>0</v>
      </c>
      <c r="D2093">
        <v>10.9068181818</v>
      </c>
      <c r="E2093">
        <v>0</v>
      </c>
      <c r="S2093">
        <v>36746</v>
      </c>
      <c r="T2093" s="38">
        <v>190925678790</v>
      </c>
      <c r="U2093" s="38">
        <v>221652813126</v>
      </c>
      <c r="V2093" s="38">
        <v>-150000000000</v>
      </c>
    </row>
    <row r="2094" spans="2:22" hidden="1" x14ac:dyDescent="0.3">
      <c r="B2094">
        <v>2711</v>
      </c>
      <c r="C2094">
        <v>0</v>
      </c>
      <c r="D2094">
        <v>10.418181818200001</v>
      </c>
      <c r="E2094">
        <v>0</v>
      </c>
      <c r="S2094">
        <v>36747</v>
      </c>
      <c r="T2094" s="38">
        <v>202959096971</v>
      </c>
      <c r="U2094" s="38">
        <v>223989036667</v>
      </c>
      <c r="V2094" s="38">
        <v>-150000000000</v>
      </c>
    </row>
    <row r="2095" spans="2:22" hidden="1" x14ac:dyDescent="0.3">
      <c r="B2095">
        <v>2712</v>
      </c>
      <c r="C2095">
        <v>0</v>
      </c>
      <c r="D2095">
        <v>9.9295454545399995</v>
      </c>
      <c r="E2095">
        <v>0</v>
      </c>
      <c r="S2095">
        <v>36748</v>
      </c>
      <c r="T2095" s="38">
        <v>208520924127</v>
      </c>
      <c r="U2095" s="38">
        <v>214821815439</v>
      </c>
      <c r="V2095" s="38">
        <v>-150000000000</v>
      </c>
    </row>
    <row r="2096" spans="2:22" hidden="1" x14ac:dyDescent="0.3">
      <c r="B2096">
        <v>2713</v>
      </c>
      <c r="C2096">
        <v>0</v>
      </c>
      <c r="D2096">
        <v>9.4409090909100009</v>
      </c>
      <c r="E2096">
        <v>0</v>
      </c>
      <c r="S2096">
        <v>36749</v>
      </c>
      <c r="T2096" s="38">
        <v>198387163091</v>
      </c>
      <c r="U2096" s="38">
        <v>212566802638</v>
      </c>
      <c r="V2096" s="38">
        <v>-150000000000</v>
      </c>
    </row>
    <row r="2097" spans="2:22" hidden="1" x14ac:dyDescent="0.3">
      <c r="B2097">
        <v>2714</v>
      </c>
      <c r="C2097">
        <v>0</v>
      </c>
      <c r="D2097">
        <v>8.9522727272699996</v>
      </c>
      <c r="E2097">
        <v>0</v>
      </c>
      <c r="S2097">
        <v>36750</v>
      </c>
      <c r="T2097" s="38">
        <v>179604145787</v>
      </c>
      <c r="U2097" s="38">
        <v>210953560480</v>
      </c>
      <c r="V2097" s="38">
        <v>-150000000000</v>
      </c>
    </row>
    <row r="2098" spans="2:22" hidden="1" x14ac:dyDescent="0.3">
      <c r="B2098">
        <v>2715</v>
      </c>
      <c r="C2098">
        <v>0</v>
      </c>
      <c r="D2098">
        <v>8.4636363636399992</v>
      </c>
      <c r="E2098">
        <v>0</v>
      </c>
      <c r="S2098">
        <v>36751</v>
      </c>
      <c r="T2098" s="38">
        <v>214229224207</v>
      </c>
      <c r="U2098" s="38">
        <v>222120963923</v>
      </c>
      <c r="V2098" s="38">
        <v>-150000000000</v>
      </c>
    </row>
    <row r="2099" spans="2:22" hidden="1" x14ac:dyDescent="0.3">
      <c r="B2099">
        <v>2716</v>
      </c>
      <c r="C2099">
        <v>0</v>
      </c>
      <c r="D2099">
        <v>7.9749999999999996</v>
      </c>
      <c r="E2099">
        <v>0</v>
      </c>
      <c r="S2099">
        <v>36752</v>
      </c>
      <c r="T2099" s="38">
        <v>188950557254</v>
      </c>
      <c r="U2099" s="38">
        <v>211592610203</v>
      </c>
      <c r="V2099" s="38">
        <v>-150000000000</v>
      </c>
    </row>
    <row r="2100" spans="2:22" hidden="1" x14ac:dyDescent="0.3">
      <c r="B2100">
        <v>2717</v>
      </c>
      <c r="C2100">
        <v>0</v>
      </c>
      <c r="D2100">
        <v>7.4863636363600001</v>
      </c>
      <c r="E2100">
        <v>0</v>
      </c>
      <c r="S2100">
        <v>36753</v>
      </c>
      <c r="T2100" s="38">
        <v>178922948002</v>
      </c>
      <c r="U2100" s="38">
        <v>220124760310</v>
      </c>
      <c r="V2100" s="38">
        <v>-150000000000</v>
      </c>
    </row>
    <row r="2101" spans="2:22" hidden="1" x14ac:dyDescent="0.3">
      <c r="B2101">
        <v>2718</v>
      </c>
      <c r="C2101">
        <v>0</v>
      </c>
      <c r="D2101">
        <v>6.9977272727299997</v>
      </c>
      <c r="E2101">
        <v>0</v>
      </c>
      <c r="S2101">
        <v>36754</v>
      </c>
      <c r="T2101" s="38">
        <v>222669415079</v>
      </c>
      <c r="U2101" s="38">
        <v>227727134418</v>
      </c>
      <c r="V2101" s="38">
        <v>-150000000000</v>
      </c>
    </row>
    <row r="2102" spans="2:22" hidden="1" x14ac:dyDescent="0.3">
      <c r="B2102">
        <v>2719</v>
      </c>
      <c r="C2102">
        <v>0</v>
      </c>
      <c r="D2102">
        <v>6.5090909090900002</v>
      </c>
      <c r="E2102">
        <v>0</v>
      </c>
      <c r="S2102">
        <v>36755</v>
      </c>
      <c r="T2102" s="38">
        <v>222131501586</v>
      </c>
      <c r="U2102" s="38">
        <v>219651888001</v>
      </c>
      <c r="V2102" s="38">
        <v>-150000000000</v>
      </c>
    </row>
    <row r="2103" spans="2:22" hidden="1" x14ac:dyDescent="0.3">
      <c r="B2103">
        <v>2720</v>
      </c>
      <c r="C2103">
        <v>0</v>
      </c>
      <c r="D2103">
        <v>6.0204545454599998</v>
      </c>
      <c r="E2103">
        <v>0</v>
      </c>
      <c r="S2103">
        <v>36756</v>
      </c>
      <c r="T2103" s="38">
        <v>220412877801</v>
      </c>
      <c r="U2103" s="38">
        <v>211479877493</v>
      </c>
      <c r="V2103" s="38">
        <v>-150000000000</v>
      </c>
    </row>
    <row r="2104" spans="2:22" hidden="1" x14ac:dyDescent="0.3">
      <c r="B2104">
        <v>2721</v>
      </c>
      <c r="C2104">
        <v>0</v>
      </c>
      <c r="D2104">
        <v>5.5318181818200003</v>
      </c>
      <c r="E2104">
        <v>0</v>
      </c>
      <c r="S2104">
        <v>36757</v>
      </c>
      <c r="T2104" s="38">
        <v>169635152479</v>
      </c>
      <c r="U2104" s="38">
        <v>226985821180</v>
      </c>
      <c r="V2104" s="38">
        <v>-150000000000</v>
      </c>
    </row>
    <row r="2105" spans="2:22" hidden="1" x14ac:dyDescent="0.3">
      <c r="B2105">
        <v>2722</v>
      </c>
      <c r="C2105">
        <v>0</v>
      </c>
      <c r="D2105">
        <v>5.0431818181799999</v>
      </c>
      <c r="E2105">
        <v>0</v>
      </c>
      <c r="S2105">
        <v>36758</v>
      </c>
      <c r="T2105" s="38">
        <v>170259304956</v>
      </c>
      <c r="U2105" s="38">
        <v>210863328001</v>
      </c>
      <c r="V2105" s="38">
        <v>-150000000000</v>
      </c>
    </row>
    <row r="2106" spans="2:22" hidden="1" x14ac:dyDescent="0.3">
      <c r="B2106">
        <v>2723</v>
      </c>
      <c r="C2106">
        <v>0</v>
      </c>
      <c r="D2106">
        <v>4.5545454545400004</v>
      </c>
      <c r="E2106">
        <v>0</v>
      </c>
      <c r="S2106">
        <v>36759</v>
      </c>
      <c r="T2106" s="38">
        <v>170710209292</v>
      </c>
      <c r="U2106" s="38">
        <v>201821239008</v>
      </c>
      <c r="V2106" s="38">
        <v>-150000000000</v>
      </c>
    </row>
    <row r="2107" spans="2:22" hidden="1" x14ac:dyDescent="0.3">
      <c r="B2107">
        <v>2724</v>
      </c>
      <c r="C2107">
        <v>0</v>
      </c>
      <c r="D2107">
        <v>4.06590909091</v>
      </c>
      <c r="E2107">
        <v>0</v>
      </c>
      <c r="S2107">
        <v>36760</v>
      </c>
      <c r="T2107" s="38">
        <v>220151951882</v>
      </c>
      <c r="U2107" s="38">
        <v>202736866986</v>
      </c>
      <c r="V2107" s="38">
        <v>-150000000000</v>
      </c>
    </row>
    <row r="2108" spans="2:22" hidden="1" x14ac:dyDescent="0.3">
      <c r="B2108">
        <v>2725</v>
      </c>
      <c r="C2108">
        <v>0</v>
      </c>
      <c r="D2108">
        <v>3.57727272727</v>
      </c>
      <c r="E2108">
        <v>0</v>
      </c>
      <c r="S2108">
        <v>36761</v>
      </c>
      <c r="T2108" s="38">
        <v>209985729711</v>
      </c>
      <c r="U2108" s="38">
        <v>203330059484</v>
      </c>
      <c r="V2108" s="38">
        <v>-150000000000</v>
      </c>
    </row>
    <row r="2109" spans="2:22" hidden="1" x14ac:dyDescent="0.3">
      <c r="B2109">
        <v>2726</v>
      </c>
      <c r="C2109">
        <v>0</v>
      </c>
      <c r="D2109">
        <v>3.08863636364</v>
      </c>
      <c r="E2109">
        <v>0</v>
      </c>
      <c r="S2109">
        <v>36762</v>
      </c>
      <c r="T2109" s="38">
        <v>200169846056</v>
      </c>
      <c r="U2109" s="38">
        <v>202919561400</v>
      </c>
      <c r="V2109" s="38">
        <v>-150000000000</v>
      </c>
    </row>
    <row r="2110" spans="2:22" x14ac:dyDescent="0.3">
      <c r="B2110">
        <v>7263</v>
      </c>
      <c r="C2110">
        <v>0.4</v>
      </c>
      <c r="D2110">
        <v>0</v>
      </c>
      <c r="E2110">
        <v>0</v>
      </c>
    </row>
    <row r="2111" spans="2:22" hidden="1" x14ac:dyDescent="0.3">
      <c r="B2111">
        <v>7270</v>
      </c>
      <c r="C2111">
        <v>0.4</v>
      </c>
      <c r="D2111">
        <v>2.6</v>
      </c>
      <c r="E2111">
        <v>0</v>
      </c>
    </row>
    <row r="2112" spans="2:22" hidden="1" x14ac:dyDescent="0.3">
      <c r="B2112">
        <v>7298</v>
      </c>
      <c r="C2112">
        <v>0.4</v>
      </c>
      <c r="D2112">
        <v>0.86666666666699999</v>
      </c>
      <c r="E2112">
        <v>0</v>
      </c>
      <c r="R2112" t="s">
        <v>161</v>
      </c>
    </row>
    <row r="2113" spans="2:18" hidden="1" x14ac:dyDescent="0.3">
      <c r="B2113">
        <v>7299</v>
      </c>
      <c r="C2113">
        <v>0.4</v>
      </c>
      <c r="D2113">
        <v>1.7333333333300001</v>
      </c>
      <c r="E2113">
        <v>0</v>
      </c>
      <c r="R2113" t="s">
        <v>172</v>
      </c>
    </row>
    <row r="2114" spans="2:18" hidden="1" x14ac:dyDescent="0.3">
      <c r="B2114">
        <v>37686</v>
      </c>
      <c r="C2114">
        <v>0.411209776119</v>
      </c>
      <c r="D2114">
        <v>3.5867401247799999</v>
      </c>
      <c r="E2114">
        <v>0</v>
      </c>
      <c r="R2114" t="s">
        <v>173</v>
      </c>
    </row>
    <row r="2115" spans="2:18" hidden="1" x14ac:dyDescent="0.3">
      <c r="B2115">
        <v>37056</v>
      </c>
      <c r="C2115">
        <v>0.43018144539699998</v>
      </c>
      <c r="D2115">
        <v>4.5693018611899996</v>
      </c>
      <c r="E2115">
        <v>0</v>
      </c>
      <c r="R2115" t="s">
        <v>174</v>
      </c>
    </row>
    <row r="2116" spans="2:18" hidden="1" x14ac:dyDescent="0.3">
      <c r="B2116">
        <v>37057</v>
      </c>
      <c r="C2116">
        <v>0.45757874683499999</v>
      </c>
      <c r="D2116">
        <v>5.5527462836800003</v>
      </c>
      <c r="E2116">
        <v>0</v>
      </c>
      <c r="R2116" t="s">
        <v>175</v>
      </c>
    </row>
    <row r="2117" spans="2:18" hidden="1" x14ac:dyDescent="0.3">
      <c r="B2117">
        <v>10280</v>
      </c>
      <c r="C2117">
        <v>0.47352941176500002</v>
      </c>
      <c r="D2117">
        <v>24.1</v>
      </c>
      <c r="E2117">
        <v>0</v>
      </c>
      <c r="R2117" t="s">
        <v>176</v>
      </c>
    </row>
    <row r="2118" spans="2:18" hidden="1" x14ac:dyDescent="0.3">
      <c r="B2118">
        <v>37066</v>
      </c>
      <c r="C2118">
        <v>0.47649572275399998</v>
      </c>
      <c r="D2118">
        <v>14.331314278300001</v>
      </c>
      <c r="E2118">
        <v>0</v>
      </c>
      <c r="R2118" t="s">
        <v>177</v>
      </c>
    </row>
    <row r="2119" spans="2:18" hidden="1" x14ac:dyDescent="0.3">
      <c r="B2119">
        <v>37067</v>
      </c>
      <c r="C2119">
        <v>0.47652975339499998</v>
      </c>
      <c r="D2119">
        <v>15.3089586135</v>
      </c>
      <c r="E2119">
        <v>0</v>
      </c>
      <c r="R2119" t="s">
        <v>178</v>
      </c>
    </row>
    <row r="2120" spans="2:18" hidden="1" x14ac:dyDescent="0.3">
      <c r="B2120">
        <v>37068</v>
      </c>
      <c r="C2120">
        <v>0.47677114964900003</v>
      </c>
      <c r="D2120">
        <v>16.286397051800002</v>
      </c>
      <c r="E2120">
        <v>0</v>
      </c>
      <c r="R2120" t="s">
        <v>179</v>
      </c>
    </row>
    <row r="2121" spans="2:18" hidden="1" x14ac:dyDescent="0.3">
      <c r="B2121">
        <v>37065</v>
      </c>
      <c r="C2121">
        <v>0.47682843612600001</v>
      </c>
      <c r="D2121">
        <v>13.3532943167</v>
      </c>
      <c r="E2121">
        <v>0</v>
      </c>
      <c r="R2121" t="s">
        <v>180</v>
      </c>
    </row>
    <row r="2122" spans="2:18" hidden="1" x14ac:dyDescent="0.3">
      <c r="B2122">
        <v>37069</v>
      </c>
      <c r="C2122">
        <v>0.47709539489699998</v>
      </c>
      <c r="D2122">
        <v>17.263556574500001</v>
      </c>
      <c r="E2122">
        <v>0</v>
      </c>
      <c r="R2122" t="s">
        <v>181</v>
      </c>
    </row>
    <row r="2123" spans="2:18" hidden="1" x14ac:dyDescent="0.3">
      <c r="B2123">
        <v>37070</v>
      </c>
      <c r="C2123">
        <v>0.47744128845400002</v>
      </c>
      <c r="D2123">
        <v>18.240614772699999</v>
      </c>
      <c r="E2123">
        <v>0</v>
      </c>
      <c r="R2123" t="s">
        <v>182</v>
      </c>
    </row>
    <row r="2124" spans="2:18" hidden="1" x14ac:dyDescent="0.3">
      <c r="B2124">
        <v>37064</v>
      </c>
      <c r="C2124">
        <v>0.47802280980099998</v>
      </c>
      <c r="D2124">
        <v>12.374602171999999</v>
      </c>
      <c r="E2124">
        <v>0</v>
      </c>
      <c r="R2124" t="s">
        <v>183</v>
      </c>
    </row>
    <row r="2125" spans="2:18" hidden="1" x14ac:dyDescent="0.3">
      <c r="B2125">
        <v>37088</v>
      </c>
      <c r="C2125">
        <v>0.478185301683</v>
      </c>
      <c r="D2125">
        <v>23.120518382</v>
      </c>
      <c r="E2125">
        <v>0</v>
      </c>
      <c r="R2125" t="s">
        <v>184</v>
      </c>
    </row>
    <row r="2126" spans="2:18" hidden="1" x14ac:dyDescent="0.3">
      <c r="B2126">
        <v>37063</v>
      </c>
      <c r="C2126">
        <v>0.480551155136</v>
      </c>
      <c r="D2126">
        <v>11.3949128794</v>
      </c>
      <c r="E2126">
        <v>0</v>
      </c>
      <c r="R2126" t="s">
        <v>185</v>
      </c>
    </row>
    <row r="2127" spans="2:18" hidden="1" x14ac:dyDescent="0.3">
      <c r="B2127">
        <v>37058</v>
      </c>
      <c r="C2127">
        <v>0.48060338529300001</v>
      </c>
      <c r="D2127">
        <v>6.5309949382500001</v>
      </c>
      <c r="E2127">
        <v>0</v>
      </c>
    </row>
    <row r="2128" spans="2:18" hidden="1" x14ac:dyDescent="0.3">
      <c r="B2128">
        <v>37074</v>
      </c>
      <c r="C2128">
        <v>0.48208986502899998</v>
      </c>
      <c r="D2128">
        <v>22.142150192900001</v>
      </c>
      <c r="E2128">
        <v>0</v>
      </c>
    </row>
    <row r="2129" spans="2:5" hidden="1" x14ac:dyDescent="0.3">
      <c r="B2129">
        <v>37062</v>
      </c>
      <c r="C2129">
        <v>0.48406682670899998</v>
      </c>
      <c r="D2129">
        <v>10.414356763700001</v>
      </c>
      <c r="E2129">
        <v>0</v>
      </c>
    </row>
    <row r="2130" spans="2:5" hidden="1" x14ac:dyDescent="0.3">
      <c r="B2130">
        <v>37071</v>
      </c>
      <c r="C2130">
        <v>0.48450968226399999</v>
      </c>
      <c r="D2130">
        <v>19.214423537999998</v>
      </c>
      <c r="E2130">
        <v>0</v>
      </c>
    </row>
    <row r="2131" spans="2:5" hidden="1" x14ac:dyDescent="0.3">
      <c r="B2131">
        <v>37073</v>
      </c>
      <c r="C2131">
        <v>0.48669907960699998</v>
      </c>
      <c r="D2131">
        <v>21.1643760517</v>
      </c>
      <c r="E2131">
        <v>0</v>
      </c>
    </row>
    <row r="2132" spans="2:5" hidden="1" x14ac:dyDescent="0.3">
      <c r="B2132">
        <v>37072</v>
      </c>
      <c r="C2132">
        <v>0.48725980520599999</v>
      </c>
      <c r="D2132">
        <v>20.1896177934</v>
      </c>
      <c r="E2132">
        <v>0</v>
      </c>
    </row>
    <row r="2133" spans="2:5" hidden="1" x14ac:dyDescent="0.3">
      <c r="B2133">
        <v>37061</v>
      </c>
      <c r="C2133">
        <v>0.49114476712900001</v>
      </c>
      <c r="D2133">
        <v>9.4349021714199992</v>
      </c>
      <c r="E2133">
        <v>0</v>
      </c>
    </row>
    <row r="2134" spans="2:5" hidden="1" x14ac:dyDescent="0.3">
      <c r="B2134">
        <v>37060</v>
      </c>
      <c r="C2134">
        <v>0.494280583597</v>
      </c>
      <c r="D2134">
        <v>8.4607940076200006</v>
      </c>
      <c r="E2134">
        <v>0</v>
      </c>
    </row>
    <row r="2135" spans="2:5" hidden="1" x14ac:dyDescent="0.3">
      <c r="B2135">
        <v>37059</v>
      </c>
      <c r="C2135">
        <v>0.50227640216500002</v>
      </c>
      <c r="D2135">
        <v>7.4974553739700003</v>
      </c>
      <c r="E2135">
        <v>0</v>
      </c>
    </row>
    <row r="2136" spans="2:5" x14ac:dyDescent="0.3">
      <c r="B2136">
        <v>7264</v>
      </c>
      <c r="C2136">
        <v>0.8</v>
      </c>
      <c r="D2136">
        <v>0</v>
      </c>
      <c r="E2136">
        <v>0</v>
      </c>
    </row>
    <row r="2137" spans="2:5" hidden="1" x14ac:dyDescent="0.3">
      <c r="B2137">
        <v>7271</v>
      </c>
      <c r="C2137">
        <v>0.8</v>
      </c>
      <c r="D2137">
        <v>2.6</v>
      </c>
      <c r="E2137">
        <v>0</v>
      </c>
    </row>
    <row r="2138" spans="2:5" hidden="1" x14ac:dyDescent="0.3">
      <c r="B2138">
        <v>7293</v>
      </c>
      <c r="C2138">
        <v>0.8</v>
      </c>
      <c r="D2138">
        <v>0.433333333333</v>
      </c>
      <c r="E2138">
        <v>0</v>
      </c>
    </row>
    <row r="2139" spans="2:5" hidden="1" x14ac:dyDescent="0.3">
      <c r="B2139">
        <v>7294</v>
      </c>
      <c r="C2139">
        <v>0.8</v>
      </c>
      <c r="D2139">
        <v>0.86666666666699999</v>
      </c>
      <c r="E2139">
        <v>0</v>
      </c>
    </row>
    <row r="2140" spans="2:5" hidden="1" x14ac:dyDescent="0.3">
      <c r="B2140">
        <v>7295</v>
      </c>
      <c r="C2140">
        <v>0.8</v>
      </c>
      <c r="D2140">
        <v>1.3</v>
      </c>
      <c r="E2140">
        <v>0</v>
      </c>
    </row>
    <row r="2141" spans="2:5" hidden="1" x14ac:dyDescent="0.3">
      <c r="B2141">
        <v>7296</v>
      </c>
      <c r="C2141">
        <v>0.8</v>
      </c>
      <c r="D2141">
        <v>1.7333333333300001</v>
      </c>
      <c r="E2141">
        <v>0</v>
      </c>
    </row>
    <row r="2142" spans="2:5" hidden="1" x14ac:dyDescent="0.3">
      <c r="B2142">
        <v>7297</v>
      </c>
      <c r="C2142">
        <v>0.8</v>
      </c>
      <c r="D2142">
        <v>2.1666666666699999</v>
      </c>
      <c r="E2142">
        <v>0</v>
      </c>
    </row>
    <row r="2143" spans="2:5" hidden="1" x14ac:dyDescent="0.3">
      <c r="B2143">
        <v>37684</v>
      </c>
      <c r="C2143">
        <v>0.81120977611900003</v>
      </c>
      <c r="D2143">
        <v>3.09810376114</v>
      </c>
      <c r="E2143">
        <v>0</v>
      </c>
    </row>
    <row r="2144" spans="2:5" hidden="1" x14ac:dyDescent="0.3">
      <c r="B2144">
        <v>38093</v>
      </c>
      <c r="C2144">
        <v>0.82241955223700003</v>
      </c>
      <c r="D2144">
        <v>3.5962075222799998</v>
      </c>
      <c r="E2144">
        <v>0</v>
      </c>
    </row>
    <row r="2145" spans="2:5" hidden="1" x14ac:dyDescent="0.3">
      <c r="B2145">
        <v>37687</v>
      </c>
      <c r="C2145">
        <v>0.84139122151599999</v>
      </c>
      <c r="D2145">
        <v>4.09013289506</v>
      </c>
      <c r="E2145">
        <v>0</v>
      </c>
    </row>
    <row r="2146" spans="2:5" hidden="1" x14ac:dyDescent="0.3">
      <c r="B2146">
        <v>38038</v>
      </c>
      <c r="C2146">
        <v>0.86036289079499995</v>
      </c>
      <c r="D2146">
        <v>4.5840582678399997</v>
      </c>
      <c r="E2146">
        <v>0</v>
      </c>
    </row>
    <row r="2147" spans="2:5" hidden="1" x14ac:dyDescent="0.3">
      <c r="B2147">
        <v>37129</v>
      </c>
      <c r="C2147">
        <v>0.88776019223299996</v>
      </c>
      <c r="D2147">
        <v>5.07886632669</v>
      </c>
      <c r="E2147">
        <v>0</v>
      </c>
    </row>
    <row r="2148" spans="2:5" hidden="1" x14ac:dyDescent="0.3">
      <c r="B2148">
        <v>38037</v>
      </c>
      <c r="C2148">
        <v>0.91515749367099997</v>
      </c>
      <c r="D2148">
        <v>5.5736743855300004</v>
      </c>
      <c r="E2148">
        <v>0</v>
      </c>
    </row>
    <row r="2149" spans="2:5" hidden="1" x14ac:dyDescent="0.3">
      <c r="B2149">
        <v>37130</v>
      </c>
      <c r="C2149">
        <v>0.93818213212900003</v>
      </c>
      <c r="D2149">
        <v>6.0632866764799997</v>
      </c>
      <c r="E2149">
        <v>0</v>
      </c>
    </row>
    <row r="2150" spans="2:5" hidden="1" x14ac:dyDescent="0.3">
      <c r="B2150">
        <v>10281</v>
      </c>
      <c r="C2150">
        <v>0.94705882352899995</v>
      </c>
      <c r="D2150">
        <v>24.1</v>
      </c>
      <c r="E2150">
        <v>0</v>
      </c>
    </row>
    <row r="2151" spans="2:5" hidden="1" x14ac:dyDescent="0.3">
      <c r="B2151">
        <v>37015</v>
      </c>
      <c r="C2151">
        <v>0.95171471344799996</v>
      </c>
      <c r="D2151">
        <v>23.6091547457</v>
      </c>
      <c r="E2151">
        <v>0</v>
      </c>
    </row>
    <row r="2152" spans="2:5" hidden="1" x14ac:dyDescent="0.3">
      <c r="B2152">
        <v>38028</v>
      </c>
      <c r="C2152">
        <v>0.95299144550899995</v>
      </c>
      <c r="D2152">
        <v>14.335355829399999</v>
      </c>
      <c r="E2152">
        <v>0</v>
      </c>
    </row>
    <row r="2153" spans="2:5" hidden="1" x14ac:dyDescent="0.3">
      <c r="B2153">
        <v>37139</v>
      </c>
      <c r="C2153">
        <v>0.95302547614999999</v>
      </c>
      <c r="D2153">
        <v>14.8243638009</v>
      </c>
      <c r="E2153">
        <v>0</v>
      </c>
    </row>
    <row r="2154" spans="2:5" hidden="1" x14ac:dyDescent="0.3">
      <c r="B2154">
        <v>38027</v>
      </c>
      <c r="C2154">
        <v>0.95305950679100004</v>
      </c>
      <c r="D2154">
        <v>15.3133717725</v>
      </c>
      <c r="E2154">
        <v>0</v>
      </c>
    </row>
    <row r="2155" spans="2:5" hidden="1" x14ac:dyDescent="0.3">
      <c r="B2155">
        <v>37140</v>
      </c>
      <c r="C2155">
        <v>0.95330090304399995</v>
      </c>
      <c r="D2155">
        <v>15.802173847200001</v>
      </c>
      <c r="E2155">
        <v>0</v>
      </c>
    </row>
    <row r="2156" spans="2:5" hidden="1" x14ac:dyDescent="0.3">
      <c r="B2156">
        <v>37138</v>
      </c>
      <c r="C2156">
        <v>0.95332415888099997</v>
      </c>
      <c r="D2156">
        <v>13.845972231399999</v>
      </c>
      <c r="E2156">
        <v>0</v>
      </c>
    </row>
    <row r="2157" spans="2:5" hidden="1" x14ac:dyDescent="0.3">
      <c r="B2157">
        <v>38026</v>
      </c>
      <c r="C2157">
        <v>0.95354229929800005</v>
      </c>
      <c r="D2157">
        <v>16.290975921800001</v>
      </c>
      <c r="E2157">
        <v>0</v>
      </c>
    </row>
    <row r="2158" spans="2:5" hidden="1" x14ac:dyDescent="0.3">
      <c r="B2158">
        <v>38029</v>
      </c>
      <c r="C2158">
        <v>0.95365687225200002</v>
      </c>
      <c r="D2158">
        <v>13.356588633499999</v>
      </c>
      <c r="E2158">
        <v>0</v>
      </c>
    </row>
    <row r="2159" spans="2:5" hidden="1" x14ac:dyDescent="0.3">
      <c r="B2159">
        <v>37141</v>
      </c>
      <c r="C2159">
        <v>0.95386654454599995</v>
      </c>
      <c r="D2159">
        <v>16.779499080899999</v>
      </c>
      <c r="E2159">
        <v>0</v>
      </c>
    </row>
    <row r="2160" spans="2:5" hidden="1" x14ac:dyDescent="0.3">
      <c r="B2160">
        <v>38025</v>
      </c>
      <c r="C2160">
        <v>0.95419078979399996</v>
      </c>
      <c r="D2160">
        <v>17.268022240000001</v>
      </c>
      <c r="E2160">
        <v>0</v>
      </c>
    </row>
    <row r="2161" spans="2:5" hidden="1" x14ac:dyDescent="0.3">
      <c r="B2161">
        <v>37142</v>
      </c>
      <c r="C2161">
        <v>0.95453668335099995</v>
      </c>
      <c r="D2161">
        <v>17.756444074499999</v>
      </c>
      <c r="E2161">
        <v>0</v>
      </c>
    </row>
    <row r="2162" spans="2:5" hidden="1" x14ac:dyDescent="0.3">
      <c r="B2162">
        <v>37137</v>
      </c>
      <c r="C2162">
        <v>0.95485124592699999</v>
      </c>
      <c r="D2162">
        <v>12.866532852300001</v>
      </c>
      <c r="E2162">
        <v>0</v>
      </c>
    </row>
    <row r="2163" spans="2:5" hidden="1" x14ac:dyDescent="0.3">
      <c r="B2163">
        <v>38024</v>
      </c>
      <c r="C2163">
        <v>0.95488257690800005</v>
      </c>
      <c r="D2163">
        <v>18.2448659091</v>
      </c>
      <c r="E2163">
        <v>0</v>
      </c>
    </row>
    <row r="2164" spans="2:5" hidden="1" x14ac:dyDescent="0.3">
      <c r="B2164">
        <v>38030</v>
      </c>
      <c r="C2164">
        <v>0.95604561960199996</v>
      </c>
      <c r="D2164">
        <v>12.3764770712</v>
      </c>
      <c r="E2164">
        <v>0</v>
      </c>
    </row>
    <row r="2165" spans="2:5" hidden="1" x14ac:dyDescent="0.3">
      <c r="B2165">
        <v>38078</v>
      </c>
      <c r="C2165">
        <v>0.95637060336699997</v>
      </c>
      <c r="D2165">
        <v>23.1183094913</v>
      </c>
      <c r="E2165">
        <v>0</v>
      </c>
    </row>
    <row r="2166" spans="2:5" hidden="1" x14ac:dyDescent="0.3">
      <c r="B2166">
        <v>37136</v>
      </c>
      <c r="C2166">
        <v>0.95857396493799996</v>
      </c>
      <c r="D2166">
        <v>11.8854241423</v>
      </c>
      <c r="E2166">
        <v>0</v>
      </c>
    </row>
    <row r="2167" spans="2:5" hidden="1" x14ac:dyDescent="0.3">
      <c r="B2167">
        <v>37688</v>
      </c>
      <c r="C2167">
        <v>0.96027516671199997</v>
      </c>
      <c r="D2167">
        <v>22.628577665800002</v>
      </c>
      <c r="E2167">
        <v>0</v>
      </c>
    </row>
    <row r="2168" spans="2:5" hidden="1" x14ac:dyDescent="0.3">
      <c r="B2168">
        <v>38031</v>
      </c>
      <c r="C2168">
        <v>0.96110231027299997</v>
      </c>
      <c r="D2168">
        <v>11.394371213299999</v>
      </c>
      <c r="E2168">
        <v>0</v>
      </c>
    </row>
    <row r="2169" spans="2:5" hidden="1" x14ac:dyDescent="0.3">
      <c r="B2169">
        <v>38036</v>
      </c>
      <c r="C2169">
        <v>0.96120677058699999</v>
      </c>
      <c r="D2169">
        <v>6.55289896742</v>
      </c>
      <c r="E2169">
        <v>0</v>
      </c>
    </row>
    <row r="2170" spans="2:5" hidden="1" x14ac:dyDescent="0.3">
      <c r="B2170">
        <v>37143</v>
      </c>
      <c r="C2170">
        <v>0.96195097071799995</v>
      </c>
      <c r="D2170">
        <v>18.730038310699999</v>
      </c>
      <c r="E2170">
        <v>0</v>
      </c>
    </row>
    <row r="2171" spans="2:5" hidden="1" x14ac:dyDescent="0.3">
      <c r="B2171">
        <v>38020</v>
      </c>
      <c r="C2171">
        <v>0.96417973005799995</v>
      </c>
      <c r="D2171">
        <v>22.1388458403</v>
      </c>
      <c r="E2171">
        <v>0</v>
      </c>
    </row>
    <row r="2172" spans="2:5" hidden="1" x14ac:dyDescent="0.3">
      <c r="B2172">
        <v>37135</v>
      </c>
      <c r="C2172">
        <v>0.96461798184500003</v>
      </c>
      <c r="D2172">
        <v>10.9024514612</v>
      </c>
      <c r="E2172">
        <v>0</v>
      </c>
    </row>
    <row r="2173" spans="2:5" hidden="1" x14ac:dyDescent="0.3">
      <c r="B2173">
        <v>38032</v>
      </c>
      <c r="C2173">
        <v>0.96813365341799995</v>
      </c>
      <c r="D2173">
        <v>10.410531709200001</v>
      </c>
      <c r="E2173">
        <v>0</v>
      </c>
    </row>
    <row r="2174" spans="2:5" hidden="1" x14ac:dyDescent="0.3">
      <c r="B2174">
        <v>37146</v>
      </c>
      <c r="C2174">
        <v>0.96878894463599996</v>
      </c>
      <c r="D2174">
        <v>21.6497080627</v>
      </c>
      <c r="E2174">
        <v>0</v>
      </c>
    </row>
    <row r="2175" spans="2:5" hidden="1" x14ac:dyDescent="0.3">
      <c r="B2175">
        <v>38023</v>
      </c>
      <c r="C2175">
        <v>0.96901936452799997</v>
      </c>
      <c r="D2175">
        <v>19.215210712299999</v>
      </c>
      <c r="E2175">
        <v>0</v>
      </c>
    </row>
    <row r="2176" spans="2:5" hidden="1" x14ac:dyDescent="0.3">
      <c r="B2176">
        <v>37144</v>
      </c>
      <c r="C2176">
        <v>0.97176948747000003</v>
      </c>
      <c r="D2176">
        <v>19.7017686041</v>
      </c>
      <c r="E2176">
        <v>0</v>
      </c>
    </row>
    <row r="2177" spans="2:5" hidden="1" x14ac:dyDescent="0.3">
      <c r="B2177">
        <v>38021</v>
      </c>
      <c r="C2177">
        <v>0.97339815921399997</v>
      </c>
      <c r="D2177">
        <v>21.160570285199999</v>
      </c>
      <c r="E2177">
        <v>0</v>
      </c>
    </row>
    <row r="2178" spans="2:5" hidden="1" x14ac:dyDescent="0.3">
      <c r="B2178">
        <v>37145</v>
      </c>
      <c r="C2178">
        <v>0.97395888481299997</v>
      </c>
      <c r="D2178">
        <v>20.6744483905</v>
      </c>
      <c r="E2178">
        <v>0</v>
      </c>
    </row>
    <row r="2179" spans="2:5" hidden="1" x14ac:dyDescent="0.3">
      <c r="B2179">
        <v>38022</v>
      </c>
      <c r="C2179">
        <v>0.97451961041199997</v>
      </c>
      <c r="D2179">
        <v>20.188326495799998</v>
      </c>
      <c r="E2179">
        <v>0</v>
      </c>
    </row>
    <row r="2180" spans="2:5" hidden="1" x14ac:dyDescent="0.3">
      <c r="B2180">
        <v>37134</v>
      </c>
      <c r="C2180">
        <v>0.97521159383800005</v>
      </c>
      <c r="D2180">
        <v>9.9197134805499996</v>
      </c>
      <c r="E2180">
        <v>0</v>
      </c>
    </row>
    <row r="2181" spans="2:5" hidden="1" x14ac:dyDescent="0.3">
      <c r="B2181">
        <v>38033</v>
      </c>
      <c r="C2181">
        <v>0.98228953425900001</v>
      </c>
      <c r="D2181">
        <v>9.4288952519400002</v>
      </c>
      <c r="E2181">
        <v>0</v>
      </c>
    </row>
    <row r="2182" spans="2:5" hidden="1" x14ac:dyDescent="0.3">
      <c r="B2182">
        <v>37131</v>
      </c>
      <c r="C2182">
        <v>0.98287978745899995</v>
      </c>
      <c r="D2182">
        <v>7.0307230394899998</v>
      </c>
      <c r="E2182">
        <v>0</v>
      </c>
    </row>
    <row r="2183" spans="2:5" hidden="1" x14ac:dyDescent="0.3">
      <c r="B2183">
        <v>37133</v>
      </c>
      <c r="C2183">
        <v>0.98542535072699999</v>
      </c>
      <c r="D2183">
        <v>8.9434234517700002</v>
      </c>
      <c r="E2183">
        <v>0</v>
      </c>
    </row>
    <row r="2184" spans="2:5" hidden="1" x14ac:dyDescent="0.3">
      <c r="B2184">
        <v>38034</v>
      </c>
      <c r="C2184">
        <v>0.98856116719499998</v>
      </c>
      <c r="D2184">
        <v>8.4579516515899993</v>
      </c>
      <c r="E2184">
        <v>0</v>
      </c>
    </row>
    <row r="2185" spans="2:5" hidden="1" x14ac:dyDescent="0.3">
      <c r="B2185">
        <v>37132</v>
      </c>
      <c r="C2185">
        <v>0.996556985763</v>
      </c>
      <c r="D2185">
        <v>7.9832493815800003</v>
      </c>
      <c r="E2185">
        <v>0</v>
      </c>
    </row>
    <row r="2186" spans="2:5" hidden="1" x14ac:dyDescent="0.3">
      <c r="B2186">
        <v>38035</v>
      </c>
      <c r="C2186">
        <v>1.00455280433</v>
      </c>
      <c r="D2186">
        <v>7.5085471115700004</v>
      </c>
      <c r="E2186">
        <v>0</v>
      </c>
    </row>
    <row r="2187" spans="2:5" x14ac:dyDescent="0.3">
      <c r="B2187">
        <v>7265</v>
      </c>
      <c r="C2187">
        <v>1.2</v>
      </c>
      <c r="D2187">
        <v>0</v>
      </c>
      <c r="E2187">
        <v>0</v>
      </c>
    </row>
    <row r="2188" spans="2:5" hidden="1" x14ac:dyDescent="0.3">
      <c r="B2188">
        <v>7272</v>
      </c>
      <c r="C2188">
        <v>1.2</v>
      </c>
      <c r="D2188">
        <v>2.6</v>
      </c>
      <c r="E2188">
        <v>0</v>
      </c>
    </row>
    <row r="2189" spans="2:5" hidden="1" x14ac:dyDescent="0.3">
      <c r="B2189">
        <v>7291</v>
      </c>
      <c r="C2189">
        <v>1.2</v>
      </c>
      <c r="D2189">
        <v>0.86666666666699999</v>
      </c>
      <c r="E2189">
        <v>0</v>
      </c>
    </row>
    <row r="2190" spans="2:5" hidden="1" x14ac:dyDescent="0.3">
      <c r="B2190">
        <v>7292</v>
      </c>
      <c r="C2190">
        <v>1.2</v>
      </c>
      <c r="D2190">
        <v>1.7333333333300001</v>
      </c>
      <c r="E2190">
        <v>0</v>
      </c>
    </row>
    <row r="2191" spans="2:5" hidden="1" x14ac:dyDescent="0.3">
      <c r="B2191">
        <v>37685</v>
      </c>
      <c r="C2191">
        <v>1.2266811818500001</v>
      </c>
      <c r="D2191">
        <v>3.5878198642800001</v>
      </c>
      <c r="E2191">
        <v>0</v>
      </c>
    </row>
    <row r="2192" spans="2:5" hidden="1" x14ac:dyDescent="0.3">
      <c r="B2192">
        <v>37196</v>
      </c>
      <c r="C2192">
        <v>1.28065112648</v>
      </c>
      <c r="D2192">
        <v>4.5853871968000002</v>
      </c>
      <c r="E2192">
        <v>0</v>
      </c>
    </row>
    <row r="2193" spans="2:5" hidden="1" x14ac:dyDescent="0.3">
      <c r="B2193">
        <v>37197</v>
      </c>
      <c r="C2193">
        <v>1.3612169925499999</v>
      </c>
      <c r="D2193">
        <v>5.583469794</v>
      </c>
      <c r="E2193">
        <v>0</v>
      </c>
    </row>
    <row r="2194" spans="2:5" hidden="1" x14ac:dyDescent="0.3">
      <c r="B2194">
        <v>10282</v>
      </c>
      <c r="C2194">
        <v>1.4205882352899999</v>
      </c>
      <c r="D2194">
        <v>24.1</v>
      </c>
      <c r="E2194">
        <v>0</v>
      </c>
    </row>
    <row r="2195" spans="2:5" hidden="1" x14ac:dyDescent="0.3">
      <c r="B2195">
        <v>37208</v>
      </c>
      <c r="C2195">
        <v>1.43434672607</v>
      </c>
      <c r="D2195">
        <v>16.291280083</v>
      </c>
      <c r="E2195">
        <v>0</v>
      </c>
    </row>
    <row r="2196" spans="2:5" hidden="1" x14ac:dyDescent="0.3">
      <c r="B2196">
        <v>37207</v>
      </c>
      <c r="C2196">
        <v>1.4357080763300001</v>
      </c>
      <c r="D2196">
        <v>15.314268032399999</v>
      </c>
      <c r="E2196">
        <v>0</v>
      </c>
    </row>
    <row r="2197" spans="2:5" hidden="1" x14ac:dyDescent="0.3">
      <c r="B2197">
        <v>37087</v>
      </c>
      <c r="C2197">
        <v>1.4362065206600001</v>
      </c>
      <c r="D2197">
        <v>23.1170665683</v>
      </c>
      <c r="E2197">
        <v>0</v>
      </c>
    </row>
    <row r="2198" spans="2:5" hidden="1" x14ac:dyDescent="0.3">
      <c r="B2198">
        <v>37206</v>
      </c>
      <c r="C2198">
        <v>1.43752143476</v>
      </c>
      <c r="D2198">
        <v>14.337852141200001</v>
      </c>
      <c r="E2198">
        <v>0</v>
      </c>
    </row>
    <row r="2199" spans="2:5" hidden="1" x14ac:dyDescent="0.3">
      <c r="B2199">
        <v>37205</v>
      </c>
      <c r="C2199">
        <v>1.44034712266</v>
      </c>
      <c r="D2199">
        <v>13.3640980367</v>
      </c>
      <c r="E2199">
        <v>0</v>
      </c>
    </row>
    <row r="2200" spans="2:5" hidden="1" x14ac:dyDescent="0.3">
      <c r="B2200">
        <v>37209</v>
      </c>
      <c r="C2200">
        <v>1.4412853242200001</v>
      </c>
      <c r="D2200">
        <v>17.267173176</v>
      </c>
      <c r="E2200">
        <v>0</v>
      </c>
    </row>
    <row r="2201" spans="2:5" hidden="1" x14ac:dyDescent="0.3">
      <c r="B2201">
        <v>37203</v>
      </c>
      <c r="C2201">
        <v>1.4422185241200001</v>
      </c>
      <c r="D2201">
        <v>11.409435526099999</v>
      </c>
      <c r="E2201">
        <v>0</v>
      </c>
    </row>
    <row r="2202" spans="2:5" hidden="1" x14ac:dyDescent="0.3">
      <c r="B2202">
        <v>37204</v>
      </c>
      <c r="C2202">
        <v>1.4437210466799999</v>
      </c>
      <c r="D2202">
        <v>12.3911511613</v>
      </c>
      <c r="E2202">
        <v>0</v>
      </c>
    </row>
    <row r="2203" spans="2:5" hidden="1" x14ac:dyDescent="0.3">
      <c r="B2203">
        <v>37198</v>
      </c>
      <c r="C2203">
        <v>1.4465104628300001</v>
      </c>
      <c r="D2203">
        <v>6.5674281634799998</v>
      </c>
      <c r="E2203">
        <v>0</v>
      </c>
    </row>
    <row r="2204" spans="2:5" hidden="1" x14ac:dyDescent="0.3">
      <c r="B2204">
        <v>37210</v>
      </c>
      <c r="C2204">
        <v>1.4480587121899999</v>
      </c>
      <c r="D2204">
        <v>18.242095240099999</v>
      </c>
      <c r="E2204">
        <v>0</v>
      </c>
    </row>
    <row r="2205" spans="2:5" hidden="1" x14ac:dyDescent="0.3">
      <c r="B2205">
        <v>37202</v>
      </c>
      <c r="C2205">
        <v>1.4496873320799999</v>
      </c>
      <c r="D2205">
        <v>10.4234193916</v>
      </c>
      <c r="E2205">
        <v>0</v>
      </c>
    </row>
    <row r="2206" spans="2:5" hidden="1" x14ac:dyDescent="0.3">
      <c r="B2206">
        <v>37214</v>
      </c>
      <c r="C2206">
        <v>1.4509149613800001</v>
      </c>
      <c r="D2206">
        <v>22.1375072662</v>
      </c>
      <c r="E2206">
        <v>0</v>
      </c>
    </row>
    <row r="2207" spans="2:5" hidden="1" x14ac:dyDescent="0.3">
      <c r="B2207">
        <v>37211</v>
      </c>
      <c r="C2207">
        <v>1.4609242518100001</v>
      </c>
      <c r="D2207">
        <v>19.2137904734</v>
      </c>
      <c r="E2207">
        <v>0</v>
      </c>
    </row>
    <row r="2208" spans="2:5" hidden="1" x14ac:dyDescent="0.3">
      <c r="B2208">
        <v>37212</v>
      </c>
      <c r="C2208">
        <v>1.4632237324599999</v>
      </c>
      <c r="D2208">
        <v>20.189579286899999</v>
      </c>
      <c r="E2208">
        <v>0</v>
      </c>
    </row>
    <row r="2209" spans="2:5" hidden="1" x14ac:dyDescent="0.3">
      <c r="B2209">
        <v>37213</v>
      </c>
      <c r="C2209">
        <v>1.4648007417</v>
      </c>
      <c r="D2209">
        <v>21.1577685972</v>
      </c>
      <c r="E2209">
        <v>0</v>
      </c>
    </row>
    <row r="2210" spans="2:5" hidden="1" x14ac:dyDescent="0.3">
      <c r="B2210">
        <v>37201</v>
      </c>
      <c r="C2210">
        <v>1.4772170816000001</v>
      </c>
      <c r="D2210">
        <v>9.4357131901300004</v>
      </c>
      <c r="E2210">
        <v>0</v>
      </c>
    </row>
    <row r="2211" spans="2:5" hidden="1" x14ac:dyDescent="0.3">
      <c r="B2211">
        <v>37200</v>
      </c>
      <c r="C2211">
        <v>1.50391461536</v>
      </c>
      <c r="D2211">
        <v>8.4612993243800005</v>
      </c>
      <c r="E2211">
        <v>0</v>
      </c>
    </row>
    <row r="2212" spans="2:5" hidden="1" x14ac:dyDescent="0.3">
      <c r="B2212">
        <v>37199</v>
      </c>
      <c r="C2212">
        <v>1.5137868646599999</v>
      </c>
      <c r="D2212">
        <v>7.5232115496600001</v>
      </c>
      <c r="E2212">
        <v>0</v>
      </c>
    </row>
    <row r="2213" spans="2:5" x14ac:dyDescent="0.3">
      <c r="B2213">
        <v>7266</v>
      </c>
      <c r="C2213">
        <v>1.6</v>
      </c>
      <c r="D2213">
        <v>0</v>
      </c>
      <c r="E2213">
        <v>0</v>
      </c>
    </row>
    <row r="2214" spans="2:5" hidden="1" x14ac:dyDescent="0.3">
      <c r="B2214">
        <v>7273</v>
      </c>
      <c r="C2214">
        <v>1.6</v>
      </c>
      <c r="D2214">
        <v>2.6</v>
      </c>
      <c r="E2214">
        <v>0</v>
      </c>
    </row>
    <row r="2215" spans="2:5" hidden="1" x14ac:dyDescent="0.3">
      <c r="B2215">
        <v>7286</v>
      </c>
      <c r="C2215">
        <v>1.6</v>
      </c>
      <c r="D2215">
        <v>0.433333333333</v>
      </c>
      <c r="E2215">
        <v>0</v>
      </c>
    </row>
    <row r="2216" spans="2:5" hidden="1" x14ac:dyDescent="0.3">
      <c r="B2216">
        <v>7287</v>
      </c>
      <c r="C2216">
        <v>1.6</v>
      </c>
      <c r="D2216">
        <v>0.86666666666699999</v>
      </c>
      <c r="E2216">
        <v>0</v>
      </c>
    </row>
    <row r="2217" spans="2:5" hidden="1" x14ac:dyDescent="0.3">
      <c r="B2217">
        <v>7288</v>
      </c>
      <c r="C2217">
        <v>1.6</v>
      </c>
      <c r="D2217">
        <v>1.3</v>
      </c>
      <c r="E2217">
        <v>0</v>
      </c>
    </row>
    <row r="2218" spans="2:5" hidden="1" x14ac:dyDescent="0.3">
      <c r="B2218">
        <v>7289</v>
      </c>
      <c r="C2218">
        <v>1.6</v>
      </c>
      <c r="D2218">
        <v>1.7333333333300001</v>
      </c>
      <c r="E2218">
        <v>0</v>
      </c>
    </row>
    <row r="2219" spans="2:5" hidden="1" x14ac:dyDescent="0.3">
      <c r="B2219">
        <v>7290</v>
      </c>
      <c r="C2219">
        <v>1.6</v>
      </c>
      <c r="D2219">
        <v>2.1666666666699999</v>
      </c>
      <c r="E2219">
        <v>0</v>
      </c>
    </row>
    <row r="2220" spans="2:5" hidden="1" x14ac:dyDescent="0.3">
      <c r="B2220">
        <v>37018</v>
      </c>
      <c r="C2220">
        <v>1.6154714057299999</v>
      </c>
      <c r="D2220">
        <v>3.0897161031299998</v>
      </c>
      <c r="E2220">
        <v>0</v>
      </c>
    </row>
    <row r="2221" spans="2:5" hidden="1" x14ac:dyDescent="0.3">
      <c r="B2221">
        <v>38075</v>
      </c>
      <c r="C2221">
        <v>1.63094281145</v>
      </c>
      <c r="D2221">
        <v>3.5794322062699999</v>
      </c>
      <c r="E2221">
        <v>0</v>
      </c>
    </row>
    <row r="2222" spans="2:5" hidden="1" x14ac:dyDescent="0.3">
      <c r="B2222">
        <v>37161</v>
      </c>
      <c r="C2222">
        <v>1.66594108681</v>
      </c>
      <c r="D2222">
        <v>4.0830741660100003</v>
      </c>
      <c r="E2222">
        <v>0</v>
      </c>
    </row>
    <row r="2223" spans="2:5" hidden="1" x14ac:dyDescent="0.3">
      <c r="B2223">
        <v>38003</v>
      </c>
      <c r="C2223">
        <v>1.70093936217</v>
      </c>
      <c r="D2223">
        <v>4.5867161257599998</v>
      </c>
      <c r="E2223">
        <v>0</v>
      </c>
    </row>
    <row r="2224" spans="2:5" hidden="1" x14ac:dyDescent="0.3">
      <c r="B2224">
        <v>37262</v>
      </c>
      <c r="C2224">
        <v>1.7541079267999999</v>
      </c>
      <c r="D2224">
        <v>5.0899906641000001</v>
      </c>
      <c r="E2224">
        <v>0</v>
      </c>
    </row>
    <row r="2225" spans="2:5" hidden="1" x14ac:dyDescent="0.3">
      <c r="B2225">
        <v>37970</v>
      </c>
      <c r="C2225">
        <v>1.8072764914399999</v>
      </c>
      <c r="D2225">
        <v>5.5932652024599996</v>
      </c>
      <c r="E2225">
        <v>0</v>
      </c>
    </row>
    <row r="2226" spans="2:5" hidden="1" x14ac:dyDescent="0.3">
      <c r="B2226">
        <v>37263</v>
      </c>
      <c r="C2226">
        <v>1.8695453232499999</v>
      </c>
      <c r="D2226">
        <v>6.087611281</v>
      </c>
      <c r="E2226">
        <v>0</v>
      </c>
    </row>
    <row r="2227" spans="2:5" hidden="1" x14ac:dyDescent="0.3">
      <c r="B2227">
        <v>10283</v>
      </c>
      <c r="C2227">
        <v>1.8941176470600001</v>
      </c>
      <c r="D2227">
        <v>24.1</v>
      </c>
      <c r="E2227">
        <v>0</v>
      </c>
    </row>
    <row r="2228" spans="2:5" hidden="1" x14ac:dyDescent="0.3">
      <c r="B2228">
        <v>37014</v>
      </c>
      <c r="C2228">
        <v>1.9050800425100001</v>
      </c>
      <c r="D2228">
        <v>23.607911822599998</v>
      </c>
      <c r="E2228">
        <v>0</v>
      </c>
    </row>
    <row r="2229" spans="2:5" hidden="1" x14ac:dyDescent="0.3">
      <c r="B2229">
        <v>37959</v>
      </c>
      <c r="C2229">
        <v>1.91515115285</v>
      </c>
      <c r="D2229">
        <v>16.291584244100001</v>
      </c>
      <c r="E2229">
        <v>0</v>
      </c>
    </row>
    <row r="2230" spans="2:5" hidden="1" x14ac:dyDescent="0.3">
      <c r="B2230">
        <v>38079</v>
      </c>
      <c r="C2230">
        <v>1.9160424379600001</v>
      </c>
      <c r="D2230">
        <v>23.115823645300001</v>
      </c>
      <c r="E2230">
        <v>0</v>
      </c>
    </row>
    <row r="2231" spans="2:5" hidden="1" x14ac:dyDescent="0.3">
      <c r="B2231">
        <v>37273</v>
      </c>
      <c r="C2231">
        <v>1.91675389935</v>
      </c>
      <c r="D2231">
        <v>15.803374268200001</v>
      </c>
      <c r="E2231">
        <v>0</v>
      </c>
    </row>
    <row r="2232" spans="2:5" hidden="1" x14ac:dyDescent="0.3">
      <c r="B2232">
        <v>37960</v>
      </c>
      <c r="C2232">
        <v>1.9183566458600001</v>
      </c>
      <c r="D2232">
        <v>15.3151642922</v>
      </c>
      <c r="E2232">
        <v>0</v>
      </c>
    </row>
    <row r="2233" spans="2:5" hidden="1" x14ac:dyDescent="0.3">
      <c r="B2233">
        <v>37272</v>
      </c>
      <c r="C2233">
        <v>1.92020403493</v>
      </c>
      <c r="D2233">
        <v>14.8277563726</v>
      </c>
      <c r="E2233">
        <v>0</v>
      </c>
    </row>
    <row r="2234" spans="2:5" hidden="1" x14ac:dyDescent="0.3">
      <c r="B2234">
        <v>37274</v>
      </c>
      <c r="C2234">
        <v>1.92176550574</v>
      </c>
      <c r="D2234">
        <v>16.778954177999999</v>
      </c>
      <c r="E2234">
        <v>0</v>
      </c>
    </row>
    <row r="2235" spans="2:5" hidden="1" x14ac:dyDescent="0.3">
      <c r="B2235">
        <v>37961</v>
      </c>
      <c r="C2235">
        <v>1.922051424</v>
      </c>
      <c r="D2235">
        <v>14.340348453000001</v>
      </c>
      <c r="E2235">
        <v>0</v>
      </c>
    </row>
    <row r="2236" spans="2:5" hidden="1" x14ac:dyDescent="0.3">
      <c r="B2236">
        <v>37964</v>
      </c>
      <c r="C2236">
        <v>1.9233347379700001</v>
      </c>
      <c r="D2236">
        <v>11.424499838799999</v>
      </c>
      <c r="E2236">
        <v>0</v>
      </c>
    </row>
    <row r="2237" spans="2:5" hidden="1" x14ac:dyDescent="0.3">
      <c r="B2237">
        <v>37271</v>
      </c>
      <c r="C2237">
        <v>1.9245443985299999</v>
      </c>
      <c r="D2237">
        <v>13.855977946499999</v>
      </c>
      <c r="E2237">
        <v>0</v>
      </c>
    </row>
    <row r="2238" spans="2:5" hidden="1" x14ac:dyDescent="0.3">
      <c r="B2238">
        <v>37158</v>
      </c>
      <c r="C2238">
        <v>1.9268463153299999</v>
      </c>
      <c r="D2238">
        <v>22.625996168699999</v>
      </c>
      <c r="E2238">
        <v>0</v>
      </c>
    </row>
    <row r="2239" spans="2:5" hidden="1" x14ac:dyDescent="0.3">
      <c r="B2239">
        <v>37962</v>
      </c>
      <c r="C2239">
        <v>1.9270373730599999</v>
      </c>
      <c r="D2239">
        <v>13.37160744</v>
      </c>
      <c r="E2239">
        <v>0</v>
      </c>
    </row>
    <row r="2240" spans="2:5" hidden="1" x14ac:dyDescent="0.3">
      <c r="B2240">
        <v>37268</v>
      </c>
      <c r="C2240">
        <v>1.9272878743599999</v>
      </c>
      <c r="D2240">
        <v>10.930403456400001</v>
      </c>
      <c r="E2240">
        <v>0</v>
      </c>
    </row>
    <row r="2241" spans="2:5" hidden="1" x14ac:dyDescent="0.3">
      <c r="B2241">
        <v>37269</v>
      </c>
      <c r="C2241">
        <v>1.9273656058599999</v>
      </c>
      <c r="D2241">
        <v>11.915162545199999</v>
      </c>
      <c r="E2241">
        <v>0</v>
      </c>
    </row>
    <row r="2242" spans="2:5" hidden="1" x14ac:dyDescent="0.3">
      <c r="B2242">
        <v>37958</v>
      </c>
      <c r="C2242">
        <v>1.9283798586400001</v>
      </c>
      <c r="D2242">
        <v>17.266324111900001</v>
      </c>
      <c r="E2242">
        <v>0</v>
      </c>
    </row>
    <row r="2243" spans="2:5" hidden="1" x14ac:dyDescent="0.3">
      <c r="B2243">
        <v>37270</v>
      </c>
      <c r="C2243">
        <v>1.9292169234100001</v>
      </c>
      <c r="D2243">
        <v>12.888716345700001</v>
      </c>
      <c r="E2243">
        <v>0</v>
      </c>
    </row>
    <row r="2244" spans="2:5" hidden="1" x14ac:dyDescent="0.3">
      <c r="B2244">
        <v>37965</v>
      </c>
      <c r="C2244">
        <v>1.93124101074</v>
      </c>
      <c r="D2244">
        <v>10.436307074</v>
      </c>
      <c r="E2244">
        <v>0</v>
      </c>
    </row>
    <row r="2245" spans="2:5" hidden="1" x14ac:dyDescent="0.3">
      <c r="B2245">
        <v>37963</v>
      </c>
      <c r="C2245">
        <v>1.93139647376</v>
      </c>
      <c r="D2245">
        <v>12.4058252515</v>
      </c>
      <c r="E2245">
        <v>0</v>
      </c>
    </row>
    <row r="2246" spans="2:5" hidden="1" x14ac:dyDescent="0.3">
      <c r="B2246">
        <v>37969</v>
      </c>
      <c r="C2246">
        <v>1.9318141550700001</v>
      </c>
      <c r="D2246">
        <v>6.5819573595399996</v>
      </c>
      <c r="E2246">
        <v>0</v>
      </c>
    </row>
    <row r="2247" spans="2:5" hidden="1" x14ac:dyDescent="0.3">
      <c r="B2247">
        <v>37275</v>
      </c>
      <c r="C2247">
        <v>1.9348073530600001</v>
      </c>
      <c r="D2247">
        <v>17.7528243416</v>
      </c>
      <c r="E2247">
        <v>0</v>
      </c>
    </row>
    <row r="2248" spans="2:5" hidden="1" x14ac:dyDescent="0.3">
      <c r="B2248">
        <v>38006</v>
      </c>
      <c r="C2248">
        <v>1.9376501927000001</v>
      </c>
      <c r="D2248">
        <v>22.1361686921</v>
      </c>
      <c r="E2248">
        <v>0</v>
      </c>
    </row>
    <row r="2249" spans="2:5" hidden="1" x14ac:dyDescent="0.3">
      <c r="B2249">
        <v>37957</v>
      </c>
      <c r="C2249">
        <v>1.9412348474800001</v>
      </c>
      <c r="D2249">
        <v>18.239324571200001</v>
      </c>
      <c r="E2249">
        <v>0</v>
      </c>
    </row>
    <row r="2250" spans="2:5" hidden="1" x14ac:dyDescent="0.3">
      <c r="B2250">
        <v>37279</v>
      </c>
      <c r="C2250">
        <v>1.9469267584500001</v>
      </c>
      <c r="D2250">
        <v>21.6455678007</v>
      </c>
      <c r="E2250">
        <v>0</v>
      </c>
    </row>
    <row r="2251" spans="2:5" hidden="1" x14ac:dyDescent="0.3">
      <c r="B2251">
        <v>37276</v>
      </c>
      <c r="C2251">
        <v>1.94703199329</v>
      </c>
      <c r="D2251">
        <v>18.725847402799999</v>
      </c>
      <c r="E2251">
        <v>0</v>
      </c>
    </row>
    <row r="2252" spans="2:5" hidden="1" x14ac:dyDescent="0.3">
      <c r="B2252">
        <v>37267</v>
      </c>
      <c r="C2252">
        <v>1.9516928198400001</v>
      </c>
      <c r="D2252">
        <v>9.9394191011499995</v>
      </c>
      <c r="E2252">
        <v>0</v>
      </c>
    </row>
    <row r="2253" spans="2:5" hidden="1" x14ac:dyDescent="0.3">
      <c r="B2253">
        <v>37955</v>
      </c>
      <c r="C2253">
        <v>1.9519278545100001</v>
      </c>
      <c r="D2253">
        <v>20.190832077900001</v>
      </c>
      <c r="E2253">
        <v>0</v>
      </c>
    </row>
    <row r="2254" spans="2:5" hidden="1" x14ac:dyDescent="0.3">
      <c r="B2254">
        <v>37277</v>
      </c>
      <c r="C2254">
        <v>1.9523784968</v>
      </c>
      <c r="D2254">
        <v>19.701601156199999</v>
      </c>
      <c r="E2254">
        <v>0</v>
      </c>
    </row>
    <row r="2255" spans="2:5" hidden="1" x14ac:dyDescent="0.3">
      <c r="B2255">
        <v>37956</v>
      </c>
      <c r="C2255">
        <v>1.9528291390900001</v>
      </c>
      <c r="D2255">
        <v>19.212370234400002</v>
      </c>
      <c r="E2255">
        <v>0</v>
      </c>
    </row>
    <row r="2256" spans="2:5" hidden="1" x14ac:dyDescent="0.3">
      <c r="B2256">
        <v>37278</v>
      </c>
      <c r="C2256">
        <v>1.9540655893500001</v>
      </c>
      <c r="D2256">
        <v>20.672899493599999</v>
      </c>
      <c r="E2256">
        <v>0</v>
      </c>
    </row>
    <row r="2257" spans="2:5" hidden="1" x14ac:dyDescent="0.3">
      <c r="B2257">
        <v>37954</v>
      </c>
      <c r="C2257">
        <v>1.9562033242000001</v>
      </c>
      <c r="D2257">
        <v>21.154966909300001</v>
      </c>
      <c r="E2257">
        <v>0</v>
      </c>
    </row>
    <row r="2258" spans="2:5" hidden="1" x14ac:dyDescent="0.3">
      <c r="B2258">
        <v>37966</v>
      </c>
      <c r="C2258">
        <v>1.97214462894</v>
      </c>
      <c r="D2258">
        <v>9.4425311283200006</v>
      </c>
      <c r="E2258">
        <v>0</v>
      </c>
    </row>
    <row r="2259" spans="2:5" hidden="1" x14ac:dyDescent="0.3">
      <c r="B2259">
        <v>37264</v>
      </c>
      <c r="C2259">
        <v>1.97741754003</v>
      </c>
      <c r="D2259">
        <v>7.0599166736400001</v>
      </c>
      <c r="E2259">
        <v>0</v>
      </c>
    </row>
    <row r="2260" spans="2:5" hidden="1" x14ac:dyDescent="0.3">
      <c r="B2260">
        <v>37266</v>
      </c>
      <c r="C2260">
        <v>1.99570634623</v>
      </c>
      <c r="D2260">
        <v>8.9535890627499999</v>
      </c>
      <c r="E2260">
        <v>0</v>
      </c>
    </row>
    <row r="2261" spans="2:5" x14ac:dyDescent="0.3">
      <c r="B2261">
        <v>7267</v>
      </c>
      <c r="C2261">
        <v>2</v>
      </c>
      <c r="D2261">
        <v>0</v>
      </c>
      <c r="E2261">
        <v>0</v>
      </c>
    </row>
    <row r="2262" spans="2:5" hidden="1" x14ac:dyDescent="0.3">
      <c r="B2262">
        <v>7274</v>
      </c>
      <c r="C2262">
        <v>2</v>
      </c>
      <c r="D2262">
        <v>2.6</v>
      </c>
      <c r="E2262">
        <v>0</v>
      </c>
    </row>
    <row r="2263" spans="2:5" hidden="1" x14ac:dyDescent="0.3">
      <c r="B2263">
        <v>7284</v>
      </c>
      <c r="C2263">
        <v>2</v>
      </c>
      <c r="D2263">
        <v>0.86666666666699999</v>
      </c>
      <c r="E2263">
        <v>0</v>
      </c>
    </row>
    <row r="2264" spans="2:5" hidden="1" x14ac:dyDescent="0.3">
      <c r="B2264">
        <v>7285</v>
      </c>
      <c r="C2264">
        <v>2</v>
      </c>
      <c r="D2264">
        <v>1.7333333333300001</v>
      </c>
      <c r="E2264">
        <v>0</v>
      </c>
    </row>
    <row r="2265" spans="2:5" hidden="1" x14ac:dyDescent="0.3">
      <c r="B2265">
        <v>37967</v>
      </c>
      <c r="C2265">
        <v>2.0192680635200002</v>
      </c>
      <c r="D2265">
        <v>8.4646469971799991</v>
      </c>
      <c r="E2265">
        <v>0</v>
      </c>
    </row>
    <row r="2266" spans="2:5" hidden="1" x14ac:dyDescent="0.3">
      <c r="B2266">
        <v>37265</v>
      </c>
      <c r="C2266">
        <v>2.0211444942600001</v>
      </c>
      <c r="D2266">
        <v>8.0012614924599994</v>
      </c>
      <c r="E2266">
        <v>0</v>
      </c>
    </row>
    <row r="2267" spans="2:5" hidden="1" x14ac:dyDescent="0.3">
      <c r="B2267">
        <v>37968</v>
      </c>
      <c r="C2267">
        <v>2.02302092499</v>
      </c>
      <c r="D2267">
        <v>7.5378759877399997</v>
      </c>
      <c r="E2267">
        <v>0</v>
      </c>
    </row>
    <row r="2268" spans="2:5" hidden="1" x14ac:dyDescent="0.3">
      <c r="B2268">
        <v>37091</v>
      </c>
      <c r="C2268">
        <v>2.0238456151399999</v>
      </c>
      <c r="D2268">
        <v>3.56108900578</v>
      </c>
      <c r="E2268">
        <v>0</v>
      </c>
    </row>
    <row r="2269" spans="2:5" hidden="1" x14ac:dyDescent="0.3">
      <c r="B2269">
        <v>37227</v>
      </c>
      <c r="C2269">
        <v>2.1077696091</v>
      </c>
      <c r="D2269">
        <v>4.5616294385499998</v>
      </c>
      <c r="E2269">
        <v>0</v>
      </c>
    </row>
    <row r="2270" spans="2:5" hidden="1" x14ac:dyDescent="0.3">
      <c r="B2270">
        <v>37324</v>
      </c>
      <c r="C2270">
        <v>2.2380368364800001</v>
      </c>
      <c r="D2270">
        <v>5.5846843797699997</v>
      </c>
      <c r="E2270">
        <v>0</v>
      </c>
    </row>
    <row r="2271" spans="2:5" hidden="1" x14ac:dyDescent="0.3">
      <c r="B2271">
        <v>10284</v>
      </c>
      <c r="C2271">
        <v>2.3676470588199998</v>
      </c>
      <c r="D2271">
        <v>24.1</v>
      </c>
      <c r="E2271">
        <v>0</v>
      </c>
    </row>
    <row r="2272" spans="2:5" hidden="1" x14ac:dyDescent="0.3">
      <c r="B2272">
        <v>37332</v>
      </c>
      <c r="C2272">
        <v>2.3955946211599999</v>
      </c>
      <c r="D2272">
        <v>15.312340992599999</v>
      </c>
      <c r="E2272">
        <v>0</v>
      </c>
    </row>
    <row r="2273" spans="2:5" hidden="1" x14ac:dyDescent="0.3">
      <c r="B2273">
        <v>37333</v>
      </c>
      <c r="C2273">
        <v>2.3966717701600002</v>
      </c>
      <c r="D2273">
        <v>16.289209332199999</v>
      </c>
      <c r="E2273">
        <v>0</v>
      </c>
    </row>
    <row r="2274" spans="2:5" hidden="1" x14ac:dyDescent="0.3">
      <c r="B2274">
        <v>37086</v>
      </c>
      <c r="C2274">
        <v>2.3982920703400001</v>
      </c>
      <c r="D2274">
        <v>23.116470785400001</v>
      </c>
      <c r="E2274">
        <v>0</v>
      </c>
    </row>
    <row r="2275" spans="2:5" x14ac:dyDescent="0.3">
      <c r="B2275">
        <v>7268</v>
      </c>
      <c r="C2275">
        <v>2.4</v>
      </c>
      <c r="D2275">
        <v>0</v>
      </c>
      <c r="E2275">
        <v>0</v>
      </c>
    </row>
    <row r="2276" spans="2:5" hidden="1" x14ac:dyDescent="0.3">
      <c r="B2276">
        <v>7275</v>
      </c>
      <c r="C2276">
        <v>2.4</v>
      </c>
      <c r="D2276">
        <v>2.6</v>
      </c>
      <c r="E2276">
        <v>0</v>
      </c>
    </row>
    <row r="2277" spans="2:5" hidden="1" x14ac:dyDescent="0.3">
      <c r="B2277">
        <v>7279</v>
      </c>
      <c r="C2277">
        <v>2.4</v>
      </c>
      <c r="D2277">
        <v>0.433333333333</v>
      </c>
      <c r="E2277">
        <v>0</v>
      </c>
    </row>
    <row r="2278" spans="2:5" hidden="1" x14ac:dyDescent="0.3">
      <c r="B2278">
        <v>7280</v>
      </c>
      <c r="C2278">
        <v>2.4</v>
      </c>
      <c r="D2278">
        <v>0.86666666666699999</v>
      </c>
      <c r="E2278">
        <v>0</v>
      </c>
    </row>
    <row r="2279" spans="2:5" hidden="1" x14ac:dyDescent="0.3">
      <c r="B2279">
        <v>7281</v>
      </c>
      <c r="C2279">
        <v>2.4</v>
      </c>
      <c r="D2279">
        <v>1.3</v>
      </c>
      <c r="E2279">
        <v>0</v>
      </c>
    </row>
    <row r="2280" spans="2:5" hidden="1" x14ac:dyDescent="0.3">
      <c r="B2280">
        <v>7282</v>
      </c>
      <c r="C2280">
        <v>2.4</v>
      </c>
      <c r="D2280">
        <v>1.7333333333300001</v>
      </c>
      <c r="E2280">
        <v>0</v>
      </c>
    </row>
    <row r="2281" spans="2:5" hidden="1" x14ac:dyDescent="0.3">
      <c r="B2281">
        <v>7283</v>
      </c>
      <c r="C2281">
        <v>2.4</v>
      </c>
      <c r="D2281">
        <v>2.1666666666699999</v>
      </c>
      <c r="E2281">
        <v>0</v>
      </c>
    </row>
    <row r="2282" spans="2:5" hidden="1" x14ac:dyDescent="0.3">
      <c r="B2282">
        <v>37702</v>
      </c>
      <c r="C2282">
        <v>2.4056059729200001</v>
      </c>
      <c r="D2282">
        <v>6.5917428538799996</v>
      </c>
      <c r="E2282">
        <v>0</v>
      </c>
    </row>
    <row r="2283" spans="2:5" hidden="1" x14ac:dyDescent="0.3">
      <c r="B2283">
        <v>37328</v>
      </c>
      <c r="C2283">
        <v>2.4056391258800001</v>
      </c>
      <c r="D2283">
        <v>11.4543686324</v>
      </c>
      <c r="E2283">
        <v>0</v>
      </c>
    </row>
    <row r="2284" spans="2:5" hidden="1" x14ac:dyDescent="0.3">
      <c r="B2284">
        <v>37327</v>
      </c>
      <c r="C2284">
        <v>2.4077617655200001</v>
      </c>
      <c r="D2284">
        <v>10.4632046289</v>
      </c>
      <c r="E2284">
        <v>0</v>
      </c>
    </row>
    <row r="2285" spans="2:5" hidden="1" x14ac:dyDescent="0.3">
      <c r="B2285">
        <v>37017</v>
      </c>
      <c r="C2285">
        <v>2.4083742094199998</v>
      </c>
      <c r="D2285">
        <v>3.0713729026399998</v>
      </c>
      <c r="E2285">
        <v>0</v>
      </c>
    </row>
    <row r="2286" spans="2:5" hidden="1" x14ac:dyDescent="0.3">
      <c r="B2286">
        <v>37331</v>
      </c>
      <c r="C2286">
        <v>2.41609533463</v>
      </c>
      <c r="D2286">
        <v>14.3432422402</v>
      </c>
      <c r="E2286">
        <v>0</v>
      </c>
    </row>
    <row r="2287" spans="2:5" hidden="1" x14ac:dyDescent="0.3">
      <c r="B2287">
        <v>38076</v>
      </c>
      <c r="C2287">
        <v>2.4167484188400001</v>
      </c>
      <c r="D2287">
        <v>3.54274580529</v>
      </c>
      <c r="E2287">
        <v>0</v>
      </c>
    </row>
    <row r="2288" spans="2:5" hidden="1" x14ac:dyDescent="0.3">
      <c r="B2288">
        <v>37334</v>
      </c>
      <c r="C2288">
        <v>2.4175408216099998</v>
      </c>
      <c r="D2288">
        <v>17.264946138100001</v>
      </c>
      <c r="E2288">
        <v>0</v>
      </c>
    </row>
    <row r="2289" spans="2:5" hidden="1" x14ac:dyDescent="0.3">
      <c r="B2289">
        <v>37226</v>
      </c>
      <c r="C2289">
        <v>2.4223541763899998</v>
      </c>
      <c r="D2289">
        <v>22.1369195459</v>
      </c>
      <c r="E2289">
        <v>0</v>
      </c>
    </row>
    <row r="2290" spans="2:5" hidden="1" x14ac:dyDescent="0.3">
      <c r="B2290">
        <v>37329</v>
      </c>
      <c r="C2290">
        <v>2.4285423021999999</v>
      </c>
      <c r="D2290">
        <v>12.4291974026</v>
      </c>
      <c r="E2290">
        <v>0</v>
      </c>
    </row>
    <row r="2291" spans="2:5" hidden="1" x14ac:dyDescent="0.3">
      <c r="B2291">
        <v>37330</v>
      </c>
      <c r="C2291">
        <v>2.43076651867</v>
      </c>
      <c r="D2291">
        <v>13.3847133483</v>
      </c>
      <c r="E2291">
        <v>0</v>
      </c>
    </row>
    <row r="2292" spans="2:5" hidden="1" x14ac:dyDescent="0.3">
      <c r="B2292">
        <v>37335</v>
      </c>
      <c r="C2292">
        <v>2.43404993986</v>
      </c>
      <c r="D2292">
        <v>18.2316155159</v>
      </c>
      <c r="E2292">
        <v>0</v>
      </c>
    </row>
    <row r="2293" spans="2:5" hidden="1" x14ac:dyDescent="0.3">
      <c r="B2293">
        <v>37338</v>
      </c>
      <c r="C2293">
        <v>2.4422697001599998</v>
      </c>
      <c r="D2293">
        <v>21.158482966299999</v>
      </c>
      <c r="E2293">
        <v>0</v>
      </c>
    </row>
    <row r="2294" spans="2:5" hidden="1" x14ac:dyDescent="0.3">
      <c r="B2294">
        <v>37336</v>
      </c>
      <c r="C2294">
        <v>2.4460305903999999</v>
      </c>
      <c r="D2294">
        <v>19.208431822600001</v>
      </c>
      <c r="E2294">
        <v>0</v>
      </c>
    </row>
    <row r="2295" spans="2:5" hidden="1" x14ac:dyDescent="0.3">
      <c r="B2295">
        <v>37337</v>
      </c>
      <c r="C2295">
        <v>2.44650665611</v>
      </c>
      <c r="D2295">
        <v>20.187672964899999</v>
      </c>
      <c r="E2295">
        <v>0</v>
      </c>
    </row>
    <row r="2296" spans="2:5" hidden="1" x14ac:dyDescent="0.3">
      <c r="B2296">
        <v>37326</v>
      </c>
      <c r="C2296">
        <v>2.4572988846300001</v>
      </c>
      <c r="D2296">
        <v>9.4645219264399998</v>
      </c>
      <c r="E2296">
        <v>0</v>
      </c>
    </row>
    <row r="2297" spans="2:5" hidden="1" x14ac:dyDescent="0.3">
      <c r="B2297">
        <v>37159</v>
      </c>
      <c r="C2297">
        <v>2.4656741374300002</v>
      </c>
      <c r="D2297">
        <v>4.0396442783199999</v>
      </c>
      <c r="E2297">
        <v>0</v>
      </c>
    </row>
    <row r="2298" spans="2:5" hidden="1" x14ac:dyDescent="0.3">
      <c r="B2298">
        <v>38005</v>
      </c>
      <c r="C2298">
        <v>2.5145998560299998</v>
      </c>
      <c r="D2298">
        <v>4.5365427513499998</v>
      </c>
      <c r="E2298">
        <v>0</v>
      </c>
    </row>
    <row r="2299" spans="2:5" hidden="1" x14ac:dyDescent="0.3">
      <c r="B2299">
        <v>37704</v>
      </c>
      <c r="C2299">
        <v>2.5504219414799998</v>
      </c>
      <c r="D2299">
        <v>8.4860803086400001</v>
      </c>
      <c r="E2299">
        <v>0</v>
      </c>
    </row>
    <row r="2300" spans="2:5" hidden="1" x14ac:dyDescent="0.3">
      <c r="B2300">
        <v>37325</v>
      </c>
      <c r="C2300">
        <v>2.5677662639699999</v>
      </c>
      <c r="D2300">
        <v>7.54719751836</v>
      </c>
      <c r="E2300">
        <v>0</v>
      </c>
    </row>
    <row r="2301" spans="2:5" hidden="1" x14ac:dyDescent="0.3">
      <c r="B2301">
        <v>37291</v>
      </c>
      <c r="C2301">
        <v>2.5916985187699999</v>
      </c>
      <c r="D2301">
        <v>5.0563231542100002</v>
      </c>
      <c r="E2301">
        <v>0</v>
      </c>
    </row>
    <row r="2302" spans="2:5" hidden="1" x14ac:dyDescent="0.3">
      <c r="B2302">
        <v>37942</v>
      </c>
      <c r="C2302">
        <v>2.66879718151</v>
      </c>
      <c r="D2302">
        <v>5.5761035570799997</v>
      </c>
      <c r="E2302">
        <v>0</v>
      </c>
    </row>
    <row r="2303" spans="2:5" hidden="1" x14ac:dyDescent="0.3">
      <c r="B2303">
        <v>37703</v>
      </c>
      <c r="C2303">
        <v>2.7740974861400001</v>
      </c>
      <c r="D2303">
        <v>6.0888159526500001</v>
      </c>
      <c r="E2303">
        <v>0</v>
      </c>
    </row>
    <row r="2304" spans="2:5" x14ac:dyDescent="0.3">
      <c r="B2304">
        <v>7269</v>
      </c>
      <c r="C2304">
        <v>2.8</v>
      </c>
      <c r="D2304">
        <v>0</v>
      </c>
      <c r="E2304">
        <v>0</v>
      </c>
    </row>
    <row r="2305" spans="2:5" hidden="1" x14ac:dyDescent="0.3">
      <c r="B2305">
        <v>7276</v>
      </c>
      <c r="C2305">
        <v>2.8</v>
      </c>
      <c r="D2305">
        <v>2.6</v>
      </c>
      <c r="E2305">
        <v>0</v>
      </c>
    </row>
    <row r="2306" spans="2:5" hidden="1" x14ac:dyDescent="0.3">
      <c r="B2306">
        <v>7277</v>
      </c>
      <c r="C2306">
        <v>2.8</v>
      </c>
      <c r="D2306">
        <v>0.86666666666699999</v>
      </c>
      <c r="E2306">
        <v>0</v>
      </c>
    </row>
    <row r="2307" spans="2:5" hidden="1" x14ac:dyDescent="0.3">
      <c r="B2307">
        <v>7278</v>
      </c>
      <c r="C2307">
        <v>2.8</v>
      </c>
      <c r="D2307">
        <v>1.7333333333300001</v>
      </c>
      <c r="E2307">
        <v>0</v>
      </c>
    </row>
    <row r="2308" spans="2:5" hidden="1" x14ac:dyDescent="0.3">
      <c r="B2308">
        <v>37089</v>
      </c>
      <c r="C2308">
        <v>2.8082551870499999</v>
      </c>
      <c r="D2308">
        <v>3.52970495372</v>
      </c>
      <c r="E2308">
        <v>0</v>
      </c>
    </row>
    <row r="2309" spans="2:5" hidden="1" x14ac:dyDescent="0.3">
      <c r="B2309">
        <v>10285</v>
      </c>
      <c r="C2309">
        <v>2.8411764705899998</v>
      </c>
      <c r="D2309">
        <v>24.1</v>
      </c>
      <c r="E2309">
        <v>0</v>
      </c>
    </row>
    <row r="2310" spans="2:5" hidden="1" x14ac:dyDescent="0.3">
      <c r="B2310">
        <v>37013</v>
      </c>
      <c r="C2310">
        <v>2.8608590866500001</v>
      </c>
      <c r="D2310">
        <v>23.6085589628</v>
      </c>
      <c r="E2310">
        <v>0</v>
      </c>
    </row>
    <row r="2311" spans="2:5" hidden="1" x14ac:dyDescent="0.3">
      <c r="B2311">
        <v>37903</v>
      </c>
      <c r="C2311">
        <v>2.8728325964699999</v>
      </c>
      <c r="D2311">
        <v>15.309517693</v>
      </c>
      <c r="E2311">
        <v>0</v>
      </c>
    </row>
    <row r="2312" spans="2:5" hidden="1" x14ac:dyDescent="0.3">
      <c r="B2312">
        <v>37383</v>
      </c>
      <c r="C2312">
        <v>2.8755124919699999</v>
      </c>
      <c r="D2312">
        <v>15.798176056599999</v>
      </c>
      <c r="E2312">
        <v>0</v>
      </c>
    </row>
    <row r="2313" spans="2:5" hidden="1" x14ac:dyDescent="0.3">
      <c r="B2313">
        <v>37902</v>
      </c>
      <c r="C2313">
        <v>2.8781923874799999</v>
      </c>
      <c r="D2313">
        <v>16.2868344203</v>
      </c>
      <c r="E2313">
        <v>0</v>
      </c>
    </row>
    <row r="2314" spans="2:5" hidden="1" x14ac:dyDescent="0.3">
      <c r="B2314">
        <v>37897</v>
      </c>
      <c r="C2314">
        <v>2.8793977907700001</v>
      </c>
      <c r="D2314">
        <v>6.6015283482199996</v>
      </c>
      <c r="E2314">
        <v>0</v>
      </c>
    </row>
    <row r="2315" spans="2:5" hidden="1" x14ac:dyDescent="0.3">
      <c r="B2315">
        <v>38080</v>
      </c>
      <c r="C2315">
        <v>2.88054170272</v>
      </c>
      <c r="D2315">
        <v>23.117117925599999</v>
      </c>
      <c r="E2315">
        <v>0</v>
      </c>
    </row>
    <row r="2316" spans="2:5" hidden="1" x14ac:dyDescent="0.3">
      <c r="B2316">
        <v>37908</v>
      </c>
      <c r="C2316">
        <v>2.8842825202900002</v>
      </c>
      <c r="D2316">
        <v>10.490102183799999</v>
      </c>
      <c r="E2316">
        <v>0</v>
      </c>
    </row>
    <row r="2317" spans="2:5" hidden="1" x14ac:dyDescent="0.3">
      <c r="B2317">
        <v>37378</v>
      </c>
      <c r="C2317">
        <v>2.88611301704</v>
      </c>
      <c r="D2317">
        <v>10.987169804900001</v>
      </c>
      <c r="E2317">
        <v>0</v>
      </c>
    </row>
    <row r="2318" spans="2:5" hidden="1" x14ac:dyDescent="0.3">
      <c r="B2318">
        <v>37907</v>
      </c>
      <c r="C2318">
        <v>2.8879435137899998</v>
      </c>
      <c r="D2318">
        <v>11.4842374259</v>
      </c>
      <c r="E2318">
        <v>0</v>
      </c>
    </row>
    <row r="2319" spans="2:5" hidden="1" x14ac:dyDescent="0.3">
      <c r="B2319">
        <v>37228</v>
      </c>
      <c r="C2319">
        <v>2.8901179299900002</v>
      </c>
      <c r="D2319">
        <v>4.50252017667</v>
      </c>
      <c r="E2319">
        <v>0</v>
      </c>
    </row>
    <row r="2320" spans="2:5" hidden="1" x14ac:dyDescent="0.3">
      <c r="B2320">
        <v>37382</v>
      </c>
      <c r="C2320">
        <v>2.8914859208600001</v>
      </c>
      <c r="D2320">
        <v>14.8278268602</v>
      </c>
      <c r="E2320">
        <v>0</v>
      </c>
    </row>
    <row r="2321" spans="2:5" hidden="1" x14ac:dyDescent="0.3">
      <c r="B2321">
        <v>37384</v>
      </c>
      <c r="C2321">
        <v>2.8924470860299998</v>
      </c>
      <c r="D2321">
        <v>16.7752012923</v>
      </c>
      <c r="E2321">
        <v>0</v>
      </c>
    </row>
    <row r="2322" spans="2:5" hidden="1" x14ac:dyDescent="0.3">
      <c r="B2322">
        <v>37157</v>
      </c>
      <c r="C2322">
        <v>2.8937999313999998</v>
      </c>
      <c r="D2322">
        <v>22.627394162600002</v>
      </c>
      <c r="E2322">
        <v>0</v>
      </c>
    </row>
    <row r="2323" spans="2:5" hidden="1" x14ac:dyDescent="0.3">
      <c r="B2323">
        <v>37901</v>
      </c>
      <c r="C2323">
        <v>2.9067017845800001</v>
      </c>
      <c r="D2323">
        <v>17.263568164300001</v>
      </c>
      <c r="E2323">
        <v>0</v>
      </c>
    </row>
    <row r="2324" spans="2:5" hidden="1" x14ac:dyDescent="0.3">
      <c r="B2324">
        <v>37379</v>
      </c>
      <c r="C2324">
        <v>2.90681582222</v>
      </c>
      <c r="D2324">
        <v>11.9684034898</v>
      </c>
      <c r="E2324">
        <v>0</v>
      </c>
    </row>
    <row r="2325" spans="2:5" hidden="1" x14ac:dyDescent="0.3">
      <c r="B2325">
        <v>38007</v>
      </c>
      <c r="C2325">
        <v>2.9070581600700001</v>
      </c>
      <c r="D2325">
        <v>22.137670399699999</v>
      </c>
      <c r="E2325">
        <v>0</v>
      </c>
    </row>
    <row r="2326" spans="2:5" hidden="1" x14ac:dyDescent="0.3">
      <c r="B2326">
        <v>37904</v>
      </c>
      <c r="C2326">
        <v>2.9101392452499999</v>
      </c>
      <c r="D2326">
        <v>14.3461360274</v>
      </c>
      <c r="E2326">
        <v>0</v>
      </c>
    </row>
    <row r="2327" spans="2:5" hidden="1" x14ac:dyDescent="0.3">
      <c r="B2327">
        <v>37706</v>
      </c>
      <c r="C2327">
        <v>2.9133678302999999</v>
      </c>
      <c r="D2327">
        <v>9.9883074541900001</v>
      </c>
      <c r="E2327">
        <v>0</v>
      </c>
    </row>
    <row r="2328" spans="2:5" hidden="1" x14ac:dyDescent="0.3">
      <c r="B2328">
        <v>37385</v>
      </c>
      <c r="C2328">
        <v>2.9167834084100002</v>
      </c>
      <c r="D2328">
        <v>17.7437373124</v>
      </c>
      <c r="E2328">
        <v>0</v>
      </c>
    </row>
    <row r="2329" spans="2:5" hidden="1" x14ac:dyDescent="0.3">
      <c r="B2329">
        <v>37290</v>
      </c>
      <c r="C2329">
        <v>2.9176971181</v>
      </c>
      <c r="D2329">
        <v>21.649834711499999</v>
      </c>
      <c r="E2329">
        <v>0</v>
      </c>
    </row>
    <row r="2330" spans="2:5" hidden="1" x14ac:dyDescent="0.3">
      <c r="B2330">
        <v>37381</v>
      </c>
      <c r="C2330">
        <v>2.9223174547699999</v>
      </c>
      <c r="D2330">
        <v>13.871977641999999</v>
      </c>
      <c r="E2330">
        <v>0</v>
      </c>
    </row>
    <row r="2331" spans="2:5" hidden="1" x14ac:dyDescent="0.3">
      <c r="B2331">
        <v>37906</v>
      </c>
      <c r="C2331">
        <v>2.9256881306500002</v>
      </c>
      <c r="D2331">
        <v>12.4525695537</v>
      </c>
      <c r="E2331">
        <v>0</v>
      </c>
    </row>
    <row r="2332" spans="2:5" hidden="1" x14ac:dyDescent="0.3">
      <c r="B2332">
        <v>37900</v>
      </c>
      <c r="C2332">
        <v>2.9268650322399998</v>
      </c>
      <c r="D2332">
        <v>18.2239064605</v>
      </c>
      <c r="E2332">
        <v>0</v>
      </c>
    </row>
    <row r="2333" spans="2:5" hidden="1" x14ac:dyDescent="0.3">
      <c r="B2333">
        <v>37943</v>
      </c>
      <c r="C2333">
        <v>2.9283360761199999</v>
      </c>
      <c r="D2333">
        <v>21.1619990234</v>
      </c>
      <c r="E2333">
        <v>0</v>
      </c>
    </row>
    <row r="2334" spans="2:5" hidden="1" x14ac:dyDescent="0.3">
      <c r="B2334">
        <v>37380</v>
      </c>
      <c r="C2334">
        <v>2.9300918974600001</v>
      </c>
      <c r="D2334">
        <v>12.925194405199999</v>
      </c>
      <c r="E2334">
        <v>0</v>
      </c>
    </row>
    <row r="2335" spans="2:5" hidden="1" x14ac:dyDescent="0.3">
      <c r="B2335">
        <v>37386</v>
      </c>
      <c r="C2335">
        <v>2.9330485369699999</v>
      </c>
      <c r="D2335">
        <v>18.714199935700002</v>
      </c>
      <c r="E2335">
        <v>0</v>
      </c>
    </row>
    <row r="2336" spans="2:5" hidden="1" x14ac:dyDescent="0.3">
      <c r="B2336">
        <v>37905</v>
      </c>
      <c r="C2336">
        <v>2.93449566428</v>
      </c>
      <c r="D2336">
        <v>13.3978192566</v>
      </c>
      <c r="E2336">
        <v>0</v>
      </c>
    </row>
    <row r="2337" spans="2:5" hidden="1" x14ac:dyDescent="0.3">
      <c r="B2337">
        <v>37388</v>
      </c>
      <c r="C2337">
        <v>2.9347107669199999</v>
      </c>
      <c r="D2337">
        <v>20.673256437599999</v>
      </c>
      <c r="E2337">
        <v>0</v>
      </c>
    </row>
    <row r="2338" spans="2:5" hidden="1" x14ac:dyDescent="0.3">
      <c r="B2338">
        <v>37899</v>
      </c>
      <c r="C2338">
        <v>2.93923204171</v>
      </c>
      <c r="D2338">
        <v>19.204493410800001</v>
      </c>
      <c r="E2338">
        <v>0</v>
      </c>
    </row>
    <row r="2339" spans="2:5" hidden="1" x14ac:dyDescent="0.3">
      <c r="B2339">
        <v>37387</v>
      </c>
      <c r="C2339">
        <v>2.9401587497100001</v>
      </c>
      <c r="D2339">
        <v>19.694503631300002</v>
      </c>
      <c r="E2339">
        <v>0</v>
      </c>
    </row>
    <row r="2340" spans="2:5" hidden="1" x14ac:dyDescent="0.3">
      <c r="B2340">
        <v>37898</v>
      </c>
      <c r="C2340">
        <v>2.9410854577099999</v>
      </c>
      <c r="D2340">
        <v>20.184513851799998</v>
      </c>
      <c r="E2340">
        <v>0</v>
      </c>
    </row>
    <row r="2341" spans="2:5" hidden="1" x14ac:dyDescent="0.3">
      <c r="B2341">
        <v>37909</v>
      </c>
      <c r="C2341">
        <v>2.94245314031</v>
      </c>
      <c r="D2341">
        <v>9.4865127245699998</v>
      </c>
      <c r="E2341">
        <v>0</v>
      </c>
    </row>
    <row r="2342" spans="2:5" hidden="1" x14ac:dyDescent="0.3">
      <c r="B2342">
        <v>37424</v>
      </c>
      <c r="C2342">
        <v>2.9959546968600002</v>
      </c>
      <c r="D2342">
        <v>7.0790236986000004</v>
      </c>
      <c r="E2342">
        <v>0</v>
      </c>
    </row>
    <row r="2343" spans="2:5" hidden="1" x14ac:dyDescent="0.3">
      <c r="B2343">
        <v>37425</v>
      </c>
      <c r="C2343">
        <v>3.0120144798699999</v>
      </c>
      <c r="D2343">
        <v>8.9970131723400009</v>
      </c>
      <c r="E2343">
        <v>0</v>
      </c>
    </row>
    <row r="2344" spans="2:5" hidden="1" x14ac:dyDescent="0.3">
      <c r="B2344">
        <v>37348</v>
      </c>
      <c r="C2344">
        <v>3.0507548012800001</v>
      </c>
      <c r="D2344">
        <v>5.5136545410900002</v>
      </c>
      <c r="E2344">
        <v>0</v>
      </c>
    </row>
    <row r="2345" spans="2:5" hidden="1" x14ac:dyDescent="0.3">
      <c r="B2345">
        <v>37896</v>
      </c>
      <c r="C2345">
        <v>3.0815758194299998</v>
      </c>
      <c r="D2345">
        <v>8.5075136200999992</v>
      </c>
      <c r="E2345">
        <v>0</v>
      </c>
    </row>
    <row r="2346" spans="2:5" hidden="1" x14ac:dyDescent="0.3">
      <c r="B2346">
        <v>37705</v>
      </c>
      <c r="C2346">
        <v>3.09704371119</v>
      </c>
      <c r="D2346">
        <v>8.0320163345399997</v>
      </c>
      <c r="E2346">
        <v>0</v>
      </c>
    </row>
    <row r="2347" spans="2:5" hidden="1" x14ac:dyDescent="0.3">
      <c r="B2347">
        <v>37910</v>
      </c>
      <c r="C2347">
        <v>3.1125116029500002</v>
      </c>
      <c r="D2347">
        <v>7.5565190489800003</v>
      </c>
      <c r="E2347">
        <v>0</v>
      </c>
    </row>
    <row r="2348" spans="2:5" hidden="1" x14ac:dyDescent="0.3">
      <c r="B2348">
        <v>38077</v>
      </c>
      <c r="C2348">
        <v>3.1997619552600001</v>
      </c>
      <c r="D2348">
        <v>3.51666410214</v>
      </c>
      <c r="E2348">
        <v>0</v>
      </c>
    </row>
    <row r="2349" spans="2:5" hidden="1" x14ac:dyDescent="0.3">
      <c r="B2349">
        <v>37016</v>
      </c>
      <c r="C2349">
        <v>3.1998809776299999</v>
      </c>
      <c r="D2349">
        <v>3.0583320510699998</v>
      </c>
      <c r="E2349">
        <v>0</v>
      </c>
    </row>
    <row r="2350" spans="2:5" x14ac:dyDescent="0.3">
      <c r="B2350">
        <v>4475</v>
      </c>
      <c r="C2350">
        <v>3.2</v>
      </c>
      <c r="D2350">
        <v>0</v>
      </c>
      <c r="E2350">
        <v>0</v>
      </c>
    </row>
    <row r="2351" spans="2:5" hidden="1" x14ac:dyDescent="0.3">
      <c r="B2351">
        <v>4491</v>
      </c>
      <c r="C2351">
        <v>3.2</v>
      </c>
      <c r="D2351">
        <v>2.6</v>
      </c>
      <c r="E2351">
        <v>0</v>
      </c>
    </row>
    <row r="2352" spans="2:5" hidden="1" x14ac:dyDescent="0.3">
      <c r="B2352">
        <v>4501</v>
      </c>
      <c r="C2352">
        <v>3.2</v>
      </c>
      <c r="D2352">
        <v>0.433333333333</v>
      </c>
      <c r="E2352">
        <v>0</v>
      </c>
    </row>
    <row r="2353" spans="2:5" hidden="1" x14ac:dyDescent="0.3">
      <c r="B2353">
        <v>4502</v>
      </c>
      <c r="C2353">
        <v>3.2</v>
      </c>
      <c r="D2353">
        <v>0.86666666666699999</v>
      </c>
      <c r="E2353">
        <v>0</v>
      </c>
    </row>
    <row r="2354" spans="2:5" hidden="1" x14ac:dyDescent="0.3">
      <c r="B2354">
        <v>4503</v>
      </c>
      <c r="C2354">
        <v>3.2</v>
      </c>
      <c r="D2354">
        <v>1.3</v>
      </c>
      <c r="E2354">
        <v>0</v>
      </c>
    </row>
    <row r="2355" spans="2:5" hidden="1" x14ac:dyDescent="0.3">
      <c r="B2355">
        <v>4504</v>
      </c>
      <c r="C2355">
        <v>3.2</v>
      </c>
      <c r="D2355">
        <v>1.7333333333300001</v>
      </c>
      <c r="E2355">
        <v>0</v>
      </c>
    </row>
    <row r="2356" spans="2:5" hidden="1" x14ac:dyDescent="0.3">
      <c r="B2356">
        <v>4505</v>
      </c>
      <c r="C2356">
        <v>3.2</v>
      </c>
      <c r="D2356">
        <v>2.1666666666699999</v>
      </c>
      <c r="E2356">
        <v>0</v>
      </c>
    </row>
    <row r="2357" spans="2:5" hidden="1" x14ac:dyDescent="0.3">
      <c r="B2357">
        <v>37160</v>
      </c>
      <c r="C2357">
        <v>3.2326989795999999</v>
      </c>
      <c r="D2357">
        <v>3.9925808520700001</v>
      </c>
      <c r="E2357">
        <v>0</v>
      </c>
    </row>
    <row r="2358" spans="2:5" hidden="1" x14ac:dyDescent="0.3">
      <c r="B2358">
        <v>38004</v>
      </c>
      <c r="C2358">
        <v>3.2656360039400001</v>
      </c>
      <c r="D2358">
        <v>4.4684976019900002</v>
      </c>
      <c r="E2358">
        <v>0</v>
      </c>
    </row>
    <row r="2359" spans="2:5" hidden="1" x14ac:dyDescent="0.3">
      <c r="B2359">
        <v>10286</v>
      </c>
      <c r="C2359">
        <v>3.3147058823500002</v>
      </c>
      <c r="D2359">
        <v>24.1</v>
      </c>
      <c r="E2359">
        <v>0</v>
      </c>
    </row>
    <row r="2360" spans="2:5" hidden="1" x14ac:dyDescent="0.3">
      <c r="B2360">
        <v>37432</v>
      </c>
      <c r="C2360">
        <v>3.33458584125</v>
      </c>
      <c r="D2360">
        <v>15.304617157499999</v>
      </c>
      <c r="E2360">
        <v>0</v>
      </c>
    </row>
    <row r="2361" spans="2:5" hidden="1" x14ac:dyDescent="0.3">
      <c r="B2361">
        <v>37427</v>
      </c>
      <c r="C2361">
        <v>3.3413324420800001</v>
      </c>
      <c r="D2361">
        <v>10.536626936899999</v>
      </c>
      <c r="E2361">
        <v>0</v>
      </c>
    </row>
    <row r="2362" spans="2:5" hidden="1" x14ac:dyDescent="0.3">
      <c r="B2362">
        <v>37433</v>
      </c>
      <c r="C2362">
        <v>3.3479579778900002</v>
      </c>
      <c r="D2362">
        <v>16.2908039593</v>
      </c>
      <c r="E2362">
        <v>0</v>
      </c>
    </row>
    <row r="2363" spans="2:5" hidden="1" x14ac:dyDescent="0.3">
      <c r="B2363">
        <v>37292</v>
      </c>
      <c r="C2363">
        <v>3.3491742124899999</v>
      </c>
      <c r="D2363">
        <v>4.95985156355</v>
      </c>
      <c r="E2363">
        <v>0</v>
      </c>
    </row>
    <row r="2364" spans="2:5" hidden="1" x14ac:dyDescent="0.3">
      <c r="B2364">
        <v>37527</v>
      </c>
      <c r="C2364">
        <v>3.3528189073200001</v>
      </c>
      <c r="D2364">
        <v>6.5520185047400004</v>
      </c>
      <c r="E2364">
        <v>0</v>
      </c>
    </row>
    <row r="2365" spans="2:5" hidden="1" x14ac:dyDescent="0.3">
      <c r="B2365">
        <v>37085</v>
      </c>
      <c r="C2365">
        <v>3.3540140431699998</v>
      </c>
      <c r="D2365">
        <v>23.1220338324</v>
      </c>
      <c r="E2365">
        <v>0</v>
      </c>
    </row>
    <row r="2366" spans="2:5" hidden="1" x14ac:dyDescent="0.3">
      <c r="B2366">
        <v>37428</v>
      </c>
      <c r="C2366">
        <v>3.36626559806</v>
      </c>
      <c r="D2366">
        <v>11.516562512</v>
      </c>
      <c r="E2366">
        <v>0</v>
      </c>
    </row>
    <row r="2367" spans="2:5" hidden="1" x14ac:dyDescent="0.3">
      <c r="B2367">
        <v>37225</v>
      </c>
      <c r="C2367">
        <v>3.3868654074700002</v>
      </c>
      <c r="D2367">
        <v>22.144704436400001</v>
      </c>
      <c r="E2367">
        <v>0</v>
      </c>
    </row>
    <row r="2368" spans="2:5" hidden="1" x14ac:dyDescent="0.3">
      <c r="B2368">
        <v>37434</v>
      </c>
      <c r="C2368">
        <v>3.4102646056300001</v>
      </c>
      <c r="D2368">
        <v>17.2472368271</v>
      </c>
      <c r="E2368">
        <v>0</v>
      </c>
    </row>
    <row r="2369" spans="2:5" hidden="1" x14ac:dyDescent="0.3">
      <c r="B2369">
        <v>37426</v>
      </c>
      <c r="C2369">
        <v>3.4140146545599999</v>
      </c>
      <c r="D2369">
        <v>9.5423782223300009</v>
      </c>
      <c r="E2369">
        <v>0</v>
      </c>
    </row>
    <row r="2370" spans="2:5" hidden="1" x14ac:dyDescent="0.3">
      <c r="B2370">
        <v>37707</v>
      </c>
      <c r="C2370">
        <v>3.41598390994</v>
      </c>
      <c r="D2370">
        <v>21.165375309000002</v>
      </c>
      <c r="E2370">
        <v>0</v>
      </c>
    </row>
    <row r="2371" spans="2:5" hidden="1" x14ac:dyDescent="0.3">
      <c r="B2371">
        <v>37431</v>
      </c>
      <c r="C2371">
        <v>3.4200242029900001</v>
      </c>
      <c r="D2371">
        <v>14.3511346253</v>
      </c>
      <c r="E2371">
        <v>0</v>
      </c>
    </row>
    <row r="2372" spans="2:5" hidden="1" x14ac:dyDescent="0.3">
      <c r="B2372">
        <v>37429</v>
      </c>
      <c r="C2372">
        <v>3.4308760577199999</v>
      </c>
      <c r="D2372">
        <v>12.476434746500001</v>
      </c>
      <c r="E2372">
        <v>0</v>
      </c>
    </row>
    <row r="2373" spans="2:5" hidden="1" x14ac:dyDescent="0.3">
      <c r="B2373">
        <v>37941</v>
      </c>
      <c r="C2373">
        <v>3.4327124210500002</v>
      </c>
      <c r="D2373">
        <v>5.4512055250999998</v>
      </c>
      <c r="E2373">
        <v>0</v>
      </c>
    </row>
    <row r="2374" spans="2:5" hidden="1" x14ac:dyDescent="0.3">
      <c r="B2374">
        <v>37435</v>
      </c>
      <c r="C2374">
        <v>3.4344830962200001</v>
      </c>
      <c r="D2374">
        <v>18.219397259699999</v>
      </c>
      <c r="E2374">
        <v>0</v>
      </c>
    </row>
    <row r="2375" spans="2:5" hidden="1" x14ac:dyDescent="0.3">
      <c r="B2375">
        <v>37447</v>
      </c>
      <c r="C2375">
        <v>3.4392994722600001</v>
      </c>
      <c r="D2375">
        <v>20.186387484699999</v>
      </c>
      <c r="E2375">
        <v>0</v>
      </c>
    </row>
    <row r="2376" spans="2:5" hidden="1" x14ac:dyDescent="0.3">
      <c r="B2376">
        <v>37436</v>
      </c>
      <c r="C2376">
        <v>3.4458081275399999</v>
      </c>
      <c r="D2376">
        <v>19.201535884799998</v>
      </c>
      <c r="E2376">
        <v>0</v>
      </c>
    </row>
    <row r="2377" spans="2:5" hidden="1" x14ac:dyDescent="0.3">
      <c r="B2377">
        <v>37430</v>
      </c>
      <c r="C2377">
        <v>3.4668548103400001</v>
      </c>
      <c r="D2377">
        <v>13.4270806212</v>
      </c>
      <c r="E2377">
        <v>0</v>
      </c>
    </row>
    <row r="2378" spans="2:5" hidden="1" x14ac:dyDescent="0.3">
      <c r="B2378">
        <v>37090</v>
      </c>
      <c r="C2378">
        <v>3.58823146741</v>
      </c>
      <c r="D2378">
        <v>3.4907170095</v>
      </c>
      <c r="E2378">
        <v>0</v>
      </c>
    </row>
    <row r="2379" spans="2:5" x14ac:dyDescent="0.3">
      <c r="B2379">
        <v>5669</v>
      </c>
      <c r="C2379">
        <v>3.6</v>
      </c>
      <c r="D2379">
        <v>0</v>
      </c>
      <c r="E2379">
        <v>0</v>
      </c>
    </row>
    <row r="2380" spans="2:5" hidden="1" x14ac:dyDescent="0.3">
      <c r="B2380">
        <v>6005</v>
      </c>
      <c r="C2380">
        <v>3.6</v>
      </c>
      <c r="D2380">
        <v>2.6</v>
      </c>
      <c r="E2380">
        <v>0</v>
      </c>
    </row>
    <row r="2381" spans="2:5" hidden="1" x14ac:dyDescent="0.3">
      <c r="B2381">
        <v>6695</v>
      </c>
      <c r="C2381">
        <v>3.6</v>
      </c>
      <c r="D2381">
        <v>0.86666666666699999</v>
      </c>
      <c r="E2381">
        <v>0</v>
      </c>
    </row>
    <row r="2382" spans="2:5" hidden="1" x14ac:dyDescent="0.3">
      <c r="B2382">
        <v>6705</v>
      </c>
      <c r="C2382">
        <v>3.6</v>
      </c>
      <c r="D2382">
        <v>1.7333333333300001</v>
      </c>
      <c r="E2382">
        <v>0</v>
      </c>
    </row>
    <row r="2383" spans="2:5" hidden="1" x14ac:dyDescent="0.3">
      <c r="B2383">
        <v>37514</v>
      </c>
      <c r="C2383">
        <v>3.6011016382099998</v>
      </c>
      <c r="D2383">
        <v>8.5531454062699996</v>
      </c>
      <c r="E2383">
        <v>0</v>
      </c>
    </row>
    <row r="2384" spans="2:5" hidden="1" x14ac:dyDescent="0.3">
      <c r="B2384">
        <v>36995</v>
      </c>
      <c r="C2384">
        <v>3.6294762224600001</v>
      </c>
      <c r="D2384">
        <v>5.9768570931799996</v>
      </c>
      <c r="E2384">
        <v>0</v>
      </c>
    </row>
    <row r="2385" spans="2:5" hidden="1" x14ac:dyDescent="0.3">
      <c r="B2385">
        <v>37229</v>
      </c>
      <c r="C2385">
        <v>3.6315554709</v>
      </c>
      <c r="D2385">
        <v>4.4129424583199999</v>
      </c>
      <c r="E2385">
        <v>0</v>
      </c>
    </row>
    <row r="2386" spans="2:5" hidden="1" x14ac:dyDescent="0.3">
      <c r="B2386">
        <v>36991</v>
      </c>
      <c r="C2386">
        <v>3.7567435534900002</v>
      </c>
      <c r="D2386">
        <v>7.5576768235899996</v>
      </c>
      <c r="E2386">
        <v>0</v>
      </c>
    </row>
    <row r="2387" spans="2:5" hidden="1" x14ac:dyDescent="0.3">
      <c r="B2387">
        <v>37349</v>
      </c>
      <c r="C2387">
        <v>3.7691783746400001</v>
      </c>
      <c r="D2387">
        <v>5.3578065213099997</v>
      </c>
      <c r="E2387">
        <v>0</v>
      </c>
    </row>
    <row r="2388" spans="2:5" hidden="1" x14ac:dyDescent="0.3">
      <c r="B2388">
        <v>10287</v>
      </c>
      <c r="C2388">
        <v>3.7882352941200002</v>
      </c>
      <c r="D2388">
        <v>24.1</v>
      </c>
      <c r="E2388">
        <v>0</v>
      </c>
    </row>
    <row r="2389" spans="2:5" hidden="1" x14ac:dyDescent="0.3">
      <c r="B2389">
        <v>38139</v>
      </c>
      <c r="C2389">
        <v>3.7963390860300001</v>
      </c>
      <c r="D2389">
        <v>15.299716622</v>
      </c>
      <c r="E2389">
        <v>0</v>
      </c>
    </row>
    <row r="2390" spans="2:5" hidden="1" x14ac:dyDescent="0.3">
      <c r="B2390">
        <v>38134</v>
      </c>
      <c r="C2390">
        <v>3.7983823638700001</v>
      </c>
      <c r="D2390">
        <v>10.583151689899999</v>
      </c>
      <c r="E2390">
        <v>0</v>
      </c>
    </row>
    <row r="2391" spans="2:5" hidden="1" x14ac:dyDescent="0.3">
      <c r="B2391">
        <v>37478</v>
      </c>
      <c r="C2391">
        <v>3.8070313271699998</v>
      </c>
      <c r="D2391">
        <v>15.7972450602</v>
      </c>
      <c r="E2391">
        <v>0</v>
      </c>
    </row>
    <row r="2392" spans="2:5" hidden="1" x14ac:dyDescent="0.3">
      <c r="B2392">
        <v>37012</v>
      </c>
      <c r="C2392">
        <v>3.8078608388699999</v>
      </c>
      <c r="D2392">
        <v>23.613474869600001</v>
      </c>
      <c r="E2392">
        <v>0</v>
      </c>
    </row>
    <row r="2393" spans="2:5" hidden="1" x14ac:dyDescent="0.3">
      <c r="B2393">
        <v>38140</v>
      </c>
      <c r="C2393">
        <v>3.8177235682999999</v>
      </c>
      <c r="D2393">
        <v>16.294773498400001</v>
      </c>
      <c r="E2393">
        <v>0</v>
      </c>
    </row>
    <row r="2394" spans="2:5" hidden="1" x14ac:dyDescent="0.3">
      <c r="B2394">
        <v>37473</v>
      </c>
      <c r="C2394">
        <v>3.8214850231000002</v>
      </c>
      <c r="D2394">
        <v>11.066019644000001</v>
      </c>
      <c r="E2394">
        <v>0</v>
      </c>
    </row>
    <row r="2395" spans="2:5" hidden="1" x14ac:dyDescent="0.3">
      <c r="B2395">
        <v>38144</v>
      </c>
      <c r="C2395">
        <v>3.8262400238700001</v>
      </c>
      <c r="D2395">
        <v>6.5025086612600003</v>
      </c>
      <c r="E2395">
        <v>0</v>
      </c>
    </row>
    <row r="2396" spans="2:5" hidden="1" x14ac:dyDescent="0.3">
      <c r="B2396">
        <v>38081</v>
      </c>
      <c r="C2396">
        <v>3.8274863836200002</v>
      </c>
      <c r="D2396">
        <v>23.126949739299999</v>
      </c>
      <c r="E2396">
        <v>0</v>
      </c>
    </row>
    <row r="2397" spans="2:5" hidden="1" x14ac:dyDescent="0.3">
      <c r="B2397">
        <v>37472</v>
      </c>
      <c r="C2397">
        <v>3.8419792663400001</v>
      </c>
      <c r="D2397">
        <v>10.090697705</v>
      </c>
      <c r="E2397">
        <v>0</v>
      </c>
    </row>
    <row r="2398" spans="2:5" hidden="1" x14ac:dyDescent="0.3">
      <c r="B2398">
        <v>38135</v>
      </c>
      <c r="C2398">
        <v>3.8445876823299998</v>
      </c>
      <c r="D2398">
        <v>11.548887598</v>
      </c>
      <c r="E2398">
        <v>0</v>
      </c>
    </row>
    <row r="2399" spans="2:5" hidden="1" x14ac:dyDescent="0.3">
      <c r="B2399">
        <v>37156</v>
      </c>
      <c r="C2399">
        <v>3.8470795192399998</v>
      </c>
      <c r="D2399">
        <v>22.639344106199999</v>
      </c>
      <c r="E2399">
        <v>0</v>
      </c>
    </row>
    <row r="2400" spans="2:5" hidden="1" x14ac:dyDescent="0.3">
      <c r="B2400">
        <v>37477</v>
      </c>
      <c r="C2400">
        <v>3.86312412338</v>
      </c>
      <c r="D2400">
        <v>14.827924922599999</v>
      </c>
      <c r="E2400">
        <v>0</v>
      </c>
    </row>
    <row r="2401" spans="2:5" hidden="1" x14ac:dyDescent="0.3">
      <c r="B2401">
        <v>37479</v>
      </c>
      <c r="C2401">
        <v>3.86577549749</v>
      </c>
      <c r="D2401">
        <v>16.7628394941</v>
      </c>
      <c r="E2401">
        <v>0</v>
      </c>
    </row>
    <row r="2402" spans="2:5" hidden="1" x14ac:dyDescent="0.3">
      <c r="B2402">
        <v>38008</v>
      </c>
      <c r="C2402">
        <v>3.8666726548699999</v>
      </c>
      <c r="D2402">
        <v>22.1517384731</v>
      </c>
      <c r="E2402">
        <v>0</v>
      </c>
    </row>
    <row r="2403" spans="2:5" hidden="1" x14ac:dyDescent="0.3">
      <c r="B2403">
        <v>37289</v>
      </c>
      <c r="C2403">
        <v>3.8851521993200002</v>
      </c>
      <c r="D2403">
        <v>21.660245033799999</v>
      </c>
      <c r="E2403">
        <v>0</v>
      </c>
    </row>
    <row r="2404" spans="2:5" hidden="1" x14ac:dyDescent="0.3">
      <c r="B2404">
        <v>38133</v>
      </c>
      <c r="C2404">
        <v>3.8855761688200001</v>
      </c>
      <c r="D2404">
        <v>9.5982437200999993</v>
      </c>
      <c r="E2404">
        <v>0</v>
      </c>
    </row>
    <row r="2405" spans="2:5" hidden="1" x14ac:dyDescent="0.3">
      <c r="B2405">
        <v>37474</v>
      </c>
      <c r="C2405">
        <v>3.8903258335699999</v>
      </c>
      <c r="D2405">
        <v>12.024593768600001</v>
      </c>
      <c r="E2405">
        <v>0</v>
      </c>
    </row>
    <row r="2406" spans="2:5" hidden="1" x14ac:dyDescent="0.3">
      <c r="B2406">
        <v>37944</v>
      </c>
      <c r="C2406">
        <v>3.9036317437600001</v>
      </c>
      <c r="D2406">
        <v>21.168751594500002</v>
      </c>
      <c r="E2406">
        <v>0</v>
      </c>
    </row>
    <row r="2407" spans="2:5" hidden="1" x14ac:dyDescent="0.3">
      <c r="B2407">
        <v>38141</v>
      </c>
      <c r="C2407">
        <v>3.9138274266800002</v>
      </c>
      <c r="D2407">
        <v>17.230905489800001</v>
      </c>
      <c r="E2407">
        <v>0</v>
      </c>
    </row>
    <row r="2408" spans="2:5" hidden="1" x14ac:dyDescent="0.3">
      <c r="B2408">
        <v>37398</v>
      </c>
      <c r="C2408">
        <v>3.9205726152799998</v>
      </c>
      <c r="D2408">
        <v>20.678506356100002</v>
      </c>
      <c r="E2408">
        <v>0</v>
      </c>
    </row>
    <row r="2409" spans="2:5" hidden="1" x14ac:dyDescent="0.3">
      <c r="B2409">
        <v>37480</v>
      </c>
      <c r="C2409">
        <v>3.9279642934400001</v>
      </c>
      <c r="D2409">
        <v>17.722896774300001</v>
      </c>
      <c r="E2409">
        <v>0</v>
      </c>
    </row>
    <row r="2410" spans="2:5" hidden="1" x14ac:dyDescent="0.3">
      <c r="B2410">
        <v>38138</v>
      </c>
      <c r="C2410">
        <v>3.9299091607299999</v>
      </c>
      <c r="D2410">
        <v>14.356133223200001</v>
      </c>
      <c r="E2410">
        <v>0</v>
      </c>
    </row>
    <row r="2411" spans="2:5" hidden="1" x14ac:dyDescent="0.3">
      <c r="B2411">
        <v>38136</v>
      </c>
      <c r="C2411">
        <v>3.9360639848000001</v>
      </c>
      <c r="D2411">
        <v>12.5002999392</v>
      </c>
      <c r="E2411">
        <v>0</v>
      </c>
    </row>
    <row r="2412" spans="2:5" hidden="1" x14ac:dyDescent="0.3">
      <c r="B2412">
        <v>38107</v>
      </c>
      <c r="C2412">
        <v>3.9375134867999999</v>
      </c>
      <c r="D2412">
        <v>20.188261117700002</v>
      </c>
      <c r="E2412">
        <v>0</v>
      </c>
    </row>
    <row r="2413" spans="2:5" hidden="1" x14ac:dyDescent="0.3">
      <c r="B2413">
        <v>38142</v>
      </c>
      <c r="C2413">
        <v>3.94210116019</v>
      </c>
      <c r="D2413">
        <v>18.2148880588</v>
      </c>
      <c r="E2413">
        <v>0</v>
      </c>
    </row>
    <row r="2414" spans="2:5" hidden="1" x14ac:dyDescent="0.3">
      <c r="B2414">
        <v>37712</v>
      </c>
      <c r="C2414">
        <v>3.9449488500899998</v>
      </c>
      <c r="D2414">
        <v>19.693419738300001</v>
      </c>
      <c r="E2414">
        <v>0</v>
      </c>
    </row>
    <row r="2415" spans="2:5" hidden="1" x14ac:dyDescent="0.3">
      <c r="B2415">
        <v>37481</v>
      </c>
      <c r="C2415">
        <v>3.9472426867900001</v>
      </c>
      <c r="D2415">
        <v>18.706733208799999</v>
      </c>
      <c r="E2415">
        <v>0</v>
      </c>
    </row>
    <row r="2416" spans="2:5" hidden="1" x14ac:dyDescent="0.3">
      <c r="B2416">
        <v>38143</v>
      </c>
      <c r="C2416">
        <v>3.9523842133799998</v>
      </c>
      <c r="D2416">
        <v>19.198578358799999</v>
      </c>
      <c r="E2416">
        <v>0</v>
      </c>
    </row>
    <row r="2417" spans="2:5" hidden="1" x14ac:dyDescent="0.3">
      <c r="B2417">
        <v>37476</v>
      </c>
      <c r="C2417">
        <v>3.9645615585599998</v>
      </c>
      <c r="D2417">
        <v>13.906237604599999</v>
      </c>
      <c r="E2417">
        <v>0</v>
      </c>
    </row>
    <row r="2418" spans="2:5" hidden="1" x14ac:dyDescent="0.3">
      <c r="B2418">
        <v>37475</v>
      </c>
      <c r="C2418">
        <v>3.9676389705999999</v>
      </c>
      <c r="D2418">
        <v>12.9783209626</v>
      </c>
      <c r="E2418">
        <v>0</v>
      </c>
    </row>
    <row r="2419" spans="2:5" hidden="1" x14ac:dyDescent="0.3">
      <c r="B2419">
        <v>38060</v>
      </c>
      <c r="C2419">
        <v>3.9767009795599999</v>
      </c>
      <c r="D2419">
        <v>3.4647699168599999</v>
      </c>
      <c r="E2419">
        <v>0</v>
      </c>
    </row>
    <row r="2420" spans="2:5" hidden="1" x14ac:dyDescent="0.3">
      <c r="B2420">
        <v>37175</v>
      </c>
      <c r="C2420">
        <v>3.9870879587100001</v>
      </c>
      <c r="D2420">
        <v>3.9110786157600002</v>
      </c>
      <c r="E2420">
        <v>0</v>
      </c>
    </row>
    <row r="2421" spans="2:5" hidden="1" x14ac:dyDescent="0.3">
      <c r="B2421">
        <v>37033</v>
      </c>
      <c r="C2421">
        <v>3.9883504897800002</v>
      </c>
      <c r="D2421">
        <v>3.0323849584300002</v>
      </c>
      <c r="E2421">
        <v>0</v>
      </c>
    </row>
    <row r="2422" spans="2:5" hidden="1" x14ac:dyDescent="0.3">
      <c r="B2422">
        <v>37989</v>
      </c>
      <c r="C2422">
        <v>3.9974749378699999</v>
      </c>
      <c r="D2422">
        <v>4.3573873146500004</v>
      </c>
      <c r="E2422">
        <v>0</v>
      </c>
    </row>
    <row r="2423" spans="2:5" hidden="1" x14ac:dyDescent="0.3">
      <c r="B2423">
        <v>38137</v>
      </c>
      <c r="C2423">
        <v>3.9992139564000002</v>
      </c>
      <c r="D2423">
        <v>13.4563419859</v>
      </c>
      <c r="E2423">
        <v>0</v>
      </c>
    </row>
    <row r="2424" spans="2:5" x14ac:dyDescent="0.3">
      <c r="B2424">
        <v>5670</v>
      </c>
      <c r="C2424">
        <v>4</v>
      </c>
      <c r="D2424">
        <v>0</v>
      </c>
      <c r="E2424">
        <v>0</v>
      </c>
    </row>
    <row r="2425" spans="2:5" hidden="1" x14ac:dyDescent="0.3">
      <c r="B2425">
        <v>6006</v>
      </c>
      <c r="C2425">
        <v>4</v>
      </c>
      <c r="D2425">
        <v>2.6</v>
      </c>
      <c r="E2425">
        <v>0</v>
      </c>
    </row>
    <row r="2426" spans="2:5" hidden="1" x14ac:dyDescent="0.3">
      <c r="B2426">
        <v>6692</v>
      </c>
      <c r="C2426">
        <v>4</v>
      </c>
      <c r="D2426">
        <v>0.433333333333</v>
      </c>
      <c r="E2426">
        <v>0</v>
      </c>
    </row>
    <row r="2427" spans="2:5" hidden="1" x14ac:dyDescent="0.3">
      <c r="B2427">
        <v>6696</v>
      </c>
      <c r="C2427">
        <v>4</v>
      </c>
      <c r="D2427">
        <v>0.86666666666699999</v>
      </c>
      <c r="E2427">
        <v>0</v>
      </c>
    </row>
    <row r="2428" spans="2:5" hidden="1" x14ac:dyDescent="0.3">
      <c r="B2428">
        <v>6702</v>
      </c>
      <c r="C2428">
        <v>4</v>
      </c>
      <c r="D2428">
        <v>1.3</v>
      </c>
      <c r="E2428">
        <v>0</v>
      </c>
    </row>
    <row r="2429" spans="2:5" hidden="1" x14ac:dyDescent="0.3">
      <c r="B2429">
        <v>6706</v>
      </c>
      <c r="C2429">
        <v>4</v>
      </c>
      <c r="D2429">
        <v>1.7333333333300001</v>
      </c>
      <c r="E2429">
        <v>0</v>
      </c>
    </row>
    <row r="2430" spans="2:5" hidden="1" x14ac:dyDescent="0.3">
      <c r="B2430">
        <v>6712</v>
      </c>
      <c r="C2430">
        <v>4</v>
      </c>
      <c r="D2430">
        <v>2.1666666666699999</v>
      </c>
      <c r="E2430">
        <v>0</v>
      </c>
    </row>
    <row r="2431" spans="2:5" hidden="1" x14ac:dyDescent="0.3">
      <c r="B2431">
        <v>37513</v>
      </c>
      <c r="C2431">
        <v>4.0031018128999998</v>
      </c>
      <c r="D2431">
        <v>9.0985104562700005</v>
      </c>
      <c r="E2431">
        <v>0</v>
      </c>
    </row>
    <row r="2432" spans="2:5" hidden="1" x14ac:dyDescent="0.3">
      <c r="B2432">
        <v>37293</v>
      </c>
      <c r="C2432">
        <v>4.0515596330500001</v>
      </c>
      <c r="D2432">
        <v>4.8108974160900004</v>
      </c>
      <c r="E2432">
        <v>0</v>
      </c>
    </row>
    <row r="2433" spans="2:5" hidden="1" x14ac:dyDescent="0.3">
      <c r="B2433">
        <v>37940</v>
      </c>
      <c r="C2433">
        <v>4.1056443282300004</v>
      </c>
      <c r="D2433">
        <v>5.2644075175199996</v>
      </c>
      <c r="E2433">
        <v>0</v>
      </c>
    </row>
    <row r="2434" spans="2:5" hidden="1" x14ac:dyDescent="0.3">
      <c r="B2434">
        <v>37734</v>
      </c>
      <c r="C2434">
        <v>4.1136077639500002</v>
      </c>
      <c r="D2434">
        <v>7.0306716297299996</v>
      </c>
      <c r="E2434">
        <v>0</v>
      </c>
    </row>
    <row r="2435" spans="2:5" hidden="1" x14ac:dyDescent="0.3">
      <c r="B2435">
        <v>38145</v>
      </c>
      <c r="C2435">
        <v>4.1206274569800003</v>
      </c>
      <c r="D2435">
        <v>8.5987771924400001</v>
      </c>
      <c r="E2435">
        <v>0</v>
      </c>
    </row>
    <row r="2436" spans="2:5" hidden="1" x14ac:dyDescent="0.3">
      <c r="B2436">
        <v>37715</v>
      </c>
      <c r="C2436">
        <v>4.1221859298799997</v>
      </c>
      <c r="D2436">
        <v>6.3531626232000002</v>
      </c>
      <c r="E2436">
        <v>0</v>
      </c>
    </row>
    <row r="2437" spans="2:5" hidden="1" x14ac:dyDescent="0.3">
      <c r="B2437">
        <v>37518</v>
      </c>
      <c r="C2437">
        <v>4.1519749633899998</v>
      </c>
      <c r="D2437">
        <v>15.3253465804</v>
      </c>
      <c r="E2437">
        <v>0</v>
      </c>
    </row>
    <row r="2438" spans="2:5" hidden="1" x14ac:dyDescent="0.3">
      <c r="B2438">
        <v>37732</v>
      </c>
      <c r="C2438">
        <v>4.2393990044700001</v>
      </c>
      <c r="D2438">
        <v>10.6467415915</v>
      </c>
      <c r="E2438">
        <v>0</v>
      </c>
    </row>
    <row r="2439" spans="2:5" hidden="1" x14ac:dyDescent="0.3">
      <c r="B2439">
        <v>37571</v>
      </c>
      <c r="C2439">
        <v>4.2608014805099996</v>
      </c>
      <c r="D2439">
        <v>8.0788058953200004</v>
      </c>
      <c r="E2439">
        <v>0</v>
      </c>
    </row>
    <row r="2440" spans="2:5" hidden="1" x14ac:dyDescent="0.3">
      <c r="B2440">
        <v>10288</v>
      </c>
      <c r="C2440">
        <v>4.2617647058800001</v>
      </c>
      <c r="D2440">
        <v>24.1</v>
      </c>
      <c r="E2440">
        <v>0</v>
      </c>
    </row>
    <row r="2441" spans="2:5" hidden="1" x14ac:dyDescent="0.3">
      <c r="B2441">
        <v>36992</v>
      </c>
      <c r="C2441">
        <v>4.2618880820599996</v>
      </c>
      <c r="D2441">
        <v>5.7341120513300003</v>
      </c>
      <c r="E2441">
        <v>0</v>
      </c>
    </row>
    <row r="2442" spans="2:5" hidden="1" x14ac:dyDescent="0.3">
      <c r="B2442">
        <v>37723</v>
      </c>
      <c r="C2442">
        <v>4.2993755227700001</v>
      </c>
      <c r="D2442">
        <v>16.216523339199998</v>
      </c>
      <c r="E2442">
        <v>0</v>
      </c>
    </row>
    <row r="2443" spans="2:5" hidden="1" x14ac:dyDescent="0.3">
      <c r="B2443">
        <v>37084</v>
      </c>
      <c r="C2443">
        <v>4.3044693709999997</v>
      </c>
      <c r="D2443">
        <v>23.1337925596</v>
      </c>
      <c r="E2443">
        <v>0</v>
      </c>
    </row>
    <row r="2444" spans="2:5" hidden="1" x14ac:dyDescent="0.3">
      <c r="B2444">
        <v>37515</v>
      </c>
      <c r="C2444">
        <v>4.3111339511900004</v>
      </c>
      <c r="D2444">
        <v>9.70532842207</v>
      </c>
      <c r="E2444">
        <v>0</v>
      </c>
    </row>
    <row r="2445" spans="2:5" hidden="1" x14ac:dyDescent="0.3">
      <c r="B2445">
        <v>37516</v>
      </c>
      <c r="C2445">
        <v>4.3466805956599996</v>
      </c>
      <c r="D2445">
        <v>11.572679429000001</v>
      </c>
      <c r="E2445">
        <v>0</v>
      </c>
    </row>
    <row r="2446" spans="2:5" hidden="1" x14ac:dyDescent="0.3">
      <c r="B2446">
        <v>37224</v>
      </c>
      <c r="C2446">
        <v>4.3469858697300001</v>
      </c>
      <c r="D2446">
        <v>22.1614402662</v>
      </c>
      <c r="E2446">
        <v>0</v>
      </c>
    </row>
    <row r="2447" spans="2:5" hidden="1" x14ac:dyDescent="0.3">
      <c r="B2447">
        <v>37242</v>
      </c>
      <c r="C2447">
        <v>4.35621600212</v>
      </c>
      <c r="D2447">
        <v>4.3057491151700003</v>
      </c>
      <c r="E2447">
        <v>0</v>
      </c>
    </row>
    <row r="2448" spans="2:5" hidden="1" x14ac:dyDescent="0.3">
      <c r="B2448">
        <v>37106</v>
      </c>
      <c r="C2448">
        <v>4.3705328938100001</v>
      </c>
      <c r="D2448">
        <v>3.44463209803</v>
      </c>
      <c r="E2448">
        <v>0</v>
      </c>
    </row>
    <row r="2449" spans="2:5" hidden="1" x14ac:dyDescent="0.3">
      <c r="B2449">
        <v>37347</v>
      </c>
      <c r="C2449">
        <v>4.3863608619900001</v>
      </c>
      <c r="D2449">
        <v>21.1781194621</v>
      </c>
      <c r="E2449">
        <v>0</v>
      </c>
    </row>
    <row r="2450" spans="2:5" x14ac:dyDescent="0.3">
      <c r="B2450">
        <v>5671</v>
      </c>
      <c r="C2450">
        <v>4.4000000000000004</v>
      </c>
      <c r="D2450">
        <v>0</v>
      </c>
      <c r="E2450">
        <v>0</v>
      </c>
    </row>
    <row r="2451" spans="2:5" hidden="1" x14ac:dyDescent="0.3">
      <c r="B2451">
        <v>6007</v>
      </c>
      <c r="C2451">
        <v>4.4000000000000004</v>
      </c>
      <c r="D2451">
        <v>2.6</v>
      </c>
      <c r="E2451">
        <v>0</v>
      </c>
    </row>
    <row r="2452" spans="2:5" hidden="1" x14ac:dyDescent="0.3">
      <c r="B2452">
        <v>6697</v>
      </c>
      <c r="C2452">
        <v>4.4000000000000004</v>
      </c>
      <c r="D2452">
        <v>0.86666666666699999</v>
      </c>
      <c r="E2452">
        <v>0</v>
      </c>
    </row>
    <row r="2453" spans="2:5" hidden="1" x14ac:dyDescent="0.3">
      <c r="B2453">
        <v>6707</v>
      </c>
      <c r="C2453">
        <v>4.4000000000000004</v>
      </c>
      <c r="D2453">
        <v>1.7333333333300001</v>
      </c>
      <c r="E2453">
        <v>0</v>
      </c>
    </row>
    <row r="2454" spans="2:5" hidden="1" x14ac:dyDescent="0.3">
      <c r="B2454">
        <v>37838</v>
      </c>
      <c r="C2454">
        <v>4.4009755040399998</v>
      </c>
      <c r="D2454">
        <v>7.5588345981999998</v>
      </c>
      <c r="E2454">
        <v>0</v>
      </c>
    </row>
    <row r="2455" spans="2:5" hidden="1" x14ac:dyDescent="0.3">
      <c r="B2455">
        <v>38146</v>
      </c>
      <c r="C2455">
        <v>4.4181318358899997</v>
      </c>
      <c r="D2455">
        <v>6.2038165851400002</v>
      </c>
      <c r="E2455">
        <v>0</v>
      </c>
    </row>
    <row r="2456" spans="2:5" hidden="1" x14ac:dyDescent="0.3">
      <c r="B2456">
        <v>37721</v>
      </c>
      <c r="C2456">
        <v>4.4242593158199996</v>
      </c>
      <c r="D2456">
        <v>17.201164339999998</v>
      </c>
      <c r="E2456">
        <v>0</v>
      </c>
    </row>
    <row r="2457" spans="2:5" hidden="1" x14ac:dyDescent="0.3">
      <c r="B2457">
        <v>37350</v>
      </c>
      <c r="C2457">
        <v>4.4247656342399999</v>
      </c>
      <c r="D2457">
        <v>5.1842076902700001</v>
      </c>
      <c r="E2457">
        <v>0</v>
      </c>
    </row>
    <row r="2458" spans="2:5" hidden="1" x14ac:dyDescent="0.3">
      <c r="B2458">
        <v>37446</v>
      </c>
      <c r="C2458">
        <v>4.4319179173199998</v>
      </c>
      <c r="D2458">
        <v>20.1985357503</v>
      </c>
      <c r="E2458">
        <v>0</v>
      </c>
    </row>
    <row r="2459" spans="2:5" hidden="1" x14ac:dyDescent="0.3">
      <c r="B2459">
        <v>37519</v>
      </c>
      <c r="C2459">
        <v>4.4383944715399997</v>
      </c>
      <c r="D2459">
        <v>18.196018093500001</v>
      </c>
      <c r="E2459">
        <v>0</v>
      </c>
    </row>
    <row r="2460" spans="2:5" hidden="1" x14ac:dyDescent="0.3">
      <c r="B2460">
        <v>37728</v>
      </c>
      <c r="C2460">
        <v>4.4643551873099998</v>
      </c>
      <c r="D2460">
        <v>12.495538891200001</v>
      </c>
      <c r="E2460">
        <v>0</v>
      </c>
    </row>
    <row r="2461" spans="2:5" hidden="1" x14ac:dyDescent="0.3">
      <c r="B2461">
        <v>37718</v>
      </c>
      <c r="C2461">
        <v>4.4698985191</v>
      </c>
      <c r="D2461">
        <v>19.195609896299999</v>
      </c>
      <c r="E2461">
        <v>0</v>
      </c>
    </row>
    <row r="2462" spans="2:5" hidden="1" x14ac:dyDescent="0.3">
      <c r="B2462">
        <v>37725</v>
      </c>
      <c r="C2462">
        <v>4.5072881257099997</v>
      </c>
      <c r="D2462">
        <v>14.467208337000001</v>
      </c>
      <c r="E2462">
        <v>0</v>
      </c>
    </row>
    <row r="2463" spans="2:5" hidden="1" x14ac:dyDescent="0.3">
      <c r="B2463">
        <v>37862</v>
      </c>
      <c r="C2463">
        <v>4.50761084076</v>
      </c>
      <c r="D2463">
        <v>15.350976538899999</v>
      </c>
      <c r="E2463">
        <v>0</v>
      </c>
    </row>
    <row r="2464" spans="2:5" hidden="1" x14ac:dyDescent="0.3">
      <c r="B2464">
        <v>37517</v>
      </c>
      <c r="C2464">
        <v>4.5308674489299996</v>
      </c>
      <c r="D2464">
        <v>13.4530673926</v>
      </c>
      <c r="E2464">
        <v>0</v>
      </c>
    </row>
    <row r="2465" spans="2:5" hidden="1" x14ac:dyDescent="0.3">
      <c r="B2465">
        <v>37573</v>
      </c>
      <c r="C2465">
        <v>4.5603157836900001</v>
      </c>
      <c r="D2465">
        <v>8.7386276906900004</v>
      </c>
      <c r="E2465">
        <v>0</v>
      </c>
    </row>
    <row r="2466" spans="2:5" hidden="1" x14ac:dyDescent="0.3">
      <c r="B2466">
        <v>37577</v>
      </c>
      <c r="C2466">
        <v>4.6443191590000001</v>
      </c>
      <c r="D2466">
        <v>15.7446248594</v>
      </c>
      <c r="E2466">
        <v>0</v>
      </c>
    </row>
    <row r="2467" spans="2:5" hidden="1" x14ac:dyDescent="0.3">
      <c r="B2467">
        <v>37714</v>
      </c>
      <c r="C2467">
        <v>4.6546200370199999</v>
      </c>
      <c r="D2467">
        <v>5.9885031443800001</v>
      </c>
      <c r="E2467">
        <v>0</v>
      </c>
    </row>
    <row r="2468" spans="2:5" hidden="1" x14ac:dyDescent="0.3">
      <c r="B2468">
        <v>38148</v>
      </c>
      <c r="C2468">
        <v>4.6804156450700001</v>
      </c>
      <c r="D2468">
        <v>10.710331493</v>
      </c>
      <c r="E2468">
        <v>0</v>
      </c>
    </row>
    <row r="2469" spans="2:5" hidden="1" x14ac:dyDescent="0.3">
      <c r="B2469">
        <v>37730</v>
      </c>
      <c r="C2469">
        <v>4.7085536893200004</v>
      </c>
      <c r="D2469">
        <v>10.2613723085</v>
      </c>
      <c r="E2469">
        <v>0</v>
      </c>
    </row>
    <row r="2470" spans="2:5" hidden="1" x14ac:dyDescent="0.3">
      <c r="B2470">
        <v>37990</v>
      </c>
      <c r="C2470">
        <v>4.7149570663700002</v>
      </c>
      <c r="D2470">
        <v>4.2541109156900001</v>
      </c>
      <c r="E2470">
        <v>0</v>
      </c>
    </row>
    <row r="2471" spans="2:5" hidden="1" x14ac:dyDescent="0.3">
      <c r="B2471">
        <v>37305</v>
      </c>
      <c r="C2471">
        <v>4.7294220032999998</v>
      </c>
      <c r="D2471">
        <v>4.6790593893499999</v>
      </c>
      <c r="E2471">
        <v>0</v>
      </c>
    </row>
    <row r="2472" spans="2:5" hidden="1" x14ac:dyDescent="0.3">
      <c r="B2472">
        <v>10289</v>
      </c>
      <c r="C2472">
        <v>4.7352941176499996</v>
      </c>
      <c r="D2472">
        <v>24.1</v>
      </c>
      <c r="E2472">
        <v>0</v>
      </c>
    </row>
    <row r="2473" spans="2:5" hidden="1" x14ac:dyDescent="0.3">
      <c r="B2473">
        <v>37865</v>
      </c>
      <c r="C2473">
        <v>4.7366917335699998</v>
      </c>
      <c r="D2473">
        <v>9.8124131240499999</v>
      </c>
      <c r="E2473">
        <v>0</v>
      </c>
    </row>
    <row r="2474" spans="2:5" hidden="1" x14ac:dyDescent="0.3">
      <c r="B2474">
        <v>37174</v>
      </c>
      <c r="C2474">
        <v>4.73966093722</v>
      </c>
      <c r="D2474">
        <v>3.8393025974400001</v>
      </c>
      <c r="E2474">
        <v>0</v>
      </c>
    </row>
    <row r="2475" spans="2:5" hidden="1" x14ac:dyDescent="0.3">
      <c r="B2475">
        <v>37928</v>
      </c>
      <c r="C2475">
        <v>4.7438869402400003</v>
      </c>
      <c r="D2475">
        <v>5.1040078630099996</v>
      </c>
      <c r="E2475">
        <v>0</v>
      </c>
    </row>
    <row r="2476" spans="2:5" hidden="1" x14ac:dyDescent="0.3">
      <c r="B2476">
        <v>37735</v>
      </c>
      <c r="C2476">
        <v>4.7570205308100002</v>
      </c>
      <c r="D2476">
        <v>7.1780759304600004</v>
      </c>
      <c r="E2476">
        <v>0</v>
      </c>
    </row>
    <row r="2477" spans="2:5" hidden="1" x14ac:dyDescent="0.3">
      <c r="B2477">
        <v>37011</v>
      </c>
      <c r="C2477">
        <v>4.7583732380099999</v>
      </c>
      <c r="D2477">
        <v>23.620317689899998</v>
      </c>
      <c r="E2477">
        <v>0</v>
      </c>
    </row>
    <row r="2478" spans="2:5" hidden="1" x14ac:dyDescent="0.3">
      <c r="B2478">
        <v>38061</v>
      </c>
      <c r="C2478">
        <v>4.7643648080699998</v>
      </c>
      <c r="D2478">
        <v>3.4244942792000002</v>
      </c>
      <c r="E2478">
        <v>0</v>
      </c>
    </row>
    <row r="2479" spans="2:5" hidden="1" x14ac:dyDescent="0.3">
      <c r="B2479">
        <v>37733</v>
      </c>
      <c r="C2479">
        <v>4.7645945770299996</v>
      </c>
      <c r="D2479">
        <v>11.1534013765</v>
      </c>
      <c r="E2479">
        <v>0</v>
      </c>
    </row>
    <row r="2480" spans="2:5" hidden="1" x14ac:dyDescent="0.3">
      <c r="B2480">
        <v>37713</v>
      </c>
      <c r="C2480">
        <v>4.7655986967399997</v>
      </c>
      <c r="D2480">
        <v>6.5005669239300001</v>
      </c>
      <c r="E2480">
        <v>0</v>
      </c>
    </row>
    <row r="2481" spans="2:5" hidden="1" x14ac:dyDescent="0.3">
      <c r="B2481">
        <v>37831</v>
      </c>
      <c r="C2481">
        <v>4.7810274772400003</v>
      </c>
      <c r="D2481">
        <v>16.138273179900001</v>
      </c>
      <c r="E2481">
        <v>0</v>
      </c>
    </row>
    <row r="2482" spans="2:5" hidden="1" x14ac:dyDescent="0.3">
      <c r="B2482">
        <v>38082</v>
      </c>
      <c r="C2482">
        <v>4.7814523583800002</v>
      </c>
      <c r="D2482">
        <v>23.140635379900001</v>
      </c>
      <c r="E2482">
        <v>0</v>
      </c>
    </row>
    <row r="2483" spans="2:5" hidden="1" x14ac:dyDescent="0.3">
      <c r="B2483">
        <v>37032</v>
      </c>
      <c r="C2483">
        <v>4.7821824040300003</v>
      </c>
      <c r="D2483">
        <v>3.0122471395999999</v>
      </c>
      <c r="E2483">
        <v>0</v>
      </c>
    </row>
    <row r="2484" spans="2:5" hidden="1" x14ac:dyDescent="0.3">
      <c r="B2484">
        <v>37726</v>
      </c>
      <c r="C2484">
        <v>4.79613896572</v>
      </c>
      <c r="D2484">
        <v>14.964629994899999</v>
      </c>
      <c r="E2484">
        <v>0</v>
      </c>
    </row>
    <row r="2485" spans="2:5" x14ac:dyDescent="0.3">
      <c r="B2485">
        <v>5672</v>
      </c>
      <c r="C2485">
        <v>4.8</v>
      </c>
      <c r="D2485">
        <v>0</v>
      </c>
      <c r="E2485">
        <v>0</v>
      </c>
    </row>
    <row r="2486" spans="2:5" hidden="1" x14ac:dyDescent="0.3">
      <c r="B2486">
        <v>6008</v>
      </c>
      <c r="C2486">
        <v>4.8</v>
      </c>
      <c r="D2486">
        <v>2.6</v>
      </c>
      <c r="E2486">
        <v>0</v>
      </c>
    </row>
    <row r="2487" spans="2:5" hidden="1" x14ac:dyDescent="0.3">
      <c r="B2487">
        <v>6693</v>
      </c>
      <c r="C2487">
        <v>4.8</v>
      </c>
      <c r="D2487">
        <v>0.433333333333</v>
      </c>
      <c r="E2487">
        <v>0</v>
      </c>
    </row>
    <row r="2488" spans="2:5" hidden="1" x14ac:dyDescent="0.3">
      <c r="B2488">
        <v>6698</v>
      </c>
      <c r="C2488">
        <v>4.8</v>
      </c>
      <c r="D2488">
        <v>0.86666666666699999</v>
      </c>
      <c r="E2488">
        <v>0</v>
      </c>
    </row>
    <row r="2489" spans="2:5" hidden="1" x14ac:dyDescent="0.3">
      <c r="B2489">
        <v>6703</v>
      </c>
      <c r="C2489">
        <v>4.8</v>
      </c>
      <c r="D2489">
        <v>1.3</v>
      </c>
      <c r="E2489">
        <v>0</v>
      </c>
    </row>
    <row r="2490" spans="2:5" hidden="1" x14ac:dyDescent="0.3">
      <c r="B2490">
        <v>6708</v>
      </c>
      <c r="C2490">
        <v>4.8</v>
      </c>
      <c r="D2490">
        <v>1.7333333333300001</v>
      </c>
      <c r="E2490">
        <v>0</v>
      </c>
    </row>
    <row r="2491" spans="2:5" hidden="1" x14ac:dyDescent="0.3">
      <c r="B2491">
        <v>6713</v>
      </c>
      <c r="C2491">
        <v>4.8</v>
      </c>
      <c r="D2491">
        <v>2.1666666666699999</v>
      </c>
      <c r="E2491">
        <v>0</v>
      </c>
    </row>
    <row r="2492" spans="2:5" hidden="1" x14ac:dyDescent="0.3">
      <c r="B2492">
        <v>37155</v>
      </c>
      <c r="C2492">
        <v>4.8043757214899996</v>
      </c>
      <c r="D2492">
        <v>22.6558887196</v>
      </c>
      <c r="E2492">
        <v>0</v>
      </c>
    </row>
    <row r="2493" spans="2:5" hidden="1" x14ac:dyDescent="0.3">
      <c r="B2493">
        <v>37710</v>
      </c>
      <c r="C2493">
        <v>4.8174975892000003</v>
      </c>
      <c r="D2493">
        <v>5.4385987833099998</v>
      </c>
      <c r="E2493">
        <v>0</v>
      </c>
    </row>
    <row r="2494" spans="2:5" hidden="1" x14ac:dyDescent="0.3">
      <c r="B2494">
        <v>38009</v>
      </c>
      <c r="C2494">
        <v>4.8272990845899999</v>
      </c>
      <c r="D2494">
        <v>22.171142059200001</v>
      </c>
      <c r="E2494">
        <v>0</v>
      </c>
    </row>
    <row r="2495" spans="2:5" hidden="1" x14ac:dyDescent="0.3">
      <c r="B2495">
        <v>37288</v>
      </c>
      <c r="C2495">
        <v>4.8481945324</v>
      </c>
      <c r="D2495">
        <v>21.6793146945</v>
      </c>
      <c r="E2495">
        <v>0</v>
      </c>
    </row>
    <row r="2496" spans="2:5" hidden="1" x14ac:dyDescent="0.3">
      <c r="B2496">
        <v>37864</v>
      </c>
      <c r="C2496">
        <v>4.8487735089899999</v>
      </c>
      <c r="D2496">
        <v>11.59647126</v>
      </c>
      <c r="E2496">
        <v>0</v>
      </c>
    </row>
    <row r="2497" spans="2:5" hidden="1" x14ac:dyDescent="0.3">
      <c r="B2497">
        <v>37724</v>
      </c>
      <c r="C2497">
        <v>4.8578593411100002</v>
      </c>
      <c r="D2497">
        <v>16.654848185100001</v>
      </c>
      <c r="E2497">
        <v>0</v>
      </c>
    </row>
    <row r="2498" spans="2:5" hidden="1" x14ac:dyDescent="0.3">
      <c r="B2498">
        <v>37572</v>
      </c>
      <c r="C2498">
        <v>4.8683479219799999</v>
      </c>
      <c r="D2498">
        <v>9.3454456564899999</v>
      </c>
      <c r="E2498">
        <v>0</v>
      </c>
    </row>
    <row r="2499" spans="2:5" hidden="1" x14ac:dyDescent="0.3">
      <c r="B2499">
        <v>37945</v>
      </c>
      <c r="C2499">
        <v>4.8690899802100001</v>
      </c>
      <c r="D2499">
        <v>21.187487329700001</v>
      </c>
      <c r="E2499">
        <v>0</v>
      </c>
    </row>
    <row r="2500" spans="2:5" hidden="1" x14ac:dyDescent="0.3">
      <c r="B2500">
        <v>38097</v>
      </c>
      <c r="C2500">
        <v>4.8911082381500002</v>
      </c>
      <c r="D2500">
        <v>5.7731897036099999</v>
      </c>
      <c r="E2500">
        <v>0</v>
      </c>
    </row>
    <row r="2501" spans="2:5" hidden="1" x14ac:dyDescent="0.3">
      <c r="B2501">
        <v>37397</v>
      </c>
      <c r="C2501">
        <v>4.8977061640199997</v>
      </c>
      <c r="D2501">
        <v>20.6981488564</v>
      </c>
      <c r="E2501">
        <v>0</v>
      </c>
    </row>
    <row r="2502" spans="2:5" hidden="1" x14ac:dyDescent="0.3">
      <c r="B2502">
        <v>37729</v>
      </c>
      <c r="C2502">
        <v>4.9207099493999999</v>
      </c>
      <c r="D2502">
        <v>12.043624551600001</v>
      </c>
      <c r="E2502">
        <v>0</v>
      </c>
    </row>
    <row r="2503" spans="2:5" hidden="1" x14ac:dyDescent="0.3">
      <c r="B2503">
        <v>38106</v>
      </c>
      <c r="C2503">
        <v>4.9263223478400002</v>
      </c>
      <c r="D2503">
        <v>20.208810382999999</v>
      </c>
      <c r="E2503">
        <v>0</v>
      </c>
    </row>
    <row r="2504" spans="2:5" hidden="1" x14ac:dyDescent="0.3">
      <c r="B2504">
        <v>37861</v>
      </c>
      <c r="C2504">
        <v>4.9346877828900002</v>
      </c>
      <c r="D2504">
        <v>18.177148128300001</v>
      </c>
      <c r="E2504">
        <v>0</v>
      </c>
    </row>
    <row r="2505" spans="2:5" hidden="1" x14ac:dyDescent="0.3">
      <c r="B2505">
        <v>37722</v>
      </c>
      <c r="C2505">
        <v>4.9346894939299997</v>
      </c>
      <c r="D2505">
        <v>17.674285659300001</v>
      </c>
      <c r="E2505">
        <v>0</v>
      </c>
    </row>
    <row r="2506" spans="2:5" hidden="1" x14ac:dyDescent="0.3">
      <c r="B2506">
        <v>38147</v>
      </c>
      <c r="C2506">
        <v>4.93469120497</v>
      </c>
      <c r="D2506">
        <v>17.171423190199999</v>
      </c>
      <c r="E2506">
        <v>0</v>
      </c>
    </row>
    <row r="2507" spans="2:5" hidden="1" x14ac:dyDescent="0.3">
      <c r="B2507">
        <v>37489</v>
      </c>
      <c r="C2507">
        <v>4.9568675863299996</v>
      </c>
      <c r="D2507">
        <v>19.700725908399999</v>
      </c>
      <c r="E2507">
        <v>0</v>
      </c>
    </row>
    <row r="2508" spans="2:5" hidden="1" x14ac:dyDescent="0.3">
      <c r="B2508">
        <v>37719</v>
      </c>
      <c r="C2508">
        <v>4.9610503038499996</v>
      </c>
      <c r="D2508">
        <v>18.684894781099999</v>
      </c>
      <c r="E2508">
        <v>0</v>
      </c>
    </row>
    <row r="2509" spans="2:5" hidden="1" x14ac:dyDescent="0.3">
      <c r="B2509">
        <v>37888</v>
      </c>
      <c r="C2509">
        <v>4.9874128248199998</v>
      </c>
      <c r="D2509">
        <v>19.1926414339</v>
      </c>
      <c r="E2509">
        <v>0</v>
      </c>
    </row>
    <row r="2510" spans="2:5" hidden="1" x14ac:dyDescent="0.3">
      <c r="B2510">
        <v>37834</v>
      </c>
      <c r="C2510">
        <v>4.99264638982</v>
      </c>
      <c r="D2510">
        <v>12.4907778431</v>
      </c>
      <c r="E2510">
        <v>0</v>
      </c>
    </row>
    <row r="2511" spans="2:5" hidden="1" x14ac:dyDescent="0.3">
      <c r="B2511">
        <v>37618</v>
      </c>
      <c r="C2511">
        <v>4.9960555987299999</v>
      </c>
      <c r="D2511">
        <v>7.7918590176500002</v>
      </c>
      <c r="E2511">
        <v>0</v>
      </c>
    </row>
    <row r="2512" spans="2:5" hidden="1" x14ac:dyDescent="0.3">
      <c r="B2512">
        <v>37837</v>
      </c>
      <c r="C2512">
        <v>5.0000041103999999</v>
      </c>
      <c r="D2512">
        <v>8.8784781889400008</v>
      </c>
      <c r="E2512">
        <v>0</v>
      </c>
    </row>
    <row r="2513" spans="2:5" hidden="1" x14ac:dyDescent="0.3">
      <c r="B2513">
        <v>37575</v>
      </c>
      <c r="C2513">
        <v>5.0275836656299999</v>
      </c>
      <c r="D2513">
        <v>12.9702853211</v>
      </c>
      <c r="E2513">
        <v>0</v>
      </c>
    </row>
    <row r="2514" spans="2:5" hidden="1" x14ac:dyDescent="0.3">
      <c r="B2514">
        <v>37750</v>
      </c>
      <c r="C2514">
        <v>5.0454002729800003</v>
      </c>
      <c r="D2514">
        <v>9.90354254963</v>
      </c>
      <c r="E2514">
        <v>0</v>
      </c>
    </row>
    <row r="2515" spans="2:5" hidden="1" x14ac:dyDescent="0.3">
      <c r="B2515">
        <v>37863</v>
      </c>
      <c r="C2515">
        <v>5.0625209414499999</v>
      </c>
      <c r="D2515">
        <v>13.449792799200001</v>
      </c>
      <c r="E2515">
        <v>0</v>
      </c>
    </row>
    <row r="2516" spans="2:5" hidden="1" x14ac:dyDescent="0.3">
      <c r="B2516">
        <v>37727</v>
      </c>
      <c r="C2516">
        <v>5.0735940160700004</v>
      </c>
      <c r="D2516">
        <v>14.014038125000001</v>
      </c>
      <c r="E2516">
        <v>0</v>
      </c>
    </row>
    <row r="2517" spans="2:5" hidden="1" x14ac:dyDescent="0.3">
      <c r="B2517">
        <v>37832</v>
      </c>
      <c r="C2517">
        <v>5.08466709068</v>
      </c>
      <c r="D2517">
        <v>14.578283450900001</v>
      </c>
      <c r="E2517">
        <v>0</v>
      </c>
    </row>
    <row r="2518" spans="2:5" hidden="1" x14ac:dyDescent="0.3">
      <c r="B2518">
        <v>37731</v>
      </c>
      <c r="C2518">
        <v>5.1120046418799996</v>
      </c>
      <c r="D2518">
        <v>10.6931702156</v>
      </c>
      <c r="E2518">
        <v>0</v>
      </c>
    </row>
    <row r="2519" spans="2:5" hidden="1" x14ac:dyDescent="0.3">
      <c r="B2519">
        <v>37880</v>
      </c>
      <c r="C2519">
        <v>5.1130655575799997</v>
      </c>
      <c r="D2519">
        <v>6.79731726272</v>
      </c>
      <c r="E2519">
        <v>0</v>
      </c>
    </row>
    <row r="2520" spans="2:5" hidden="1" x14ac:dyDescent="0.3">
      <c r="B2520">
        <v>37623</v>
      </c>
      <c r="C2520">
        <v>5.1149139395000001</v>
      </c>
      <c r="D2520">
        <v>15.9250487686</v>
      </c>
      <c r="E2520">
        <v>0</v>
      </c>
    </row>
    <row r="2521" spans="2:5" hidden="1" x14ac:dyDescent="0.3">
      <c r="B2521">
        <v>37241</v>
      </c>
      <c r="C2521">
        <v>5.1260382835899998</v>
      </c>
      <c r="D2521">
        <v>4.2554099366999996</v>
      </c>
      <c r="E2521">
        <v>0</v>
      </c>
    </row>
    <row r="2522" spans="2:5" hidden="1" x14ac:dyDescent="0.3">
      <c r="B2522">
        <v>37360</v>
      </c>
      <c r="C2522">
        <v>5.14246287873</v>
      </c>
      <c r="D2522">
        <v>5.0881273926299997</v>
      </c>
      <c r="E2522">
        <v>0</v>
      </c>
    </row>
    <row r="2523" spans="2:5" hidden="1" x14ac:dyDescent="0.3">
      <c r="B2523">
        <v>37105</v>
      </c>
      <c r="C2523">
        <v>5.1632063708300002</v>
      </c>
      <c r="D2523">
        <v>3.4256370246899999</v>
      </c>
      <c r="E2523">
        <v>0</v>
      </c>
    </row>
    <row r="2524" spans="2:5" hidden="1" x14ac:dyDescent="0.3">
      <c r="B2524">
        <v>37709</v>
      </c>
      <c r="C2524">
        <v>5.1905846204500001</v>
      </c>
      <c r="D2524">
        <v>5.8678874483300003</v>
      </c>
      <c r="E2524">
        <v>0</v>
      </c>
    </row>
    <row r="2525" spans="2:5" x14ac:dyDescent="0.3">
      <c r="B2525">
        <v>5673</v>
      </c>
      <c r="C2525">
        <v>5.2</v>
      </c>
      <c r="D2525">
        <v>0</v>
      </c>
      <c r="E2525">
        <v>0</v>
      </c>
    </row>
    <row r="2526" spans="2:5" hidden="1" x14ac:dyDescent="0.3">
      <c r="B2526">
        <v>6009</v>
      </c>
      <c r="C2526">
        <v>5.2</v>
      </c>
      <c r="D2526">
        <v>2.6</v>
      </c>
      <c r="E2526">
        <v>0</v>
      </c>
    </row>
    <row r="2527" spans="2:5" hidden="1" x14ac:dyDescent="0.3">
      <c r="B2527">
        <v>6699</v>
      </c>
      <c r="C2527">
        <v>5.2</v>
      </c>
      <c r="D2527">
        <v>0.86666666666699999</v>
      </c>
      <c r="E2527">
        <v>0</v>
      </c>
    </row>
    <row r="2528" spans="2:5" hidden="1" x14ac:dyDescent="0.3">
      <c r="B2528">
        <v>6709</v>
      </c>
      <c r="C2528">
        <v>5.2</v>
      </c>
      <c r="D2528">
        <v>1.7333333333300001</v>
      </c>
      <c r="E2528">
        <v>0</v>
      </c>
    </row>
    <row r="2529" spans="2:5" hidden="1" x14ac:dyDescent="0.3">
      <c r="B2529">
        <v>10290</v>
      </c>
      <c r="C2529">
        <v>5.20882352941</v>
      </c>
      <c r="D2529">
        <v>24.1</v>
      </c>
      <c r="E2529">
        <v>0</v>
      </c>
    </row>
    <row r="2530" spans="2:5" hidden="1" x14ac:dyDescent="0.3">
      <c r="B2530">
        <v>37083</v>
      </c>
      <c r="C2530">
        <v>5.2559166891500002</v>
      </c>
      <c r="D2530">
        <v>23.1403277406</v>
      </c>
      <c r="E2530">
        <v>0</v>
      </c>
    </row>
    <row r="2531" spans="2:5" hidden="1" x14ac:dyDescent="0.3">
      <c r="B2531">
        <v>37745</v>
      </c>
      <c r="C2531">
        <v>5.2667337462199999</v>
      </c>
      <c r="D2531">
        <v>15.145053904099999</v>
      </c>
      <c r="E2531">
        <v>0</v>
      </c>
    </row>
    <row r="2532" spans="2:5" hidden="1" x14ac:dyDescent="0.3">
      <c r="B2532">
        <v>37720</v>
      </c>
      <c r="C2532">
        <v>5.2724163220599998</v>
      </c>
      <c r="D2532">
        <v>17.017432875800001</v>
      </c>
      <c r="E2532">
        <v>0</v>
      </c>
    </row>
    <row r="2533" spans="2:5" hidden="1" x14ac:dyDescent="0.3">
      <c r="B2533">
        <v>37617</v>
      </c>
      <c r="C2533">
        <v>5.2955699019100004</v>
      </c>
      <c r="D2533">
        <v>8.4516808130199994</v>
      </c>
      <c r="E2533">
        <v>0</v>
      </c>
    </row>
    <row r="2534" spans="2:5" hidden="1" x14ac:dyDescent="0.3">
      <c r="B2534">
        <v>37497</v>
      </c>
      <c r="C2534">
        <v>5.3015632801599999</v>
      </c>
      <c r="D2534">
        <v>6.3799512278800004</v>
      </c>
      <c r="E2534">
        <v>0</v>
      </c>
    </row>
    <row r="2535" spans="2:5" hidden="1" x14ac:dyDescent="0.3">
      <c r="B2535">
        <v>37223</v>
      </c>
      <c r="C2535">
        <v>5.3035296329100001</v>
      </c>
      <c r="D2535">
        <v>22.175670515899998</v>
      </c>
      <c r="E2535">
        <v>0</v>
      </c>
    </row>
    <row r="2536" spans="2:5" hidden="1" x14ac:dyDescent="0.3">
      <c r="B2536">
        <v>37346</v>
      </c>
      <c r="C2536">
        <v>5.3493456789599998</v>
      </c>
      <c r="D2536">
        <v>21.193772420199998</v>
      </c>
      <c r="E2536">
        <v>0</v>
      </c>
    </row>
    <row r="2537" spans="2:5" hidden="1" x14ac:dyDescent="0.3">
      <c r="B2537">
        <v>38149</v>
      </c>
      <c r="C2537">
        <v>5.3541088123899998</v>
      </c>
      <c r="D2537">
        <v>9.9946719752199993</v>
      </c>
      <c r="E2537">
        <v>0</v>
      </c>
    </row>
    <row r="2538" spans="2:5" hidden="1" x14ac:dyDescent="0.3">
      <c r="B2538">
        <v>37574</v>
      </c>
      <c r="C2538">
        <v>5.3589490716199997</v>
      </c>
      <c r="D2538">
        <v>11.540165506199999</v>
      </c>
      <c r="E2538">
        <v>0</v>
      </c>
    </row>
    <row r="2539" spans="2:5" hidden="1" x14ac:dyDescent="0.3">
      <c r="B2539">
        <v>37445</v>
      </c>
      <c r="C2539">
        <v>5.4031719407000001</v>
      </c>
      <c r="D2539">
        <v>20.208329890400002</v>
      </c>
      <c r="E2539">
        <v>0</v>
      </c>
    </row>
    <row r="2540" spans="2:5" hidden="1" x14ac:dyDescent="0.3">
      <c r="B2540">
        <v>37619</v>
      </c>
      <c r="C2540">
        <v>5.4052639239799998</v>
      </c>
      <c r="D2540">
        <v>9.2354831549899998</v>
      </c>
      <c r="E2540">
        <v>0</v>
      </c>
    </row>
    <row r="2541" spans="2:5" hidden="1" x14ac:dyDescent="0.3">
      <c r="B2541">
        <v>37807</v>
      </c>
      <c r="C2541">
        <v>5.4488004017599998</v>
      </c>
      <c r="D2541">
        <v>15.711824357299999</v>
      </c>
      <c r="E2541">
        <v>0</v>
      </c>
    </row>
    <row r="2542" spans="2:5" hidden="1" x14ac:dyDescent="0.3">
      <c r="B2542">
        <v>37751</v>
      </c>
      <c r="C2542">
        <v>5.4488512255300003</v>
      </c>
      <c r="D2542">
        <v>10.335340456699999</v>
      </c>
      <c r="E2542">
        <v>0</v>
      </c>
    </row>
    <row r="2543" spans="2:5" hidden="1" x14ac:dyDescent="0.3">
      <c r="B2543">
        <v>37742</v>
      </c>
      <c r="C2543">
        <v>5.45068636281</v>
      </c>
      <c r="D2543">
        <v>18.1039780051</v>
      </c>
      <c r="E2543">
        <v>0</v>
      </c>
    </row>
    <row r="2544" spans="2:5" hidden="1" x14ac:dyDescent="0.3">
      <c r="B2544">
        <v>37526</v>
      </c>
      <c r="C2544">
        <v>5.4546517404300001</v>
      </c>
      <c r="D2544">
        <v>19.178949011499999</v>
      </c>
      <c r="E2544">
        <v>0</v>
      </c>
    </row>
    <row r="2545" spans="2:5" hidden="1" x14ac:dyDescent="0.3">
      <c r="B2545">
        <v>38117</v>
      </c>
      <c r="C2545">
        <v>5.4900610027400001</v>
      </c>
      <c r="D2545">
        <v>5.9625851930399998</v>
      </c>
      <c r="E2545">
        <v>0</v>
      </c>
    </row>
    <row r="2546" spans="2:5" hidden="1" x14ac:dyDescent="0.3">
      <c r="B2546">
        <v>37408</v>
      </c>
      <c r="C2546">
        <v>5.5155499099799998</v>
      </c>
      <c r="D2546">
        <v>5.5174160576400002</v>
      </c>
      <c r="E2546">
        <v>0</v>
      </c>
    </row>
    <row r="2547" spans="2:5" hidden="1" x14ac:dyDescent="0.3">
      <c r="B2547">
        <v>37000</v>
      </c>
      <c r="C2547">
        <v>5.5294709204499997</v>
      </c>
      <c r="D2547">
        <v>16.287633459399999</v>
      </c>
      <c r="E2547">
        <v>0</v>
      </c>
    </row>
    <row r="2548" spans="2:5" hidden="1" x14ac:dyDescent="0.3">
      <c r="B2548">
        <v>37991</v>
      </c>
      <c r="C2548">
        <v>5.5371195008200003</v>
      </c>
      <c r="D2548">
        <v>4.2567089577099999</v>
      </c>
      <c r="E2548">
        <v>0</v>
      </c>
    </row>
    <row r="2549" spans="2:5" hidden="1" x14ac:dyDescent="0.3">
      <c r="B2549">
        <v>37304</v>
      </c>
      <c r="C2549">
        <v>5.5390791590199999</v>
      </c>
      <c r="D2549">
        <v>4.6644779399800003</v>
      </c>
      <c r="E2549">
        <v>0</v>
      </c>
    </row>
    <row r="2550" spans="2:5" hidden="1" x14ac:dyDescent="0.3">
      <c r="B2550">
        <v>37929</v>
      </c>
      <c r="C2550">
        <v>5.5410388172099996</v>
      </c>
      <c r="D2550">
        <v>5.0722469222399997</v>
      </c>
      <c r="E2550">
        <v>0</v>
      </c>
    </row>
    <row r="2551" spans="2:5" hidden="1" x14ac:dyDescent="0.3">
      <c r="B2551">
        <v>37836</v>
      </c>
      <c r="C2551">
        <v>5.54359363868</v>
      </c>
      <c r="D2551">
        <v>10.676008938200001</v>
      </c>
      <c r="E2551">
        <v>0</v>
      </c>
    </row>
    <row r="2552" spans="2:5" hidden="1" x14ac:dyDescent="0.3">
      <c r="B2552">
        <v>37173</v>
      </c>
      <c r="C2552">
        <v>5.54958371721</v>
      </c>
      <c r="D2552">
        <v>3.8417443639500002</v>
      </c>
      <c r="E2552">
        <v>0</v>
      </c>
    </row>
    <row r="2553" spans="2:5" hidden="1" x14ac:dyDescent="0.3">
      <c r="B2553">
        <v>38062</v>
      </c>
      <c r="C2553">
        <v>5.5620479335999997</v>
      </c>
      <c r="D2553">
        <v>3.42677977019</v>
      </c>
      <c r="E2553">
        <v>0</v>
      </c>
    </row>
    <row r="2554" spans="2:5" hidden="1" x14ac:dyDescent="0.3">
      <c r="B2554">
        <v>37534</v>
      </c>
      <c r="C2554">
        <v>5.5668611949100004</v>
      </c>
      <c r="D2554">
        <v>6.9091034254599997</v>
      </c>
      <c r="E2554">
        <v>0</v>
      </c>
    </row>
    <row r="2555" spans="2:5" hidden="1" x14ac:dyDescent="0.3">
      <c r="B2555">
        <v>37746</v>
      </c>
      <c r="C2555">
        <v>5.5682590769800004</v>
      </c>
      <c r="D2555">
        <v>12.4061524602</v>
      </c>
      <c r="E2555">
        <v>0</v>
      </c>
    </row>
    <row r="2556" spans="2:5" hidden="1" x14ac:dyDescent="0.3">
      <c r="B2556">
        <v>37031</v>
      </c>
      <c r="C2556">
        <v>5.5810239668000001</v>
      </c>
      <c r="D2556">
        <v>3.0133898850900001</v>
      </c>
      <c r="E2556">
        <v>0</v>
      </c>
    </row>
    <row r="2557" spans="2:5" hidden="1" x14ac:dyDescent="0.3">
      <c r="B2557">
        <v>37749</v>
      </c>
      <c r="C2557">
        <v>5.5823162749800002</v>
      </c>
      <c r="D2557">
        <v>9.7935800481299999</v>
      </c>
      <c r="E2557">
        <v>0</v>
      </c>
    </row>
    <row r="2558" spans="2:5" hidden="1" x14ac:dyDescent="0.3">
      <c r="B2558">
        <v>37811</v>
      </c>
      <c r="C2558">
        <v>5.5911356934200001</v>
      </c>
      <c r="D2558">
        <v>8.0248834371100006</v>
      </c>
      <c r="E2558">
        <v>0</v>
      </c>
    </row>
    <row r="2559" spans="2:5" hidden="1" x14ac:dyDescent="0.3">
      <c r="B2559">
        <v>37621</v>
      </c>
      <c r="C2559">
        <v>5.5936584475200002</v>
      </c>
      <c r="D2559">
        <v>14.4526284456</v>
      </c>
      <c r="E2559">
        <v>0</v>
      </c>
    </row>
    <row r="2560" spans="2:5" x14ac:dyDescent="0.3">
      <c r="B2560">
        <v>5674</v>
      </c>
      <c r="C2560">
        <v>5.6</v>
      </c>
      <c r="D2560">
        <v>0</v>
      </c>
      <c r="E2560">
        <v>0</v>
      </c>
    </row>
    <row r="2561" spans="2:5" hidden="1" x14ac:dyDescent="0.3">
      <c r="B2561">
        <v>6010</v>
      </c>
      <c r="C2561">
        <v>5.6</v>
      </c>
      <c r="D2561">
        <v>2.6</v>
      </c>
      <c r="E2561">
        <v>0</v>
      </c>
    </row>
    <row r="2562" spans="2:5" hidden="1" x14ac:dyDescent="0.3">
      <c r="B2562">
        <v>6694</v>
      </c>
      <c r="C2562">
        <v>5.6</v>
      </c>
      <c r="D2562">
        <v>0.433333333333</v>
      </c>
      <c r="E2562">
        <v>0</v>
      </c>
    </row>
    <row r="2563" spans="2:5" hidden="1" x14ac:dyDescent="0.3">
      <c r="B2563">
        <v>6700</v>
      </c>
      <c r="C2563">
        <v>5.6</v>
      </c>
      <c r="D2563">
        <v>0.86666666666699999</v>
      </c>
      <c r="E2563">
        <v>0</v>
      </c>
    </row>
    <row r="2564" spans="2:5" hidden="1" x14ac:dyDescent="0.3">
      <c r="B2564">
        <v>6704</v>
      </c>
      <c r="C2564">
        <v>5.6</v>
      </c>
      <c r="D2564">
        <v>1.3</v>
      </c>
      <c r="E2564">
        <v>0</v>
      </c>
    </row>
    <row r="2565" spans="2:5" hidden="1" x14ac:dyDescent="0.3">
      <c r="B2565">
        <v>6710</v>
      </c>
      <c r="C2565">
        <v>5.6</v>
      </c>
      <c r="D2565">
        <v>1.7333333333300001</v>
      </c>
      <c r="E2565">
        <v>0</v>
      </c>
    </row>
    <row r="2566" spans="2:5" hidden="1" x14ac:dyDescent="0.3">
      <c r="B2566">
        <v>6714</v>
      </c>
      <c r="C2566">
        <v>5.6</v>
      </c>
      <c r="D2566">
        <v>2.1666666666699999</v>
      </c>
      <c r="E2566">
        <v>0</v>
      </c>
    </row>
    <row r="2567" spans="2:5" hidden="1" x14ac:dyDescent="0.3">
      <c r="B2567">
        <v>37830</v>
      </c>
      <c r="C2567">
        <v>5.6101414391400004</v>
      </c>
      <c r="D2567">
        <v>16.863442561399999</v>
      </c>
      <c r="E2567">
        <v>0</v>
      </c>
    </row>
    <row r="2568" spans="2:5" hidden="1" x14ac:dyDescent="0.3">
      <c r="B2568">
        <v>37576</v>
      </c>
      <c r="C2568">
        <v>5.6203625733799996</v>
      </c>
      <c r="D2568">
        <v>13.3617359116</v>
      </c>
      <c r="E2568">
        <v>0</v>
      </c>
    </row>
    <row r="2569" spans="2:5" hidden="1" x14ac:dyDescent="0.3">
      <c r="B2569">
        <v>10291</v>
      </c>
      <c r="C2569">
        <v>5.6823529411799996</v>
      </c>
      <c r="D2569">
        <v>24.1</v>
      </c>
      <c r="E2569">
        <v>0</v>
      </c>
    </row>
    <row r="2570" spans="2:5" hidden="1" x14ac:dyDescent="0.3">
      <c r="B2570">
        <v>37597</v>
      </c>
      <c r="C2570">
        <v>5.7063591364599997</v>
      </c>
      <c r="D2570">
        <v>11.0799343453</v>
      </c>
      <c r="E2570">
        <v>0</v>
      </c>
    </row>
    <row r="2571" spans="2:5" hidden="1" x14ac:dyDescent="0.3">
      <c r="B2571">
        <v>37010</v>
      </c>
      <c r="C2571">
        <v>5.7063669805500004</v>
      </c>
      <c r="D2571">
        <v>23.620010050600001</v>
      </c>
      <c r="E2571">
        <v>0</v>
      </c>
    </row>
    <row r="2572" spans="2:5" hidden="1" x14ac:dyDescent="0.3">
      <c r="B2572">
        <v>38083</v>
      </c>
      <c r="C2572">
        <v>5.7303810199200003</v>
      </c>
      <c r="D2572">
        <v>23.140020101200001</v>
      </c>
      <c r="E2572">
        <v>0</v>
      </c>
    </row>
    <row r="2573" spans="2:5" hidden="1" x14ac:dyDescent="0.3">
      <c r="B2573">
        <v>37154</v>
      </c>
      <c r="C2573">
        <v>5.7550706005699999</v>
      </c>
      <c r="D2573">
        <v>22.660109536899999</v>
      </c>
      <c r="E2573">
        <v>0</v>
      </c>
    </row>
    <row r="2574" spans="2:5" hidden="1" x14ac:dyDescent="0.3">
      <c r="B2574">
        <v>38010</v>
      </c>
      <c r="C2574">
        <v>5.7797601812200003</v>
      </c>
      <c r="D2574">
        <v>22.1801989726</v>
      </c>
      <c r="E2574">
        <v>0</v>
      </c>
    </row>
    <row r="2575" spans="2:5" hidden="1" x14ac:dyDescent="0.3">
      <c r="B2575">
        <v>37744</v>
      </c>
      <c r="C2575">
        <v>5.7884131909300001</v>
      </c>
      <c r="D2575">
        <v>17.447125221699999</v>
      </c>
      <c r="E2575">
        <v>0</v>
      </c>
    </row>
    <row r="2576" spans="2:5" hidden="1" x14ac:dyDescent="0.3">
      <c r="B2576">
        <v>37758</v>
      </c>
      <c r="C2576">
        <v>5.79906149315</v>
      </c>
      <c r="D2576">
        <v>15.5581126938</v>
      </c>
      <c r="E2576">
        <v>0</v>
      </c>
    </row>
    <row r="2577" spans="2:5" hidden="1" x14ac:dyDescent="0.3">
      <c r="B2577">
        <v>37287</v>
      </c>
      <c r="C2577">
        <v>5.8046807794699999</v>
      </c>
      <c r="D2577">
        <v>21.690128241699998</v>
      </c>
      <c r="E2577">
        <v>0</v>
      </c>
    </row>
    <row r="2578" spans="2:5" hidden="1" x14ac:dyDescent="0.3">
      <c r="B2578">
        <v>37737</v>
      </c>
      <c r="C2578">
        <v>5.8058962628300002</v>
      </c>
      <c r="D2578">
        <v>7.5228865126500004</v>
      </c>
      <c r="E2578">
        <v>0</v>
      </c>
    </row>
    <row r="2579" spans="2:5" hidden="1" x14ac:dyDescent="0.3">
      <c r="B2579">
        <v>37810</v>
      </c>
      <c r="C2579">
        <v>5.8105237375699996</v>
      </c>
      <c r="D2579">
        <v>9.5924881210400006</v>
      </c>
      <c r="E2579">
        <v>0</v>
      </c>
    </row>
    <row r="2580" spans="2:5" hidden="1" x14ac:dyDescent="0.3">
      <c r="B2580">
        <v>37946</v>
      </c>
      <c r="C2580">
        <v>5.8296013777100004</v>
      </c>
      <c r="D2580">
        <v>21.200057510699999</v>
      </c>
      <c r="E2580">
        <v>0</v>
      </c>
    </row>
    <row r="2581" spans="2:5" hidden="1" x14ac:dyDescent="0.3">
      <c r="B2581">
        <v>37456</v>
      </c>
      <c r="C2581">
        <v>5.8324246938700002</v>
      </c>
      <c r="D2581">
        <v>6.0010887931500001</v>
      </c>
      <c r="E2581">
        <v>0</v>
      </c>
    </row>
    <row r="2582" spans="2:5" hidden="1" x14ac:dyDescent="0.3">
      <c r="B2582">
        <v>37396</v>
      </c>
      <c r="C2582">
        <v>5.8548114556400002</v>
      </c>
      <c r="D2582">
        <v>20.703953454200001</v>
      </c>
      <c r="E2582">
        <v>0</v>
      </c>
    </row>
    <row r="2583" spans="2:5" hidden="1" x14ac:dyDescent="0.3">
      <c r="B2583">
        <v>37835</v>
      </c>
      <c r="C2583">
        <v>5.8691246342500003</v>
      </c>
      <c r="D2583">
        <v>11.483859752400001</v>
      </c>
      <c r="E2583">
        <v>0</v>
      </c>
    </row>
    <row r="2584" spans="2:5" hidden="1" x14ac:dyDescent="0.3">
      <c r="B2584">
        <v>38105</v>
      </c>
      <c r="C2584">
        <v>5.8800215335699999</v>
      </c>
      <c r="D2584">
        <v>20.207849397699999</v>
      </c>
      <c r="E2584">
        <v>0</v>
      </c>
    </row>
    <row r="2585" spans="2:5" hidden="1" x14ac:dyDescent="0.3">
      <c r="B2585">
        <v>37656</v>
      </c>
      <c r="C2585">
        <v>5.8822567643000001</v>
      </c>
      <c r="D2585">
        <v>8.4453166227800001</v>
      </c>
      <c r="E2585">
        <v>0</v>
      </c>
    </row>
    <row r="2586" spans="2:5" hidden="1" x14ac:dyDescent="0.3">
      <c r="B2586">
        <v>37754</v>
      </c>
      <c r="C2586">
        <v>5.8945630693800002</v>
      </c>
      <c r="D2586">
        <v>10.4600710299</v>
      </c>
      <c r="E2586">
        <v>0</v>
      </c>
    </row>
    <row r="2587" spans="2:5" hidden="1" x14ac:dyDescent="0.3">
      <c r="B2587">
        <v>37488</v>
      </c>
      <c r="C2587">
        <v>5.9009560948099997</v>
      </c>
      <c r="D2587">
        <v>19.686552993500001</v>
      </c>
      <c r="E2587">
        <v>0</v>
      </c>
    </row>
    <row r="2588" spans="2:5" hidden="1" x14ac:dyDescent="0.3">
      <c r="B2588">
        <v>37359</v>
      </c>
      <c r="C2588">
        <v>5.9150005216699997</v>
      </c>
      <c r="D2588">
        <v>5.0991877526799998</v>
      </c>
      <c r="E2588">
        <v>0</v>
      </c>
    </row>
    <row r="2589" spans="2:5" hidden="1" x14ac:dyDescent="0.3">
      <c r="B2589">
        <v>37889</v>
      </c>
      <c r="C2589">
        <v>5.9218906560500004</v>
      </c>
      <c r="D2589">
        <v>19.165256589199998</v>
      </c>
      <c r="E2589">
        <v>0</v>
      </c>
    </row>
    <row r="2590" spans="2:5" hidden="1" x14ac:dyDescent="0.3">
      <c r="B2590">
        <v>37240</v>
      </c>
      <c r="C2590">
        <v>5.9362949763100001</v>
      </c>
      <c r="D2590">
        <v>4.2585149877599999</v>
      </c>
      <c r="E2590">
        <v>0</v>
      </c>
    </row>
    <row r="2591" spans="2:5" hidden="1" x14ac:dyDescent="0.3">
      <c r="B2591">
        <v>37741</v>
      </c>
      <c r="C2591">
        <v>5.9442877993899996</v>
      </c>
      <c r="D2591">
        <v>18.598032235600002</v>
      </c>
      <c r="E2591">
        <v>0</v>
      </c>
    </row>
    <row r="2592" spans="2:5" hidden="1" x14ac:dyDescent="0.3">
      <c r="B2592">
        <v>36998</v>
      </c>
      <c r="C2592">
        <v>5.9444078408900003</v>
      </c>
      <c r="D2592">
        <v>16.660959113299999</v>
      </c>
      <c r="E2592">
        <v>0</v>
      </c>
    </row>
    <row r="2593" spans="2:5" hidden="1" x14ac:dyDescent="0.3">
      <c r="B2593">
        <v>37825</v>
      </c>
      <c r="C2593">
        <v>5.9666849427299997</v>
      </c>
      <c r="D2593">
        <v>18.0308078819</v>
      </c>
      <c r="E2593">
        <v>0</v>
      </c>
    </row>
    <row r="2594" spans="2:5" hidden="1" x14ac:dyDescent="0.3">
      <c r="B2594">
        <v>37104</v>
      </c>
      <c r="C2594">
        <v>5.9676901960200004</v>
      </c>
      <c r="D2594">
        <v>3.4225672936599998</v>
      </c>
      <c r="E2594">
        <v>0</v>
      </c>
    </row>
    <row r="2595" spans="2:5" hidden="1" x14ac:dyDescent="0.3">
      <c r="B2595">
        <v>37655</v>
      </c>
      <c r="C2595">
        <v>5.9919507863700003</v>
      </c>
      <c r="D2595">
        <v>9.2291189647500005</v>
      </c>
      <c r="E2595">
        <v>0</v>
      </c>
    </row>
    <row r="2596" spans="2:5" x14ac:dyDescent="0.3">
      <c r="B2596">
        <v>5675</v>
      </c>
      <c r="C2596">
        <v>6</v>
      </c>
      <c r="D2596">
        <v>0</v>
      </c>
      <c r="E2596">
        <v>0</v>
      </c>
    </row>
    <row r="2597" spans="2:5" hidden="1" x14ac:dyDescent="0.3">
      <c r="B2597">
        <v>6011</v>
      </c>
      <c r="C2597">
        <v>6</v>
      </c>
      <c r="D2597">
        <v>2.6</v>
      </c>
      <c r="E2597">
        <v>0</v>
      </c>
    </row>
    <row r="2598" spans="2:5" hidden="1" x14ac:dyDescent="0.3">
      <c r="B2598">
        <v>6701</v>
      </c>
      <c r="C2598">
        <v>6</v>
      </c>
      <c r="D2598">
        <v>0.86666666666699999</v>
      </c>
      <c r="E2598">
        <v>0</v>
      </c>
    </row>
    <row r="2599" spans="2:5" hidden="1" x14ac:dyDescent="0.3">
      <c r="B2599">
        <v>6711</v>
      </c>
      <c r="C2599">
        <v>6</v>
      </c>
      <c r="D2599">
        <v>1.7333333333300001</v>
      </c>
      <c r="E2599">
        <v>0</v>
      </c>
    </row>
    <row r="2600" spans="2:5" hidden="1" x14ac:dyDescent="0.3">
      <c r="B2600">
        <v>37748</v>
      </c>
      <c r="C2600">
        <v>6.0064981991900002</v>
      </c>
      <c r="D2600">
        <v>11.9026934149</v>
      </c>
      <c r="E2600">
        <v>0</v>
      </c>
    </row>
    <row r="2601" spans="2:5" hidden="1" x14ac:dyDescent="0.3">
      <c r="B2601">
        <v>37881</v>
      </c>
      <c r="C2601">
        <v>6.0206568322400003</v>
      </c>
      <c r="D2601">
        <v>7.0208895882000002</v>
      </c>
      <c r="E2601">
        <v>0</v>
      </c>
    </row>
    <row r="2602" spans="2:5" hidden="1" x14ac:dyDescent="0.3">
      <c r="B2602">
        <v>37752</v>
      </c>
      <c r="C2602">
        <v>6.02802811882</v>
      </c>
      <c r="D2602">
        <v>9.9183106212999999</v>
      </c>
      <c r="E2602">
        <v>0</v>
      </c>
    </row>
    <row r="2603" spans="2:5" hidden="1" x14ac:dyDescent="0.3">
      <c r="B2603">
        <v>37496</v>
      </c>
      <c r="C2603">
        <v>6.0977226086199998</v>
      </c>
      <c r="D2603">
        <v>6.5302409907200003</v>
      </c>
      <c r="E2603">
        <v>0</v>
      </c>
    </row>
    <row r="2604" spans="2:5" hidden="1" x14ac:dyDescent="0.3">
      <c r="B2604">
        <v>37808</v>
      </c>
      <c r="C2604">
        <v>6.1026498043500004</v>
      </c>
      <c r="D2604">
        <v>14.3269734404</v>
      </c>
      <c r="E2604">
        <v>0</v>
      </c>
    </row>
    <row r="2605" spans="2:5" hidden="1" x14ac:dyDescent="0.3">
      <c r="B2605">
        <v>37757</v>
      </c>
      <c r="C2605">
        <v>6.1259861944500003</v>
      </c>
      <c r="D2605">
        <v>14.865687235399999</v>
      </c>
      <c r="E2605">
        <v>0</v>
      </c>
    </row>
    <row r="2606" spans="2:5" hidden="1" x14ac:dyDescent="0.3">
      <c r="B2606">
        <v>37622</v>
      </c>
      <c r="C2606">
        <v>6.1404270048300003</v>
      </c>
      <c r="D2606">
        <v>13.8003262322</v>
      </c>
      <c r="E2606">
        <v>0</v>
      </c>
    </row>
    <row r="2607" spans="2:5" hidden="1" x14ac:dyDescent="0.3">
      <c r="B2607">
        <v>37797</v>
      </c>
      <c r="C2607">
        <v>6.14387176414</v>
      </c>
      <c r="D2607">
        <v>12.321527077300001</v>
      </c>
      <c r="E2607">
        <v>0</v>
      </c>
    </row>
    <row r="2608" spans="2:5" hidden="1" x14ac:dyDescent="0.3">
      <c r="B2608">
        <v>38151</v>
      </c>
      <c r="C2608">
        <v>6.1493225845400001</v>
      </c>
      <c r="D2608">
        <v>15.404401030300001</v>
      </c>
      <c r="E2608">
        <v>0</v>
      </c>
    </row>
    <row r="2609" spans="2:5" hidden="1" x14ac:dyDescent="0.3">
      <c r="B2609">
        <v>10292</v>
      </c>
      <c r="C2609">
        <v>6.15588235294</v>
      </c>
      <c r="D2609">
        <v>24.1</v>
      </c>
      <c r="E2609">
        <v>0</v>
      </c>
    </row>
    <row r="2610" spans="2:5" hidden="1" x14ac:dyDescent="0.3">
      <c r="B2610">
        <v>37747</v>
      </c>
      <c r="C2610">
        <v>6.1610379847300001</v>
      </c>
      <c r="D2610">
        <v>12.797603050699999</v>
      </c>
      <c r="E2610">
        <v>0</v>
      </c>
    </row>
    <row r="2611" spans="2:5" hidden="1" x14ac:dyDescent="0.3">
      <c r="B2611">
        <v>37738</v>
      </c>
      <c r="C2611">
        <v>6.16394789869</v>
      </c>
      <c r="D2611">
        <v>7.90744083468</v>
      </c>
      <c r="E2611">
        <v>0</v>
      </c>
    </row>
    <row r="2612" spans="2:5" hidden="1" x14ac:dyDescent="0.3">
      <c r="B2612">
        <v>37799</v>
      </c>
      <c r="C2612">
        <v>6.1733778351700002</v>
      </c>
      <c r="D2612">
        <v>8.8657498084499995</v>
      </c>
      <c r="E2612">
        <v>0</v>
      </c>
    </row>
    <row r="2613" spans="2:5" hidden="1" x14ac:dyDescent="0.3">
      <c r="B2613">
        <v>38116</v>
      </c>
      <c r="C2613">
        <v>6.1747883850000003</v>
      </c>
      <c r="D2613">
        <v>6.0395923932500004</v>
      </c>
      <c r="E2613">
        <v>0</v>
      </c>
    </row>
    <row r="2614" spans="2:5" hidden="1" x14ac:dyDescent="0.3">
      <c r="B2614">
        <v>37833</v>
      </c>
      <c r="C2614">
        <v>6.1782042053200001</v>
      </c>
      <c r="D2614">
        <v>13.273679024</v>
      </c>
      <c r="E2614">
        <v>0</v>
      </c>
    </row>
    <row r="2615" spans="2:5" hidden="1" x14ac:dyDescent="0.3">
      <c r="B2615">
        <v>37082</v>
      </c>
      <c r="C2615">
        <v>6.2060782308900002</v>
      </c>
      <c r="D2615">
        <v>23.143852461000002</v>
      </c>
      <c r="E2615">
        <v>0</v>
      </c>
    </row>
    <row r="2616" spans="2:5" hidden="1" x14ac:dyDescent="0.3">
      <c r="B2616">
        <v>36996</v>
      </c>
      <c r="C2616">
        <v>6.2139984135899997</v>
      </c>
      <c r="D2616">
        <v>15.9314383477</v>
      </c>
      <c r="E2616">
        <v>0</v>
      </c>
    </row>
    <row r="2617" spans="2:5" hidden="1" x14ac:dyDescent="0.3">
      <c r="B2617">
        <v>37641</v>
      </c>
      <c r="C2617">
        <v>6.2293917724399996</v>
      </c>
      <c r="D2617">
        <v>17.649425743999998</v>
      </c>
      <c r="E2617">
        <v>0</v>
      </c>
    </row>
    <row r="2618" spans="2:5" hidden="1" x14ac:dyDescent="0.3">
      <c r="B2618">
        <v>37407</v>
      </c>
      <c r="C2618">
        <v>6.23187530557</v>
      </c>
      <c r="D2618">
        <v>5.5828604881799997</v>
      </c>
      <c r="E2618">
        <v>0</v>
      </c>
    </row>
    <row r="2619" spans="2:5" hidden="1" x14ac:dyDescent="0.3">
      <c r="B2619">
        <v>38150</v>
      </c>
      <c r="C2619">
        <v>6.2455325000800004</v>
      </c>
      <c r="D2619">
        <v>10.244133121599999</v>
      </c>
      <c r="E2619">
        <v>0</v>
      </c>
    </row>
    <row r="2620" spans="2:5" hidden="1" x14ac:dyDescent="0.3">
      <c r="B2620">
        <v>37222</v>
      </c>
      <c r="C2620">
        <v>6.2578615344599999</v>
      </c>
      <c r="D2620">
        <v>22.188439054700002</v>
      </c>
      <c r="E2620">
        <v>0</v>
      </c>
    </row>
    <row r="2621" spans="2:5" hidden="1" x14ac:dyDescent="0.3">
      <c r="B2621">
        <v>37789</v>
      </c>
      <c r="C2621">
        <v>6.2786742426400002</v>
      </c>
      <c r="D2621">
        <v>16.458475665200002</v>
      </c>
      <c r="E2621">
        <v>0</v>
      </c>
    </row>
    <row r="2622" spans="2:5" hidden="1" x14ac:dyDescent="0.3">
      <c r="B2622">
        <v>37930</v>
      </c>
      <c r="C2622">
        <v>6.2889622261299998</v>
      </c>
      <c r="D2622">
        <v>5.1261285831199999</v>
      </c>
      <c r="E2622">
        <v>0</v>
      </c>
    </row>
    <row r="2623" spans="2:5" hidden="1" x14ac:dyDescent="0.3">
      <c r="B2623">
        <v>37620</v>
      </c>
      <c r="C2623">
        <v>6.2928557822400002</v>
      </c>
      <c r="D2623">
        <v>11.2239313997</v>
      </c>
      <c r="E2623">
        <v>0</v>
      </c>
    </row>
    <row r="2624" spans="2:5" hidden="1" x14ac:dyDescent="0.3">
      <c r="B2624">
        <v>37345</v>
      </c>
      <c r="C2624">
        <v>6.3025604793400003</v>
      </c>
      <c r="D2624">
        <v>21.210477817400001</v>
      </c>
      <c r="E2624">
        <v>0</v>
      </c>
    </row>
    <row r="2625" spans="2:5" hidden="1" x14ac:dyDescent="0.3">
      <c r="B2625">
        <v>37303</v>
      </c>
      <c r="C2625">
        <v>6.3122163389699999</v>
      </c>
      <c r="D2625">
        <v>4.6932248004600003</v>
      </c>
      <c r="E2625">
        <v>0</v>
      </c>
    </row>
    <row r="2626" spans="2:5" hidden="1" x14ac:dyDescent="0.3">
      <c r="B2626">
        <v>37992</v>
      </c>
      <c r="C2626">
        <v>6.3354704518</v>
      </c>
      <c r="D2626">
        <v>4.2603210178099999</v>
      </c>
      <c r="E2626">
        <v>0</v>
      </c>
    </row>
    <row r="2627" spans="2:5" hidden="1" x14ac:dyDescent="0.3">
      <c r="B2627">
        <v>37444</v>
      </c>
      <c r="C2627">
        <v>6.3500540047899996</v>
      </c>
      <c r="D2627">
        <v>20.223445904999998</v>
      </c>
      <c r="E2627">
        <v>0</v>
      </c>
    </row>
    <row r="2628" spans="2:5" hidden="1" x14ac:dyDescent="0.3">
      <c r="B2628">
        <v>37172</v>
      </c>
      <c r="C2628">
        <v>6.3544014551199997</v>
      </c>
      <c r="D2628">
        <v>3.83933791748</v>
      </c>
      <c r="E2628">
        <v>0</v>
      </c>
    </row>
    <row r="2629" spans="2:5" hidden="1" x14ac:dyDescent="0.3">
      <c r="B2629">
        <v>38063</v>
      </c>
      <c r="C2629">
        <v>6.3733324584400002</v>
      </c>
      <c r="D2629">
        <v>3.41835481714</v>
      </c>
      <c r="E2629">
        <v>0</v>
      </c>
    </row>
    <row r="2630" spans="2:5" hidden="1" x14ac:dyDescent="0.3">
      <c r="B2630">
        <v>36999</v>
      </c>
      <c r="C2630">
        <v>6.3853864223999999</v>
      </c>
      <c r="D2630">
        <v>16.8632596357</v>
      </c>
      <c r="E2630">
        <v>0</v>
      </c>
    </row>
    <row r="2631" spans="2:5" hidden="1" x14ac:dyDescent="0.3">
      <c r="B2631">
        <v>37030</v>
      </c>
      <c r="C2631">
        <v>6.3866662292200003</v>
      </c>
      <c r="D2631">
        <v>3.0091774085699998</v>
      </c>
      <c r="E2631">
        <v>0</v>
      </c>
    </row>
    <row r="2632" spans="2:5" hidden="1" x14ac:dyDescent="0.3">
      <c r="B2632">
        <v>37525</v>
      </c>
      <c r="C2632">
        <v>6.3947965416599999</v>
      </c>
      <c r="D2632">
        <v>19.204991522699999</v>
      </c>
      <c r="E2632">
        <v>0</v>
      </c>
    </row>
    <row r="2633" spans="2:5" x14ac:dyDescent="0.3">
      <c r="B2633">
        <v>4537</v>
      </c>
      <c r="C2633">
        <v>6.4</v>
      </c>
      <c r="D2633">
        <v>0</v>
      </c>
      <c r="E2633">
        <v>0</v>
      </c>
    </row>
    <row r="2634" spans="2:5" hidden="1" x14ac:dyDescent="0.3">
      <c r="B2634">
        <v>4553</v>
      </c>
      <c r="C2634">
        <v>6.4</v>
      </c>
      <c r="D2634">
        <v>2.6</v>
      </c>
      <c r="E2634">
        <v>0</v>
      </c>
    </row>
    <row r="2635" spans="2:5" hidden="1" x14ac:dyDescent="0.3">
      <c r="B2635">
        <v>4563</v>
      </c>
      <c r="C2635">
        <v>6.4</v>
      </c>
      <c r="D2635">
        <v>0.433333333333</v>
      </c>
      <c r="E2635">
        <v>0</v>
      </c>
    </row>
    <row r="2636" spans="2:5" hidden="1" x14ac:dyDescent="0.3">
      <c r="B2636">
        <v>4564</v>
      </c>
      <c r="C2636">
        <v>6.4</v>
      </c>
      <c r="D2636">
        <v>0.86666666666699999</v>
      </c>
      <c r="E2636">
        <v>0</v>
      </c>
    </row>
    <row r="2637" spans="2:5" hidden="1" x14ac:dyDescent="0.3">
      <c r="B2637">
        <v>4565</v>
      </c>
      <c r="C2637">
        <v>6.4</v>
      </c>
      <c r="D2637">
        <v>1.3</v>
      </c>
      <c r="E2637">
        <v>0</v>
      </c>
    </row>
    <row r="2638" spans="2:5" hidden="1" x14ac:dyDescent="0.3">
      <c r="B2638">
        <v>4566</v>
      </c>
      <c r="C2638">
        <v>6.4</v>
      </c>
      <c r="D2638">
        <v>1.7333333333300001</v>
      </c>
      <c r="E2638">
        <v>0</v>
      </c>
    </row>
    <row r="2639" spans="2:5" hidden="1" x14ac:dyDescent="0.3">
      <c r="B2639">
        <v>4567</v>
      </c>
      <c r="C2639">
        <v>6.4</v>
      </c>
      <c r="D2639">
        <v>2.1666666666699999</v>
      </c>
      <c r="E2639">
        <v>0</v>
      </c>
    </row>
    <row r="2640" spans="2:5" hidden="1" x14ac:dyDescent="0.3">
      <c r="B2640">
        <v>37668</v>
      </c>
      <c r="C2640">
        <v>6.4059120243600001</v>
      </c>
      <c r="D2640">
        <v>9.2215999089299991</v>
      </c>
      <c r="E2640">
        <v>0</v>
      </c>
    </row>
    <row r="2641" spans="2:5" hidden="1" x14ac:dyDescent="0.3">
      <c r="B2641">
        <v>37533</v>
      </c>
      <c r="C2641">
        <v>6.4148401452400003</v>
      </c>
      <c r="D2641">
        <v>6.98563852795</v>
      </c>
      <c r="E2641">
        <v>0</v>
      </c>
    </row>
    <row r="2642" spans="2:5" hidden="1" x14ac:dyDescent="0.3">
      <c r="B2642">
        <v>37753</v>
      </c>
      <c r="C2642">
        <v>6.4419893568099997</v>
      </c>
      <c r="D2642">
        <v>9.9107915654899994</v>
      </c>
      <c r="E2642">
        <v>0</v>
      </c>
    </row>
    <row r="2643" spans="2:5" hidden="1" x14ac:dyDescent="0.3">
      <c r="B2643">
        <v>37755</v>
      </c>
      <c r="C2643">
        <v>6.4810597151599998</v>
      </c>
      <c r="D2643">
        <v>10.6040680843</v>
      </c>
      <c r="E2643">
        <v>0</v>
      </c>
    </row>
    <row r="2644" spans="2:5" hidden="1" x14ac:dyDescent="0.3">
      <c r="B2644">
        <v>37602</v>
      </c>
      <c r="C2644">
        <v>6.4812363895400003</v>
      </c>
      <c r="D2644">
        <v>18.171286067699999</v>
      </c>
      <c r="E2644">
        <v>0</v>
      </c>
    </row>
    <row r="2645" spans="2:5" hidden="1" x14ac:dyDescent="0.3">
      <c r="B2645">
        <v>37805</v>
      </c>
      <c r="C2645">
        <v>6.4920986021599996</v>
      </c>
      <c r="D2645">
        <v>17.268043606100001</v>
      </c>
      <c r="E2645">
        <v>0</v>
      </c>
    </row>
    <row r="2646" spans="2:5" hidden="1" x14ac:dyDescent="0.3">
      <c r="B2646">
        <v>37657</v>
      </c>
      <c r="C2646">
        <v>6.51762067675</v>
      </c>
      <c r="D2646">
        <v>14.281829933199999</v>
      </c>
      <c r="E2646">
        <v>0</v>
      </c>
    </row>
    <row r="2647" spans="2:5" hidden="1" x14ac:dyDescent="0.3">
      <c r="B2647">
        <v>37760</v>
      </c>
      <c r="C2647">
        <v>6.5364510756599996</v>
      </c>
      <c r="D2647">
        <v>8.6789317291000003</v>
      </c>
      <c r="E2647">
        <v>0</v>
      </c>
    </row>
    <row r="2648" spans="2:5" hidden="1" x14ac:dyDescent="0.3">
      <c r="B2648">
        <v>37765</v>
      </c>
      <c r="C2648">
        <v>6.5375623144099997</v>
      </c>
      <c r="D2648">
        <v>15.3714215591</v>
      </c>
      <c r="E2648">
        <v>0</v>
      </c>
    </row>
    <row r="2649" spans="2:5" hidden="1" x14ac:dyDescent="0.3">
      <c r="B2649">
        <v>37455</v>
      </c>
      <c r="C2649">
        <v>6.5634155251199999</v>
      </c>
      <c r="D2649">
        <v>6.0350586331800002</v>
      </c>
      <c r="E2649">
        <v>0</v>
      </c>
    </row>
    <row r="2650" spans="2:5" hidden="1" x14ac:dyDescent="0.3">
      <c r="B2650">
        <v>10293</v>
      </c>
      <c r="C2650">
        <v>6.6294117647100004</v>
      </c>
      <c r="D2650">
        <v>24.1</v>
      </c>
      <c r="E2650">
        <v>0</v>
      </c>
    </row>
    <row r="2651" spans="2:5" hidden="1" x14ac:dyDescent="0.3">
      <c r="B2651">
        <v>37798</v>
      </c>
      <c r="C2651">
        <v>6.63844621354</v>
      </c>
      <c r="D2651">
        <v>9.5774500094199997</v>
      </c>
      <c r="E2651">
        <v>0</v>
      </c>
    </row>
    <row r="2652" spans="2:5" hidden="1" x14ac:dyDescent="0.3">
      <c r="B2652">
        <v>37009</v>
      </c>
      <c r="C2652">
        <v>6.6555936032799998</v>
      </c>
      <c r="D2652">
        <v>23.623842410400002</v>
      </c>
      <c r="E2652">
        <v>0</v>
      </c>
    </row>
    <row r="2653" spans="2:5" hidden="1" x14ac:dyDescent="0.3">
      <c r="B2653">
        <v>37358</v>
      </c>
      <c r="C2653">
        <v>6.6721138851599999</v>
      </c>
      <c r="D2653">
        <v>5.1331642975699996</v>
      </c>
      <c r="E2653">
        <v>0</v>
      </c>
    </row>
    <row r="2654" spans="2:5" hidden="1" x14ac:dyDescent="0.3">
      <c r="B2654">
        <v>38084</v>
      </c>
      <c r="C2654">
        <v>6.6817754418600002</v>
      </c>
      <c r="D2654">
        <v>23.147684820799999</v>
      </c>
      <c r="E2654">
        <v>0</v>
      </c>
    </row>
    <row r="2655" spans="2:5" hidden="1" x14ac:dyDescent="0.3">
      <c r="B2655">
        <v>36997</v>
      </c>
      <c r="C2655">
        <v>6.6929625681599996</v>
      </c>
      <c r="D2655">
        <v>16.393328529200001</v>
      </c>
      <c r="E2655">
        <v>0</v>
      </c>
    </row>
    <row r="2656" spans="2:5" hidden="1" x14ac:dyDescent="0.3">
      <c r="B2656">
        <v>37153</v>
      </c>
      <c r="C2656">
        <v>6.7088691647800003</v>
      </c>
      <c r="D2656">
        <v>22.672181978800001</v>
      </c>
      <c r="E2656">
        <v>0</v>
      </c>
    </row>
    <row r="2657" spans="2:5" hidden="1" x14ac:dyDescent="0.3">
      <c r="B2657">
        <v>37809</v>
      </c>
      <c r="C2657">
        <v>6.7165869302300001</v>
      </c>
      <c r="D2657">
        <v>10.9640030469</v>
      </c>
      <c r="E2657">
        <v>0</v>
      </c>
    </row>
    <row r="2658" spans="2:5" hidden="1" x14ac:dyDescent="0.3">
      <c r="B2658">
        <v>37239</v>
      </c>
      <c r="C2658">
        <v>6.7307441429199999</v>
      </c>
      <c r="D2658">
        <v>4.2627317005299998</v>
      </c>
      <c r="E2658">
        <v>0</v>
      </c>
    </row>
    <row r="2659" spans="2:5" hidden="1" x14ac:dyDescent="0.3">
      <c r="B2659">
        <v>38011</v>
      </c>
      <c r="C2659">
        <v>6.7359628876900004</v>
      </c>
      <c r="D2659">
        <v>22.1966791368</v>
      </c>
      <c r="E2659">
        <v>0</v>
      </c>
    </row>
    <row r="2660" spans="2:5" hidden="1" x14ac:dyDescent="0.3">
      <c r="B2660">
        <v>37851</v>
      </c>
      <c r="C2660">
        <v>6.73676010395</v>
      </c>
      <c r="D2660">
        <v>7.7899982322600003</v>
      </c>
      <c r="E2660">
        <v>0</v>
      </c>
    </row>
    <row r="2661" spans="2:5" hidden="1" x14ac:dyDescent="0.3">
      <c r="B2661">
        <v>37286</v>
      </c>
      <c r="C2661">
        <v>6.7557412343300003</v>
      </c>
      <c r="D2661">
        <v>21.708788630499999</v>
      </c>
      <c r="E2661">
        <v>0</v>
      </c>
    </row>
    <row r="2662" spans="2:5" hidden="1" x14ac:dyDescent="0.3">
      <c r="B2662">
        <v>37675</v>
      </c>
      <c r="C2662">
        <v>6.7682959740099999</v>
      </c>
      <c r="D2662">
        <v>12.121315234000001</v>
      </c>
      <c r="E2662">
        <v>0</v>
      </c>
    </row>
    <row r="2663" spans="2:5" hidden="1" x14ac:dyDescent="0.3">
      <c r="B2663">
        <v>37558</v>
      </c>
      <c r="C2663">
        <v>6.7728917810900002</v>
      </c>
      <c r="D2663">
        <v>7.3701928499799996</v>
      </c>
      <c r="E2663">
        <v>0</v>
      </c>
    </row>
    <row r="2664" spans="2:5" hidden="1" x14ac:dyDescent="0.3">
      <c r="B2664">
        <v>37947</v>
      </c>
      <c r="C2664">
        <v>6.7755195809700002</v>
      </c>
      <c r="D2664">
        <v>21.220898124200001</v>
      </c>
      <c r="E2664">
        <v>0</v>
      </c>
    </row>
    <row r="2665" spans="2:5" hidden="1" x14ac:dyDescent="0.3">
      <c r="B2665">
        <v>37103</v>
      </c>
      <c r="C2665">
        <v>6.7763363348699999</v>
      </c>
      <c r="D2665">
        <v>3.4199088840899998</v>
      </c>
      <c r="E2665">
        <v>0</v>
      </c>
    </row>
    <row r="2666" spans="2:5" hidden="1" x14ac:dyDescent="0.3">
      <c r="B2666">
        <v>36993</v>
      </c>
      <c r="C2666">
        <v>6.7837287481499997</v>
      </c>
      <c r="D2666">
        <v>13.174379544300001</v>
      </c>
      <c r="E2666">
        <v>0</v>
      </c>
    </row>
    <row r="2667" spans="2:5" hidden="1" x14ac:dyDescent="0.3">
      <c r="B2667">
        <v>37395</v>
      </c>
      <c r="C2667">
        <v>6.7978030284899997</v>
      </c>
      <c r="D2667">
        <v>20.729970268199999</v>
      </c>
      <c r="E2667">
        <v>0</v>
      </c>
    </row>
    <row r="2668" spans="2:5" hidden="1" x14ac:dyDescent="0.3">
      <c r="B2668">
        <v>37882</v>
      </c>
      <c r="C2668">
        <v>6.8090234582400004</v>
      </c>
      <c r="D2668">
        <v>6.9503874676899997</v>
      </c>
      <c r="E2668">
        <v>0</v>
      </c>
    </row>
    <row r="2669" spans="2:5" x14ac:dyDescent="0.3">
      <c r="B2669">
        <v>5726</v>
      </c>
      <c r="C2669">
        <v>6.8125</v>
      </c>
      <c r="D2669">
        <v>0</v>
      </c>
      <c r="E2669">
        <v>0</v>
      </c>
    </row>
    <row r="2670" spans="2:5" hidden="1" x14ac:dyDescent="0.3">
      <c r="B2670">
        <v>6062</v>
      </c>
      <c r="C2670">
        <v>6.8125</v>
      </c>
      <c r="D2670">
        <v>2.6</v>
      </c>
      <c r="E2670">
        <v>0</v>
      </c>
    </row>
    <row r="2671" spans="2:5" hidden="1" x14ac:dyDescent="0.3">
      <c r="B2671">
        <v>6718</v>
      </c>
      <c r="C2671">
        <v>6.8125</v>
      </c>
      <c r="D2671">
        <v>0.86666666666699999</v>
      </c>
      <c r="E2671">
        <v>0</v>
      </c>
    </row>
    <row r="2672" spans="2:5" hidden="1" x14ac:dyDescent="0.3">
      <c r="B2672">
        <v>6728</v>
      </c>
      <c r="C2672">
        <v>6.8125</v>
      </c>
      <c r="D2672">
        <v>1.7333333333300001</v>
      </c>
      <c r="E2672">
        <v>0</v>
      </c>
    </row>
    <row r="2673" spans="2:5" hidden="1" x14ac:dyDescent="0.3">
      <c r="B2673">
        <v>37607</v>
      </c>
      <c r="C2673">
        <v>6.8181422100500004</v>
      </c>
      <c r="D2673">
        <v>8.1410559410100003</v>
      </c>
      <c r="E2673">
        <v>0</v>
      </c>
    </row>
    <row r="2674" spans="2:5" hidden="1" x14ac:dyDescent="0.3">
      <c r="B2674">
        <v>38104</v>
      </c>
      <c r="C2674">
        <v>6.8200864760000002</v>
      </c>
      <c r="D2674">
        <v>20.239042412300002</v>
      </c>
      <c r="E2674">
        <v>0</v>
      </c>
    </row>
    <row r="2675" spans="2:5" hidden="1" x14ac:dyDescent="0.3">
      <c r="B2675">
        <v>37640</v>
      </c>
      <c r="C2675">
        <v>6.8258052366299999</v>
      </c>
      <c r="D2675">
        <v>17.299250970100001</v>
      </c>
      <c r="E2675">
        <v>0</v>
      </c>
    </row>
    <row r="2676" spans="2:5" hidden="1" x14ac:dyDescent="0.3">
      <c r="B2676">
        <v>37487</v>
      </c>
      <c r="C2676">
        <v>6.8438944516399998</v>
      </c>
      <c r="D2676">
        <v>19.741884434300001</v>
      </c>
      <c r="E2676">
        <v>0</v>
      </c>
    </row>
    <row r="2677" spans="2:5" hidden="1" x14ac:dyDescent="0.3">
      <c r="B2677">
        <v>37767</v>
      </c>
      <c r="C2677">
        <v>6.8474912768699996</v>
      </c>
      <c r="D2677">
        <v>9.3868693539999999</v>
      </c>
      <c r="E2677">
        <v>0</v>
      </c>
    </row>
    <row r="2678" spans="2:5" hidden="1" x14ac:dyDescent="0.3">
      <c r="B2678">
        <v>37890</v>
      </c>
      <c r="C2678">
        <v>6.8677024272700002</v>
      </c>
      <c r="D2678">
        <v>19.244726456199999</v>
      </c>
      <c r="E2678">
        <v>0</v>
      </c>
    </row>
    <row r="2679" spans="2:5" hidden="1" x14ac:dyDescent="0.3">
      <c r="B2679">
        <v>37495</v>
      </c>
      <c r="C2679">
        <v>6.8805330617399996</v>
      </c>
      <c r="D2679">
        <v>6.4904561703999999</v>
      </c>
      <c r="E2679">
        <v>0</v>
      </c>
    </row>
    <row r="2680" spans="2:5" hidden="1" x14ac:dyDescent="0.3">
      <c r="B2680">
        <v>37820</v>
      </c>
      <c r="C2680">
        <v>6.8995243161499999</v>
      </c>
      <c r="D2680">
        <v>8.4921136497600003</v>
      </c>
      <c r="E2680">
        <v>0</v>
      </c>
    </row>
    <row r="2681" spans="2:5" hidden="1" x14ac:dyDescent="0.3">
      <c r="B2681">
        <v>38161</v>
      </c>
      <c r="C2681">
        <v>6.9258020442800001</v>
      </c>
      <c r="D2681">
        <v>15.338442087800001</v>
      </c>
      <c r="E2681">
        <v>0</v>
      </c>
    </row>
    <row r="2682" spans="2:5" hidden="1" x14ac:dyDescent="0.3">
      <c r="B2682">
        <v>37669</v>
      </c>
      <c r="C2682">
        <v>6.9291967967100003</v>
      </c>
      <c r="D2682">
        <v>14.7875642569</v>
      </c>
      <c r="E2682">
        <v>0</v>
      </c>
    </row>
    <row r="2683" spans="2:5" hidden="1" x14ac:dyDescent="0.3">
      <c r="B2683">
        <v>37552</v>
      </c>
      <c r="C2683">
        <v>6.9317451318099996</v>
      </c>
      <c r="D2683">
        <v>18.778245354799999</v>
      </c>
      <c r="E2683">
        <v>0</v>
      </c>
    </row>
    <row r="2684" spans="2:5" hidden="1" x14ac:dyDescent="0.3">
      <c r="B2684">
        <v>37796</v>
      </c>
      <c r="C2684">
        <v>6.9325915491499996</v>
      </c>
      <c r="D2684">
        <v>14.2366864259</v>
      </c>
      <c r="E2684">
        <v>0</v>
      </c>
    </row>
    <row r="2685" spans="2:5" hidden="1" x14ac:dyDescent="0.3">
      <c r="B2685">
        <v>38115</v>
      </c>
      <c r="C2685">
        <v>6.9520426652399996</v>
      </c>
      <c r="D2685">
        <v>6.0305248731000001</v>
      </c>
      <c r="E2685">
        <v>0</v>
      </c>
    </row>
    <row r="2686" spans="2:5" hidden="1" x14ac:dyDescent="0.3">
      <c r="B2686">
        <v>37674</v>
      </c>
      <c r="C2686">
        <v>6.9565259638799999</v>
      </c>
      <c r="D2686">
        <v>9.9467781132200006</v>
      </c>
      <c r="E2686">
        <v>0</v>
      </c>
    </row>
    <row r="2687" spans="2:5" hidden="1" x14ac:dyDescent="0.3">
      <c r="B2687">
        <v>37646</v>
      </c>
      <c r="C2687">
        <v>6.97803032817</v>
      </c>
      <c r="D2687">
        <v>8.8442011741699993</v>
      </c>
      <c r="E2687">
        <v>0</v>
      </c>
    </row>
    <row r="2688" spans="2:5" hidden="1" x14ac:dyDescent="0.3">
      <c r="B2688">
        <v>37766</v>
      </c>
      <c r="C2688">
        <v>6.9955963222299999</v>
      </c>
      <c r="D2688">
        <v>10.640054632</v>
      </c>
      <c r="E2688">
        <v>0</v>
      </c>
    </row>
    <row r="2689" spans="2:5" hidden="1" x14ac:dyDescent="0.3">
      <c r="B2689">
        <v>37857</v>
      </c>
      <c r="C2689">
        <v>6.9957878363499999</v>
      </c>
      <c r="D2689">
        <v>18.3117642534</v>
      </c>
      <c r="E2689">
        <v>0</v>
      </c>
    </row>
    <row r="2690" spans="2:5" hidden="1" x14ac:dyDescent="0.3">
      <c r="B2690">
        <v>37406</v>
      </c>
      <c r="C2690">
        <v>7.0036541047199998</v>
      </c>
      <c r="D2690">
        <v>5.5853624425600001</v>
      </c>
      <c r="E2690">
        <v>0</v>
      </c>
    </row>
    <row r="2691" spans="2:5" hidden="1" x14ac:dyDescent="0.3">
      <c r="B2691">
        <v>37763</v>
      </c>
      <c r="C2691">
        <v>7.0165264689800004</v>
      </c>
      <c r="D2691">
        <v>15.833311740499999</v>
      </c>
      <c r="E2691">
        <v>0</v>
      </c>
    </row>
    <row r="2692" spans="2:5" hidden="1" x14ac:dyDescent="0.3">
      <c r="B2692">
        <v>37756</v>
      </c>
      <c r="C2692">
        <v>7.05465355706</v>
      </c>
      <c r="D2692">
        <v>11.442553218900001</v>
      </c>
      <c r="E2692">
        <v>0</v>
      </c>
    </row>
    <row r="2693" spans="2:5" hidden="1" x14ac:dyDescent="0.3">
      <c r="B2693">
        <v>37931</v>
      </c>
      <c r="C2693">
        <v>7.0552655441900001</v>
      </c>
      <c r="D2693">
        <v>5.1402000120200002</v>
      </c>
      <c r="E2693">
        <v>0</v>
      </c>
    </row>
    <row r="2694" spans="2:5" hidden="1" x14ac:dyDescent="0.3">
      <c r="B2694">
        <v>37800</v>
      </c>
      <c r="C2694">
        <v>7.0565363402000001</v>
      </c>
      <c r="D2694">
        <v>9.1962886985899992</v>
      </c>
      <c r="E2694">
        <v>0</v>
      </c>
    </row>
    <row r="2695" spans="2:5" hidden="1" x14ac:dyDescent="0.3">
      <c r="B2695">
        <v>37601</v>
      </c>
      <c r="C2695">
        <v>7.0776498537199997</v>
      </c>
      <c r="D2695">
        <v>17.821111293800001</v>
      </c>
      <c r="E2695">
        <v>0</v>
      </c>
    </row>
    <row r="2696" spans="2:5" hidden="1" x14ac:dyDescent="0.3">
      <c r="B2696">
        <v>37302</v>
      </c>
      <c r="C2696">
        <v>7.0906416891199999</v>
      </c>
      <c r="D2696">
        <v>4.70267119764</v>
      </c>
      <c r="E2696">
        <v>0</v>
      </c>
    </row>
    <row r="2697" spans="2:5" hidden="1" x14ac:dyDescent="0.3">
      <c r="B2697">
        <v>10294</v>
      </c>
      <c r="C2697">
        <v>7.1029411764699999</v>
      </c>
      <c r="D2697">
        <v>24.1</v>
      </c>
      <c r="E2697">
        <v>0</v>
      </c>
    </row>
    <row r="2698" spans="2:5" hidden="1" x14ac:dyDescent="0.3">
      <c r="B2698">
        <v>38152</v>
      </c>
      <c r="C2698">
        <v>7.1072508936799998</v>
      </c>
      <c r="D2698">
        <v>16.328181393099999</v>
      </c>
      <c r="E2698">
        <v>0</v>
      </c>
    </row>
    <row r="2699" spans="2:5" hidden="1" x14ac:dyDescent="0.3">
      <c r="B2699">
        <v>37993</v>
      </c>
      <c r="C2699">
        <v>7.1260178340499998</v>
      </c>
      <c r="D2699">
        <v>4.2651423832499997</v>
      </c>
      <c r="E2699">
        <v>0</v>
      </c>
    </row>
    <row r="2700" spans="2:5" hidden="1" x14ac:dyDescent="0.3">
      <c r="B2700">
        <v>37764</v>
      </c>
      <c r="C2700">
        <v>7.1333813823899996</v>
      </c>
      <c r="D2700">
        <v>16.829319863599999</v>
      </c>
      <c r="E2700">
        <v>0</v>
      </c>
    </row>
    <row r="2701" spans="2:5" hidden="1" x14ac:dyDescent="0.3">
      <c r="B2701">
        <v>37171</v>
      </c>
      <c r="C2701">
        <v>7.1526790226700001</v>
      </c>
      <c r="D2701">
        <v>3.8433026671400001</v>
      </c>
      <c r="E2701">
        <v>0</v>
      </c>
    </row>
    <row r="2702" spans="2:5" hidden="1" x14ac:dyDescent="0.3">
      <c r="B2702">
        <v>37081</v>
      </c>
      <c r="C2702">
        <v>7.1583951513299997</v>
      </c>
      <c r="D2702">
        <v>23.153391251199999</v>
      </c>
      <c r="E2702">
        <v>0</v>
      </c>
    </row>
    <row r="2703" spans="2:5" hidden="1" x14ac:dyDescent="0.3">
      <c r="B2703">
        <v>37826</v>
      </c>
      <c r="C2703">
        <v>7.1595118710900003</v>
      </c>
      <c r="D2703">
        <v>17.330458334199999</v>
      </c>
      <c r="E2703">
        <v>0</v>
      </c>
    </row>
    <row r="2704" spans="2:5" hidden="1" x14ac:dyDescent="0.3">
      <c r="B2704">
        <v>36994</v>
      </c>
      <c r="C2704">
        <v>7.1609224200600003</v>
      </c>
      <c r="D2704">
        <v>13.6558832453</v>
      </c>
      <c r="E2704">
        <v>0</v>
      </c>
    </row>
    <row r="2705" spans="2:5" hidden="1" x14ac:dyDescent="0.3">
      <c r="B2705">
        <v>38064</v>
      </c>
      <c r="C2705">
        <v>7.1793402113000004</v>
      </c>
      <c r="D2705">
        <v>3.4214629510300001</v>
      </c>
      <c r="E2705">
        <v>0</v>
      </c>
    </row>
    <row r="2706" spans="2:5" hidden="1" x14ac:dyDescent="0.3">
      <c r="B2706">
        <v>37585</v>
      </c>
      <c r="C2706">
        <v>7.1927628186800003</v>
      </c>
      <c r="D2706">
        <v>7.7459012134799998</v>
      </c>
      <c r="E2706">
        <v>0</v>
      </c>
    </row>
    <row r="2707" spans="2:5" hidden="1" x14ac:dyDescent="0.3">
      <c r="B2707">
        <v>37029</v>
      </c>
      <c r="C2707">
        <v>7.2021701056499996</v>
      </c>
      <c r="D2707">
        <v>3.0107314755200001</v>
      </c>
      <c r="E2707">
        <v>0</v>
      </c>
    </row>
    <row r="2708" spans="2:5" hidden="1" x14ac:dyDescent="0.3">
      <c r="B2708">
        <v>37221</v>
      </c>
      <c r="C2708">
        <v>7.2089477425900004</v>
      </c>
      <c r="D2708">
        <v>22.2025509192</v>
      </c>
      <c r="E2708">
        <v>0</v>
      </c>
    </row>
    <row r="2709" spans="2:5" x14ac:dyDescent="0.3">
      <c r="B2709">
        <v>5727</v>
      </c>
      <c r="C2709">
        <v>7.2249999999999996</v>
      </c>
      <c r="D2709">
        <v>0</v>
      </c>
      <c r="E2709">
        <v>0</v>
      </c>
    </row>
    <row r="2710" spans="2:5" hidden="1" x14ac:dyDescent="0.3">
      <c r="B2710">
        <v>6063</v>
      </c>
      <c r="C2710">
        <v>7.2249999999999996</v>
      </c>
      <c r="D2710">
        <v>2.6</v>
      </c>
      <c r="E2710">
        <v>0</v>
      </c>
    </row>
    <row r="2711" spans="2:5" hidden="1" x14ac:dyDescent="0.3">
      <c r="B2711">
        <v>6715</v>
      </c>
      <c r="C2711">
        <v>7.2249999999999996</v>
      </c>
      <c r="D2711">
        <v>0.433333333333</v>
      </c>
      <c r="E2711">
        <v>0</v>
      </c>
    </row>
    <row r="2712" spans="2:5" hidden="1" x14ac:dyDescent="0.3">
      <c r="B2712">
        <v>6719</v>
      </c>
      <c r="C2712">
        <v>7.2249999999999996</v>
      </c>
      <c r="D2712">
        <v>0.86666666666699999</v>
      </c>
      <c r="E2712">
        <v>0</v>
      </c>
    </row>
    <row r="2713" spans="2:5" hidden="1" x14ac:dyDescent="0.3">
      <c r="B2713">
        <v>6725</v>
      </c>
      <c r="C2713">
        <v>7.2249999999999996</v>
      </c>
      <c r="D2713">
        <v>1.3</v>
      </c>
      <c r="E2713">
        <v>0</v>
      </c>
    </row>
    <row r="2714" spans="2:5" hidden="1" x14ac:dyDescent="0.3">
      <c r="B2714">
        <v>6729</v>
      </c>
      <c r="C2714">
        <v>7.2249999999999996</v>
      </c>
      <c r="D2714">
        <v>1.7333333333300001</v>
      </c>
      <c r="E2714">
        <v>0</v>
      </c>
    </row>
    <row r="2715" spans="2:5" hidden="1" x14ac:dyDescent="0.3">
      <c r="B2715">
        <v>6735</v>
      </c>
      <c r="C2715">
        <v>7.2249999999999996</v>
      </c>
      <c r="D2715">
        <v>2.1666666666699999</v>
      </c>
      <c r="E2715">
        <v>0</v>
      </c>
    </row>
    <row r="2716" spans="2:5" hidden="1" x14ac:dyDescent="0.3">
      <c r="B2716">
        <v>37532</v>
      </c>
      <c r="C2716">
        <v>7.2426110452500003</v>
      </c>
      <c r="D2716">
        <v>6.91447745411</v>
      </c>
      <c r="E2716">
        <v>0</v>
      </c>
    </row>
    <row r="2717" spans="2:5" hidden="1" x14ac:dyDescent="0.3">
      <c r="B2717">
        <v>37676</v>
      </c>
      <c r="C2717">
        <v>7.2441963067900002</v>
      </c>
      <c r="D2717">
        <v>14.2680899203</v>
      </c>
      <c r="E2717">
        <v>0</v>
      </c>
    </row>
    <row r="2718" spans="2:5" hidden="1" x14ac:dyDescent="0.3">
      <c r="B2718">
        <v>37344</v>
      </c>
      <c r="C2718">
        <v>7.2529756398299998</v>
      </c>
      <c r="D2718">
        <v>21.238350916600002</v>
      </c>
      <c r="E2718">
        <v>0</v>
      </c>
    </row>
    <row r="2719" spans="2:5" hidden="1" x14ac:dyDescent="0.3">
      <c r="B2719">
        <v>37677</v>
      </c>
      <c r="C2719">
        <v>7.2611614486100002</v>
      </c>
      <c r="D2719">
        <v>15.2926933221</v>
      </c>
      <c r="E2719">
        <v>0</v>
      </c>
    </row>
    <row r="2720" spans="2:5" hidden="1" x14ac:dyDescent="0.3">
      <c r="B2720">
        <v>37793</v>
      </c>
      <c r="C2720">
        <v>7.2746057142199998</v>
      </c>
      <c r="D2720">
        <v>10.316106217</v>
      </c>
      <c r="E2720">
        <v>0</v>
      </c>
    </row>
    <row r="2721" spans="2:5" hidden="1" x14ac:dyDescent="0.3">
      <c r="B2721">
        <v>37630</v>
      </c>
      <c r="C2721">
        <v>7.28697781322</v>
      </c>
      <c r="D2721">
        <v>8.5120322661099994</v>
      </c>
      <c r="E2721">
        <v>0</v>
      </c>
    </row>
    <row r="2722" spans="2:5" hidden="1" x14ac:dyDescent="0.3">
      <c r="B2722">
        <v>37443</v>
      </c>
      <c r="C2722">
        <v>7.2947477012300004</v>
      </c>
      <c r="D2722">
        <v>20.266770123299999</v>
      </c>
      <c r="E2722">
        <v>0</v>
      </c>
    </row>
    <row r="2723" spans="2:5" hidden="1" x14ac:dyDescent="0.3">
      <c r="B2723">
        <v>37661</v>
      </c>
      <c r="C2723">
        <v>7.3239492613900001</v>
      </c>
      <c r="D2723">
        <v>9.2975068116599999</v>
      </c>
      <c r="E2723">
        <v>0</v>
      </c>
    </row>
    <row r="2724" spans="2:5" hidden="1" x14ac:dyDescent="0.3">
      <c r="B2724">
        <v>37524</v>
      </c>
      <c r="C2724">
        <v>7.3461137926799998</v>
      </c>
      <c r="D2724">
        <v>19.294456590399999</v>
      </c>
      <c r="E2724">
        <v>0</v>
      </c>
    </row>
    <row r="2725" spans="2:5" hidden="1" x14ac:dyDescent="0.3">
      <c r="B2725">
        <v>37454</v>
      </c>
      <c r="C2725">
        <v>7.3561746856700001</v>
      </c>
      <c r="D2725">
        <v>6.0195937722800004</v>
      </c>
      <c r="E2725">
        <v>0</v>
      </c>
    </row>
    <row r="2726" spans="2:5" hidden="1" x14ac:dyDescent="0.3">
      <c r="B2726">
        <v>37788</v>
      </c>
      <c r="C2726">
        <v>7.3892532909800002</v>
      </c>
      <c r="D2726">
        <v>13.0750800647</v>
      </c>
      <c r="E2726">
        <v>0</v>
      </c>
    </row>
    <row r="2727" spans="2:5" hidden="1" x14ac:dyDescent="0.3">
      <c r="B2727">
        <v>36988</v>
      </c>
      <c r="C2727">
        <v>7.3909867374299996</v>
      </c>
      <c r="D2727">
        <v>12.4980917277</v>
      </c>
      <c r="E2727">
        <v>0</v>
      </c>
    </row>
    <row r="2728" spans="2:5" hidden="1" x14ac:dyDescent="0.3">
      <c r="B2728">
        <v>38163</v>
      </c>
      <c r="C2728">
        <v>7.3927201838799999</v>
      </c>
      <c r="D2728">
        <v>11.921103390800001</v>
      </c>
      <c r="E2728">
        <v>0</v>
      </c>
    </row>
    <row r="2729" spans="2:5" hidden="1" x14ac:dyDescent="0.3">
      <c r="B2729">
        <v>37768</v>
      </c>
      <c r="C2729">
        <v>7.4329839484000004</v>
      </c>
      <c r="D2729">
        <v>9.8574155708699998</v>
      </c>
      <c r="E2729">
        <v>0</v>
      </c>
    </row>
    <row r="2730" spans="2:5" hidden="1" x14ac:dyDescent="0.3">
      <c r="B2730">
        <v>37357</v>
      </c>
      <c r="C2730">
        <v>7.4522430309900001</v>
      </c>
      <c r="D2730">
        <v>5.1324465189000001</v>
      </c>
      <c r="E2730">
        <v>0</v>
      </c>
    </row>
    <row r="2731" spans="2:5" hidden="1" x14ac:dyDescent="0.3">
      <c r="B2731">
        <v>37580</v>
      </c>
      <c r="C2731">
        <v>7.4548977843099999</v>
      </c>
      <c r="D2731">
        <v>18.348245953300001</v>
      </c>
      <c r="E2731">
        <v>0</v>
      </c>
    </row>
    <row r="2732" spans="2:5" hidden="1" x14ac:dyDescent="0.3">
      <c r="B2732">
        <v>37238</v>
      </c>
      <c r="C2732">
        <v>7.5253806338800002</v>
      </c>
      <c r="D2732">
        <v>4.2584927325999997</v>
      </c>
      <c r="E2732">
        <v>0</v>
      </c>
    </row>
    <row r="2733" spans="2:5" hidden="1" x14ac:dyDescent="0.3">
      <c r="B2733">
        <v>38164</v>
      </c>
      <c r="C2733">
        <v>7.5558010644399998</v>
      </c>
      <c r="D2733">
        <v>14.299493414700001</v>
      </c>
      <c r="E2733">
        <v>0</v>
      </c>
    </row>
    <row r="2734" spans="2:5" hidden="1" x14ac:dyDescent="0.3">
      <c r="B2734">
        <v>37771</v>
      </c>
      <c r="C2734">
        <v>7.55590398924</v>
      </c>
      <c r="D2734">
        <v>16.315275439600001</v>
      </c>
      <c r="E2734">
        <v>0</v>
      </c>
    </row>
    <row r="2735" spans="2:5" hidden="1" x14ac:dyDescent="0.3">
      <c r="B2735">
        <v>37626</v>
      </c>
      <c r="C2735">
        <v>7.5757492620200004</v>
      </c>
      <c r="D2735">
        <v>17.359977274999999</v>
      </c>
      <c r="E2735">
        <v>0</v>
      </c>
    </row>
    <row r="2736" spans="2:5" hidden="1" x14ac:dyDescent="0.3">
      <c r="B2736">
        <v>37678</v>
      </c>
      <c r="C2736">
        <v>7.5761609586800001</v>
      </c>
      <c r="D2736">
        <v>14.7732189855</v>
      </c>
      <c r="E2736">
        <v>0</v>
      </c>
    </row>
    <row r="2737" spans="2:5" hidden="1" x14ac:dyDescent="0.3">
      <c r="B2737">
        <v>10295</v>
      </c>
      <c r="C2737">
        <v>7.5764705882300003</v>
      </c>
      <c r="D2737">
        <v>24.1</v>
      </c>
      <c r="E2737">
        <v>0</v>
      </c>
    </row>
    <row r="2738" spans="2:5" hidden="1" x14ac:dyDescent="0.3">
      <c r="B2738">
        <v>37102</v>
      </c>
      <c r="C2738">
        <v>7.5862898247099997</v>
      </c>
      <c r="D2738">
        <v>3.4185256607699999</v>
      </c>
      <c r="E2738">
        <v>0</v>
      </c>
    </row>
    <row r="2739" spans="2:5" hidden="1" x14ac:dyDescent="0.3">
      <c r="B2739">
        <v>37801</v>
      </c>
      <c r="C2739">
        <v>7.5913621825800002</v>
      </c>
      <c r="D2739">
        <v>9.3987249247300007</v>
      </c>
      <c r="E2739">
        <v>0</v>
      </c>
    </row>
    <row r="2740" spans="2:5" hidden="1" x14ac:dyDescent="0.3">
      <c r="B2740">
        <v>37792</v>
      </c>
      <c r="C2740">
        <v>7.5965208529300003</v>
      </c>
      <c r="D2740">
        <v>15.246944556400001</v>
      </c>
      <c r="E2740">
        <v>0</v>
      </c>
    </row>
    <row r="2741" spans="2:5" hidden="1" x14ac:dyDescent="0.3">
      <c r="B2741">
        <v>37008</v>
      </c>
      <c r="C2741">
        <v>7.6057427245199998</v>
      </c>
      <c r="D2741">
        <v>23.629548840799998</v>
      </c>
      <c r="E2741">
        <v>0</v>
      </c>
    </row>
    <row r="2742" spans="2:5" hidden="1" x14ac:dyDescent="0.3">
      <c r="B2742">
        <v>37682</v>
      </c>
      <c r="C2742">
        <v>7.6126279668999999</v>
      </c>
      <c r="D2742">
        <v>10.502826905499999</v>
      </c>
      <c r="E2742">
        <v>0</v>
      </c>
    </row>
    <row r="2743" spans="2:5" hidden="1" x14ac:dyDescent="0.3">
      <c r="B2743">
        <v>37645</v>
      </c>
      <c r="C2743">
        <v>7.6328967464300002</v>
      </c>
      <c r="D2743">
        <v>8.9653379035899992</v>
      </c>
      <c r="E2743">
        <v>0</v>
      </c>
    </row>
    <row r="2744" spans="2:5" hidden="1" x14ac:dyDescent="0.3">
      <c r="B2744">
        <v>38085</v>
      </c>
      <c r="C2744">
        <v>7.6350148608000001</v>
      </c>
      <c r="D2744">
        <v>23.159097681599999</v>
      </c>
      <c r="E2744">
        <v>0</v>
      </c>
    </row>
    <row r="2745" spans="2:5" x14ac:dyDescent="0.3">
      <c r="B2745">
        <v>5728</v>
      </c>
      <c r="C2745">
        <v>7.6375000000000002</v>
      </c>
      <c r="D2745">
        <v>0</v>
      </c>
      <c r="E2745">
        <v>0</v>
      </c>
    </row>
    <row r="2746" spans="2:5" hidden="1" x14ac:dyDescent="0.3">
      <c r="B2746">
        <v>6064</v>
      </c>
      <c r="C2746">
        <v>7.6375000000000002</v>
      </c>
      <c r="D2746">
        <v>2.6</v>
      </c>
      <c r="E2746">
        <v>0</v>
      </c>
    </row>
    <row r="2747" spans="2:5" hidden="1" x14ac:dyDescent="0.3">
      <c r="B2747">
        <v>6720</v>
      </c>
      <c r="C2747">
        <v>7.6375000000000002</v>
      </c>
      <c r="D2747">
        <v>0.86666666666699999</v>
      </c>
      <c r="E2747">
        <v>0</v>
      </c>
    </row>
    <row r="2748" spans="2:5" hidden="1" x14ac:dyDescent="0.3">
      <c r="B2748">
        <v>6730</v>
      </c>
      <c r="C2748">
        <v>7.6375000000000002</v>
      </c>
      <c r="D2748">
        <v>1.7333333333300001</v>
      </c>
      <c r="E2748">
        <v>0</v>
      </c>
    </row>
    <row r="2749" spans="2:5" hidden="1" x14ac:dyDescent="0.3">
      <c r="B2749">
        <v>37852</v>
      </c>
      <c r="C2749">
        <v>7.6487655334099998</v>
      </c>
      <c r="D2749">
        <v>7.7018041947100002</v>
      </c>
      <c r="E2749">
        <v>0</v>
      </c>
    </row>
    <row r="2750" spans="2:5" hidden="1" x14ac:dyDescent="0.3">
      <c r="B2750">
        <v>37152</v>
      </c>
      <c r="C2750">
        <v>7.6584737291399998</v>
      </c>
      <c r="D2750">
        <v>22.683760191600001</v>
      </c>
      <c r="E2750">
        <v>0</v>
      </c>
    </row>
    <row r="2751" spans="2:5" hidden="1" x14ac:dyDescent="0.3">
      <c r="B2751">
        <v>37606</v>
      </c>
      <c r="C2751">
        <v>7.66159842185</v>
      </c>
      <c r="D2751">
        <v>8.1168775385800007</v>
      </c>
      <c r="E2751">
        <v>0</v>
      </c>
    </row>
    <row r="2752" spans="2:5" hidden="1" x14ac:dyDescent="0.3">
      <c r="B2752">
        <v>37557</v>
      </c>
      <c r="C2752">
        <v>7.6624820828400004</v>
      </c>
      <c r="D2752">
        <v>7.2901858176200003</v>
      </c>
      <c r="E2752">
        <v>0</v>
      </c>
    </row>
    <row r="2753" spans="2:5" hidden="1" x14ac:dyDescent="0.3">
      <c r="B2753">
        <v>37681</v>
      </c>
      <c r="C2753">
        <v>7.6716852017299999</v>
      </c>
      <c r="D2753">
        <v>11.3053254924</v>
      </c>
      <c r="E2753">
        <v>0</v>
      </c>
    </row>
    <row r="2754" spans="2:5" hidden="1" x14ac:dyDescent="0.3">
      <c r="B2754">
        <v>37821</v>
      </c>
      <c r="C2754">
        <v>7.6744313102900001</v>
      </c>
      <c r="D2754">
        <v>8.5319508824499994</v>
      </c>
      <c r="E2754">
        <v>0</v>
      </c>
    </row>
    <row r="2755" spans="2:5" hidden="1" x14ac:dyDescent="0.3">
      <c r="B2755">
        <v>37883</v>
      </c>
      <c r="C2755">
        <v>7.6761986322700002</v>
      </c>
      <c r="D2755">
        <v>6.8785674405300004</v>
      </c>
      <c r="E2755">
        <v>0</v>
      </c>
    </row>
    <row r="2756" spans="2:5" hidden="1" x14ac:dyDescent="0.3">
      <c r="B2756">
        <v>38012</v>
      </c>
      <c r="C2756">
        <v>7.6819325974800003</v>
      </c>
      <c r="D2756">
        <v>22.2084227016</v>
      </c>
      <c r="E2756">
        <v>0</v>
      </c>
    </row>
    <row r="2757" spans="2:5" hidden="1" x14ac:dyDescent="0.3">
      <c r="B2757">
        <v>37285</v>
      </c>
      <c r="C2757">
        <v>7.7061821480899999</v>
      </c>
      <c r="D2757">
        <v>21.732113205400001</v>
      </c>
      <c r="E2757">
        <v>0</v>
      </c>
    </row>
    <row r="2758" spans="2:5" hidden="1" x14ac:dyDescent="0.3">
      <c r="B2758">
        <v>37494</v>
      </c>
      <c r="C2758">
        <v>7.71825266919</v>
      </c>
      <c r="D2758">
        <v>6.4436150559899996</v>
      </c>
      <c r="E2758">
        <v>0</v>
      </c>
    </row>
    <row r="2759" spans="2:5" hidden="1" x14ac:dyDescent="0.3">
      <c r="B2759">
        <v>37948</v>
      </c>
      <c r="C2759">
        <v>7.7304316986900004</v>
      </c>
      <c r="D2759">
        <v>21.2558037091</v>
      </c>
      <c r="E2759">
        <v>0</v>
      </c>
    </row>
    <row r="2760" spans="2:5" hidden="1" x14ac:dyDescent="0.3">
      <c r="B2760">
        <v>37394</v>
      </c>
      <c r="C2760">
        <v>7.7499203125699996</v>
      </c>
      <c r="D2760">
        <v>20.775150771700002</v>
      </c>
      <c r="E2760">
        <v>0</v>
      </c>
    </row>
    <row r="2761" spans="2:5" hidden="1" x14ac:dyDescent="0.3">
      <c r="B2761">
        <v>36990</v>
      </c>
      <c r="C2761">
        <v>7.7563911728599999</v>
      </c>
      <c r="D2761">
        <v>13.3882681509</v>
      </c>
      <c r="E2761">
        <v>0</v>
      </c>
    </row>
    <row r="2762" spans="2:5" hidden="1" x14ac:dyDescent="0.3">
      <c r="B2762">
        <v>38114</v>
      </c>
      <c r="C2762">
        <v>7.7603067061099997</v>
      </c>
      <c r="D2762">
        <v>6.0086626714499998</v>
      </c>
      <c r="E2762">
        <v>0</v>
      </c>
    </row>
    <row r="2763" spans="2:5" hidden="1" x14ac:dyDescent="0.3">
      <c r="B2763">
        <v>38103</v>
      </c>
      <c r="C2763">
        <v>7.7694089264499997</v>
      </c>
      <c r="D2763">
        <v>20.2944978343</v>
      </c>
      <c r="E2763">
        <v>0</v>
      </c>
    </row>
    <row r="2764" spans="2:5" hidden="1" x14ac:dyDescent="0.3">
      <c r="B2764">
        <v>37486</v>
      </c>
      <c r="C2764">
        <v>7.7969670422700004</v>
      </c>
      <c r="D2764">
        <v>19.819342279499999</v>
      </c>
      <c r="E2764">
        <v>0</v>
      </c>
    </row>
    <row r="2765" spans="2:5" hidden="1" x14ac:dyDescent="0.3">
      <c r="B2765">
        <v>37679</v>
      </c>
      <c r="C2765">
        <v>7.8005389688699998</v>
      </c>
      <c r="D2765">
        <v>15.774657021299999</v>
      </c>
      <c r="E2765">
        <v>0</v>
      </c>
    </row>
    <row r="2766" spans="2:5" hidden="1" x14ac:dyDescent="0.3">
      <c r="B2766">
        <v>37405</v>
      </c>
      <c r="C2766">
        <v>7.8047636119500003</v>
      </c>
      <c r="D2766">
        <v>5.5666778486100004</v>
      </c>
      <c r="E2766">
        <v>0</v>
      </c>
    </row>
    <row r="2767" spans="2:5" hidden="1" x14ac:dyDescent="0.3">
      <c r="B2767">
        <v>37785</v>
      </c>
      <c r="C2767">
        <v>7.8193800317799997</v>
      </c>
      <c r="D2767">
        <v>14.4020043646</v>
      </c>
      <c r="E2767">
        <v>0</v>
      </c>
    </row>
    <row r="2768" spans="2:5" hidden="1" x14ac:dyDescent="0.3">
      <c r="B2768">
        <v>37891</v>
      </c>
      <c r="C2768">
        <v>7.8245251580900002</v>
      </c>
      <c r="D2768">
        <v>19.344186724699998</v>
      </c>
      <c r="E2768">
        <v>0</v>
      </c>
    </row>
    <row r="2769" spans="2:5" hidden="1" x14ac:dyDescent="0.3">
      <c r="B2769">
        <v>37781</v>
      </c>
      <c r="C2769">
        <v>7.8396650595899997</v>
      </c>
      <c r="D2769">
        <v>14.000474826</v>
      </c>
      <c r="E2769">
        <v>0</v>
      </c>
    </row>
    <row r="2770" spans="2:5" hidden="1" x14ac:dyDescent="0.3">
      <c r="B2770">
        <v>37683</v>
      </c>
      <c r="C2770">
        <v>7.8456073350000004</v>
      </c>
      <c r="D2770">
        <v>15.1567524127</v>
      </c>
      <c r="E2770">
        <v>0</v>
      </c>
    </row>
    <row r="2771" spans="2:5" hidden="1" x14ac:dyDescent="0.3">
      <c r="B2771">
        <v>37932</v>
      </c>
      <c r="C2771">
        <v>7.8492205177900001</v>
      </c>
      <c r="D2771">
        <v>5.1246930257700001</v>
      </c>
      <c r="E2771">
        <v>0</v>
      </c>
    </row>
    <row r="2772" spans="2:5" hidden="1" x14ac:dyDescent="0.3">
      <c r="B2772">
        <v>37551</v>
      </c>
      <c r="C2772">
        <v>7.8692664451800001</v>
      </c>
      <c r="D2772">
        <v>18.864457188900001</v>
      </c>
      <c r="E2772">
        <v>0</v>
      </c>
    </row>
    <row r="2773" spans="2:5" hidden="1" x14ac:dyDescent="0.3">
      <c r="B2773">
        <v>37301</v>
      </c>
      <c r="C2773">
        <v>7.8869819757500004</v>
      </c>
      <c r="D2773">
        <v>4.6882680538599999</v>
      </c>
      <c r="E2773">
        <v>0</v>
      </c>
    </row>
    <row r="2774" spans="2:5" hidden="1" x14ac:dyDescent="0.3">
      <c r="B2774">
        <v>37858</v>
      </c>
      <c r="C2774">
        <v>7.91400773228</v>
      </c>
      <c r="D2774">
        <v>18.384727653100001</v>
      </c>
      <c r="E2774">
        <v>0</v>
      </c>
    </row>
    <row r="2775" spans="2:5" hidden="1" x14ac:dyDescent="0.3">
      <c r="B2775">
        <v>37994</v>
      </c>
      <c r="C2775">
        <v>7.9247434337099998</v>
      </c>
      <c r="D2775">
        <v>4.2518430819399997</v>
      </c>
      <c r="E2775">
        <v>0</v>
      </c>
    </row>
    <row r="2776" spans="2:5" hidden="1" x14ac:dyDescent="0.3">
      <c r="B2776">
        <v>37660</v>
      </c>
      <c r="C2776">
        <v>7.9396530620599997</v>
      </c>
      <c r="D2776">
        <v>9.4994586409600004</v>
      </c>
      <c r="E2776">
        <v>0</v>
      </c>
    </row>
    <row r="2777" spans="2:5" hidden="1" x14ac:dyDescent="0.3">
      <c r="B2777">
        <v>38165</v>
      </c>
      <c r="C2777">
        <v>7.95065021959</v>
      </c>
      <c r="D2777">
        <v>10.6895475939</v>
      </c>
      <c r="E2777">
        <v>0</v>
      </c>
    </row>
    <row r="2778" spans="2:5" hidden="1" x14ac:dyDescent="0.3">
      <c r="B2778">
        <v>37600</v>
      </c>
      <c r="C2778">
        <v>7.9529971926099998</v>
      </c>
      <c r="D2778">
        <v>17.8871119344</v>
      </c>
      <c r="E2778">
        <v>0</v>
      </c>
    </row>
    <row r="2779" spans="2:5" hidden="1" x14ac:dyDescent="0.3">
      <c r="B2779">
        <v>37170</v>
      </c>
      <c r="C2779">
        <v>7.9589914359199998</v>
      </c>
      <c r="D2779">
        <v>3.8337157262199999</v>
      </c>
      <c r="E2779">
        <v>0</v>
      </c>
    </row>
    <row r="2780" spans="2:5" hidden="1" x14ac:dyDescent="0.3">
      <c r="B2780">
        <v>37776</v>
      </c>
      <c r="C2780">
        <v>7.9809163931000002</v>
      </c>
      <c r="D2780">
        <v>11.8558512613</v>
      </c>
      <c r="E2780">
        <v>0</v>
      </c>
    </row>
    <row r="2781" spans="2:5" hidden="1" x14ac:dyDescent="0.3">
      <c r="B2781">
        <v>37827</v>
      </c>
      <c r="C2781">
        <v>7.9919866529399997</v>
      </c>
      <c r="D2781">
        <v>17.389496215800001</v>
      </c>
      <c r="E2781">
        <v>0</v>
      </c>
    </row>
    <row r="2782" spans="2:5" hidden="1" x14ac:dyDescent="0.3">
      <c r="B2782">
        <v>38065</v>
      </c>
      <c r="C2782">
        <v>7.9932394381199998</v>
      </c>
      <c r="D2782">
        <v>3.4155883705000001</v>
      </c>
      <c r="E2782">
        <v>0</v>
      </c>
    </row>
    <row r="2783" spans="2:5" hidden="1" x14ac:dyDescent="0.3">
      <c r="B2783">
        <v>37770</v>
      </c>
      <c r="C2783">
        <v>7.9982718688699999</v>
      </c>
      <c r="D2783">
        <v>16.845932850899999</v>
      </c>
      <c r="E2783">
        <v>0</v>
      </c>
    </row>
    <row r="2784" spans="2:5" hidden="1" x14ac:dyDescent="0.3">
      <c r="B2784">
        <v>36989</v>
      </c>
      <c r="C2784">
        <v>8.0001798613900004</v>
      </c>
      <c r="D2784">
        <v>12.864131866599999</v>
      </c>
      <c r="E2784">
        <v>0</v>
      </c>
    </row>
    <row r="2785" spans="2:5" hidden="1" x14ac:dyDescent="0.3">
      <c r="B2785">
        <v>38162</v>
      </c>
      <c r="C2785">
        <v>8.0045570848000001</v>
      </c>
      <c r="D2785">
        <v>16.302369486100002</v>
      </c>
      <c r="E2785">
        <v>0</v>
      </c>
    </row>
    <row r="2786" spans="2:5" hidden="1" x14ac:dyDescent="0.3">
      <c r="B2786">
        <v>37028</v>
      </c>
      <c r="C2786">
        <v>8.0216197190600003</v>
      </c>
      <c r="D2786">
        <v>3.0077941852499999</v>
      </c>
      <c r="E2786">
        <v>0</v>
      </c>
    </row>
    <row r="2787" spans="2:5" hidden="1" x14ac:dyDescent="0.3">
      <c r="B2787">
        <v>37629</v>
      </c>
      <c r="C2787">
        <v>8.0452932878799999</v>
      </c>
      <c r="D2787">
        <v>8.5914701460299998</v>
      </c>
      <c r="E2787">
        <v>0</v>
      </c>
    </row>
    <row r="2788" spans="2:5" x14ac:dyDescent="0.3">
      <c r="B2788">
        <v>5729</v>
      </c>
      <c r="C2788">
        <v>8.0500000000000007</v>
      </c>
      <c r="D2788">
        <v>0</v>
      </c>
      <c r="E2788">
        <v>0</v>
      </c>
    </row>
    <row r="2789" spans="2:5" hidden="1" x14ac:dyDescent="0.3">
      <c r="B2789">
        <v>6065</v>
      </c>
      <c r="C2789">
        <v>8.0500000000000007</v>
      </c>
      <c r="D2789">
        <v>2.6</v>
      </c>
      <c r="E2789">
        <v>0</v>
      </c>
    </row>
    <row r="2790" spans="2:5" hidden="1" x14ac:dyDescent="0.3">
      <c r="B2790">
        <v>6716</v>
      </c>
      <c r="C2790">
        <v>8.0500000000000007</v>
      </c>
      <c r="D2790">
        <v>0.433333333333</v>
      </c>
      <c r="E2790">
        <v>0</v>
      </c>
    </row>
    <row r="2791" spans="2:5" hidden="1" x14ac:dyDescent="0.3">
      <c r="B2791">
        <v>6721</v>
      </c>
      <c r="C2791">
        <v>8.0500000000000007</v>
      </c>
      <c r="D2791">
        <v>0.86666666666699999</v>
      </c>
      <c r="E2791">
        <v>0</v>
      </c>
    </row>
    <row r="2792" spans="2:5" hidden="1" x14ac:dyDescent="0.3">
      <c r="B2792">
        <v>6726</v>
      </c>
      <c r="C2792">
        <v>8.0500000000000007</v>
      </c>
      <c r="D2792">
        <v>1.3</v>
      </c>
      <c r="E2792">
        <v>0</v>
      </c>
    </row>
    <row r="2793" spans="2:5" hidden="1" x14ac:dyDescent="0.3">
      <c r="B2793">
        <v>6731</v>
      </c>
      <c r="C2793">
        <v>8.0500000000000007</v>
      </c>
      <c r="D2793">
        <v>1.7333333333300001</v>
      </c>
      <c r="E2793">
        <v>0</v>
      </c>
    </row>
    <row r="2794" spans="2:5" hidden="1" x14ac:dyDescent="0.3">
      <c r="B2794">
        <v>6736</v>
      </c>
      <c r="C2794">
        <v>8.0500000000000007</v>
      </c>
      <c r="D2794">
        <v>2.1666666666699999</v>
      </c>
      <c r="E2794">
        <v>0</v>
      </c>
    </row>
    <row r="2795" spans="2:5" hidden="1" x14ac:dyDescent="0.3">
      <c r="B2795">
        <v>10296</v>
      </c>
      <c r="C2795">
        <v>8.0500000000000007</v>
      </c>
      <c r="D2795">
        <v>24.1</v>
      </c>
      <c r="E2795">
        <v>0</v>
      </c>
    </row>
    <row r="2796" spans="2:5" hidden="1" x14ac:dyDescent="0.3">
      <c r="B2796">
        <v>37584</v>
      </c>
      <c r="C2796">
        <v>8.0621415274500006</v>
      </c>
      <c r="D2796">
        <v>7.7307967061499996</v>
      </c>
      <c r="E2796">
        <v>0</v>
      </c>
    </row>
    <row r="2797" spans="2:5" hidden="1" x14ac:dyDescent="0.3">
      <c r="B2797">
        <v>38167</v>
      </c>
      <c r="C2797">
        <v>8.0829589991299997</v>
      </c>
      <c r="D2797">
        <v>14.504515314500001</v>
      </c>
      <c r="E2797">
        <v>0</v>
      </c>
    </row>
    <row r="2798" spans="2:5" hidden="1" x14ac:dyDescent="0.3">
      <c r="B2798">
        <v>37787</v>
      </c>
      <c r="C2798">
        <v>8.0888264080999992</v>
      </c>
      <c r="D2798">
        <v>14.785537791799999</v>
      </c>
      <c r="E2798">
        <v>0</v>
      </c>
    </row>
    <row r="2799" spans="2:5" hidden="1" x14ac:dyDescent="0.3">
      <c r="B2799">
        <v>37791</v>
      </c>
      <c r="C2799">
        <v>8.0946938170700005</v>
      </c>
      <c r="D2799">
        <v>15.066560269</v>
      </c>
      <c r="E2799">
        <v>0</v>
      </c>
    </row>
    <row r="2800" spans="2:5" hidden="1" x14ac:dyDescent="0.3">
      <c r="B2800">
        <v>37531</v>
      </c>
      <c r="C2800">
        <v>8.0978239917899995</v>
      </c>
      <c r="D2800">
        <v>6.8756963063500001</v>
      </c>
      <c r="E2800">
        <v>0</v>
      </c>
    </row>
    <row r="2801" spans="2:5" hidden="1" x14ac:dyDescent="0.3">
      <c r="B2801">
        <v>37080</v>
      </c>
      <c r="C2801">
        <v>8.1074888195899995</v>
      </c>
      <c r="D2801">
        <v>23.161830521500001</v>
      </c>
      <c r="E2801">
        <v>0</v>
      </c>
    </row>
    <row r="2802" spans="2:5" hidden="1" x14ac:dyDescent="0.3">
      <c r="B2802">
        <v>37769</v>
      </c>
      <c r="C2802">
        <v>8.1192970805600009</v>
      </c>
      <c r="D2802">
        <v>10.144869975600001</v>
      </c>
      <c r="E2802">
        <v>0</v>
      </c>
    </row>
    <row r="2803" spans="2:5" hidden="1" x14ac:dyDescent="0.3">
      <c r="B2803">
        <v>37794</v>
      </c>
      <c r="C2803">
        <v>8.1235290547400005</v>
      </c>
      <c r="D2803">
        <v>13.7014562372</v>
      </c>
      <c r="E2803">
        <v>0</v>
      </c>
    </row>
    <row r="2804" spans="2:5" hidden="1" x14ac:dyDescent="0.3">
      <c r="B2804">
        <v>37220</v>
      </c>
      <c r="C2804">
        <v>8.1567585001000005</v>
      </c>
      <c r="D2804">
        <v>22.218142111799999</v>
      </c>
      <c r="E2804">
        <v>0</v>
      </c>
    </row>
    <row r="2805" spans="2:5" hidden="1" x14ac:dyDescent="0.3">
      <c r="B2805">
        <v>37784</v>
      </c>
      <c r="C2805">
        <v>8.1719125241199997</v>
      </c>
      <c r="D2805">
        <v>14.653645150999999</v>
      </c>
      <c r="E2805">
        <v>0</v>
      </c>
    </row>
    <row r="2806" spans="2:5" hidden="1" x14ac:dyDescent="0.3">
      <c r="B2806">
        <v>37453</v>
      </c>
      <c r="C2806">
        <v>8.1719450836200007</v>
      </c>
      <c r="D2806">
        <v>5.9997942820999999</v>
      </c>
      <c r="E2806">
        <v>0</v>
      </c>
    </row>
    <row r="2807" spans="2:5" hidden="1" x14ac:dyDescent="0.3">
      <c r="B2807">
        <v>37782</v>
      </c>
      <c r="C2807">
        <v>8.1777799330899992</v>
      </c>
      <c r="D2807">
        <v>14.9346676282</v>
      </c>
      <c r="E2807">
        <v>0</v>
      </c>
    </row>
    <row r="2808" spans="2:5" hidden="1" x14ac:dyDescent="0.3">
      <c r="B2808">
        <v>37343</v>
      </c>
      <c r="C2808">
        <v>8.1983966198299996</v>
      </c>
      <c r="D2808">
        <v>21.272505050700001</v>
      </c>
      <c r="E2808">
        <v>0</v>
      </c>
    </row>
    <row r="2809" spans="2:5" hidden="1" x14ac:dyDescent="0.3">
      <c r="B2809">
        <v>37442</v>
      </c>
      <c r="C2809">
        <v>8.24250842979</v>
      </c>
      <c r="D2809">
        <v>20.322511410899999</v>
      </c>
      <c r="E2809">
        <v>0</v>
      </c>
    </row>
    <row r="2810" spans="2:5" hidden="1" x14ac:dyDescent="0.3">
      <c r="B2810">
        <v>37356</v>
      </c>
      <c r="C2810">
        <v>8.2543710647099999</v>
      </c>
      <c r="D2810">
        <v>5.1149755646999999</v>
      </c>
      <c r="E2810">
        <v>0</v>
      </c>
    </row>
    <row r="2811" spans="2:5" hidden="1" x14ac:dyDescent="0.3">
      <c r="B2811">
        <v>38166</v>
      </c>
      <c r="C2811">
        <v>8.2608660491200006</v>
      </c>
      <c r="D2811">
        <v>14.802774987499999</v>
      </c>
      <c r="E2811">
        <v>0</v>
      </c>
    </row>
    <row r="2812" spans="2:5" hidden="1" x14ac:dyDescent="0.3">
      <c r="B2812">
        <v>37671</v>
      </c>
      <c r="C2812">
        <v>8.2640752141099991</v>
      </c>
      <c r="D2812">
        <v>15.9710050911</v>
      </c>
      <c r="E2812">
        <v>0</v>
      </c>
    </row>
    <row r="2813" spans="2:5" hidden="1" x14ac:dyDescent="0.3">
      <c r="B2813">
        <v>37802</v>
      </c>
      <c r="C2813">
        <v>8.28794394154</v>
      </c>
      <c r="D2813">
        <v>9.6001923571900001</v>
      </c>
      <c r="E2813">
        <v>0</v>
      </c>
    </row>
    <row r="2814" spans="2:5" hidden="1" x14ac:dyDescent="0.3">
      <c r="B2814">
        <v>37523</v>
      </c>
      <c r="C2814">
        <v>8.2949827543100003</v>
      </c>
      <c r="D2814">
        <v>19.380806358400001</v>
      </c>
      <c r="E2814">
        <v>0</v>
      </c>
    </row>
    <row r="2815" spans="2:5" hidden="1" x14ac:dyDescent="0.3">
      <c r="B2815">
        <v>37777</v>
      </c>
      <c r="C2815">
        <v>8.3091435802400007</v>
      </c>
      <c r="D2815">
        <v>15.3531004826</v>
      </c>
      <c r="E2815">
        <v>0</v>
      </c>
    </row>
    <row r="2816" spans="2:5" hidden="1" x14ac:dyDescent="0.3">
      <c r="B2816">
        <v>37237</v>
      </c>
      <c r="C2816">
        <v>8.3308398801799992</v>
      </c>
      <c r="D2816">
        <v>4.2553050004399999</v>
      </c>
      <c r="E2816">
        <v>0</v>
      </c>
    </row>
    <row r="2817" spans="2:5" hidden="1" x14ac:dyDescent="0.3">
      <c r="B2817">
        <v>37786</v>
      </c>
      <c r="C2817">
        <v>8.3461714017300004</v>
      </c>
      <c r="D2817">
        <v>14.400915554199999</v>
      </c>
      <c r="E2817">
        <v>0</v>
      </c>
    </row>
    <row r="2818" spans="2:5" hidden="1" x14ac:dyDescent="0.3">
      <c r="B2818">
        <v>37644</v>
      </c>
      <c r="C2818">
        <v>8.3520496035100003</v>
      </c>
      <c r="D2818">
        <v>9.1255908833999992</v>
      </c>
      <c r="E2818">
        <v>0</v>
      </c>
    </row>
    <row r="2819" spans="2:5" hidden="1" x14ac:dyDescent="0.3">
      <c r="B2819">
        <v>37775</v>
      </c>
      <c r="C2819">
        <v>8.3646041622799991</v>
      </c>
      <c r="D2819">
        <v>10.750558166899999</v>
      </c>
      <c r="E2819">
        <v>0</v>
      </c>
    </row>
    <row r="2820" spans="2:5" hidden="1" x14ac:dyDescent="0.3">
      <c r="B2820">
        <v>37780</v>
      </c>
      <c r="C2820">
        <v>8.3664564295399995</v>
      </c>
      <c r="D2820">
        <v>13.999386015500001</v>
      </c>
      <c r="E2820">
        <v>0</v>
      </c>
    </row>
    <row r="2821" spans="2:5" hidden="1" x14ac:dyDescent="0.3">
      <c r="B2821">
        <v>37579</v>
      </c>
      <c r="C2821">
        <v>8.3727019345699993</v>
      </c>
      <c r="D2821">
        <v>18.430282677099999</v>
      </c>
      <c r="E2821">
        <v>0</v>
      </c>
    </row>
    <row r="2822" spans="2:5" hidden="1" x14ac:dyDescent="0.3">
      <c r="B2822">
        <v>37101</v>
      </c>
      <c r="C2822">
        <v>8.4008226785600009</v>
      </c>
      <c r="D2822">
        <v>3.4186303120199999</v>
      </c>
      <c r="E2822">
        <v>0</v>
      </c>
    </row>
    <row r="2823" spans="2:5" hidden="1" x14ac:dyDescent="0.3">
      <c r="B2823">
        <v>37822</v>
      </c>
      <c r="C2823">
        <v>8.4161552654800005</v>
      </c>
      <c r="D2823">
        <v>8.6509894095999993</v>
      </c>
      <c r="E2823">
        <v>0</v>
      </c>
    </row>
    <row r="2824" spans="2:5" hidden="1" x14ac:dyDescent="0.3">
      <c r="B2824">
        <v>37625</v>
      </c>
      <c r="C2824">
        <v>8.4369070271600002</v>
      </c>
      <c r="D2824">
        <v>17.4693676841</v>
      </c>
      <c r="E2824">
        <v>0</v>
      </c>
    </row>
    <row r="2825" spans="2:5" hidden="1" x14ac:dyDescent="0.3">
      <c r="B2825">
        <v>37605</v>
      </c>
      <c r="C2825">
        <v>8.4458363934899996</v>
      </c>
      <c r="D2825">
        <v>8.2053893135900005</v>
      </c>
      <c r="E2825">
        <v>0</v>
      </c>
    </row>
    <row r="2826" spans="2:5" x14ac:dyDescent="0.3">
      <c r="B2826">
        <v>5730</v>
      </c>
      <c r="C2826">
        <v>8.4625000000000004</v>
      </c>
      <c r="D2826">
        <v>0</v>
      </c>
      <c r="E2826">
        <v>0</v>
      </c>
    </row>
    <row r="2827" spans="2:5" hidden="1" x14ac:dyDescent="0.3">
      <c r="B2827">
        <v>6066</v>
      </c>
      <c r="C2827">
        <v>8.4625000000000004</v>
      </c>
      <c r="D2827">
        <v>2.6</v>
      </c>
      <c r="E2827">
        <v>0</v>
      </c>
    </row>
    <row r="2828" spans="2:5" hidden="1" x14ac:dyDescent="0.3">
      <c r="B2828">
        <v>6722</v>
      </c>
      <c r="C2828">
        <v>8.4625000000000004</v>
      </c>
      <c r="D2828">
        <v>0.86666666666699999</v>
      </c>
      <c r="E2828">
        <v>0</v>
      </c>
    </row>
    <row r="2829" spans="2:5" hidden="1" x14ac:dyDescent="0.3">
      <c r="B2829">
        <v>6732</v>
      </c>
      <c r="C2829">
        <v>8.4625000000000004</v>
      </c>
      <c r="D2829">
        <v>1.7333333333300001</v>
      </c>
      <c r="E2829">
        <v>0</v>
      </c>
    </row>
    <row r="2830" spans="2:5" hidden="1" x14ac:dyDescent="0.3">
      <c r="B2830">
        <v>37853</v>
      </c>
      <c r="C2830">
        <v>8.4755175215000005</v>
      </c>
      <c r="D2830">
        <v>7.7597892175799998</v>
      </c>
      <c r="E2830">
        <v>0</v>
      </c>
    </row>
    <row r="2831" spans="2:5" hidden="1" x14ac:dyDescent="0.3">
      <c r="B2831">
        <v>37556</v>
      </c>
      <c r="C2831">
        <v>8.4974834363999996</v>
      </c>
      <c r="D2831">
        <v>7.3163071948800003</v>
      </c>
      <c r="E2831">
        <v>0</v>
      </c>
    </row>
    <row r="2832" spans="2:5" hidden="1" x14ac:dyDescent="0.3">
      <c r="B2832">
        <v>37772</v>
      </c>
      <c r="C2832">
        <v>8.5007615874999995</v>
      </c>
      <c r="D2832">
        <v>16.500487833400001</v>
      </c>
      <c r="E2832">
        <v>0</v>
      </c>
    </row>
    <row r="2833" spans="2:5" hidden="1" x14ac:dyDescent="0.3">
      <c r="B2833">
        <v>37783</v>
      </c>
      <c r="C2833">
        <v>8.5192477584800006</v>
      </c>
      <c r="D2833">
        <v>14.8969549752</v>
      </c>
      <c r="E2833">
        <v>0</v>
      </c>
    </row>
    <row r="2834" spans="2:5" hidden="1" x14ac:dyDescent="0.3">
      <c r="B2834">
        <v>37884</v>
      </c>
      <c r="C2834">
        <v>8.5194493513000005</v>
      </c>
      <c r="D2834">
        <v>6.8728251721699998</v>
      </c>
      <c r="E2834">
        <v>0</v>
      </c>
    </row>
    <row r="2835" spans="2:5" hidden="1" x14ac:dyDescent="0.3">
      <c r="B2835">
        <v>10297</v>
      </c>
      <c r="C2835">
        <v>8.5235294117699993</v>
      </c>
      <c r="D2835">
        <v>24.1</v>
      </c>
      <c r="E2835">
        <v>0</v>
      </c>
    </row>
    <row r="2836" spans="2:5" hidden="1" x14ac:dyDescent="0.3">
      <c r="B2836">
        <v>37806</v>
      </c>
      <c r="C2836">
        <v>8.52359334342</v>
      </c>
      <c r="D2836">
        <v>15.639640696100001</v>
      </c>
      <c r="E2836">
        <v>0</v>
      </c>
    </row>
    <row r="2837" spans="2:5" hidden="1" x14ac:dyDescent="0.3">
      <c r="B2837">
        <v>37673</v>
      </c>
      <c r="C2837">
        <v>8.5313108461899994</v>
      </c>
      <c r="D2837">
        <v>13.5698261377</v>
      </c>
      <c r="E2837">
        <v>0</v>
      </c>
    </row>
    <row r="2838" spans="2:5" hidden="1" x14ac:dyDescent="0.3">
      <c r="B2838">
        <v>37493</v>
      </c>
      <c r="C2838">
        <v>8.5515164062100002</v>
      </c>
      <c r="D2838">
        <v>6.4318755324600003</v>
      </c>
      <c r="E2838">
        <v>0</v>
      </c>
    </row>
    <row r="2839" spans="2:5" hidden="1" x14ac:dyDescent="0.3">
      <c r="B2839">
        <v>37007</v>
      </c>
      <c r="C2839">
        <v>8.5517460950699995</v>
      </c>
      <c r="D2839">
        <v>23.6322816807</v>
      </c>
      <c r="E2839">
        <v>0</v>
      </c>
    </row>
    <row r="2840" spans="2:5" hidden="1" x14ac:dyDescent="0.3">
      <c r="B2840">
        <v>38159</v>
      </c>
      <c r="C2840">
        <v>8.5691126023299997</v>
      </c>
      <c r="D2840">
        <v>11.790599131800001</v>
      </c>
      <c r="E2840">
        <v>0</v>
      </c>
    </row>
    <row r="2841" spans="2:5" hidden="1" x14ac:dyDescent="0.3">
      <c r="B2841">
        <v>38086</v>
      </c>
      <c r="C2841">
        <v>8.5799627783800005</v>
      </c>
      <c r="D2841">
        <v>23.164563361399999</v>
      </c>
      <c r="E2841">
        <v>0</v>
      </c>
    </row>
    <row r="2842" spans="2:5" hidden="1" x14ac:dyDescent="0.3">
      <c r="B2842">
        <v>38113</v>
      </c>
      <c r="C2842">
        <v>8.5835834611199999</v>
      </c>
      <c r="D2842">
        <v>5.99092589274</v>
      </c>
      <c r="E2842">
        <v>0</v>
      </c>
    </row>
    <row r="2843" spans="2:5" hidden="1" x14ac:dyDescent="0.3">
      <c r="B2843">
        <v>37667</v>
      </c>
      <c r="C2843">
        <v>8.5901095170600001</v>
      </c>
      <c r="D2843">
        <v>12.221891400200001</v>
      </c>
      <c r="E2843">
        <v>0</v>
      </c>
    </row>
    <row r="2844" spans="2:5" hidden="1" x14ac:dyDescent="0.3">
      <c r="B2844">
        <v>37151</v>
      </c>
      <c r="C2844">
        <v>8.6057735905499992</v>
      </c>
      <c r="D2844">
        <v>22.696212441699998</v>
      </c>
      <c r="E2844">
        <v>0</v>
      </c>
    </row>
    <row r="2845" spans="2:5" hidden="1" x14ac:dyDescent="0.3">
      <c r="B2845">
        <v>37790</v>
      </c>
      <c r="C2845">
        <v>8.6093838043400002</v>
      </c>
      <c r="D2845">
        <v>14.297315793899999</v>
      </c>
      <c r="E2845">
        <v>0</v>
      </c>
    </row>
    <row r="2846" spans="2:5" hidden="1" x14ac:dyDescent="0.3">
      <c r="B2846">
        <v>38158</v>
      </c>
      <c r="C2846">
        <v>8.6111064317999997</v>
      </c>
      <c r="D2846">
        <v>12.653183668500001</v>
      </c>
      <c r="E2846">
        <v>0</v>
      </c>
    </row>
    <row r="2847" spans="2:5" hidden="1" x14ac:dyDescent="0.3">
      <c r="B2847">
        <v>37404</v>
      </c>
      <c r="C2847">
        <v>8.6215525363799994</v>
      </c>
      <c r="D2847">
        <v>5.5480919981800003</v>
      </c>
      <c r="E2847">
        <v>0</v>
      </c>
    </row>
    <row r="2848" spans="2:5" hidden="1" x14ac:dyDescent="0.3">
      <c r="B2848">
        <v>38013</v>
      </c>
      <c r="C2848">
        <v>8.6315844027100006</v>
      </c>
      <c r="D2848">
        <v>22.227861522000001</v>
      </c>
      <c r="E2848">
        <v>0</v>
      </c>
    </row>
    <row r="2849" spans="2:5" hidden="1" x14ac:dyDescent="0.3">
      <c r="B2849">
        <v>37284</v>
      </c>
      <c r="C2849">
        <v>8.6489729718399992</v>
      </c>
      <c r="D2849">
        <v>21.758533957200001</v>
      </c>
      <c r="E2849">
        <v>0</v>
      </c>
    </row>
    <row r="2850" spans="2:5" hidden="1" x14ac:dyDescent="0.3">
      <c r="B2850">
        <v>37778</v>
      </c>
      <c r="C2850">
        <v>8.6506114056199994</v>
      </c>
      <c r="D2850">
        <v>15.315387829500001</v>
      </c>
      <c r="E2850">
        <v>0</v>
      </c>
    </row>
    <row r="2851" spans="2:5" hidden="1" x14ac:dyDescent="0.3">
      <c r="B2851">
        <v>37659</v>
      </c>
      <c r="C2851">
        <v>8.6585361034199995</v>
      </c>
      <c r="D2851">
        <v>9.6861017593700005</v>
      </c>
      <c r="E2851">
        <v>0</v>
      </c>
    </row>
    <row r="2852" spans="2:5" hidden="1" x14ac:dyDescent="0.3">
      <c r="B2852">
        <v>37933</v>
      </c>
      <c r="C2852">
        <v>8.6595216116299998</v>
      </c>
      <c r="D2852">
        <v>5.1052581036299998</v>
      </c>
      <c r="E2852">
        <v>0</v>
      </c>
    </row>
    <row r="2853" spans="2:5" hidden="1" x14ac:dyDescent="0.3">
      <c r="B2853">
        <v>37949</v>
      </c>
      <c r="C2853">
        <v>8.6663615409600006</v>
      </c>
      <c r="D2853">
        <v>21.289206392299999</v>
      </c>
      <c r="E2853">
        <v>0</v>
      </c>
    </row>
    <row r="2854" spans="2:5" hidden="1" x14ac:dyDescent="0.3">
      <c r="B2854">
        <v>37773</v>
      </c>
      <c r="C2854">
        <v>8.6738353536500004</v>
      </c>
      <c r="D2854">
        <v>11.301083935899999</v>
      </c>
      <c r="E2854">
        <v>0</v>
      </c>
    </row>
    <row r="2855" spans="2:5" hidden="1" x14ac:dyDescent="0.3">
      <c r="B2855">
        <v>37393</v>
      </c>
      <c r="C2855">
        <v>8.69098473705</v>
      </c>
      <c r="D2855">
        <v>20.81986569</v>
      </c>
      <c r="E2855">
        <v>0</v>
      </c>
    </row>
    <row r="2856" spans="2:5" hidden="1" x14ac:dyDescent="0.3">
      <c r="B2856">
        <v>37680</v>
      </c>
      <c r="C2856">
        <v>8.6935066360899995</v>
      </c>
      <c r="D2856">
        <v>14.6442253784</v>
      </c>
      <c r="E2856">
        <v>0</v>
      </c>
    </row>
    <row r="2857" spans="2:5" hidden="1" x14ac:dyDescent="0.3">
      <c r="B2857">
        <v>37300</v>
      </c>
      <c r="C2857">
        <v>8.6982289691400005</v>
      </c>
      <c r="D2857">
        <v>4.68201251128</v>
      </c>
      <c r="E2857">
        <v>0</v>
      </c>
    </row>
    <row r="2858" spans="2:5" hidden="1" x14ac:dyDescent="0.3">
      <c r="B2858">
        <v>38102</v>
      </c>
      <c r="C2858">
        <v>8.7156079331399994</v>
      </c>
      <c r="D2858">
        <v>20.3505249876</v>
      </c>
      <c r="E2858">
        <v>0</v>
      </c>
    </row>
    <row r="2859" spans="2:5" hidden="1" x14ac:dyDescent="0.3">
      <c r="B2859">
        <v>37995</v>
      </c>
      <c r="C2859">
        <v>8.7369363266499995</v>
      </c>
      <c r="D2859">
        <v>4.2587669189400001</v>
      </c>
      <c r="E2859">
        <v>0</v>
      </c>
    </row>
    <row r="2860" spans="2:5" hidden="1" x14ac:dyDescent="0.3">
      <c r="B2860">
        <v>37485</v>
      </c>
      <c r="C2860">
        <v>8.7405241418300008</v>
      </c>
      <c r="D2860">
        <v>19.883975489899999</v>
      </c>
      <c r="E2860">
        <v>0</v>
      </c>
    </row>
    <row r="2861" spans="2:5" hidden="1" x14ac:dyDescent="0.3">
      <c r="B2861">
        <v>37892</v>
      </c>
      <c r="C2861">
        <v>8.7654403505400005</v>
      </c>
      <c r="D2861">
        <v>19.417425992199998</v>
      </c>
      <c r="E2861">
        <v>0</v>
      </c>
    </row>
    <row r="2862" spans="2:5" hidden="1" x14ac:dyDescent="0.3">
      <c r="B2862">
        <v>37169</v>
      </c>
      <c r="C2862">
        <v>8.7726711228299994</v>
      </c>
      <c r="D2862">
        <v>3.8402195862399999</v>
      </c>
      <c r="E2862">
        <v>0</v>
      </c>
    </row>
    <row r="2863" spans="2:5" hidden="1" x14ac:dyDescent="0.3">
      <c r="B2863">
        <v>37666</v>
      </c>
      <c r="C2863">
        <v>8.7750995347200007</v>
      </c>
      <c r="D2863">
        <v>13.045689853400001</v>
      </c>
      <c r="E2863">
        <v>0</v>
      </c>
    </row>
    <row r="2864" spans="2:5" hidden="1" x14ac:dyDescent="0.3">
      <c r="B2864">
        <v>37795</v>
      </c>
      <c r="C2864">
        <v>8.7776294678299998</v>
      </c>
      <c r="D2864">
        <v>14.9911349629</v>
      </c>
      <c r="E2864">
        <v>0</v>
      </c>
    </row>
    <row r="2865" spans="2:5" hidden="1" x14ac:dyDescent="0.3">
      <c r="B2865">
        <v>38160</v>
      </c>
      <c r="C2865">
        <v>8.7785581049699992</v>
      </c>
      <c r="D2865">
        <v>10.8115687399</v>
      </c>
      <c r="E2865">
        <v>0</v>
      </c>
    </row>
    <row r="2866" spans="2:5" hidden="1" x14ac:dyDescent="0.3">
      <c r="B2866">
        <v>37550</v>
      </c>
      <c r="C2866">
        <v>8.7984182437000005</v>
      </c>
      <c r="D2866">
        <v>18.946631846599999</v>
      </c>
      <c r="E2866">
        <v>0</v>
      </c>
    </row>
    <row r="2867" spans="2:5" hidden="1" x14ac:dyDescent="0.3">
      <c r="B2867">
        <v>37628</v>
      </c>
      <c r="C2867">
        <v>8.8013810146200004</v>
      </c>
      <c r="D2867">
        <v>8.7201690683699997</v>
      </c>
      <c r="E2867">
        <v>0</v>
      </c>
    </row>
    <row r="2868" spans="2:5" hidden="1" x14ac:dyDescent="0.3">
      <c r="B2868">
        <v>38066</v>
      </c>
      <c r="C2868">
        <v>8.8084059190099993</v>
      </c>
      <c r="D2868">
        <v>3.4216722535500002</v>
      </c>
      <c r="E2868">
        <v>0</v>
      </c>
    </row>
    <row r="2869" spans="2:5" hidden="1" x14ac:dyDescent="0.3">
      <c r="B2869">
        <v>37859</v>
      </c>
      <c r="C2869">
        <v>8.8313961368600005</v>
      </c>
      <c r="D2869">
        <v>18.475837701100001</v>
      </c>
      <c r="E2869">
        <v>0</v>
      </c>
    </row>
    <row r="2870" spans="2:5" hidden="1" x14ac:dyDescent="0.3">
      <c r="B2870">
        <v>37027</v>
      </c>
      <c r="C2870">
        <v>8.8417029594999992</v>
      </c>
      <c r="D2870">
        <v>3.0108361267700001</v>
      </c>
      <c r="E2870">
        <v>0</v>
      </c>
    </row>
    <row r="2871" spans="2:5" hidden="1" x14ac:dyDescent="0.3">
      <c r="B2871">
        <v>37599</v>
      </c>
      <c r="C2871">
        <v>8.8566117691200006</v>
      </c>
      <c r="D2871">
        <v>18.012538426799999</v>
      </c>
      <c r="E2871">
        <v>0</v>
      </c>
    </row>
    <row r="2872" spans="2:5" hidden="1" x14ac:dyDescent="0.3">
      <c r="B2872">
        <v>37583</v>
      </c>
      <c r="C2872">
        <v>8.8713359910800005</v>
      </c>
      <c r="D2872">
        <v>7.7965073285899997</v>
      </c>
      <c r="E2872">
        <v>0</v>
      </c>
    </row>
    <row r="2873" spans="2:5" hidden="1" x14ac:dyDescent="0.3">
      <c r="B2873">
        <v>37670</v>
      </c>
      <c r="C2873">
        <v>8.8716706019299991</v>
      </c>
      <c r="D2873">
        <v>15.7723693932</v>
      </c>
      <c r="E2873">
        <v>0</v>
      </c>
    </row>
    <row r="2874" spans="2:5" x14ac:dyDescent="0.3">
      <c r="B2874">
        <v>5731</v>
      </c>
      <c r="C2874">
        <v>8.875</v>
      </c>
      <c r="D2874">
        <v>0</v>
      </c>
      <c r="E2874">
        <v>0</v>
      </c>
    </row>
    <row r="2875" spans="2:5" hidden="1" x14ac:dyDescent="0.3">
      <c r="B2875">
        <v>6067</v>
      </c>
      <c r="C2875">
        <v>8.875</v>
      </c>
      <c r="D2875">
        <v>2.6</v>
      </c>
      <c r="E2875">
        <v>0</v>
      </c>
    </row>
    <row r="2876" spans="2:5" hidden="1" x14ac:dyDescent="0.3">
      <c r="B2876">
        <v>6717</v>
      </c>
      <c r="C2876">
        <v>8.875</v>
      </c>
      <c r="D2876">
        <v>0.433333333333</v>
      </c>
      <c r="E2876">
        <v>0</v>
      </c>
    </row>
    <row r="2877" spans="2:5" hidden="1" x14ac:dyDescent="0.3">
      <c r="B2877">
        <v>6723</v>
      </c>
      <c r="C2877">
        <v>8.875</v>
      </c>
      <c r="D2877">
        <v>0.86666666666699999</v>
      </c>
      <c r="E2877">
        <v>0</v>
      </c>
    </row>
    <row r="2878" spans="2:5" hidden="1" x14ac:dyDescent="0.3">
      <c r="B2878">
        <v>6727</v>
      </c>
      <c r="C2878">
        <v>8.875</v>
      </c>
      <c r="D2878">
        <v>1.3</v>
      </c>
      <c r="E2878">
        <v>0</v>
      </c>
    </row>
    <row r="2879" spans="2:5" hidden="1" x14ac:dyDescent="0.3">
      <c r="B2879">
        <v>6733</v>
      </c>
      <c r="C2879">
        <v>8.875</v>
      </c>
      <c r="D2879">
        <v>1.7333333333300001</v>
      </c>
      <c r="E2879">
        <v>0</v>
      </c>
    </row>
    <row r="2880" spans="2:5" hidden="1" x14ac:dyDescent="0.3">
      <c r="B2880">
        <v>6737</v>
      </c>
      <c r="C2880">
        <v>8.875</v>
      </c>
      <c r="D2880">
        <v>2.1666666666699999</v>
      </c>
      <c r="E2880">
        <v>0</v>
      </c>
    </row>
    <row r="2881" spans="2:5" hidden="1" x14ac:dyDescent="0.3">
      <c r="B2881">
        <v>37828</v>
      </c>
      <c r="C2881">
        <v>8.8818274013699998</v>
      </c>
      <c r="D2881">
        <v>17.549239152399998</v>
      </c>
      <c r="E2881">
        <v>0</v>
      </c>
    </row>
    <row r="2882" spans="2:5" hidden="1" x14ac:dyDescent="0.3">
      <c r="B2882">
        <v>37774</v>
      </c>
      <c r="C2882">
        <v>8.9038431851399995</v>
      </c>
      <c r="D2882">
        <v>10.2917899507</v>
      </c>
      <c r="E2882">
        <v>0</v>
      </c>
    </row>
    <row r="2883" spans="2:5" hidden="1" x14ac:dyDescent="0.3">
      <c r="B2883">
        <v>37530</v>
      </c>
      <c r="C2883">
        <v>8.9268066874100001</v>
      </c>
      <c r="D2883">
        <v>6.8924593322899996</v>
      </c>
      <c r="E2883">
        <v>0</v>
      </c>
    </row>
    <row r="2884" spans="2:5" hidden="1" x14ac:dyDescent="0.3">
      <c r="B2884">
        <v>38157</v>
      </c>
      <c r="C2884">
        <v>8.9390926376399999</v>
      </c>
      <c r="D2884">
        <v>13.438196038299999</v>
      </c>
      <c r="E2884">
        <v>0</v>
      </c>
    </row>
    <row r="2885" spans="2:5" hidden="1" x14ac:dyDescent="0.3">
      <c r="B2885">
        <v>37639</v>
      </c>
      <c r="C2885">
        <v>8.9393967457799999</v>
      </c>
      <c r="D2885">
        <v>17.123922666599999</v>
      </c>
      <c r="E2885">
        <v>0</v>
      </c>
    </row>
    <row r="2886" spans="2:5" hidden="1" x14ac:dyDescent="0.3">
      <c r="B2886">
        <v>37779</v>
      </c>
      <c r="C2886">
        <v>8.9400169488200003</v>
      </c>
      <c r="D2886">
        <v>14.269897792</v>
      </c>
      <c r="E2886">
        <v>0</v>
      </c>
    </row>
    <row r="2887" spans="2:5" hidden="1" x14ac:dyDescent="0.3">
      <c r="B2887">
        <v>37452</v>
      </c>
      <c r="C2887">
        <v>8.9929040475300006</v>
      </c>
      <c r="D2887">
        <v>6.0017058281200004</v>
      </c>
      <c r="E2887">
        <v>0</v>
      </c>
    </row>
    <row r="2888" spans="2:5" hidden="1" x14ac:dyDescent="0.3">
      <c r="B2888">
        <v>38153</v>
      </c>
      <c r="C2888">
        <v>8.9969660901899999</v>
      </c>
      <c r="D2888">
        <v>16.698606180700001</v>
      </c>
      <c r="E2888">
        <v>0</v>
      </c>
    </row>
    <row r="2889" spans="2:5" hidden="1" x14ac:dyDescent="0.3">
      <c r="B2889">
        <v>10298</v>
      </c>
      <c r="C2889">
        <v>8.9970588235300006</v>
      </c>
      <c r="D2889">
        <v>24.1</v>
      </c>
      <c r="E2889">
        <v>0</v>
      </c>
    </row>
    <row r="2890" spans="2:5" hidden="1" x14ac:dyDescent="0.3">
      <c r="B2890">
        <v>37803</v>
      </c>
      <c r="C2890">
        <v>9.0291282653000007</v>
      </c>
      <c r="D2890">
        <v>9.7720111615499992</v>
      </c>
      <c r="E2890">
        <v>0</v>
      </c>
    </row>
    <row r="2891" spans="2:5" hidden="1" x14ac:dyDescent="0.3">
      <c r="B2891">
        <v>37079</v>
      </c>
      <c r="C2891">
        <v>9.05011227504</v>
      </c>
      <c r="D2891">
        <v>23.1687430566</v>
      </c>
      <c r="E2891">
        <v>0</v>
      </c>
    </row>
    <row r="2892" spans="2:5" hidden="1" x14ac:dyDescent="0.3">
      <c r="B2892">
        <v>37672</v>
      </c>
      <c r="C2892">
        <v>9.0611578563999995</v>
      </c>
      <c r="D2892">
        <v>15.022249973099999</v>
      </c>
      <c r="E2892">
        <v>0</v>
      </c>
    </row>
    <row r="2893" spans="2:5" hidden="1" x14ac:dyDescent="0.3">
      <c r="B2893">
        <v>37355</v>
      </c>
      <c r="C2893">
        <v>9.0683389056799992</v>
      </c>
      <c r="D2893">
        <v>5.1189667036099999</v>
      </c>
      <c r="E2893">
        <v>0</v>
      </c>
    </row>
    <row r="2894" spans="2:5" hidden="1" x14ac:dyDescent="0.3">
      <c r="B2894">
        <v>37219</v>
      </c>
      <c r="C2894">
        <v>9.1011292680100002</v>
      </c>
      <c r="D2894">
        <v>22.237806750800001</v>
      </c>
      <c r="E2894">
        <v>0</v>
      </c>
    </row>
    <row r="2895" spans="2:5" hidden="1" x14ac:dyDescent="0.3">
      <c r="B2895">
        <v>37665</v>
      </c>
      <c r="C2895">
        <v>9.1048713654700002</v>
      </c>
      <c r="D2895">
        <v>13.840337914199999</v>
      </c>
      <c r="E2895">
        <v>0</v>
      </c>
    </row>
    <row r="2896" spans="2:5" hidden="1" x14ac:dyDescent="0.3">
      <c r="B2896">
        <v>37643</v>
      </c>
      <c r="C2896">
        <v>9.1078675145400005</v>
      </c>
      <c r="D2896">
        <v>9.2806799443399992</v>
      </c>
      <c r="E2896">
        <v>0</v>
      </c>
    </row>
    <row r="2897" spans="2:5" hidden="1" x14ac:dyDescent="0.3">
      <c r="B2897">
        <v>37662</v>
      </c>
      <c r="C2897">
        <v>9.1083569753199995</v>
      </c>
      <c r="D2897">
        <v>16.301852135499999</v>
      </c>
      <c r="E2897">
        <v>0</v>
      </c>
    </row>
    <row r="2898" spans="2:5" hidden="1" x14ac:dyDescent="0.3">
      <c r="B2898">
        <v>37653</v>
      </c>
      <c r="C2898">
        <v>9.1100631546899997</v>
      </c>
      <c r="D2898">
        <v>11.7444945636</v>
      </c>
      <c r="E2898">
        <v>0</v>
      </c>
    </row>
    <row r="2899" spans="2:5" hidden="1" x14ac:dyDescent="0.3">
      <c r="B2899">
        <v>37342</v>
      </c>
      <c r="C2899">
        <v>9.1401762346800002</v>
      </c>
      <c r="D2899">
        <v>21.307854023899999</v>
      </c>
      <c r="E2899">
        <v>0</v>
      </c>
    </row>
    <row r="2900" spans="2:5" hidden="1" x14ac:dyDescent="0.3">
      <c r="B2900">
        <v>37236</v>
      </c>
      <c r="C2900">
        <v>9.1449573594399993</v>
      </c>
      <c r="D2900">
        <v>4.2647253041099997</v>
      </c>
      <c r="E2900">
        <v>0</v>
      </c>
    </row>
    <row r="2901" spans="2:5" hidden="1" x14ac:dyDescent="0.3">
      <c r="B2901">
        <v>37652</v>
      </c>
      <c r="C2901">
        <v>9.1513279151900004</v>
      </c>
      <c r="D2901">
        <v>12.6066193189</v>
      </c>
      <c r="E2901">
        <v>0</v>
      </c>
    </row>
    <row r="2902" spans="2:5" hidden="1" x14ac:dyDescent="0.3">
      <c r="B2902">
        <v>37441</v>
      </c>
      <c r="C2902">
        <v>9.1818665300800006</v>
      </c>
      <c r="D2902">
        <v>20.382875686199998</v>
      </c>
      <c r="E2902">
        <v>0</v>
      </c>
    </row>
    <row r="2903" spans="2:5" hidden="1" x14ac:dyDescent="0.3">
      <c r="B2903">
        <v>37823</v>
      </c>
      <c r="C2903">
        <v>9.1866067637699995</v>
      </c>
      <c r="D2903">
        <v>8.7893487271400002</v>
      </c>
      <c r="E2903">
        <v>0</v>
      </c>
    </row>
    <row r="2904" spans="2:5" hidden="1" x14ac:dyDescent="0.3">
      <c r="B2904">
        <v>37100</v>
      </c>
      <c r="C2904">
        <v>9.2166471808899999</v>
      </c>
      <c r="D2904">
        <v>3.42497275278</v>
      </c>
      <c r="E2904">
        <v>0</v>
      </c>
    </row>
    <row r="2905" spans="2:5" hidden="1" x14ac:dyDescent="0.3">
      <c r="B2905">
        <v>38154</v>
      </c>
      <c r="C2905">
        <v>9.2197478604499992</v>
      </c>
      <c r="D2905">
        <v>15.905098090199999</v>
      </c>
      <c r="E2905">
        <v>0</v>
      </c>
    </row>
    <row r="2906" spans="2:5" hidden="1" x14ac:dyDescent="0.3">
      <c r="B2906">
        <v>37604</v>
      </c>
      <c r="C2906">
        <v>9.2268806122099996</v>
      </c>
      <c r="D2906">
        <v>8.3112870833599999</v>
      </c>
      <c r="E2906">
        <v>0</v>
      </c>
    </row>
    <row r="2907" spans="2:5" hidden="1" x14ac:dyDescent="0.3">
      <c r="B2907">
        <v>37522</v>
      </c>
      <c r="C2907">
        <v>9.2324574783699997</v>
      </c>
      <c r="D2907">
        <v>19.458381274400001</v>
      </c>
      <c r="E2907">
        <v>0</v>
      </c>
    </row>
    <row r="2908" spans="2:5" hidden="1" x14ac:dyDescent="0.3">
      <c r="B2908">
        <v>37654</v>
      </c>
      <c r="C2908">
        <v>9.2521312568099994</v>
      </c>
      <c r="D2908">
        <v>10.801144149700001</v>
      </c>
      <c r="E2908">
        <v>0</v>
      </c>
    </row>
    <row r="2909" spans="2:5" hidden="1" x14ac:dyDescent="0.3">
      <c r="B2909">
        <v>37854</v>
      </c>
      <c r="C2909">
        <v>9.2671544606600005</v>
      </c>
      <c r="D2909">
        <v>7.8332254395899996</v>
      </c>
      <c r="E2909">
        <v>0</v>
      </c>
    </row>
    <row r="2910" spans="2:5" hidden="1" x14ac:dyDescent="0.3">
      <c r="B2910">
        <v>38156</v>
      </c>
      <c r="C2910">
        <v>9.2706500933000004</v>
      </c>
      <c r="D2910">
        <v>14.242479790100001</v>
      </c>
      <c r="E2910">
        <v>0</v>
      </c>
    </row>
    <row r="2911" spans="2:5" hidden="1" x14ac:dyDescent="0.3">
      <c r="B2911">
        <v>37663</v>
      </c>
      <c r="C2911">
        <v>9.2822170527099992</v>
      </c>
      <c r="D2911">
        <v>15.4792315367</v>
      </c>
      <c r="E2911">
        <v>0</v>
      </c>
    </row>
    <row r="2912" spans="2:5" x14ac:dyDescent="0.3">
      <c r="B2912">
        <v>5732</v>
      </c>
      <c r="C2912">
        <v>9.2874999999999996</v>
      </c>
      <c r="D2912">
        <v>0</v>
      </c>
      <c r="E2912">
        <v>0</v>
      </c>
    </row>
    <row r="2913" spans="2:5" hidden="1" x14ac:dyDescent="0.3">
      <c r="B2913">
        <v>6068</v>
      </c>
      <c r="C2913">
        <v>9.2874999999999996</v>
      </c>
      <c r="D2913">
        <v>2.6</v>
      </c>
      <c r="E2913">
        <v>0</v>
      </c>
    </row>
    <row r="2914" spans="2:5" hidden="1" x14ac:dyDescent="0.3">
      <c r="B2914">
        <v>6724</v>
      </c>
      <c r="C2914">
        <v>9.2874999999999996</v>
      </c>
      <c r="D2914">
        <v>0.86666666666699999</v>
      </c>
      <c r="E2914">
        <v>0</v>
      </c>
    </row>
    <row r="2915" spans="2:5" hidden="1" x14ac:dyDescent="0.3">
      <c r="B2915">
        <v>6734</v>
      </c>
      <c r="C2915">
        <v>9.2874999999999996</v>
      </c>
      <c r="D2915">
        <v>1.7333333333300001</v>
      </c>
      <c r="E2915">
        <v>0</v>
      </c>
    </row>
    <row r="2916" spans="2:5" hidden="1" x14ac:dyDescent="0.3">
      <c r="B2916">
        <v>37578</v>
      </c>
      <c r="C2916">
        <v>9.2953117145299995</v>
      </c>
      <c r="D2916">
        <v>18.530510849500001</v>
      </c>
      <c r="E2916">
        <v>0</v>
      </c>
    </row>
    <row r="2917" spans="2:5" hidden="1" x14ac:dyDescent="0.3">
      <c r="B2917">
        <v>37555</v>
      </c>
      <c r="C2917">
        <v>9.3006592420899992</v>
      </c>
      <c r="D2917">
        <v>7.37265946599</v>
      </c>
      <c r="E2917">
        <v>0</v>
      </c>
    </row>
    <row r="2918" spans="2:5" hidden="1" x14ac:dyDescent="0.3">
      <c r="B2918">
        <v>37664</v>
      </c>
      <c r="C2918">
        <v>9.3076681691399994</v>
      </c>
      <c r="D2918">
        <v>14.647922386699999</v>
      </c>
      <c r="E2918">
        <v>0</v>
      </c>
    </row>
    <row r="2919" spans="2:5" hidden="1" x14ac:dyDescent="0.3">
      <c r="B2919">
        <v>37885</v>
      </c>
      <c r="C2919">
        <v>9.3341640235300005</v>
      </c>
      <c r="D2919">
        <v>6.9120934924000004</v>
      </c>
      <c r="E2919">
        <v>0</v>
      </c>
    </row>
    <row r="2920" spans="2:5" hidden="1" x14ac:dyDescent="0.3">
      <c r="B2920">
        <v>38155</v>
      </c>
      <c r="C2920">
        <v>9.3446862449800001</v>
      </c>
      <c r="D2920">
        <v>15.0533649832</v>
      </c>
      <c r="E2920">
        <v>0</v>
      </c>
    </row>
    <row r="2921" spans="2:5" hidden="1" x14ac:dyDescent="0.3">
      <c r="B2921">
        <v>37624</v>
      </c>
      <c r="C2921">
        <v>9.3564784256800007</v>
      </c>
      <c r="D2921">
        <v>17.614687448400002</v>
      </c>
      <c r="E2921">
        <v>0</v>
      </c>
    </row>
    <row r="2922" spans="2:5" hidden="1" x14ac:dyDescent="0.3">
      <c r="B2922">
        <v>37492</v>
      </c>
      <c r="C2922">
        <v>9.3681943287300005</v>
      </c>
      <c r="D2922">
        <v>6.4622896279599997</v>
      </c>
      <c r="E2922">
        <v>0</v>
      </c>
    </row>
    <row r="2923" spans="2:5" hidden="1" x14ac:dyDescent="0.3">
      <c r="B2923">
        <v>37651</v>
      </c>
      <c r="C2923">
        <v>9.3974423140999992</v>
      </c>
      <c r="D2923">
        <v>13.4225481387</v>
      </c>
      <c r="E2923">
        <v>0</v>
      </c>
    </row>
    <row r="2924" spans="2:5" hidden="1" x14ac:dyDescent="0.3">
      <c r="B2924">
        <v>38112</v>
      </c>
      <c r="C2924">
        <v>9.4022246339300004</v>
      </c>
      <c r="D2924">
        <v>6.01248576351</v>
      </c>
      <c r="E2924">
        <v>0</v>
      </c>
    </row>
    <row r="2925" spans="2:5" hidden="1" x14ac:dyDescent="0.3">
      <c r="B2925">
        <v>37403</v>
      </c>
      <c r="C2925">
        <v>9.4396904168300004</v>
      </c>
      <c r="D2925">
        <v>5.57258053355</v>
      </c>
      <c r="E2925">
        <v>0</v>
      </c>
    </row>
    <row r="2926" spans="2:5" hidden="1" x14ac:dyDescent="0.3">
      <c r="B2926">
        <v>37658</v>
      </c>
      <c r="C2926">
        <v>9.4432937026699992</v>
      </c>
      <c r="D2926">
        <v>9.8025747129699994</v>
      </c>
      <c r="E2926">
        <v>0</v>
      </c>
    </row>
    <row r="2927" spans="2:5" hidden="1" x14ac:dyDescent="0.3">
      <c r="B2927">
        <v>37647</v>
      </c>
      <c r="C2927">
        <v>9.4560728272300008</v>
      </c>
      <c r="D2927">
        <v>16.778999421799998</v>
      </c>
      <c r="E2927">
        <v>0</v>
      </c>
    </row>
    <row r="2928" spans="2:5" hidden="1" x14ac:dyDescent="0.3">
      <c r="B2928">
        <v>10299</v>
      </c>
      <c r="C2928">
        <v>9.4705882352900002</v>
      </c>
      <c r="D2928">
        <v>24.1</v>
      </c>
      <c r="E2928">
        <v>0</v>
      </c>
    </row>
    <row r="2929" spans="2:5" hidden="1" x14ac:dyDescent="0.3">
      <c r="B2929">
        <v>37934</v>
      </c>
      <c r="C2929">
        <v>9.4771561997300005</v>
      </c>
      <c r="D2929">
        <v>5.1326753036000001</v>
      </c>
      <c r="E2929">
        <v>0</v>
      </c>
    </row>
    <row r="2930" spans="2:5" hidden="1" x14ac:dyDescent="0.3">
      <c r="B2930">
        <v>37006</v>
      </c>
      <c r="C2930">
        <v>9.4954250034900003</v>
      </c>
      <c r="D2930">
        <v>23.636461375900002</v>
      </c>
      <c r="E2930">
        <v>0</v>
      </c>
    </row>
    <row r="2931" spans="2:5" hidden="1" x14ac:dyDescent="0.3">
      <c r="B2931">
        <v>37299</v>
      </c>
      <c r="C2931">
        <v>9.5150672959799998</v>
      </c>
      <c r="D2931">
        <v>4.7016794964399997</v>
      </c>
      <c r="E2931">
        <v>0</v>
      </c>
    </row>
    <row r="2932" spans="2:5" hidden="1" x14ac:dyDescent="0.3">
      <c r="B2932">
        <v>38087</v>
      </c>
      <c r="C2932">
        <v>9.5202617716999995</v>
      </c>
      <c r="D2932">
        <v>23.1729227517</v>
      </c>
      <c r="E2932">
        <v>0</v>
      </c>
    </row>
    <row r="2933" spans="2:5" hidden="1" x14ac:dyDescent="0.3">
      <c r="B2933">
        <v>37150</v>
      </c>
      <c r="C2933">
        <v>9.5454679524999992</v>
      </c>
      <c r="D2933">
        <v>22.710337365600001</v>
      </c>
      <c r="E2933">
        <v>0</v>
      </c>
    </row>
    <row r="2934" spans="2:5" hidden="1" x14ac:dyDescent="0.3">
      <c r="B2934">
        <v>37996</v>
      </c>
      <c r="C2934">
        <v>9.5529783922299991</v>
      </c>
      <c r="D2934">
        <v>4.2706836892800002</v>
      </c>
      <c r="E2934">
        <v>0</v>
      </c>
    </row>
    <row r="2935" spans="2:5" hidden="1" x14ac:dyDescent="0.3">
      <c r="B2935">
        <v>38014</v>
      </c>
      <c r="C2935">
        <v>9.5706741333099998</v>
      </c>
      <c r="D2935">
        <v>22.247751979499998</v>
      </c>
      <c r="E2935">
        <v>0</v>
      </c>
    </row>
    <row r="2936" spans="2:5" hidden="1" x14ac:dyDescent="0.3">
      <c r="B2936">
        <v>37627</v>
      </c>
      <c r="C2936">
        <v>9.5833811731900003</v>
      </c>
      <c r="D2936">
        <v>8.8259915293900004</v>
      </c>
      <c r="E2936">
        <v>0</v>
      </c>
    </row>
    <row r="2937" spans="2:5" hidden="1" x14ac:dyDescent="0.3">
      <c r="B2937">
        <v>37168</v>
      </c>
      <c r="C2937">
        <v>9.5889334174999998</v>
      </c>
      <c r="D2937">
        <v>3.8494784706399998</v>
      </c>
      <c r="E2937">
        <v>0</v>
      </c>
    </row>
    <row r="2938" spans="2:5" hidden="1" x14ac:dyDescent="0.3">
      <c r="B2938">
        <v>37283</v>
      </c>
      <c r="C2938">
        <v>9.5923325308600003</v>
      </c>
      <c r="D2938">
        <v>21.787126817499999</v>
      </c>
      <c r="E2938">
        <v>0</v>
      </c>
    </row>
    <row r="2939" spans="2:5" hidden="1" x14ac:dyDescent="0.3">
      <c r="B2939">
        <v>37950</v>
      </c>
      <c r="C2939">
        <v>9.6139909283999998</v>
      </c>
      <c r="D2939">
        <v>21.326501655400001</v>
      </c>
      <c r="E2939">
        <v>0</v>
      </c>
    </row>
    <row r="2940" spans="2:5" hidden="1" x14ac:dyDescent="0.3">
      <c r="B2940">
        <v>37648</v>
      </c>
      <c r="C2940">
        <v>9.6224567804800003</v>
      </c>
      <c r="D2940">
        <v>15.9646399198</v>
      </c>
      <c r="E2940">
        <v>0</v>
      </c>
    </row>
    <row r="2941" spans="2:5" hidden="1" x14ac:dyDescent="0.3">
      <c r="B2941">
        <v>38067</v>
      </c>
      <c r="C2941">
        <v>9.6248884427700006</v>
      </c>
      <c r="D2941">
        <v>3.4282732520099999</v>
      </c>
      <c r="E2941">
        <v>0</v>
      </c>
    </row>
    <row r="2942" spans="2:5" hidden="1" x14ac:dyDescent="0.3">
      <c r="B2942">
        <v>37392</v>
      </c>
      <c r="C2942">
        <v>9.63105802772</v>
      </c>
      <c r="D2942">
        <v>20.870864020199999</v>
      </c>
      <c r="E2942">
        <v>0</v>
      </c>
    </row>
    <row r="2943" spans="2:5" hidden="1" x14ac:dyDescent="0.3">
      <c r="B2943">
        <v>37650</v>
      </c>
      <c r="C2943">
        <v>9.6474696368200004</v>
      </c>
      <c r="D2943">
        <v>14.2594005243</v>
      </c>
      <c r="E2943">
        <v>0</v>
      </c>
    </row>
    <row r="2944" spans="2:5" hidden="1" x14ac:dyDescent="0.3">
      <c r="B2944">
        <v>38101</v>
      </c>
      <c r="C2944">
        <v>9.6481251270400001</v>
      </c>
      <c r="D2944">
        <v>20.415226384899999</v>
      </c>
      <c r="E2944">
        <v>0</v>
      </c>
    </row>
    <row r="2945" spans="2:5" hidden="1" x14ac:dyDescent="0.3">
      <c r="B2945">
        <v>37813</v>
      </c>
      <c r="C2945">
        <v>9.6510137070499997</v>
      </c>
      <c r="D2945">
        <v>11.698389995399999</v>
      </c>
      <c r="E2945">
        <v>0</v>
      </c>
    </row>
    <row r="2946" spans="2:5" hidden="1" x14ac:dyDescent="0.3">
      <c r="B2946">
        <v>37026</v>
      </c>
      <c r="C2946">
        <v>9.6624442213799995</v>
      </c>
      <c r="D2946">
        <v>3.014136626</v>
      </c>
      <c r="E2946">
        <v>0</v>
      </c>
    </row>
    <row r="2947" spans="2:5" hidden="1" x14ac:dyDescent="0.3">
      <c r="B2947">
        <v>37582</v>
      </c>
      <c r="C2947">
        <v>9.6628928253200002</v>
      </c>
      <c r="D2947">
        <v>7.8587396531399998</v>
      </c>
      <c r="E2947">
        <v>0</v>
      </c>
    </row>
    <row r="2948" spans="2:5" hidden="1" x14ac:dyDescent="0.3">
      <c r="B2948">
        <v>37637</v>
      </c>
      <c r="C2948">
        <v>9.67128155282</v>
      </c>
      <c r="D2948">
        <v>12.129222482299999</v>
      </c>
      <c r="E2948">
        <v>0</v>
      </c>
    </row>
    <row r="2949" spans="2:5" hidden="1" x14ac:dyDescent="0.3">
      <c r="B2949">
        <v>37484</v>
      </c>
      <c r="C2949">
        <v>9.6737998666199996</v>
      </c>
      <c r="D2949">
        <v>19.957281470800002</v>
      </c>
      <c r="E2949">
        <v>0</v>
      </c>
    </row>
    <row r="2950" spans="2:5" hidden="1" x14ac:dyDescent="0.3">
      <c r="B2950">
        <v>37638</v>
      </c>
      <c r="C2950">
        <v>9.6883590578500005</v>
      </c>
      <c r="D2950">
        <v>11.244554777499999</v>
      </c>
      <c r="E2950">
        <v>0</v>
      </c>
    </row>
    <row r="2951" spans="2:5" hidden="1" x14ac:dyDescent="0.3">
      <c r="B2951">
        <v>37814</v>
      </c>
      <c r="C2951">
        <v>9.6915493985900003</v>
      </c>
      <c r="D2951">
        <v>12.560054969199999</v>
      </c>
      <c r="E2951">
        <v>0</v>
      </c>
    </row>
    <row r="2952" spans="2:5" hidden="1" x14ac:dyDescent="0.3">
      <c r="B2952">
        <v>37893</v>
      </c>
      <c r="C2952">
        <v>9.6994746062099999</v>
      </c>
      <c r="D2952">
        <v>19.499336556700001</v>
      </c>
      <c r="E2952">
        <v>0</v>
      </c>
    </row>
    <row r="2953" spans="2:5" x14ac:dyDescent="0.3">
      <c r="B2953">
        <v>4599</v>
      </c>
      <c r="C2953">
        <v>9.6999999999999993</v>
      </c>
      <c r="D2953">
        <v>0</v>
      </c>
      <c r="E2953">
        <v>0</v>
      </c>
    </row>
    <row r="2954" spans="2:5" hidden="1" x14ac:dyDescent="0.3">
      <c r="B2954">
        <v>4615</v>
      </c>
      <c r="C2954">
        <v>9.6999999999999993</v>
      </c>
      <c r="D2954">
        <v>2.6</v>
      </c>
      <c r="E2954">
        <v>0</v>
      </c>
    </row>
    <row r="2955" spans="2:5" hidden="1" x14ac:dyDescent="0.3">
      <c r="B2955">
        <v>4625</v>
      </c>
      <c r="C2955">
        <v>9.6999999999999993</v>
      </c>
      <c r="D2955">
        <v>0.433333333333</v>
      </c>
      <c r="E2955">
        <v>0</v>
      </c>
    </row>
    <row r="2956" spans="2:5" hidden="1" x14ac:dyDescent="0.3">
      <c r="B2956">
        <v>4626</v>
      </c>
      <c r="C2956">
        <v>9.6999999999999993</v>
      </c>
      <c r="D2956">
        <v>0.86666666666699999</v>
      </c>
      <c r="E2956">
        <v>0</v>
      </c>
    </row>
    <row r="2957" spans="2:5" hidden="1" x14ac:dyDescent="0.3">
      <c r="B2957">
        <v>4627</v>
      </c>
      <c r="C2957">
        <v>9.6999999999999993</v>
      </c>
      <c r="D2957">
        <v>1.3</v>
      </c>
      <c r="E2957">
        <v>0</v>
      </c>
    </row>
    <row r="2958" spans="2:5" hidden="1" x14ac:dyDescent="0.3">
      <c r="B2958">
        <v>4628</v>
      </c>
      <c r="C2958">
        <v>9.6999999999999993</v>
      </c>
      <c r="D2958">
        <v>1.7333333333300001</v>
      </c>
      <c r="E2958">
        <v>0</v>
      </c>
    </row>
    <row r="2959" spans="2:5" hidden="1" x14ac:dyDescent="0.3">
      <c r="B2959">
        <v>4629</v>
      </c>
      <c r="C2959">
        <v>9.6999999999999993</v>
      </c>
      <c r="D2959">
        <v>2.1666666666699999</v>
      </c>
      <c r="E2959">
        <v>0</v>
      </c>
    </row>
    <row r="2960" spans="2:5" hidden="1" x14ac:dyDescent="0.3">
      <c r="B2960">
        <v>37649</v>
      </c>
      <c r="C2960">
        <v>9.7134937984800001</v>
      </c>
      <c r="D2960">
        <v>15.1080539237</v>
      </c>
      <c r="E2960">
        <v>0</v>
      </c>
    </row>
    <row r="2961" spans="2:5" hidden="1" x14ac:dyDescent="0.3">
      <c r="B2961">
        <v>37812</v>
      </c>
      <c r="C2961">
        <v>9.7257044086600004</v>
      </c>
      <c r="D2961">
        <v>10.790719559699999</v>
      </c>
      <c r="E2961">
        <v>0</v>
      </c>
    </row>
    <row r="2962" spans="2:5" hidden="1" x14ac:dyDescent="0.3">
      <c r="B2962">
        <v>37549</v>
      </c>
      <c r="C2962">
        <v>9.7293509492099997</v>
      </c>
      <c r="D2962">
        <v>19.042260277299999</v>
      </c>
      <c r="E2962">
        <v>0</v>
      </c>
    </row>
    <row r="2963" spans="2:5" hidden="1" x14ac:dyDescent="0.3">
      <c r="B2963">
        <v>37529</v>
      </c>
      <c r="C2963">
        <v>9.7358373391199997</v>
      </c>
      <c r="D2963">
        <v>6.9347930726599998</v>
      </c>
      <c r="E2963">
        <v>0</v>
      </c>
    </row>
    <row r="2964" spans="2:5" hidden="1" x14ac:dyDescent="0.3">
      <c r="B2964">
        <v>37860</v>
      </c>
      <c r="C2964">
        <v>9.7592272922099994</v>
      </c>
      <c r="D2964">
        <v>18.585183998000002</v>
      </c>
      <c r="E2964">
        <v>0</v>
      </c>
    </row>
    <row r="2965" spans="2:5" hidden="1" x14ac:dyDescent="0.3">
      <c r="B2965">
        <v>37636</v>
      </c>
      <c r="C2965">
        <v>9.7736706945799998</v>
      </c>
      <c r="D2965">
        <v>12.983477604200001</v>
      </c>
      <c r="E2965">
        <v>0</v>
      </c>
    </row>
    <row r="2966" spans="2:5" hidden="1" x14ac:dyDescent="0.3">
      <c r="B2966">
        <v>37762</v>
      </c>
      <c r="C2966">
        <v>9.79158177435</v>
      </c>
      <c r="D2966">
        <v>10.311928912000001</v>
      </c>
      <c r="E2966">
        <v>0</v>
      </c>
    </row>
    <row r="2967" spans="2:5" hidden="1" x14ac:dyDescent="0.3">
      <c r="B2967">
        <v>37598</v>
      </c>
      <c r="C2967">
        <v>9.7951783711000004</v>
      </c>
      <c r="D2967">
        <v>18.132659871200001</v>
      </c>
      <c r="E2967">
        <v>0</v>
      </c>
    </row>
    <row r="2968" spans="2:5" hidden="1" x14ac:dyDescent="0.3">
      <c r="B2968">
        <v>37451</v>
      </c>
      <c r="C2968">
        <v>9.80998355953</v>
      </c>
      <c r="D2968">
        <v>6.0361278399199998</v>
      </c>
      <c r="E2968">
        <v>0</v>
      </c>
    </row>
    <row r="2969" spans="2:5" hidden="1" x14ac:dyDescent="0.3">
      <c r="B2969">
        <v>37829</v>
      </c>
      <c r="C2969">
        <v>9.8311294499899997</v>
      </c>
      <c r="D2969">
        <v>17.680135744499999</v>
      </c>
      <c r="E2969">
        <v>0</v>
      </c>
    </row>
    <row r="2970" spans="2:5" hidden="1" x14ac:dyDescent="0.3">
      <c r="B2970">
        <v>37815</v>
      </c>
      <c r="C2970">
        <v>9.8557919905699993</v>
      </c>
      <c r="D2970">
        <v>13.406900239200001</v>
      </c>
      <c r="E2970">
        <v>0</v>
      </c>
    </row>
    <row r="2971" spans="2:5" hidden="1" x14ac:dyDescent="0.3">
      <c r="B2971">
        <v>37804</v>
      </c>
      <c r="C2971">
        <v>9.8574591400399996</v>
      </c>
      <c r="D2971">
        <v>9.8331382643899996</v>
      </c>
      <c r="E2971">
        <v>0</v>
      </c>
    </row>
    <row r="2972" spans="2:5" hidden="1" x14ac:dyDescent="0.3">
      <c r="B2972">
        <v>37631</v>
      </c>
      <c r="C2972">
        <v>9.8731545071299998</v>
      </c>
      <c r="D2972">
        <v>17.269764203699999</v>
      </c>
      <c r="E2972">
        <v>0</v>
      </c>
    </row>
    <row r="2973" spans="2:5" hidden="1" x14ac:dyDescent="0.3">
      <c r="B2973">
        <v>37354</v>
      </c>
      <c r="C2973">
        <v>9.8851641921300004</v>
      </c>
      <c r="D2973">
        <v>5.1504899772300003</v>
      </c>
      <c r="E2973">
        <v>0</v>
      </c>
    </row>
    <row r="2974" spans="2:5" hidden="1" x14ac:dyDescent="0.3">
      <c r="B2974">
        <v>37819</v>
      </c>
      <c r="C2974">
        <v>9.9151795642699998</v>
      </c>
      <c r="D2974">
        <v>16.859392662899999</v>
      </c>
      <c r="E2974">
        <v>0</v>
      </c>
    </row>
    <row r="2975" spans="2:5" hidden="1" x14ac:dyDescent="0.3">
      <c r="B2975">
        <v>37642</v>
      </c>
      <c r="C2975">
        <v>9.9188073613200007</v>
      </c>
      <c r="D2975">
        <v>9.3478862980200006</v>
      </c>
      <c r="E2975">
        <v>0</v>
      </c>
    </row>
    <row r="2976" spans="2:5" hidden="1" x14ac:dyDescent="0.3">
      <c r="B2976">
        <v>37635</v>
      </c>
      <c r="C2976">
        <v>9.9400405854499994</v>
      </c>
      <c r="D2976">
        <v>13.841610748900001</v>
      </c>
      <c r="E2976">
        <v>0</v>
      </c>
    </row>
    <row r="2977" spans="2:5" hidden="1" x14ac:dyDescent="0.3">
      <c r="B2977">
        <v>10300</v>
      </c>
      <c r="C2977">
        <v>9.9441176470600006</v>
      </c>
      <c r="D2977">
        <v>24.1</v>
      </c>
      <c r="E2977">
        <v>0</v>
      </c>
    </row>
    <row r="2978" spans="2:5" hidden="1" x14ac:dyDescent="0.3">
      <c r="B2978">
        <v>37235</v>
      </c>
      <c r="C2978">
        <v>9.9608444854999991</v>
      </c>
      <c r="D2978">
        <v>4.2832995604599997</v>
      </c>
      <c r="E2978">
        <v>0</v>
      </c>
    </row>
    <row r="2979" spans="2:5" hidden="1" x14ac:dyDescent="0.3">
      <c r="B2979">
        <v>37632</v>
      </c>
      <c r="C2979">
        <v>9.9701726323899997</v>
      </c>
      <c r="D2979">
        <v>16.441787206099999</v>
      </c>
      <c r="E2979">
        <v>0</v>
      </c>
    </row>
    <row r="2980" spans="2:5" hidden="1" x14ac:dyDescent="0.3">
      <c r="B2980">
        <v>37824</v>
      </c>
      <c r="C2980">
        <v>9.9801555826000001</v>
      </c>
      <c r="D2980">
        <v>8.8626343316499998</v>
      </c>
      <c r="E2980">
        <v>0</v>
      </c>
    </row>
    <row r="2981" spans="2:5" hidden="1" x14ac:dyDescent="0.3">
      <c r="B2981">
        <v>37078</v>
      </c>
      <c r="C2981">
        <v>9.9924322131400007</v>
      </c>
      <c r="D2981">
        <v>23.177090868699999</v>
      </c>
      <c r="E2981">
        <v>0</v>
      </c>
    </row>
    <row r="2982" spans="2:5" hidden="1" x14ac:dyDescent="0.3">
      <c r="B2982">
        <v>37603</v>
      </c>
      <c r="C2982">
        <v>10.019393386300001</v>
      </c>
      <c r="D2982">
        <v>8.3734440991699994</v>
      </c>
      <c r="E2982">
        <v>0</v>
      </c>
    </row>
    <row r="2983" spans="2:5" hidden="1" x14ac:dyDescent="0.3">
      <c r="B2983">
        <v>37816</v>
      </c>
      <c r="C2983">
        <v>10.0242891803</v>
      </c>
      <c r="D2983">
        <v>14.276321258499999</v>
      </c>
      <c r="E2983">
        <v>0</v>
      </c>
    </row>
    <row r="2984" spans="2:5" hidden="1" x14ac:dyDescent="0.3">
      <c r="B2984">
        <v>37818</v>
      </c>
      <c r="C2984">
        <v>10.025165700500001</v>
      </c>
      <c r="D2984">
        <v>16.0241817494</v>
      </c>
      <c r="E2984">
        <v>0</v>
      </c>
    </row>
    <row r="2985" spans="2:5" hidden="1" x14ac:dyDescent="0.3">
      <c r="B2985">
        <v>37099</v>
      </c>
      <c r="C2985">
        <v>10.031377152299999</v>
      </c>
      <c r="D2985">
        <v>3.4355029852299999</v>
      </c>
      <c r="E2985">
        <v>0</v>
      </c>
    </row>
    <row r="2986" spans="2:5" hidden="1" x14ac:dyDescent="0.3">
      <c r="B2986">
        <v>37218</v>
      </c>
      <c r="C2986">
        <v>10.0359878792</v>
      </c>
      <c r="D2986">
        <v>22.262832832800001</v>
      </c>
      <c r="E2986">
        <v>0</v>
      </c>
    </row>
    <row r="2987" spans="2:5" hidden="1" x14ac:dyDescent="0.3">
      <c r="B2987">
        <v>37634</v>
      </c>
      <c r="C2987">
        <v>10.053295266199999</v>
      </c>
      <c r="D2987">
        <v>14.719532061300001</v>
      </c>
      <c r="E2987">
        <v>0</v>
      </c>
    </row>
    <row r="2988" spans="2:5" hidden="1" x14ac:dyDescent="0.3">
      <c r="B2988">
        <v>37633</v>
      </c>
      <c r="C2988">
        <v>10.0537335262</v>
      </c>
      <c r="D2988">
        <v>15.593462306799999</v>
      </c>
      <c r="E2988">
        <v>0</v>
      </c>
    </row>
    <row r="2989" spans="2:5" hidden="1" x14ac:dyDescent="0.3">
      <c r="B2989">
        <v>37855</v>
      </c>
      <c r="C2989">
        <v>10.05863119</v>
      </c>
      <c r="D2989">
        <v>7.8842538666899999</v>
      </c>
      <c r="E2989">
        <v>0</v>
      </c>
    </row>
    <row r="2990" spans="2:5" hidden="1" x14ac:dyDescent="0.3">
      <c r="B2990">
        <v>37341</v>
      </c>
      <c r="C2990">
        <v>10.078828703899999</v>
      </c>
      <c r="D2990">
        <v>21.3518809893</v>
      </c>
      <c r="E2990">
        <v>0</v>
      </c>
    </row>
    <row r="2991" spans="2:5" hidden="1" x14ac:dyDescent="0.3">
      <c r="B2991">
        <v>37817</v>
      </c>
      <c r="C2991">
        <v>10.082301352</v>
      </c>
      <c r="D2991">
        <v>15.1627428641</v>
      </c>
      <c r="E2991">
        <v>0</v>
      </c>
    </row>
    <row r="2992" spans="2:5" hidden="1" x14ac:dyDescent="0.3">
      <c r="B2992">
        <v>37554</v>
      </c>
      <c r="C2992">
        <v>10.0980709224</v>
      </c>
      <c r="D2992">
        <v>7.4208732598099996</v>
      </c>
      <c r="E2992">
        <v>0</v>
      </c>
    </row>
    <row r="2993" spans="2:5" x14ac:dyDescent="0.3">
      <c r="B2993">
        <v>5783</v>
      </c>
      <c r="C2993">
        <v>10.1</v>
      </c>
      <c r="D2993">
        <v>0</v>
      </c>
      <c r="E2993">
        <v>0</v>
      </c>
    </row>
    <row r="2994" spans="2:5" hidden="1" x14ac:dyDescent="0.3">
      <c r="B2994">
        <v>6119</v>
      </c>
      <c r="C2994">
        <v>10.1</v>
      </c>
      <c r="D2994">
        <v>2.6</v>
      </c>
      <c r="E2994">
        <v>0</v>
      </c>
    </row>
    <row r="2995" spans="2:5" hidden="1" x14ac:dyDescent="0.3">
      <c r="B2995">
        <v>6741</v>
      </c>
      <c r="C2995">
        <v>10.1</v>
      </c>
      <c r="D2995">
        <v>0.86666666666699999</v>
      </c>
      <c r="E2995">
        <v>0</v>
      </c>
    </row>
    <row r="2996" spans="2:5" hidden="1" x14ac:dyDescent="0.3">
      <c r="B2996">
        <v>6751</v>
      </c>
      <c r="C2996">
        <v>10.1</v>
      </c>
      <c r="D2996">
        <v>1.7333333333300001</v>
      </c>
      <c r="E2996">
        <v>0</v>
      </c>
    </row>
    <row r="2997" spans="2:5" hidden="1" x14ac:dyDescent="0.3">
      <c r="B2997">
        <v>37440</v>
      </c>
      <c r="C2997">
        <v>10.1203829373</v>
      </c>
      <c r="D2997">
        <v>20.445620791900001</v>
      </c>
      <c r="E2997">
        <v>0</v>
      </c>
    </row>
    <row r="2998" spans="2:5" hidden="1" x14ac:dyDescent="0.3">
      <c r="B2998">
        <v>37886</v>
      </c>
      <c r="C2998">
        <v>10.1375106547</v>
      </c>
      <c r="D2998">
        <v>6.9574926529200001</v>
      </c>
      <c r="E2998">
        <v>0</v>
      </c>
    </row>
    <row r="2999" spans="2:5" hidden="1" x14ac:dyDescent="0.3">
      <c r="B2999">
        <v>37615</v>
      </c>
      <c r="C2999">
        <v>10.1588673981</v>
      </c>
      <c r="D2999">
        <v>11.6949879128</v>
      </c>
      <c r="E2999">
        <v>0</v>
      </c>
    </row>
    <row r="3000" spans="2:5" hidden="1" x14ac:dyDescent="0.3">
      <c r="B3000">
        <v>37521</v>
      </c>
      <c r="C3000">
        <v>10.167537880399999</v>
      </c>
      <c r="D3000">
        <v>19.5437611061</v>
      </c>
      <c r="E3000">
        <v>0</v>
      </c>
    </row>
    <row r="3001" spans="2:5" hidden="1" x14ac:dyDescent="0.3">
      <c r="B3001">
        <v>37491</v>
      </c>
      <c r="C3001">
        <v>10.177626569899999</v>
      </c>
      <c r="D3001">
        <v>6.5086312846299998</v>
      </c>
      <c r="E3001">
        <v>0</v>
      </c>
    </row>
    <row r="3002" spans="2:5" hidden="1" x14ac:dyDescent="0.3">
      <c r="B3002">
        <v>37614</v>
      </c>
      <c r="C3002">
        <v>10.1857014739</v>
      </c>
      <c r="D3002">
        <v>12.568437401300001</v>
      </c>
      <c r="E3002">
        <v>0</v>
      </c>
    </row>
    <row r="3003" spans="2:5" hidden="1" x14ac:dyDescent="0.3">
      <c r="B3003">
        <v>37616</v>
      </c>
      <c r="C3003">
        <v>10.1983965299</v>
      </c>
      <c r="D3003">
        <v>10.786908590299999</v>
      </c>
      <c r="E3003">
        <v>0</v>
      </c>
    </row>
    <row r="3004" spans="2:5" hidden="1" x14ac:dyDescent="0.3">
      <c r="B3004">
        <v>38111</v>
      </c>
      <c r="C3004">
        <v>10.2177424851</v>
      </c>
      <c r="D3004">
        <v>6.0597699163399996</v>
      </c>
      <c r="E3004">
        <v>0</v>
      </c>
    </row>
    <row r="3005" spans="2:5" hidden="1" x14ac:dyDescent="0.3">
      <c r="B3005">
        <v>37743</v>
      </c>
      <c r="C3005">
        <v>10.223031386500001</v>
      </c>
      <c r="D3005">
        <v>18.643348352</v>
      </c>
      <c r="E3005">
        <v>0</v>
      </c>
    </row>
    <row r="3006" spans="2:5" hidden="1" x14ac:dyDescent="0.3">
      <c r="B3006">
        <v>37402</v>
      </c>
      <c r="C3006">
        <v>10.255457334800001</v>
      </c>
      <c r="D3006">
        <v>5.6140372836000001</v>
      </c>
      <c r="E3006">
        <v>0</v>
      </c>
    </row>
    <row r="3007" spans="2:5" hidden="1" x14ac:dyDescent="0.3">
      <c r="B3007">
        <v>37935</v>
      </c>
      <c r="C3007">
        <v>10.293172184499999</v>
      </c>
      <c r="D3007">
        <v>5.1683046508599997</v>
      </c>
      <c r="E3007">
        <v>0</v>
      </c>
    </row>
    <row r="3008" spans="2:5" hidden="1" x14ac:dyDescent="0.3">
      <c r="B3008">
        <v>37761</v>
      </c>
      <c r="C3008">
        <v>10.2940383224</v>
      </c>
      <c r="D3008">
        <v>9.8397646051500001</v>
      </c>
      <c r="E3008">
        <v>0</v>
      </c>
    </row>
    <row r="3009" spans="2:5" hidden="1" x14ac:dyDescent="0.3">
      <c r="B3009">
        <v>37608</v>
      </c>
      <c r="C3009">
        <v>10.295539892500001</v>
      </c>
      <c r="D3009">
        <v>17.7544252211</v>
      </c>
      <c r="E3009">
        <v>0</v>
      </c>
    </row>
    <row r="3010" spans="2:5" hidden="1" x14ac:dyDescent="0.3">
      <c r="B3010">
        <v>37613</v>
      </c>
      <c r="C3010">
        <v>10.3068803688</v>
      </c>
      <c r="D3010">
        <v>13.4319066472</v>
      </c>
      <c r="E3010">
        <v>0</v>
      </c>
    </row>
    <row r="3011" spans="2:5" hidden="1" x14ac:dyDescent="0.3">
      <c r="B3011">
        <v>37298</v>
      </c>
      <c r="C3011">
        <v>10.330941381600001</v>
      </c>
      <c r="D3011">
        <v>4.7321100412500003</v>
      </c>
      <c r="E3011">
        <v>0</v>
      </c>
    </row>
    <row r="3012" spans="2:5" hidden="1" x14ac:dyDescent="0.3">
      <c r="B3012">
        <v>37609</v>
      </c>
      <c r="C3012">
        <v>10.364120185999999</v>
      </c>
      <c r="D3012">
        <v>16.920860592299999</v>
      </c>
      <c r="E3012">
        <v>0</v>
      </c>
    </row>
    <row r="3013" spans="2:5" hidden="1" x14ac:dyDescent="0.3">
      <c r="B3013">
        <v>37997</v>
      </c>
      <c r="C3013">
        <v>10.3687105788</v>
      </c>
      <c r="D3013">
        <v>4.2959154316300001</v>
      </c>
      <c r="E3013">
        <v>0</v>
      </c>
    </row>
    <row r="3014" spans="2:5" hidden="1" x14ac:dyDescent="0.3">
      <c r="B3014">
        <v>37759</v>
      </c>
      <c r="C3014">
        <v>10.3918203586</v>
      </c>
      <c r="D3014">
        <v>8.8821497008799994</v>
      </c>
      <c r="E3014">
        <v>0</v>
      </c>
    </row>
    <row r="3015" spans="2:5" hidden="1" x14ac:dyDescent="0.3">
      <c r="B3015">
        <v>37167</v>
      </c>
      <c r="C3015">
        <v>10.4032882203</v>
      </c>
      <c r="D3015">
        <v>3.8693240750500002</v>
      </c>
      <c r="E3015">
        <v>0</v>
      </c>
    </row>
    <row r="3016" spans="2:5" hidden="1" x14ac:dyDescent="0.3">
      <c r="B3016">
        <v>10301</v>
      </c>
      <c r="C3016">
        <v>10.4176470588</v>
      </c>
      <c r="D3016">
        <v>24.1</v>
      </c>
      <c r="E3016">
        <v>0</v>
      </c>
    </row>
    <row r="3017" spans="2:5" hidden="1" x14ac:dyDescent="0.3">
      <c r="B3017">
        <v>37612</v>
      </c>
      <c r="C3017">
        <v>10.433967103400001</v>
      </c>
      <c r="D3017">
        <v>14.314152548799999</v>
      </c>
      <c r="E3017">
        <v>0</v>
      </c>
    </row>
    <row r="3018" spans="2:5" hidden="1" x14ac:dyDescent="0.3">
      <c r="B3018">
        <v>38068</v>
      </c>
      <c r="C3018">
        <v>10.437865861900001</v>
      </c>
      <c r="D3018">
        <v>3.4427327184599998</v>
      </c>
      <c r="E3018">
        <v>0</v>
      </c>
    </row>
    <row r="3019" spans="2:5" hidden="1" x14ac:dyDescent="0.3">
      <c r="B3019">
        <v>37005</v>
      </c>
      <c r="C3019">
        <v>10.4411248567</v>
      </c>
      <c r="D3019">
        <v>23.640629492799999</v>
      </c>
      <c r="E3019">
        <v>0</v>
      </c>
    </row>
    <row r="3020" spans="2:5" hidden="1" x14ac:dyDescent="0.3">
      <c r="B3020">
        <v>37610</v>
      </c>
      <c r="C3020">
        <v>10.445519024199999</v>
      </c>
      <c r="D3020">
        <v>16.073569061400001</v>
      </c>
      <c r="E3020">
        <v>0</v>
      </c>
    </row>
    <row r="3021" spans="2:5" hidden="1" x14ac:dyDescent="0.3">
      <c r="B3021">
        <v>38088</v>
      </c>
      <c r="C3021">
        <v>10.4646026546</v>
      </c>
      <c r="D3021">
        <v>23.181258985700001</v>
      </c>
      <c r="E3021">
        <v>0</v>
      </c>
    </row>
    <row r="3022" spans="2:5" hidden="1" x14ac:dyDescent="0.3">
      <c r="B3022">
        <v>37025</v>
      </c>
      <c r="C3022">
        <v>10.468932930899999</v>
      </c>
      <c r="D3022">
        <v>3.02136635923</v>
      </c>
      <c r="E3022">
        <v>0</v>
      </c>
    </row>
    <row r="3023" spans="2:5" hidden="1" x14ac:dyDescent="0.3">
      <c r="B3023">
        <v>37581</v>
      </c>
      <c r="C3023">
        <v>10.4727342469</v>
      </c>
      <c r="D3023">
        <v>7.9238456690100003</v>
      </c>
      <c r="E3023">
        <v>0</v>
      </c>
    </row>
    <row r="3024" spans="2:5" hidden="1" x14ac:dyDescent="0.3">
      <c r="B3024">
        <v>37149</v>
      </c>
      <c r="C3024">
        <v>10.4829521398</v>
      </c>
      <c r="D3024">
        <v>22.729586335899999</v>
      </c>
      <c r="E3024">
        <v>0</v>
      </c>
    </row>
    <row r="3025" spans="2:5" hidden="1" x14ac:dyDescent="0.3">
      <c r="B3025">
        <v>37611</v>
      </c>
      <c r="C3025">
        <v>10.483002795599999</v>
      </c>
      <c r="D3025">
        <v>15.203771118600001</v>
      </c>
      <c r="E3025">
        <v>0</v>
      </c>
    </row>
    <row r="3026" spans="2:5" x14ac:dyDescent="0.3">
      <c r="B3026">
        <v>5784</v>
      </c>
      <c r="C3026">
        <v>10.5</v>
      </c>
      <c r="D3026">
        <v>0</v>
      </c>
      <c r="E3026">
        <v>0</v>
      </c>
    </row>
    <row r="3027" spans="2:5" hidden="1" x14ac:dyDescent="0.3">
      <c r="B3027">
        <v>6120</v>
      </c>
      <c r="C3027">
        <v>10.5</v>
      </c>
      <c r="D3027">
        <v>2.6</v>
      </c>
      <c r="E3027">
        <v>0</v>
      </c>
    </row>
    <row r="3028" spans="2:5" hidden="1" x14ac:dyDescent="0.3">
      <c r="B3028">
        <v>6738</v>
      </c>
      <c r="C3028">
        <v>10.5</v>
      </c>
      <c r="D3028">
        <v>0.433333333333</v>
      </c>
      <c r="E3028">
        <v>0</v>
      </c>
    </row>
    <row r="3029" spans="2:5" hidden="1" x14ac:dyDescent="0.3">
      <c r="B3029">
        <v>6742</v>
      </c>
      <c r="C3029">
        <v>10.5</v>
      </c>
      <c r="D3029">
        <v>0.86666666666699999</v>
      </c>
      <c r="E3029">
        <v>0</v>
      </c>
    </row>
    <row r="3030" spans="2:5" hidden="1" x14ac:dyDescent="0.3">
      <c r="B3030">
        <v>6748</v>
      </c>
      <c r="C3030">
        <v>10.5</v>
      </c>
      <c r="D3030">
        <v>1.3</v>
      </c>
      <c r="E3030">
        <v>0</v>
      </c>
    </row>
    <row r="3031" spans="2:5" hidden="1" x14ac:dyDescent="0.3">
      <c r="B3031">
        <v>6752</v>
      </c>
      <c r="C3031">
        <v>10.5</v>
      </c>
      <c r="D3031">
        <v>1.7333333333300001</v>
      </c>
      <c r="E3031">
        <v>0</v>
      </c>
    </row>
    <row r="3032" spans="2:5" hidden="1" x14ac:dyDescent="0.3">
      <c r="B3032">
        <v>6758</v>
      </c>
      <c r="C3032">
        <v>10.5</v>
      </c>
      <c r="D3032">
        <v>2.1666666666699999</v>
      </c>
      <c r="E3032">
        <v>0</v>
      </c>
    </row>
    <row r="3033" spans="2:5" hidden="1" x14ac:dyDescent="0.3">
      <c r="B3033">
        <v>38015</v>
      </c>
      <c r="C3033">
        <v>10.5013016251</v>
      </c>
      <c r="D3033">
        <v>22.2779136861</v>
      </c>
      <c r="E3033">
        <v>0</v>
      </c>
    </row>
    <row r="3034" spans="2:5" hidden="1" x14ac:dyDescent="0.3">
      <c r="B3034">
        <v>37282</v>
      </c>
      <c r="C3034">
        <v>10.522484052199999</v>
      </c>
      <c r="D3034">
        <v>21.827587004600002</v>
      </c>
      <c r="E3034">
        <v>0</v>
      </c>
    </row>
    <row r="3035" spans="2:5" hidden="1" x14ac:dyDescent="0.3">
      <c r="B3035">
        <v>37528</v>
      </c>
      <c r="C3035">
        <v>10.540966588</v>
      </c>
      <c r="D3035">
        <v>6.9873856943200003</v>
      </c>
      <c r="E3035">
        <v>0</v>
      </c>
    </row>
    <row r="3036" spans="2:5" hidden="1" x14ac:dyDescent="0.3">
      <c r="B3036">
        <v>37951</v>
      </c>
      <c r="C3036">
        <v>10.543666479400001</v>
      </c>
      <c r="D3036">
        <v>21.3772603231</v>
      </c>
      <c r="E3036">
        <v>0</v>
      </c>
    </row>
    <row r="3037" spans="2:5" hidden="1" x14ac:dyDescent="0.3">
      <c r="B3037">
        <v>37391</v>
      </c>
      <c r="C3037">
        <v>10.5681536135</v>
      </c>
      <c r="D3037">
        <v>20.926637760999999</v>
      </c>
      <c r="E3037">
        <v>0</v>
      </c>
    </row>
    <row r="3038" spans="2:5" hidden="1" x14ac:dyDescent="0.3">
      <c r="B3038">
        <v>38100</v>
      </c>
      <c r="C3038">
        <v>10.592640747600001</v>
      </c>
      <c r="D3038">
        <v>20.476015198799999</v>
      </c>
      <c r="E3038">
        <v>0</v>
      </c>
    </row>
    <row r="3039" spans="2:5" hidden="1" x14ac:dyDescent="0.3">
      <c r="B3039">
        <v>37483</v>
      </c>
      <c r="C3039">
        <v>10.6141209511</v>
      </c>
      <c r="D3039">
        <v>20.0321004272</v>
      </c>
      <c r="E3039">
        <v>0</v>
      </c>
    </row>
    <row r="3040" spans="2:5" hidden="1" x14ac:dyDescent="0.3">
      <c r="B3040">
        <v>37450</v>
      </c>
      <c r="C3040">
        <v>10.6258400886</v>
      </c>
      <c r="D3040">
        <v>6.0897267316499999</v>
      </c>
      <c r="E3040">
        <v>0</v>
      </c>
    </row>
    <row r="3041" spans="2:5" hidden="1" x14ac:dyDescent="0.3">
      <c r="B3041">
        <v>37894</v>
      </c>
      <c r="C3041">
        <v>10.6356011546</v>
      </c>
      <c r="D3041">
        <v>19.588185655499998</v>
      </c>
      <c r="E3041">
        <v>0</v>
      </c>
    </row>
    <row r="3042" spans="2:5" hidden="1" x14ac:dyDescent="0.3">
      <c r="B3042">
        <v>37739</v>
      </c>
      <c r="C3042">
        <v>10.661218317599999</v>
      </c>
      <c r="D3042">
        <v>19.144849180800001</v>
      </c>
      <c r="E3042">
        <v>0</v>
      </c>
    </row>
    <row r="3043" spans="2:5" hidden="1" x14ac:dyDescent="0.3">
      <c r="B3043">
        <v>37842</v>
      </c>
      <c r="C3043">
        <v>10.666721089199999</v>
      </c>
      <c r="D3043">
        <v>11.691585830099999</v>
      </c>
      <c r="E3043">
        <v>0</v>
      </c>
    </row>
    <row r="3044" spans="2:5" hidden="1" x14ac:dyDescent="0.3">
      <c r="B3044">
        <v>37594</v>
      </c>
      <c r="C3044">
        <v>10.6689048702</v>
      </c>
      <c r="D3044">
        <v>11.2373417255</v>
      </c>
      <c r="E3044">
        <v>0</v>
      </c>
    </row>
    <row r="3045" spans="2:5" hidden="1" x14ac:dyDescent="0.3">
      <c r="B3045">
        <v>37841</v>
      </c>
      <c r="C3045">
        <v>10.6710886512</v>
      </c>
      <c r="D3045">
        <v>10.783097621</v>
      </c>
      <c r="E3045">
        <v>0</v>
      </c>
    </row>
    <row r="3046" spans="2:5" hidden="1" x14ac:dyDescent="0.3">
      <c r="B3046">
        <v>37593</v>
      </c>
      <c r="C3046">
        <v>10.6732873193</v>
      </c>
      <c r="D3046">
        <v>12.1342028317</v>
      </c>
      <c r="E3046">
        <v>0</v>
      </c>
    </row>
    <row r="3047" spans="2:5" hidden="1" x14ac:dyDescent="0.3">
      <c r="B3047">
        <v>37843</v>
      </c>
      <c r="C3047">
        <v>10.679853549300001</v>
      </c>
      <c r="D3047">
        <v>12.5768198333</v>
      </c>
      <c r="E3047">
        <v>0</v>
      </c>
    </row>
    <row r="3048" spans="2:5" hidden="1" x14ac:dyDescent="0.3">
      <c r="B3048">
        <v>37850</v>
      </c>
      <c r="C3048">
        <v>10.686835480699999</v>
      </c>
      <c r="D3048">
        <v>18.701512706100001</v>
      </c>
      <c r="E3048">
        <v>0</v>
      </c>
    </row>
    <row r="3049" spans="2:5" hidden="1" x14ac:dyDescent="0.3">
      <c r="B3049">
        <v>37353</v>
      </c>
      <c r="C3049">
        <v>10.700729860599999</v>
      </c>
      <c r="D3049">
        <v>5.19295829039</v>
      </c>
      <c r="E3049">
        <v>0</v>
      </c>
    </row>
    <row r="3050" spans="2:5" hidden="1" x14ac:dyDescent="0.3">
      <c r="B3050">
        <v>37595</v>
      </c>
      <c r="C3050">
        <v>10.700853078</v>
      </c>
      <c r="D3050">
        <v>10.3147442835</v>
      </c>
      <c r="E3050">
        <v>0</v>
      </c>
    </row>
    <row r="3051" spans="2:5" hidden="1" x14ac:dyDescent="0.3">
      <c r="B3051">
        <v>37592</v>
      </c>
      <c r="C3051">
        <v>10.7189111481</v>
      </c>
      <c r="D3051">
        <v>13.0168664442</v>
      </c>
      <c r="E3051">
        <v>0</v>
      </c>
    </row>
    <row r="3052" spans="2:5" hidden="1" x14ac:dyDescent="0.3">
      <c r="B3052">
        <v>37586</v>
      </c>
      <c r="C3052">
        <v>10.723392907799999</v>
      </c>
      <c r="D3052">
        <v>18.265113702000001</v>
      </c>
      <c r="E3052">
        <v>0</v>
      </c>
    </row>
    <row r="3053" spans="2:5" hidden="1" x14ac:dyDescent="0.3">
      <c r="B3053">
        <v>37840</v>
      </c>
      <c r="C3053">
        <v>10.7306175047</v>
      </c>
      <c r="D3053">
        <v>9.8463909459100005</v>
      </c>
      <c r="E3053">
        <v>0</v>
      </c>
    </row>
    <row r="3054" spans="2:5" hidden="1" x14ac:dyDescent="0.3">
      <c r="B3054">
        <v>37844</v>
      </c>
      <c r="C3054">
        <v>10.757968747</v>
      </c>
      <c r="D3054">
        <v>13.456913055099999</v>
      </c>
      <c r="E3054">
        <v>0</v>
      </c>
    </row>
    <row r="3055" spans="2:5" hidden="1" x14ac:dyDescent="0.3">
      <c r="B3055">
        <v>37849</v>
      </c>
      <c r="C3055">
        <v>10.759950334899999</v>
      </c>
      <c r="D3055">
        <v>17.828714697799999</v>
      </c>
      <c r="E3055">
        <v>0</v>
      </c>
    </row>
    <row r="3056" spans="2:5" hidden="1" x14ac:dyDescent="0.3">
      <c r="B3056">
        <v>37596</v>
      </c>
      <c r="C3056">
        <v>10.7670513196</v>
      </c>
      <c r="D3056">
        <v>9.3740280080100007</v>
      </c>
      <c r="E3056">
        <v>0</v>
      </c>
    </row>
    <row r="3057" spans="2:5" hidden="1" x14ac:dyDescent="0.3">
      <c r="B3057">
        <v>37234</v>
      </c>
      <c r="C3057">
        <v>10.774785155</v>
      </c>
      <c r="D3057">
        <v>4.3136344216899998</v>
      </c>
      <c r="E3057">
        <v>0</v>
      </c>
    </row>
    <row r="3058" spans="2:5" hidden="1" x14ac:dyDescent="0.3">
      <c r="B3058">
        <v>37587</v>
      </c>
      <c r="C3058">
        <v>10.786505571299999</v>
      </c>
      <c r="D3058">
        <v>17.405521609800001</v>
      </c>
      <c r="E3058">
        <v>0</v>
      </c>
    </row>
    <row r="3059" spans="2:5" hidden="1" x14ac:dyDescent="0.3">
      <c r="B3059">
        <v>37591</v>
      </c>
      <c r="C3059">
        <v>10.8008068867</v>
      </c>
      <c r="D3059">
        <v>13.9044484471</v>
      </c>
      <c r="E3059">
        <v>0</v>
      </c>
    </row>
    <row r="3060" spans="2:5" hidden="1" x14ac:dyDescent="0.3">
      <c r="B3060">
        <v>37839</v>
      </c>
      <c r="C3060">
        <v>10.803485134600001</v>
      </c>
      <c r="D3060">
        <v>8.9016650701100009</v>
      </c>
      <c r="E3060">
        <v>0</v>
      </c>
    </row>
    <row r="3061" spans="2:5" hidden="1" x14ac:dyDescent="0.3">
      <c r="B3061">
        <v>37848</v>
      </c>
      <c r="C3061">
        <v>10.813060807699999</v>
      </c>
      <c r="D3061">
        <v>16.9823285218</v>
      </c>
      <c r="E3061">
        <v>0</v>
      </c>
    </row>
    <row r="3062" spans="2:5" hidden="1" x14ac:dyDescent="0.3">
      <c r="B3062">
        <v>37588</v>
      </c>
      <c r="C3062">
        <v>10.8394665778</v>
      </c>
      <c r="D3062">
        <v>16.552642447499998</v>
      </c>
      <c r="E3062">
        <v>0</v>
      </c>
    </row>
    <row r="3063" spans="2:5" hidden="1" x14ac:dyDescent="0.3">
      <c r="B3063">
        <v>37098</v>
      </c>
      <c r="C3063">
        <v>10.8415818653</v>
      </c>
      <c r="D3063">
        <v>3.4516292290199999</v>
      </c>
      <c r="E3063">
        <v>0</v>
      </c>
    </row>
    <row r="3064" spans="2:5" hidden="1" x14ac:dyDescent="0.3">
      <c r="B3064">
        <v>37845</v>
      </c>
      <c r="C3064">
        <v>10.843645026500001</v>
      </c>
      <c r="D3064">
        <v>14.351983839100001</v>
      </c>
      <c r="E3064">
        <v>0</v>
      </c>
    </row>
    <row r="3065" spans="2:5" hidden="1" x14ac:dyDescent="0.3">
      <c r="B3065">
        <v>37740</v>
      </c>
      <c r="C3065">
        <v>10.8451612192</v>
      </c>
      <c r="D3065">
        <v>8.4325512707199994</v>
      </c>
      <c r="E3065">
        <v>0</v>
      </c>
    </row>
    <row r="3066" spans="2:5" hidden="1" x14ac:dyDescent="0.3">
      <c r="B3066">
        <v>37590</v>
      </c>
      <c r="C3066">
        <v>10.8636746328</v>
      </c>
      <c r="D3066">
        <v>14.798391606099999</v>
      </c>
      <c r="E3066">
        <v>0</v>
      </c>
    </row>
    <row r="3067" spans="2:5" hidden="1" x14ac:dyDescent="0.3">
      <c r="B3067">
        <v>37847</v>
      </c>
      <c r="C3067">
        <v>10.865872348</v>
      </c>
      <c r="D3067">
        <v>16.122956373299999</v>
      </c>
      <c r="E3067">
        <v>0</v>
      </c>
    </row>
    <row r="3068" spans="2:5" hidden="1" x14ac:dyDescent="0.3">
      <c r="B3068">
        <v>37589</v>
      </c>
      <c r="C3068">
        <v>10.8747882936</v>
      </c>
      <c r="D3068">
        <v>15.6838778732</v>
      </c>
      <c r="E3068">
        <v>0</v>
      </c>
    </row>
    <row r="3069" spans="2:5" hidden="1" x14ac:dyDescent="0.3">
      <c r="B3069">
        <v>37846</v>
      </c>
      <c r="C3069">
        <v>10.8837042391</v>
      </c>
      <c r="D3069">
        <v>15.244799373199999</v>
      </c>
      <c r="E3069">
        <v>0</v>
      </c>
    </row>
    <row r="3070" spans="2:5" hidden="1" x14ac:dyDescent="0.3">
      <c r="B3070">
        <v>37856</v>
      </c>
      <c r="C3070">
        <v>10.8868373038</v>
      </c>
      <c r="D3070">
        <v>7.9634374713399998</v>
      </c>
      <c r="E3070">
        <v>0</v>
      </c>
    </row>
    <row r="3071" spans="2:5" hidden="1" x14ac:dyDescent="0.3">
      <c r="B3071">
        <v>10302</v>
      </c>
      <c r="C3071">
        <v>10.8911764706</v>
      </c>
      <c r="D3071">
        <v>24.1</v>
      </c>
      <c r="E3071">
        <v>0</v>
      </c>
    </row>
    <row r="3072" spans="2:5" x14ac:dyDescent="0.3">
      <c r="B3072">
        <v>5785</v>
      </c>
      <c r="C3072">
        <v>10.9</v>
      </c>
      <c r="D3072">
        <v>0</v>
      </c>
      <c r="E3072">
        <v>0</v>
      </c>
    </row>
    <row r="3073" spans="2:5" hidden="1" x14ac:dyDescent="0.3">
      <c r="B3073">
        <v>6121</v>
      </c>
      <c r="C3073">
        <v>10.9</v>
      </c>
      <c r="D3073">
        <v>2.6</v>
      </c>
      <c r="E3073">
        <v>0</v>
      </c>
    </row>
    <row r="3074" spans="2:5" hidden="1" x14ac:dyDescent="0.3">
      <c r="B3074">
        <v>6743</v>
      </c>
      <c r="C3074">
        <v>10.9</v>
      </c>
      <c r="D3074">
        <v>0.86666666666699999</v>
      </c>
      <c r="E3074">
        <v>0</v>
      </c>
    </row>
    <row r="3075" spans="2:5" hidden="1" x14ac:dyDescent="0.3">
      <c r="B3075">
        <v>6753</v>
      </c>
      <c r="C3075">
        <v>10.9</v>
      </c>
      <c r="D3075">
        <v>1.7333333333300001</v>
      </c>
      <c r="E3075">
        <v>0</v>
      </c>
    </row>
    <row r="3076" spans="2:5" hidden="1" x14ac:dyDescent="0.3">
      <c r="B3076">
        <v>37553</v>
      </c>
      <c r="C3076">
        <v>10.9156299125</v>
      </c>
      <c r="D3076">
        <v>7.4903581035300002</v>
      </c>
      <c r="E3076">
        <v>0</v>
      </c>
    </row>
    <row r="3077" spans="2:5" hidden="1" x14ac:dyDescent="0.3">
      <c r="B3077">
        <v>37077</v>
      </c>
      <c r="C3077">
        <v>10.934701346000001</v>
      </c>
      <c r="D3077">
        <v>23.188549864399999</v>
      </c>
      <c r="E3077">
        <v>0</v>
      </c>
    </row>
    <row r="3078" spans="2:5" hidden="1" x14ac:dyDescent="0.3">
      <c r="B3078">
        <v>37887</v>
      </c>
      <c r="C3078">
        <v>10.9444225212</v>
      </c>
      <c r="D3078">
        <v>7.0172787357199997</v>
      </c>
      <c r="E3078">
        <v>0</v>
      </c>
    </row>
    <row r="3079" spans="2:5" hidden="1" x14ac:dyDescent="0.3">
      <c r="B3079">
        <v>37217</v>
      </c>
      <c r="C3079">
        <v>10.9706472421</v>
      </c>
      <c r="D3079">
        <v>22.2943933229</v>
      </c>
      <c r="E3079">
        <v>0</v>
      </c>
    </row>
    <row r="3080" spans="2:5" hidden="1" x14ac:dyDescent="0.3">
      <c r="B3080">
        <v>37490</v>
      </c>
      <c r="C3080">
        <v>10.989180106699999</v>
      </c>
      <c r="D3080">
        <v>6.5684811413400004</v>
      </c>
      <c r="E3080">
        <v>0</v>
      </c>
    </row>
    <row r="3081" spans="2:5" hidden="1" x14ac:dyDescent="0.3">
      <c r="B3081">
        <v>37340</v>
      </c>
      <c r="C3081">
        <v>11.012255744799999</v>
      </c>
      <c r="D3081">
        <v>21.403953084099999</v>
      </c>
      <c r="E3081">
        <v>0</v>
      </c>
    </row>
    <row r="3082" spans="2:5" hidden="1" x14ac:dyDescent="0.3">
      <c r="B3082">
        <v>38110</v>
      </c>
      <c r="C3082">
        <v>11.0339376921</v>
      </c>
      <c r="D3082">
        <v>6.1196835469600002</v>
      </c>
      <c r="E3082">
        <v>0</v>
      </c>
    </row>
    <row r="3083" spans="2:5" hidden="1" x14ac:dyDescent="0.3">
      <c r="B3083">
        <v>37439</v>
      </c>
      <c r="C3083">
        <v>11.0612409956</v>
      </c>
      <c r="D3083">
        <v>20.511821913399999</v>
      </c>
      <c r="E3083">
        <v>0</v>
      </c>
    </row>
    <row r="3084" spans="2:5" hidden="1" x14ac:dyDescent="0.3">
      <c r="B3084">
        <v>37401</v>
      </c>
      <c r="C3084">
        <v>11.0711126144</v>
      </c>
      <c r="D3084">
        <v>5.6686477384399998</v>
      </c>
      <c r="E3084">
        <v>0</v>
      </c>
    </row>
    <row r="3085" spans="2:5" hidden="1" x14ac:dyDescent="0.3">
      <c r="B3085">
        <v>37520</v>
      </c>
      <c r="C3085">
        <v>11.103502835600001</v>
      </c>
      <c r="D3085">
        <v>19.633457482899999</v>
      </c>
      <c r="E3085">
        <v>0</v>
      </c>
    </row>
    <row r="3086" spans="2:5" hidden="1" x14ac:dyDescent="0.3">
      <c r="B3086">
        <v>37936</v>
      </c>
      <c r="C3086">
        <v>11.108287536700001</v>
      </c>
      <c r="D3086">
        <v>5.2176119299200003</v>
      </c>
      <c r="E3086">
        <v>0</v>
      </c>
    </row>
    <row r="3087" spans="2:5" hidden="1" x14ac:dyDescent="0.3">
      <c r="B3087">
        <v>37567</v>
      </c>
      <c r="C3087">
        <v>11.1274579915</v>
      </c>
      <c r="D3087">
        <v>11.7121628434</v>
      </c>
      <c r="E3087">
        <v>0</v>
      </c>
    </row>
    <row r="3088" spans="2:5" hidden="1" x14ac:dyDescent="0.3">
      <c r="B3088">
        <v>37568</v>
      </c>
      <c r="C3088">
        <v>11.132308362</v>
      </c>
      <c r="D3088">
        <v>10.7981057974</v>
      </c>
      <c r="E3088">
        <v>0</v>
      </c>
    </row>
    <row r="3089" spans="2:5" hidden="1" x14ac:dyDescent="0.3">
      <c r="B3089">
        <v>37566</v>
      </c>
      <c r="C3089">
        <v>11.1426054938</v>
      </c>
      <c r="D3089">
        <v>12.604811571799999</v>
      </c>
      <c r="E3089">
        <v>0</v>
      </c>
    </row>
    <row r="3090" spans="2:5" hidden="1" x14ac:dyDescent="0.3">
      <c r="B3090">
        <v>37297</v>
      </c>
      <c r="C3090">
        <v>11.1445736339</v>
      </c>
      <c r="D3090">
        <v>4.7744826708300003</v>
      </c>
      <c r="E3090">
        <v>0</v>
      </c>
    </row>
    <row r="3091" spans="2:5" hidden="1" x14ac:dyDescent="0.3">
      <c r="B3091">
        <v>37559</v>
      </c>
      <c r="C3091">
        <v>11.153807095299999</v>
      </c>
      <c r="D3091">
        <v>18.755405165900001</v>
      </c>
      <c r="E3091">
        <v>0</v>
      </c>
    </row>
    <row r="3092" spans="2:5" hidden="1" x14ac:dyDescent="0.3">
      <c r="B3092">
        <v>37569</v>
      </c>
      <c r="C3092">
        <v>11.170270990000001</v>
      </c>
      <c r="D3092">
        <v>9.8637455339700004</v>
      </c>
      <c r="E3092">
        <v>0</v>
      </c>
    </row>
    <row r="3093" spans="2:5" hidden="1" x14ac:dyDescent="0.3">
      <c r="B3093">
        <v>37998</v>
      </c>
      <c r="C3093">
        <v>11.1808597311</v>
      </c>
      <c r="D3093">
        <v>4.3313534117400003</v>
      </c>
      <c r="E3093">
        <v>0</v>
      </c>
    </row>
    <row r="3094" spans="2:5" hidden="1" x14ac:dyDescent="0.3">
      <c r="B3094">
        <v>37565</v>
      </c>
      <c r="C3094">
        <v>11.201842161</v>
      </c>
      <c r="D3094">
        <v>13.4905871966</v>
      </c>
      <c r="E3094">
        <v>0</v>
      </c>
    </row>
    <row r="3095" spans="2:5" hidden="1" x14ac:dyDescent="0.3">
      <c r="B3095">
        <v>37560</v>
      </c>
      <c r="C3095">
        <v>11.2120635906</v>
      </c>
      <c r="D3095">
        <v>17.889555309999999</v>
      </c>
      <c r="E3095">
        <v>0</v>
      </c>
    </row>
    <row r="3096" spans="2:5" hidden="1" x14ac:dyDescent="0.3">
      <c r="B3096">
        <v>37166</v>
      </c>
      <c r="C3096">
        <v>11.2130787999</v>
      </c>
      <c r="D3096">
        <v>3.8959395756599999</v>
      </c>
      <c r="E3096">
        <v>0</v>
      </c>
    </row>
    <row r="3097" spans="2:5" hidden="1" x14ac:dyDescent="0.3">
      <c r="B3097">
        <v>37570</v>
      </c>
      <c r="C3097">
        <v>11.232591967299999</v>
      </c>
      <c r="D3097">
        <v>8.9261383158999994</v>
      </c>
      <c r="E3097">
        <v>0</v>
      </c>
    </row>
    <row r="3098" spans="2:5" hidden="1" x14ac:dyDescent="0.3">
      <c r="B3098">
        <v>38069</v>
      </c>
      <c r="C3098">
        <v>11.2452978687</v>
      </c>
      <c r="D3098">
        <v>3.46052573958</v>
      </c>
      <c r="E3098">
        <v>0</v>
      </c>
    </row>
    <row r="3099" spans="2:5" hidden="1" x14ac:dyDescent="0.3">
      <c r="B3099">
        <v>37561</v>
      </c>
      <c r="C3099">
        <v>11.2561018901</v>
      </c>
      <c r="D3099">
        <v>17.035201546300001</v>
      </c>
      <c r="E3099">
        <v>0</v>
      </c>
    </row>
    <row r="3100" spans="2:5" hidden="1" x14ac:dyDescent="0.3">
      <c r="B3100">
        <v>37564</v>
      </c>
      <c r="C3100">
        <v>11.2686216445</v>
      </c>
      <c r="D3100">
        <v>14.3896187924</v>
      </c>
      <c r="E3100">
        <v>0</v>
      </c>
    </row>
    <row r="3101" spans="2:5" hidden="1" x14ac:dyDescent="0.3">
      <c r="B3101">
        <v>37024</v>
      </c>
      <c r="C3101">
        <v>11.272648934399999</v>
      </c>
      <c r="D3101">
        <v>3.03026286979</v>
      </c>
      <c r="E3101">
        <v>0</v>
      </c>
    </row>
    <row r="3102" spans="2:5" hidden="1" x14ac:dyDescent="0.3">
      <c r="B3102">
        <v>37562</v>
      </c>
      <c r="C3102">
        <v>11.2929320186</v>
      </c>
      <c r="D3102">
        <v>16.1740006761</v>
      </c>
      <c r="E3102">
        <v>0</v>
      </c>
    </row>
    <row r="3103" spans="2:5" x14ac:dyDescent="0.3">
      <c r="B3103">
        <v>5786</v>
      </c>
      <c r="C3103">
        <v>11.3</v>
      </c>
      <c r="D3103">
        <v>0</v>
      </c>
      <c r="E3103">
        <v>0</v>
      </c>
    </row>
    <row r="3104" spans="2:5" hidden="1" x14ac:dyDescent="0.3">
      <c r="B3104">
        <v>6122</v>
      </c>
      <c r="C3104">
        <v>11.3</v>
      </c>
      <c r="D3104">
        <v>2.6</v>
      </c>
      <c r="E3104">
        <v>0</v>
      </c>
    </row>
    <row r="3105" spans="2:5" hidden="1" x14ac:dyDescent="0.3">
      <c r="B3105">
        <v>6739</v>
      </c>
      <c r="C3105">
        <v>11.3</v>
      </c>
      <c r="D3105">
        <v>0.433333333333</v>
      </c>
      <c r="E3105">
        <v>0</v>
      </c>
    </row>
    <row r="3106" spans="2:5" hidden="1" x14ac:dyDescent="0.3">
      <c r="B3106">
        <v>6744</v>
      </c>
      <c r="C3106">
        <v>11.3</v>
      </c>
      <c r="D3106">
        <v>0.86666666666699999</v>
      </c>
      <c r="E3106">
        <v>0</v>
      </c>
    </row>
    <row r="3107" spans="2:5" hidden="1" x14ac:dyDescent="0.3">
      <c r="B3107">
        <v>6749</v>
      </c>
      <c r="C3107">
        <v>11.3</v>
      </c>
      <c r="D3107">
        <v>1.3</v>
      </c>
      <c r="E3107">
        <v>0</v>
      </c>
    </row>
    <row r="3108" spans="2:5" hidden="1" x14ac:dyDescent="0.3">
      <c r="B3108">
        <v>6754</v>
      </c>
      <c r="C3108">
        <v>11.3</v>
      </c>
      <c r="D3108">
        <v>1.7333333333300001</v>
      </c>
      <c r="E3108">
        <v>0</v>
      </c>
    </row>
    <row r="3109" spans="2:5" hidden="1" x14ac:dyDescent="0.3">
      <c r="B3109">
        <v>6759</v>
      </c>
      <c r="C3109">
        <v>11.3</v>
      </c>
      <c r="D3109">
        <v>2.1666666666699999</v>
      </c>
      <c r="E3109">
        <v>0</v>
      </c>
    </row>
    <row r="3110" spans="2:5" hidden="1" x14ac:dyDescent="0.3">
      <c r="B3110">
        <v>37563</v>
      </c>
      <c r="C3110">
        <v>11.3024434911</v>
      </c>
      <c r="D3110">
        <v>15.287660299000001</v>
      </c>
      <c r="E3110">
        <v>0</v>
      </c>
    </row>
    <row r="3111" spans="2:5" hidden="1" x14ac:dyDescent="0.3">
      <c r="B3111">
        <v>37736</v>
      </c>
      <c r="C3111">
        <v>11.303346186900001</v>
      </c>
      <c r="D3111">
        <v>7.9934419882599999</v>
      </c>
      <c r="E3111">
        <v>0</v>
      </c>
    </row>
    <row r="3112" spans="2:5" hidden="1" x14ac:dyDescent="0.3">
      <c r="B3112">
        <v>10303</v>
      </c>
      <c r="C3112">
        <v>11.364705882399999</v>
      </c>
      <c r="D3112">
        <v>24.1</v>
      </c>
      <c r="E3112">
        <v>0</v>
      </c>
    </row>
    <row r="3113" spans="2:5" hidden="1" x14ac:dyDescent="0.3">
      <c r="B3113">
        <v>37716</v>
      </c>
      <c r="C3113">
        <v>11.366219447700001</v>
      </c>
      <c r="D3113">
        <v>7.0597086466599999</v>
      </c>
      <c r="E3113">
        <v>0</v>
      </c>
    </row>
    <row r="3114" spans="2:5" hidden="1" x14ac:dyDescent="0.3">
      <c r="B3114">
        <v>37004</v>
      </c>
      <c r="C3114">
        <v>11.3847529599</v>
      </c>
      <c r="D3114">
        <v>23.6479203715</v>
      </c>
      <c r="E3114">
        <v>0</v>
      </c>
    </row>
    <row r="3115" spans="2:5" hidden="1" x14ac:dyDescent="0.3">
      <c r="B3115">
        <v>38089</v>
      </c>
      <c r="C3115">
        <v>11.404800037499999</v>
      </c>
      <c r="D3115">
        <v>23.1958407431</v>
      </c>
      <c r="E3115">
        <v>0</v>
      </c>
    </row>
    <row r="3116" spans="2:5" hidden="1" x14ac:dyDescent="0.3">
      <c r="B3116">
        <v>37148</v>
      </c>
      <c r="C3116">
        <v>11.422396448200001</v>
      </c>
      <c r="D3116">
        <v>22.7533568514</v>
      </c>
      <c r="E3116">
        <v>0</v>
      </c>
    </row>
    <row r="3117" spans="2:5" hidden="1" x14ac:dyDescent="0.3">
      <c r="B3117">
        <v>38016</v>
      </c>
      <c r="C3117">
        <v>11.439992859</v>
      </c>
      <c r="D3117">
        <v>22.310872959699999</v>
      </c>
      <c r="E3117">
        <v>0</v>
      </c>
    </row>
    <row r="3118" spans="2:5" hidden="1" x14ac:dyDescent="0.3">
      <c r="B3118">
        <v>37449</v>
      </c>
      <c r="C3118">
        <v>11.443657782200001</v>
      </c>
      <c r="D3118">
        <v>6.1503506027699997</v>
      </c>
      <c r="E3118">
        <v>0</v>
      </c>
    </row>
    <row r="3119" spans="2:5" hidden="1" x14ac:dyDescent="0.3">
      <c r="B3119">
        <v>37281</v>
      </c>
      <c r="C3119">
        <v>11.4604189346</v>
      </c>
      <c r="D3119">
        <v>21.870759402400001</v>
      </c>
      <c r="E3119">
        <v>0</v>
      </c>
    </row>
    <row r="3120" spans="2:5" hidden="1" x14ac:dyDescent="0.3">
      <c r="B3120">
        <v>37952</v>
      </c>
      <c r="C3120">
        <v>11.480845010199999</v>
      </c>
      <c r="D3120">
        <v>21.430645845099999</v>
      </c>
      <c r="E3120">
        <v>0</v>
      </c>
    </row>
    <row r="3121" spans="2:5" hidden="1" x14ac:dyDescent="0.3">
      <c r="B3121">
        <v>37390</v>
      </c>
      <c r="C3121">
        <v>11.5053431269</v>
      </c>
      <c r="D3121">
        <v>20.9891372365</v>
      </c>
      <c r="E3121">
        <v>0</v>
      </c>
    </row>
    <row r="3122" spans="2:5" hidden="1" x14ac:dyDescent="0.3">
      <c r="B3122">
        <v>37352</v>
      </c>
      <c r="C3122">
        <v>11.5160628871</v>
      </c>
      <c r="D3122">
        <v>5.2439916675899996</v>
      </c>
      <c r="E3122">
        <v>0</v>
      </c>
    </row>
    <row r="3123" spans="2:5" hidden="1" x14ac:dyDescent="0.3">
      <c r="B3123">
        <v>38099</v>
      </c>
      <c r="C3123">
        <v>11.5298412436</v>
      </c>
      <c r="D3123">
        <v>20.547628627999998</v>
      </c>
      <c r="E3123">
        <v>0</v>
      </c>
    </row>
    <row r="3124" spans="2:5" hidden="1" x14ac:dyDescent="0.3">
      <c r="B3124">
        <v>37482</v>
      </c>
      <c r="C3124">
        <v>11.550622880100001</v>
      </c>
      <c r="D3124">
        <v>20.113178969100002</v>
      </c>
      <c r="E3124">
        <v>0</v>
      </c>
    </row>
    <row r="3125" spans="2:5" hidden="1" x14ac:dyDescent="0.3">
      <c r="B3125">
        <v>37895</v>
      </c>
      <c r="C3125">
        <v>11.571404516599999</v>
      </c>
      <c r="D3125">
        <v>19.6787293103</v>
      </c>
      <c r="E3125">
        <v>0</v>
      </c>
    </row>
    <row r="3126" spans="2:5" hidden="1" x14ac:dyDescent="0.3">
      <c r="B3126">
        <v>37233</v>
      </c>
      <c r="C3126">
        <v>11.5858932937</v>
      </c>
      <c r="D3126">
        <v>4.3504532886599998</v>
      </c>
      <c r="E3126">
        <v>0</v>
      </c>
    </row>
    <row r="3127" spans="2:5" hidden="1" x14ac:dyDescent="0.3">
      <c r="B3127">
        <v>37871</v>
      </c>
      <c r="C3127">
        <v>11.588194893900001</v>
      </c>
      <c r="D3127">
        <v>11.7327398567</v>
      </c>
      <c r="E3127">
        <v>0</v>
      </c>
    </row>
    <row r="3128" spans="2:5" hidden="1" x14ac:dyDescent="0.3">
      <c r="B3128">
        <v>37544</v>
      </c>
      <c r="C3128">
        <v>11.590861483299999</v>
      </c>
      <c r="D3128">
        <v>11.272926915299999</v>
      </c>
      <c r="E3128">
        <v>0</v>
      </c>
    </row>
    <row r="3129" spans="2:5" hidden="1" x14ac:dyDescent="0.3">
      <c r="B3129">
        <v>37870</v>
      </c>
      <c r="C3129">
        <v>11.5935280727</v>
      </c>
      <c r="D3129">
        <v>10.8131139738</v>
      </c>
      <c r="E3129">
        <v>0</v>
      </c>
    </row>
    <row r="3130" spans="2:5" hidden="1" x14ac:dyDescent="0.3">
      <c r="B3130">
        <v>37535</v>
      </c>
      <c r="C3130">
        <v>11.5960916132</v>
      </c>
      <c r="D3130">
        <v>19.244013467999999</v>
      </c>
      <c r="E3130">
        <v>0</v>
      </c>
    </row>
    <row r="3131" spans="2:5" hidden="1" x14ac:dyDescent="0.3">
      <c r="B3131">
        <v>37543</v>
      </c>
      <c r="C3131">
        <v>11.596776166</v>
      </c>
      <c r="D3131">
        <v>12.182771583499999</v>
      </c>
      <c r="E3131">
        <v>0</v>
      </c>
    </row>
    <row r="3132" spans="2:5" hidden="1" x14ac:dyDescent="0.3">
      <c r="B3132">
        <v>37545</v>
      </c>
      <c r="C3132">
        <v>11.601726274000001</v>
      </c>
      <c r="D3132">
        <v>10.3471070479</v>
      </c>
      <c r="E3132">
        <v>0</v>
      </c>
    </row>
    <row r="3133" spans="2:5" hidden="1" x14ac:dyDescent="0.3">
      <c r="B3133">
        <v>37872</v>
      </c>
      <c r="C3133">
        <v>11.6053574382</v>
      </c>
      <c r="D3133">
        <v>12.6328033103</v>
      </c>
      <c r="E3133">
        <v>0</v>
      </c>
    </row>
    <row r="3134" spans="2:5" hidden="1" x14ac:dyDescent="0.3">
      <c r="B3134">
        <v>37869</v>
      </c>
      <c r="C3134">
        <v>11.6099244753</v>
      </c>
      <c r="D3134">
        <v>9.8811001220300003</v>
      </c>
      <c r="E3134">
        <v>0</v>
      </c>
    </row>
    <row r="3135" spans="2:5" hidden="1" x14ac:dyDescent="0.3">
      <c r="B3135">
        <v>37879</v>
      </c>
      <c r="C3135">
        <v>11.6207787098</v>
      </c>
      <c r="D3135">
        <v>18.809297625700001</v>
      </c>
      <c r="E3135">
        <v>0</v>
      </c>
    </row>
    <row r="3136" spans="2:5" hidden="1" x14ac:dyDescent="0.3">
      <c r="B3136">
        <v>37542</v>
      </c>
      <c r="C3136">
        <v>11.6255365066</v>
      </c>
      <c r="D3136">
        <v>13.078532324199999</v>
      </c>
      <c r="E3136">
        <v>0</v>
      </c>
    </row>
    <row r="3137" spans="2:5" hidden="1" x14ac:dyDescent="0.3">
      <c r="B3137">
        <v>37546</v>
      </c>
      <c r="C3137">
        <v>11.6358116376</v>
      </c>
      <c r="D3137">
        <v>9.4158558418599991</v>
      </c>
      <c r="E3137">
        <v>0</v>
      </c>
    </row>
    <row r="3138" spans="2:5" hidden="1" x14ac:dyDescent="0.3">
      <c r="B3138">
        <v>37536</v>
      </c>
      <c r="C3138">
        <v>11.6424777781</v>
      </c>
      <c r="D3138">
        <v>18.379846773899999</v>
      </c>
      <c r="E3138">
        <v>0</v>
      </c>
    </row>
    <row r="3139" spans="2:5" hidden="1" x14ac:dyDescent="0.3">
      <c r="B3139">
        <v>37873</v>
      </c>
      <c r="C3139">
        <v>11.645715575100001</v>
      </c>
      <c r="D3139">
        <v>13.524261338200001</v>
      </c>
      <c r="E3139">
        <v>0</v>
      </c>
    </row>
    <row r="3140" spans="2:5" hidden="1" x14ac:dyDescent="0.3">
      <c r="B3140">
        <v>37097</v>
      </c>
      <c r="C3140">
        <v>11.647769930400001</v>
      </c>
      <c r="D3140">
        <v>3.4704833948</v>
      </c>
      <c r="E3140">
        <v>0</v>
      </c>
    </row>
    <row r="3141" spans="2:5" hidden="1" x14ac:dyDescent="0.3">
      <c r="B3141">
        <v>37868</v>
      </c>
      <c r="C3141">
        <v>11.6616987999</v>
      </c>
      <c r="D3141">
        <v>8.9506115616899997</v>
      </c>
      <c r="E3141">
        <v>0</v>
      </c>
    </row>
    <row r="3142" spans="2:5" hidden="1" x14ac:dyDescent="0.3">
      <c r="B3142">
        <v>37878</v>
      </c>
      <c r="C3142">
        <v>11.6641768463</v>
      </c>
      <c r="D3142">
        <v>17.9503959221</v>
      </c>
      <c r="E3142">
        <v>0</v>
      </c>
    </row>
    <row r="3143" spans="2:5" hidden="1" x14ac:dyDescent="0.3">
      <c r="B3143">
        <v>37541</v>
      </c>
      <c r="C3143">
        <v>11.669656918799999</v>
      </c>
      <c r="D3143">
        <v>13.975757542</v>
      </c>
      <c r="E3143">
        <v>0</v>
      </c>
    </row>
    <row r="3144" spans="2:5" hidden="1" x14ac:dyDescent="0.3">
      <c r="B3144">
        <v>37537</v>
      </c>
      <c r="C3144">
        <v>11.6816599095</v>
      </c>
      <c r="D3144">
        <v>17.519235246499999</v>
      </c>
      <c r="E3144">
        <v>0</v>
      </c>
    </row>
    <row r="3145" spans="2:5" hidden="1" x14ac:dyDescent="0.3">
      <c r="B3145">
        <v>37547</v>
      </c>
      <c r="C3145">
        <v>11.690776934900001</v>
      </c>
      <c r="D3145">
        <v>8.4870290334299998</v>
      </c>
      <c r="E3145">
        <v>0</v>
      </c>
    </row>
    <row r="3146" spans="2:5" hidden="1" x14ac:dyDescent="0.3">
      <c r="B3146">
        <v>37874</v>
      </c>
      <c r="C3146">
        <v>11.6935982625</v>
      </c>
      <c r="D3146">
        <v>14.4272537458</v>
      </c>
      <c r="E3146">
        <v>0</v>
      </c>
    </row>
    <row r="3147" spans="2:5" hidden="1" x14ac:dyDescent="0.3">
      <c r="B3147">
        <v>37877</v>
      </c>
      <c r="C3147">
        <v>11.699142972600001</v>
      </c>
      <c r="D3147">
        <v>17.0880745708</v>
      </c>
      <c r="E3147">
        <v>0</v>
      </c>
    </row>
    <row r="3148" spans="2:5" x14ac:dyDescent="0.3">
      <c r="B3148">
        <v>5787</v>
      </c>
      <c r="C3148">
        <v>11.7</v>
      </c>
      <c r="D3148">
        <v>0</v>
      </c>
      <c r="E3148">
        <v>0</v>
      </c>
    </row>
    <row r="3149" spans="2:5" hidden="1" x14ac:dyDescent="0.3">
      <c r="B3149">
        <v>6123</v>
      </c>
      <c r="C3149">
        <v>11.7</v>
      </c>
      <c r="D3149">
        <v>2.6</v>
      </c>
      <c r="E3149">
        <v>0</v>
      </c>
    </row>
    <row r="3150" spans="2:5" hidden="1" x14ac:dyDescent="0.3">
      <c r="B3150">
        <v>6745</v>
      </c>
      <c r="C3150">
        <v>11.7</v>
      </c>
      <c r="D3150">
        <v>0.86666666666699999</v>
      </c>
      <c r="E3150">
        <v>0</v>
      </c>
    </row>
    <row r="3151" spans="2:5" hidden="1" x14ac:dyDescent="0.3">
      <c r="B3151">
        <v>6755</v>
      </c>
      <c r="C3151">
        <v>11.7</v>
      </c>
      <c r="D3151">
        <v>1.7333333333300001</v>
      </c>
      <c r="E3151">
        <v>0</v>
      </c>
    </row>
    <row r="3152" spans="2:5" hidden="1" x14ac:dyDescent="0.3">
      <c r="B3152">
        <v>37540</v>
      </c>
      <c r="C3152">
        <v>11.707390502799999</v>
      </c>
      <c r="D3152">
        <v>14.8788874853</v>
      </c>
      <c r="E3152">
        <v>0</v>
      </c>
    </row>
    <row r="3153" spans="2:5" hidden="1" x14ac:dyDescent="0.3">
      <c r="B3153">
        <v>37538</v>
      </c>
      <c r="C3153">
        <v>11.709567330900001</v>
      </c>
      <c r="D3153">
        <v>16.6565597749</v>
      </c>
      <c r="E3153">
        <v>0</v>
      </c>
    </row>
    <row r="3154" spans="2:5" hidden="1" x14ac:dyDescent="0.3">
      <c r="B3154">
        <v>37867</v>
      </c>
      <c r="C3154">
        <v>11.719855069899999</v>
      </c>
      <c r="D3154">
        <v>8.0234465051800008</v>
      </c>
      <c r="E3154">
        <v>0</v>
      </c>
    </row>
    <row r="3155" spans="2:5" hidden="1" x14ac:dyDescent="0.3">
      <c r="B3155">
        <v>37876</v>
      </c>
      <c r="C3155">
        <v>11.7199916892</v>
      </c>
      <c r="D3155">
        <v>16.225044978900002</v>
      </c>
      <c r="E3155">
        <v>0</v>
      </c>
    </row>
    <row r="3156" spans="2:5" hidden="1" x14ac:dyDescent="0.3">
      <c r="B3156">
        <v>37539</v>
      </c>
      <c r="C3156">
        <v>11.7205872161</v>
      </c>
      <c r="D3156">
        <v>15.777783101900001</v>
      </c>
      <c r="E3156">
        <v>0</v>
      </c>
    </row>
    <row r="3157" spans="2:5" hidden="1" x14ac:dyDescent="0.3">
      <c r="B3157">
        <v>37875</v>
      </c>
      <c r="C3157">
        <v>11.721182743</v>
      </c>
      <c r="D3157">
        <v>15.3305212248</v>
      </c>
      <c r="E3157">
        <v>0</v>
      </c>
    </row>
    <row r="3158" spans="2:5" hidden="1" x14ac:dyDescent="0.3">
      <c r="B3158">
        <v>37548</v>
      </c>
      <c r="C3158">
        <v>11.7539357221</v>
      </c>
      <c r="D3158">
        <v>7.5627925313800004</v>
      </c>
      <c r="E3158">
        <v>0</v>
      </c>
    </row>
    <row r="3159" spans="2:5" hidden="1" x14ac:dyDescent="0.3">
      <c r="B3159">
        <v>37866</v>
      </c>
      <c r="C3159">
        <v>11.7880163742</v>
      </c>
      <c r="D3159">
        <v>7.10213855759</v>
      </c>
      <c r="E3159">
        <v>0</v>
      </c>
    </row>
    <row r="3160" spans="2:5" hidden="1" x14ac:dyDescent="0.3">
      <c r="B3160">
        <v>37717</v>
      </c>
      <c r="C3160">
        <v>11.8206971233</v>
      </c>
      <c r="D3160">
        <v>6.64157810809</v>
      </c>
      <c r="E3160">
        <v>0</v>
      </c>
    </row>
    <row r="3161" spans="2:5" hidden="1" x14ac:dyDescent="0.3">
      <c r="B3161">
        <v>10304</v>
      </c>
      <c r="C3161">
        <v>11.8382352941</v>
      </c>
      <c r="D3161">
        <v>24.1</v>
      </c>
      <c r="E3161">
        <v>0</v>
      </c>
    </row>
    <row r="3162" spans="2:5" hidden="1" x14ac:dyDescent="0.3">
      <c r="B3162">
        <v>38109</v>
      </c>
      <c r="C3162">
        <v>11.853377872399999</v>
      </c>
      <c r="D3162">
        <v>6.1810176585800001</v>
      </c>
      <c r="E3162">
        <v>0</v>
      </c>
    </row>
    <row r="3163" spans="2:5" hidden="1" x14ac:dyDescent="0.3">
      <c r="B3163">
        <v>37076</v>
      </c>
      <c r="C3163">
        <v>11.873466282600001</v>
      </c>
      <c r="D3163">
        <v>23.206357730299999</v>
      </c>
      <c r="E3163">
        <v>0</v>
      </c>
    </row>
    <row r="3164" spans="2:5" hidden="1" x14ac:dyDescent="0.3">
      <c r="B3164">
        <v>37400</v>
      </c>
      <c r="C3164">
        <v>11.888608054900001</v>
      </c>
      <c r="D3164">
        <v>5.7256945319100003</v>
      </c>
      <c r="E3164">
        <v>0</v>
      </c>
    </row>
    <row r="3165" spans="2:5" hidden="1" x14ac:dyDescent="0.3">
      <c r="B3165">
        <v>37216</v>
      </c>
      <c r="C3165">
        <v>11.908295304299999</v>
      </c>
      <c r="D3165">
        <v>22.331406953999998</v>
      </c>
      <c r="E3165">
        <v>0</v>
      </c>
    </row>
    <row r="3166" spans="2:5" hidden="1" x14ac:dyDescent="0.3">
      <c r="B3166">
        <v>37937</v>
      </c>
      <c r="C3166">
        <v>11.9238382375</v>
      </c>
      <c r="D3166">
        <v>5.2703714052499997</v>
      </c>
      <c r="E3166">
        <v>0</v>
      </c>
    </row>
    <row r="3167" spans="2:5" hidden="1" x14ac:dyDescent="0.3">
      <c r="B3167">
        <v>37339</v>
      </c>
      <c r="C3167">
        <v>11.9518778219</v>
      </c>
      <c r="D3167">
        <v>21.456717926500001</v>
      </c>
      <c r="E3167">
        <v>0</v>
      </c>
    </row>
    <row r="3168" spans="2:5" hidden="1" x14ac:dyDescent="0.3">
      <c r="B3168">
        <v>37296</v>
      </c>
      <c r="C3168">
        <v>11.9573825468</v>
      </c>
      <c r="D3168">
        <v>4.8199622854099999</v>
      </c>
      <c r="E3168">
        <v>0</v>
      </c>
    </row>
    <row r="3169" spans="2:5" hidden="1" x14ac:dyDescent="0.3">
      <c r="B3169">
        <v>37999</v>
      </c>
      <c r="C3169">
        <v>11.9909268562</v>
      </c>
      <c r="D3169">
        <v>4.3695531655700002</v>
      </c>
      <c r="E3169">
        <v>0</v>
      </c>
    </row>
    <row r="3170" spans="2:5" hidden="1" x14ac:dyDescent="0.3">
      <c r="B3170">
        <v>37438</v>
      </c>
      <c r="C3170">
        <v>11.997949373499999</v>
      </c>
      <c r="D3170">
        <v>20.586299423900002</v>
      </c>
      <c r="E3170">
        <v>0</v>
      </c>
    </row>
    <row r="3171" spans="2:5" hidden="1" x14ac:dyDescent="0.3">
      <c r="B3171">
        <v>37165</v>
      </c>
      <c r="C3171">
        <v>12.020584424200001</v>
      </c>
      <c r="D3171">
        <v>3.9249971077899999</v>
      </c>
      <c r="E3171">
        <v>0</v>
      </c>
    </row>
    <row r="3172" spans="2:5" hidden="1" x14ac:dyDescent="0.3">
      <c r="B3172">
        <v>37498</v>
      </c>
      <c r="C3172">
        <v>12.037244999</v>
      </c>
      <c r="D3172">
        <v>19.7228981881</v>
      </c>
      <c r="E3172">
        <v>0</v>
      </c>
    </row>
    <row r="3173" spans="2:5" hidden="1" x14ac:dyDescent="0.3">
      <c r="B3173">
        <v>37508</v>
      </c>
      <c r="C3173">
        <v>12.037393099000001</v>
      </c>
      <c r="D3173">
        <v>10.8359181773</v>
      </c>
      <c r="E3173">
        <v>0</v>
      </c>
    </row>
    <row r="3174" spans="2:5" hidden="1" x14ac:dyDescent="0.3">
      <c r="B3174">
        <v>37507</v>
      </c>
      <c r="C3174">
        <v>12.037985813800001</v>
      </c>
      <c r="D3174">
        <v>11.755056788799999</v>
      </c>
      <c r="E3174">
        <v>0</v>
      </c>
    </row>
    <row r="3175" spans="2:5" hidden="1" x14ac:dyDescent="0.3">
      <c r="B3175">
        <v>37509</v>
      </c>
      <c r="C3175">
        <v>12.0492599478</v>
      </c>
      <c r="D3175">
        <v>9.9058311680600006</v>
      </c>
      <c r="E3175">
        <v>0</v>
      </c>
    </row>
    <row r="3176" spans="2:5" hidden="1" x14ac:dyDescent="0.3">
      <c r="B3176">
        <v>38070</v>
      </c>
      <c r="C3176">
        <v>12.0502419922</v>
      </c>
      <c r="D3176">
        <v>3.48044105002</v>
      </c>
      <c r="E3176">
        <v>0</v>
      </c>
    </row>
    <row r="3177" spans="2:5" hidden="1" x14ac:dyDescent="0.3">
      <c r="B3177">
        <v>37506</v>
      </c>
      <c r="C3177">
        <v>12.052518532900001</v>
      </c>
      <c r="D3177">
        <v>12.6634380896</v>
      </c>
      <c r="E3177">
        <v>0</v>
      </c>
    </row>
    <row r="3178" spans="2:5" hidden="1" x14ac:dyDescent="0.3">
      <c r="B3178">
        <v>37023</v>
      </c>
      <c r="C3178">
        <v>12.075120996100001</v>
      </c>
      <c r="D3178">
        <v>3.0402205250100001</v>
      </c>
      <c r="E3178">
        <v>0</v>
      </c>
    </row>
    <row r="3179" spans="2:5" hidden="1" x14ac:dyDescent="0.3">
      <c r="B3179">
        <v>37499</v>
      </c>
      <c r="C3179">
        <v>12.080102613699999</v>
      </c>
      <c r="D3179">
        <v>18.857944858500002</v>
      </c>
      <c r="E3179">
        <v>0</v>
      </c>
    </row>
    <row r="3180" spans="2:5" hidden="1" x14ac:dyDescent="0.3">
      <c r="B3180">
        <v>37505</v>
      </c>
      <c r="C3180">
        <v>12.0859983223</v>
      </c>
      <c r="D3180">
        <v>13.564562327599999</v>
      </c>
      <c r="E3180">
        <v>0</v>
      </c>
    </row>
    <row r="3181" spans="2:5" hidden="1" x14ac:dyDescent="0.3">
      <c r="B3181">
        <v>37510</v>
      </c>
      <c r="C3181">
        <v>12.0954225214</v>
      </c>
      <c r="D3181">
        <v>8.9785649589999998</v>
      </c>
      <c r="E3181">
        <v>0</v>
      </c>
    </row>
    <row r="3182" spans="2:5" x14ac:dyDescent="0.3">
      <c r="B3182">
        <v>5788</v>
      </c>
      <c r="C3182">
        <v>12.1</v>
      </c>
      <c r="D3182">
        <v>0</v>
      </c>
      <c r="E3182">
        <v>0</v>
      </c>
    </row>
    <row r="3183" spans="2:5" hidden="1" x14ac:dyDescent="0.3">
      <c r="B3183">
        <v>6124</v>
      </c>
      <c r="C3183">
        <v>12.1</v>
      </c>
      <c r="D3183">
        <v>2.6</v>
      </c>
      <c r="E3183">
        <v>0</v>
      </c>
    </row>
    <row r="3184" spans="2:5" hidden="1" x14ac:dyDescent="0.3">
      <c r="B3184">
        <v>6740</v>
      </c>
      <c r="C3184">
        <v>12.1</v>
      </c>
      <c r="D3184">
        <v>0.433333333333</v>
      </c>
      <c r="E3184">
        <v>0</v>
      </c>
    </row>
    <row r="3185" spans="2:5" hidden="1" x14ac:dyDescent="0.3">
      <c r="B3185">
        <v>6746</v>
      </c>
      <c r="C3185">
        <v>12.1</v>
      </c>
      <c r="D3185">
        <v>0.86666666666699999</v>
      </c>
      <c r="E3185">
        <v>0</v>
      </c>
    </row>
    <row r="3186" spans="2:5" hidden="1" x14ac:dyDescent="0.3">
      <c r="B3186">
        <v>6750</v>
      </c>
      <c r="C3186">
        <v>12.1</v>
      </c>
      <c r="D3186">
        <v>1.3</v>
      </c>
      <c r="E3186">
        <v>0</v>
      </c>
    </row>
    <row r="3187" spans="2:5" hidden="1" x14ac:dyDescent="0.3">
      <c r="B3187">
        <v>6756</v>
      </c>
      <c r="C3187">
        <v>12.1</v>
      </c>
      <c r="D3187">
        <v>1.7333333333300001</v>
      </c>
      <c r="E3187">
        <v>0</v>
      </c>
    </row>
    <row r="3188" spans="2:5" hidden="1" x14ac:dyDescent="0.3">
      <c r="B3188">
        <v>6760</v>
      </c>
      <c r="C3188">
        <v>12.1</v>
      </c>
      <c r="D3188">
        <v>2.1666666666699999</v>
      </c>
      <c r="E3188">
        <v>0</v>
      </c>
    </row>
    <row r="3189" spans="2:5" hidden="1" x14ac:dyDescent="0.3">
      <c r="B3189">
        <v>37500</v>
      </c>
      <c r="C3189">
        <v>12.1189589735</v>
      </c>
      <c r="D3189">
        <v>17.9982559886</v>
      </c>
      <c r="E3189">
        <v>0</v>
      </c>
    </row>
    <row r="3190" spans="2:5" hidden="1" x14ac:dyDescent="0.3">
      <c r="B3190">
        <v>37504</v>
      </c>
      <c r="C3190">
        <v>12.123692893899999</v>
      </c>
      <c r="D3190">
        <v>14.467827035199999</v>
      </c>
      <c r="E3190">
        <v>0</v>
      </c>
    </row>
    <row r="3191" spans="2:5" hidden="1" x14ac:dyDescent="0.3">
      <c r="B3191">
        <v>37501</v>
      </c>
      <c r="C3191">
        <v>12.143121343600001</v>
      </c>
      <c r="D3191">
        <v>17.134147893800002</v>
      </c>
      <c r="E3191">
        <v>0</v>
      </c>
    </row>
    <row r="3192" spans="2:5" hidden="1" x14ac:dyDescent="0.3">
      <c r="B3192">
        <v>37511</v>
      </c>
      <c r="C3192">
        <v>12.147122586</v>
      </c>
      <c r="D3192">
        <v>8.0522467421900004</v>
      </c>
      <c r="E3192">
        <v>0</v>
      </c>
    </row>
    <row r="3193" spans="2:5" hidden="1" x14ac:dyDescent="0.3">
      <c r="B3193">
        <v>37503</v>
      </c>
      <c r="C3193">
        <v>12.148299015699999</v>
      </c>
      <c r="D3193">
        <v>15.370272290300001</v>
      </c>
      <c r="E3193">
        <v>0</v>
      </c>
    </row>
    <row r="3194" spans="2:5" hidden="1" x14ac:dyDescent="0.3">
      <c r="B3194">
        <v>37502</v>
      </c>
      <c r="C3194">
        <v>12.1538204808</v>
      </c>
      <c r="D3194">
        <v>16.264603452799999</v>
      </c>
      <c r="E3194">
        <v>0</v>
      </c>
    </row>
    <row r="3195" spans="2:5" hidden="1" x14ac:dyDescent="0.3">
      <c r="B3195">
        <v>37512</v>
      </c>
      <c r="C3195">
        <v>12.2080492853</v>
      </c>
      <c r="D3195">
        <v>7.1310783760599996</v>
      </c>
      <c r="E3195">
        <v>0</v>
      </c>
    </row>
    <row r="3196" spans="2:5" hidden="1" x14ac:dyDescent="0.3">
      <c r="B3196">
        <v>37448</v>
      </c>
      <c r="C3196">
        <v>12.2680797515</v>
      </c>
      <c r="D3196">
        <v>6.2092989683399997</v>
      </c>
      <c r="E3196">
        <v>0</v>
      </c>
    </row>
    <row r="3197" spans="2:5" hidden="1" x14ac:dyDescent="0.3">
      <c r="B3197">
        <v>10305</v>
      </c>
      <c r="C3197">
        <v>12.3117647059</v>
      </c>
      <c r="D3197">
        <v>24.1</v>
      </c>
      <c r="E3197">
        <v>0</v>
      </c>
    </row>
    <row r="3198" spans="2:5" hidden="1" x14ac:dyDescent="0.3">
      <c r="B3198">
        <v>37003</v>
      </c>
      <c r="C3198">
        <v>12.326948616799999</v>
      </c>
      <c r="D3198">
        <v>23.658437358699999</v>
      </c>
      <c r="E3198">
        <v>0</v>
      </c>
    </row>
    <row r="3199" spans="2:5" hidden="1" x14ac:dyDescent="0.3">
      <c r="B3199">
        <v>37351</v>
      </c>
      <c r="C3199">
        <v>12.3328550551</v>
      </c>
      <c r="D3199">
        <v>5.2946364237400001</v>
      </c>
      <c r="E3199">
        <v>0</v>
      </c>
    </row>
    <row r="3200" spans="2:5" hidden="1" x14ac:dyDescent="0.3">
      <c r="B3200">
        <v>38090</v>
      </c>
      <c r="C3200">
        <v>12.3421325277</v>
      </c>
      <c r="D3200">
        <v>23.2168747174</v>
      </c>
      <c r="E3200">
        <v>0</v>
      </c>
    </row>
    <row r="3201" spans="2:5" hidden="1" x14ac:dyDescent="0.3">
      <c r="B3201">
        <v>37147</v>
      </c>
      <c r="C3201">
        <v>12.359365138599999</v>
      </c>
      <c r="D3201">
        <v>22.784407832900001</v>
      </c>
      <c r="E3201">
        <v>0</v>
      </c>
    </row>
    <row r="3202" spans="2:5" hidden="1" x14ac:dyDescent="0.3">
      <c r="B3202">
        <v>38017</v>
      </c>
      <c r="C3202">
        <v>12.3765977495</v>
      </c>
      <c r="D3202">
        <v>22.351940948399999</v>
      </c>
      <c r="E3202">
        <v>0</v>
      </c>
    </row>
    <row r="3203" spans="2:5" hidden="1" x14ac:dyDescent="0.3">
      <c r="B3203">
        <v>37232</v>
      </c>
      <c r="C3203">
        <v>12.396103155500001</v>
      </c>
      <c r="D3203">
        <v>4.3876273180099998</v>
      </c>
      <c r="E3203">
        <v>0</v>
      </c>
    </row>
    <row r="3204" spans="2:5" hidden="1" x14ac:dyDescent="0.3">
      <c r="B3204">
        <v>37280</v>
      </c>
      <c r="C3204">
        <v>12.3997541916</v>
      </c>
      <c r="D3204">
        <v>21.917365478099999</v>
      </c>
      <c r="E3204">
        <v>0</v>
      </c>
    </row>
    <row r="3205" spans="2:5" hidden="1" x14ac:dyDescent="0.3">
      <c r="B3205">
        <v>37953</v>
      </c>
      <c r="C3205">
        <v>12.422910633600001</v>
      </c>
      <c r="D3205">
        <v>21.4827900079</v>
      </c>
      <c r="E3205">
        <v>0</v>
      </c>
    </row>
    <row r="3206" spans="2:5" hidden="1" x14ac:dyDescent="0.3">
      <c r="B3206">
        <v>37389</v>
      </c>
      <c r="C3206">
        <v>12.4444840685</v>
      </c>
      <c r="D3206">
        <v>21.0538801139</v>
      </c>
      <c r="E3206">
        <v>0</v>
      </c>
    </row>
    <row r="3207" spans="2:5" hidden="1" x14ac:dyDescent="0.3">
      <c r="B3207">
        <v>37096</v>
      </c>
      <c r="C3207">
        <v>12.451682999599999</v>
      </c>
      <c r="D3207">
        <v>3.4871351368200001</v>
      </c>
      <c r="E3207">
        <v>0</v>
      </c>
    </row>
    <row r="3208" spans="2:5" hidden="1" x14ac:dyDescent="0.3">
      <c r="B3208">
        <v>38098</v>
      </c>
      <c r="C3208">
        <v>12.4660575034</v>
      </c>
      <c r="D3208">
        <v>20.6249702199</v>
      </c>
      <c r="E3208">
        <v>0</v>
      </c>
    </row>
    <row r="3209" spans="2:5" hidden="1" x14ac:dyDescent="0.3">
      <c r="B3209">
        <v>38128</v>
      </c>
      <c r="C3209">
        <v>12.4812581253</v>
      </c>
      <c r="D3209">
        <v>10.8587223808</v>
      </c>
      <c r="E3209">
        <v>0</v>
      </c>
    </row>
    <row r="3210" spans="2:5" hidden="1" x14ac:dyDescent="0.3">
      <c r="B3210">
        <v>37467</v>
      </c>
      <c r="C3210">
        <v>12.4845174296</v>
      </c>
      <c r="D3210">
        <v>11.3180480509</v>
      </c>
      <c r="E3210">
        <v>0</v>
      </c>
    </row>
    <row r="3211" spans="2:5" hidden="1" x14ac:dyDescent="0.3">
      <c r="B3211">
        <v>37458</v>
      </c>
      <c r="C3211">
        <v>12.484571492400001</v>
      </c>
      <c r="D3211">
        <v>20.1960186429</v>
      </c>
      <c r="E3211">
        <v>0</v>
      </c>
    </row>
    <row r="3212" spans="2:5" hidden="1" x14ac:dyDescent="0.3">
      <c r="B3212">
        <v>37468</v>
      </c>
      <c r="C3212">
        <v>12.4849267728</v>
      </c>
      <c r="D3212">
        <v>10.394642297400001</v>
      </c>
      <c r="E3212">
        <v>0</v>
      </c>
    </row>
    <row r="3213" spans="2:5" hidden="1" x14ac:dyDescent="0.3">
      <c r="B3213">
        <v>38127</v>
      </c>
      <c r="C3213">
        <v>12.487776733800001</v>
      </c>
      <c r="D3213">
        <v>11.7773737209</v>
      </c>
      <c r="E3213">
        <v>0</v>
      </c>
    </row>
    <row r="3214" spans="2:5" hidden="1" x14ac:dyDescent="0.3">
      <c r="B3214">
        <v>38129</v>
      </c>
      <c r="C3214">
        <v>12.488595420299999</v>
      </c>
      <c r="D3214">
        <v>9.9305622140800001</v>
      </c>
      <c r="E3214">
        <v>0</v>
      </c>
    </row>
    <row r="3215" spans="2:5" hidden="1" x14ac:dyDescent="0.3">
      <c r="B3215">
        <v>37466</v>
      </c>
      <c r="C3215">
        <v>12.4937281808</v>
      </c>
      <c r="D3215">
        <v>12.235723295</v>
      </c>
      <c r="E3215">
        <v>0</v>
      </c>
    </row>
    <row r="3216" spans="2:5" hidden="1" x14ac:dyDescent="0.3">
      <c r="B3216">
        <v>38126</v>
      </c>
      <c r="C3216">
        <v>12.499679627700001</v>
      </c>
      <c r="D3216">
        <v>12.694072868999999</v>
      </c>
      <c r="E3216">
        <v>0</v>
      </c>
    </row>
    <row r="3217" spans="2:5" x14ac:dyDescent="0.3">
      <c r="B3217">
        <v>5789</v>
      </c>
      <c r="C3217">
        <v>12.5</v>
      </c>
      <c r="D3217">
        <v>0</v>
      </c>
      <c r="E3217">
        <v>0</v>
      </c>
    </row>
    <row r="3218" spans="2:5" hidden="1" x14ac:dyDescent="0.3">
      <c r="B3218">
        <v>6125</v>
      </c>
      <c r="C3218">
        <v>12.5</v>
      </c>
      <c r="D3218">
        <v>2.6</v>
      </c>
      <c r="E3218">
        <v>0</v>
      </c>
    </row>
    <row r="3219" spans="2:5" hidden="1" x14ac:dyDescent="0.3">
      <c r="B3219">
        <v>6747</v>
      </c>
      <c r="C3219">
        <v>12.5</v>
      </c>
      <c r="D3219">
        <v>0.86666666666699999</v>
      </c>
      <c r="E3219">
        <v>0</v>
      </c>
    </row>
    <row r="3220" spans="2:5" hidden="1" x14ac:dyDescent="0.3">
      <c r="B3220">
        <v>6757</v>
      </c>
      <c r="C3220">
        <v>12.5</v>
      </c>
      <c r="D3220">
        <v>1.7333333333300001</v>
      </c>
      <c r="E3220">
        <v>0</v>
      </c>
    </row>
    <row r="3221" spans="2:5" hidden="1" x14ac:dyDescent="0.3">
      <c r="B3221">
        <v>38118</v>
      </c>
      <c r="C3221">
        <v>12.503085481399999</v>
      </c>
      <c r="D3221">
        <v>19.767067065900001</v>
      </c>
      <c r="E3221">
        <v>0</v>
      </c>
    </row>
    <row r="3222" spans="2:5" hidden="1" x14ac:dyDescent="0.3">
      <c r="B3222">
        <v>37469</v>
      </c>
      <c r="C3222">
        <v>12.508870831599999</v>
      </c>
      <c r="D3222">
        <v>9.4685402851999996</v>
      </c>
      <c r="E3222">
        <v>0</v>
      </c>
    </row>
    <row r="3223" spans="2:5" hidden="1" x14ac:dyDescent="0.3">
      <c r="B3223">
        <v>37465</v>
      </c>
      <c r="C3223">
        <v>12.512980348499999</v>
      </c>
      <c r="D3223">
        <v>13.149468092999999</v>
      </c>
      <c r="E3223">
        <v>0</v>
      </c>
    </row>
    <row r="3224" spans="2:5" hidden="1" x14ac:dyDescent="0.3">
      <c r="B3224">
        <v>37457</v>
      </c>
      <c r="C3224">
        <v>12.521255999499999</v>
      </c>
      <c r="D3224">
        <v>19.336829578700002</v>
      </c>
      <c r="E3224">
        <v>0</v>
      </c>
    </row>
    <row r="3225" spans="2:5" hidden="1" x14ac:dyDescent="0.3">
      <c r="B3225">
        <v>38125</v>
      </c>
      <c r="C3225">
        <v>12.5262810694</v>
      </c>
      <c r="D3225">
        <v>13.6048633169</v>
      </c>
      <c r="E3225">
        <v>0</v>
      </c>
    </row>
    <row r="3226" spans="2:5" hidden="1" x14ac:dyDescent="0.3">
      <c r="B3226">
        <v>38130</v>
      </c>
      <c r="C3226">
        <v>12.5291462429</v>
      </c>
      <c r="D3226">
        <v>9.00651835631</v>
      </c>
      <c r="E3226">
        <v>0</v>
      </c>
    </row>
    <row r="3227" spans="2:5" hidden="1" x14ac:dyDescent="0.3">
      <c r="B3227">
        <v>38119</v>
      </c>
      <c r="C3227">
        <v>12.539426517500001</v>
      </c>
      <c r="D3227">
        <v>18.9065920914</v>
      </c>
      <c r="E3227">
        <v>0</v>
      </c>
    </row>
    <row r="3228" spans="2:5" hidden="1" x14ac:dyDescent="0.3">
      <c r="B3228">
        <v>37464</v>
      </c>
      <c r="C3228">
        <v>12.5400342973</v>
      </c>
      <c r="D3228">
        <v>14.0566318208</v>
      </c>
      <c r="E3228">
        <v>0</v>
      </c>
    </row>
    <row r="3229" spans="2:5" hidden="1" x14ac:dyDescent="0.3">
      <c r="B3229">
        <v>37470</v>
      </c>
      <c r="C3229">
        <v>12.551768172499999</v>
      </c>
      <c r="D3229">
        <v>8.5437826677499995</v>
      </c>
      <c r="E3229">
        <v>0</v>
      </c>
    </row>
    <row r="3230" spans="2:5" hidden="1" x14ac:dyDescent="0.3">
      <c r="B3230">
        <v>38124</v>
      </c>
      <c r="C3230">
        <v>12.553787525200001</v>
      </c>
      <c r="D3230">
        <v>14.5084003247</v>
      </c>
      <c r="E3230">
        <v>0</v>
      </c>
    </row>
    <row r="3231" spans="2:5" hidden="1" x14ac:dyDescent="0.3">
      <c r="B3231">
        <v>37459</v>
      </c>
      <c r="C3231">
        <v>12.556583809099999</v>
      </c>
      <c r="D3231">
        <v>18.4763540732</v>
      </c>
      <c r="E3231">
        <v>0</v>
      </c>
    </row>
    <row r="3232" spans="2:5" hidden="1" x14ac:dyDescent="0.3">
      <c r="B3232">
        <v>37463</v>
      </c>
      <c r="C3232">
        <v>12.5646014068</v>
      </c>
      <c r="D3232">
        <v>14.9592118403</v>
      </c>
      <c r="E3232">
        <v>0</v>
      </c>
    </row>
    <row r="3233" spans="2:5" hidden="1" x14ac:dyDescent="0.3">
      <c r="B3233">
        <v>38120</v>
      </c>
      <c r="C3233">
        <v>12.573741100599999</v>
      </c>
      <c r="D3233">
        <v>18.046116054999999</v>
      </c>
      <c r="E3233">
        <v>0</v>
      </c>
    </row>
    <row r="3234" spans="2:5" hidden="1" x14ac:dyDescent="0.3">
      <c r="B3234">
        <v>38131</v>
      </c>
      <c r="C3234">
        <v>12.574390102100001</v>
      </c>
      <c r="D3234">
        <v>8.0810469791900008</v>
      </c>
      <c r="E3234">
        <v>0</v>
      </c>
    </row>
    <row r="3235" spans="2:5" hidden="1" x14ac:dyDescent="0.3">
      <c r="B3235">
        <v>38123</v>
      </c>
      <c r="C3235">
        <v>12.5754152884</v>
      </c>
      <c r="D3235">
        <v>15.4100233559</v>
      </c>
      <c r="E3235">
        <v>0</v>
      </c>
    </row>
    <row r="3236" spans="2:5" hidden="1" x14ac:dyDescent="0.3">
      <c r="B3236">
        <v>37460</v>
      </c>
      <c r="C3236">
        <v>12.5804204076</v>
      </c>
      <c r="D3236">
        <v>17.613168635899999</v>
      </c>
      <c r="E3236">
        <v>0</v>
      </c>
    </row>
    <row r="3237" spans="2:5" hidden="1" x14ac:dyDescent="0.3">
      <c r="B3237">
        <v>37462</v>
      </c>
      <c r="C3237">
        <v>12.581532280499999</v>
      </c>
      <c r="D3237">
        <v>15.8570926413</v>
      </c>
      <c r="E3237">
        <v>0</v>
      </c>
    </row>
    <row r="3238" spans="2:5" hidden="1" x14ac:dyDescent="0.3">
      <c r="B3238">
        <v>38121</v>
      </c>
      <c r="C3238">
        <v>12.587099714600001</v>
      </c>
      <c r="D3238">
        <v>17.1802212168</v>
      </c>
      <c r="E3238">
        <v>0</v>
      </c>
    </row>
    <row r="3239" spans="2:5" hidden="1" x14ac:dyDescent="0.3">
      <c r="B3239">
        <v>37461</v>
      </c>
      <c r="C3239">
        <v>12.5873744936</v>
      </c>
      <c r="D3239">
        <v>16.742191571700001</v>
      </c>
      <c r="E3239">
        <v>0</v>
      </c>
    </row>
    <row r="3240" spans="2:5" hidden="1" x14ac:dyDescent="0.3">
      <c r="B3240">
        <v>38122</v>
      </c>
      <c r="C3240">
        <v>12.5876492725</v>
      </c>
      <c r="D3240">
        <v>16.304161926700001</v>
      </c>
      <c r="E3240">
        <v>0</v>
      </c>
    </row>
    <row r="3241" spans="2:5" hidden="1" x14ac:dyDescent="0.3">
      <c r="B3241">
        <v>37471</v>
      </c>
      <c r="C3241">
        <v>12.6012361493</v>
      </c>
      <c r="D3241">
        <v>7.6205325868599996</v>
      </c>
      <c r="E3241">
        <v>0</v>
      </c>
    </row>
    <row r="3242" spans="2:5" hidden="1" x14ac:dyDescent="0.3">
      <c r="B3242">
        <v>38132</v>
      </c>
      <c r="C3242">
        <v>12.628082196399999</v>
      </c>
      <c r="D3242">
        <v>7.1600181945200001</v>
      </c>
      <c r="E3242">
        <v>0</v>
      </c>
    </row>
    <row r="3243" spans="2:5" hidden="1" x14ac:dyDescent="0.3">
      <c r="B3243">
        <v>37711</v>
      </c>
      <c r="C3243">
        <v>12.655431913499999</v>
      </c>
      <c r="D3243">
        <v>6.6987992363100002</v>
      </c>
      <c r="E3243">
        <v>0</v>
      </c>
    </row>
    <row r="3244" spans="2:5" hidden="1" x14ac:dyDescent="0.3">
      <c r="B3244">
        <v>38108</v>
      </c>
      <c r="C3244">
        <v>12.682781630599999</v>
      </c>
      <c r="D3244">
        <v>6.2375802781000003</v>
      </c>
      <c r="E3244">
        <v>0</v>
      </c>
    </row>
    <row r="3245" spans="2:5" hidden="1" x14ac:dyDescent="0.3">
      <c r="B3245">
        <v>37399</v>
      </c>
      <c r="C3245">
        <v>12.712326751599999</v>
      </c>
      <c r="D3245">
        <v>5.7782408601700004</v>
      </c>
      <c r="E3245">
        <v>0</v>
      </c>
    </row>
    <row r="3246" spans="2:5" hidden="1" x14ac:dyDescent="0.3">
      <c r="B3246">
        <v>37938</v>
      </c>
      <c r="C3246">
        <v>12.741871872600001</v>
      </c>
      <c r="D3246">
        <v>5.3189014422499996</v>
      </c>
      <c r="E3246">
        <v>0</v>
      </c>
    </row>
    <row r="3247" spans="2:5" hidden="1" x14ac:dyDescent="0.3">
      <c r="B3247">
        <v>37295</v>
      </c>
      <c r="C3247">
        <v>12.7715756637</v>
      </c>
      <c r="D3247">
        <v>4.86230145635</v>
      </c>
      <c r="E3247">
        <v>0</v>
      </c>
    </row>
    <row r="3248" spans="2:5" hidden="1" x14ac:dyDescent="0.3">
      <c r="B3248">
        <v>10306</v>
      </c>
      <c r="C3248">
        <v>12.785294117699999</v>
      </c>
      <c r="D3248">
        <v>24.1</v>
      </c>
      <c r="E3248">
        <v>0</v>
      </c>
    </row>
    <row r="3249" spans="2:5" hidden="1" x14ac:dyDescent="0.3">
      <c r="B3249">
        <v>38000</v>
      </c>
      <c r="C3249">
        <v>12.8012794547</v>
      </c>
      <c r="D3249">
        <v>4.4057014704500004</v>
      </c>
      <c r="E3249">
        <v>0</v>
      </c>
    </row>
    <row r="3250" spans="2:5" hidden="1" x14ac:dyDescent="0.3">
      <c r="B3250">
        <v>37689</v>
      </c>
      <c r="C3250">
        <v>12.809503469299999</v>
      </c>
      <c r="D3250">
        <v>23.2312435306</v>
      </c>
      <c r="E3250">
        <v>0</v>
      </c>
    </row>
    <row r="3251" spans="2:5" hidden="1" x14ac:dyDescent="0.3">
      <c r="B3251">
        <v>37164</v>
      </c>
      <c r="C3251">
        <v>12.827201730900001</v>
      </c>
      <c r="D3251">
        <v>3.94976534703</v>
      </c>
      <c r="E3251">
        <v>0</v>
      </c>
    </row>
    <row r="3252" spans="2:5" hidden="1" x14ac:dyDescent="0.3">
      <c r="B3252">
        <v>37215</v>
      </c>
      <c r="C3252">
        <v>12.846018484</v>
      </c>
      <c r="D3252">
        <v>22.3753399623</v>
      </c>
      <c r="E3252">
        <v>0</v>
      </c>
    </row>
    <row r="3253" spans="2:5" hidden="1" x14ac:dyDescent="0.3">
      <c r="B3253">
        <v>38071</v>
      </c>
      <c r="C3253">
        <v>12.8531240071</v>
      </c>
      <c r="D3253">
        <v>3.4938292236100001</v>
      </c>
      <c r="E3253">
        <v>0</v>
      </c>
    </row>
    <row r="3254" spans="2:5" hidden="1" x14ac:dyDescent="0.3">
      <c r="B3254">
        <v>37022</v>
      </c>
      <c r="C3254">
        <v>12.8765620035</v>
      </c>
      <c r="D3254">
        <v>3.0469146118100001</v>
      </c>
      <c r="E3254">
        <v>0</v>
      </c>
    </row>
    <row r="3255" spans="2:5" hidden="1" x14ac:dyDescent="0.3">
      <c r="B3255">
        <v>37699</v>
      </c>
      <c r="C3255">
        <v>12.8913087898</v>
      </c>
      <c r="D3255">
        <v>21.519951568300002</v>
      </c>
      <c r="E3255">
        <v>0</v>
      </c>
    </row>
    <row r="3256" spans="2:5" x14ac:dyDescent="0.3">
      <c r="B3256">
        <v>4661</v>
      </c>
      <c r="C3256">
        <v>12.9</v>
      </c>
      <c r="D3256">
        <v>0</v>
      </c>
      <c r="E3256">
        <v>0</v>
      </c>
    </row>
    <row r="3257" spans="2:5" hidden="1" x14ac:dyDescent="0.3">
      <c r="B3257">
        <v>4677</v>
      </c>
      <c r="C3257">
        <v>12.9</v>
      </c>
      <c r="D3257">
        <v>2.6</v>
      </c>
      <c r="E3257">
        <v>0</v>
      </c>
    </row>
    <row r="3258" spans="2:5" hidden="1" x14ac:dyDescent="0.3">
      <c r="B3258">
        <v>4687</v>
      </c>
      <c r="C3258">
        <v>12.9</v>
      </c>
      <c r="D3258">
        <v>0.433333333333</v>
      </c>
      <c r="E3258">
        <v>0</v>
      </c>
    </row>
    <row r="3259" spans="2:5" hidden="1" x14ac:dyDescent="0.3">
      <c r="B3259">
        <v>4688</v>
      </c>
      <c r="C3259">
        <v>12.9</v>
      </c>
      <c r="D3259">
        <v>0.86666666666699999</v>
      </c>
      <c r="E3259">
        <v>0</v>
      </c>
    </row>
    <row r="3260" spans="2:5" hidden="1" x14ac:dyDescent="0.3">
      <c r="B3260">
        <v>4689</v>
      </c>
      <c r="C3260">
        <v>12.9</v>
      </c>
      <c r="D3260">
        <v>1.3</v>
      </c>
      <c r="E3260">
        <v>0</v>
      </c>
    </row>
    <row r="3261" spans="2:5" hidden="1" x14ac:dyDescent="0.3">
      <c r="B3261">
        <v>4690</v>
      </c>
      <c r="C3261">
        <v>12.9</v>
      </c>
      <c r="D3261">
        <v>1.7333333333300001</v>
      </c>
      <c r="E3261">
        <v>0</v>
      </c>
    </row>
    <row r="3262" spans="2:5" hidden="1" x14ac:dyDescent="0.3">
      <c r="B3262">
        <v>4691</v>
      </c>
      <c r="C3262">
        <v>12.9</v>
      </c>
      <c r="D3262">
        <v>2.1666666666699999</v>
      </c>
      <c r="E3262">
        <v>0</v>
      </c>
    </row>
    <row r="3263" spans="2:5" hidden="1" x14ac:dyDescent="0.3">
      <c r="B3263">
        <v>37419</v>
      </c>
      <c r="C3263">
        <v>12.929343725100001</v>
      </c>
      <c r="D3263">
        <v>10.886516312099999</v>
      </c>
      <c r="E3263">
        <v>0</v>
      </c>
    </row>
    <row r="3264" spans="2:5" hidden="1" x14ac:dyDescent="0.3">
      <c r="B3264">
        <v>37418</v>
      </c>
      <c r="C3264">
        <v>12.932110380699999</v>
      </c>
      <c r="D3264">
        <v>11.8066911391</v>
      </c>
      <c r="E3264">
        <v>0</v>
      </c>
    </row>
    <row r="3265" spans="2:5" hidden="1" x14ac:dyDescent="0.3">
      <c r="B3265">
        <v>37437</v>
      </c>
      <c r="C3265">
        <v>12.9353511191</v>
      </c>
      <c r="D3265">
        <v>20.665419279599998</v>
      </c>
      <c r="E3265">
        <v>0</v>
      </c>
    </row>
    <row r="3266" spans="2:5" hidden="1" x14ac:dyDescent="0.3">
      <c r="B3266">
        <v>37420</v>
      </c>
      <c r="C3266">
        <v>12.9371095226</v>
      </c>
      <c r="D3266">
        <v>9.9594489748099999</v>
      </c>
      <c r="E3266">
        <v>0</v>
      </c>
    </row>
    <row r="3267" spans="2:5" hidden="1" x14ac:dyDescent="0.3">
      <c r="B3267">
        <v>37417</v>
      </c>
      <c r="C3267">
        <v>12.9427253523</v>
      </c>
      <c r="D3267">
        <v>12.725229408900001</v>
      </c>
      <c r="E3267">
        <v>0</v>
      </c>
    </row>
    <row r="3268" spans="2:5" hidden="1" x14ac:dyDescent="0.3">
      <c r="B3268">
        <v>37416</v>
      </c>
      <c r="C3268">
        <v>12.963996180800001</v>
      </c>
      <c r="D3268">
        <v>13.638510394300001</v>
      </c>
      <c r="E3268">
        <v>0</v>
      </c>
    </row>
    <row r="3269" spans="2:5" hidden="1" x14ac:dyDescent="0.3">
      <c r="B3269">
        <v>37421</v>
      </c>
      <c r="C3269">
        <v>12.966805776799999</v>
      </c>
      <c r="D3269">
        <v>9.0336454966499993</v>
      </c>
      <c r="E3269">
        <v>0</v>
      </c>
    </row>
    <row r="3270" spans="2:5" hidden="1" x14ac:dyDescent="0.3">
      <c r="B3270">
        <v>37409</v>
      </c>
      <c r="C3270">
        <v>12.971740090699999</v>
      </c>
      <c r="D3270">
        <v>19.811223292899999</v>
      </c>
      <c r="E3270">
        <v>0</v>
      </c>
    </row>
    <row r="3271" spans="2:5" hidden="1" x14ac:dyDescent="0.3">
      <c r="B3271">
        <v>37415</v>
      </c>
      <c r="C3271">
        <v>12.9878030263</v>
      </c>
      <c r="D3271">
        <v>14.5445627412</v>
      </c>
      <c r="E3271">
        <v>0</v>
      </c>
    </row>
    <row r="3272" spans="2:5" hidden="1" x14ac:dyDescent="0.3">
      <c r="B3272">
        <v>37410</v>
      </c>
      <c r="C3272">
        <v>13.0016152474</v>
      </c>
      <c r="D3272">
        <v>18.9517964054</v>
      </c>
      <c r="E3272">
        <v>0</v>
      </c>
    </row>
    <row r="3273" spans="2:5" hidden="1" x14ac:dyDescent="0.3">
      <c r="B3273">
        <v>37422</v>
      </c>
      <c r="C3273">
        <v>13.0049636008</v>
      </c>
      <c r="D3273">
        <v>8.1073270529499997</v>
      </c>
      <c r="E3273">
        <v>0</v>
      </c>
    </row>
    <row r="3274" spans="2:5" hidden="1" x14ac:dyDescent="0.3">
      <c r="B3274">
        <v>37414</v>
      </c>
      <c r="C3274">
        <v>13.0076180493</v>
      </c>
      <c r="D3274">
        <v>15.446237248099999</v>
      </c>
      <c r="E3274">
        <v>0</v>
      </c>
    </row>
    <row r="3275" spans="2:5" hidden="1" x14ac:dyDescent="0.3">
      <c r="B3275">
        <v>37411</v>
      </c>
      <c r="C3275">
        <v>13.0188819396</v>
      </c>
      <c r="D3275">
        <v>18.0886371856</v>
      </c>
      <c r="E3275">
        <v>0</v>
      </c>
    </row>
    <row r="3276" spans="2:5" hidden="1" x14ac:dyDescent="0.3">
      <c r="B3276">
        <v>37413</v>
      </c>
      <c r="C3276">
        <v>13.0231118809</v>
      </c>
      <c r="D3276">
        <v>16.339575466700001</v>
      </c>
      <c r="E3276">
        <v>0</v>
      </c>
    </row>
    <row r="3277" spans="2:5" hidden="1" x14ac:dyDescent="0.3">
      <c r="B3277">
        <v>37412</v>
      </c>
      <c r="C3277">
        <v>13.0263549111</v>
      </c>
      <c r="D3277">
        <v>17.2168507158</v>
      </c>
      <c r="E3277">
        <v>0</v>
      </c>
    </row>
    <row r="3278" spans="2:5" hidden="1" x14ac:dyDescent="0.3">
      <c r="B3278">
        <v>37423</v>
      </c>
      <c r="C3278">
        <v>13.051326661499999</v>
      </c>
      <c r="D3278">
        <v>7.18442136058</v>
      </c>
      <c r="E3278">
        <v>0</v>
      </c>
    </row>
    <row r="3279" spans="2:5" hidden="1" x14ac:dyDescent="0.3">
      <c r="B3279">
        <v>37708</v>
      </c>
      <c r="C3279">
        <v>13.0986071941</v>
      </c>
      <c r="D3279">
        <v>6.2592233970500004</v>
      </c>
      <c r="E3279">
        <v>0</v>
      </c>
    </row>
    <row r="3280" spans="2:5" hidden="1" x14ac:dyDescent="0.3">
      <c r="B3280">
        <v>37697</v>
      </c>
      <c r="C3280">
        <v>13.152617609</v>
      </c>
      <c r="D3280">
        <v>5.3378452446200004</v>
      </c>
      <c r="E3280">
        <v>0</v>
      </c>
    </row>
    <row r="3281" spans="2:5" hidden="1" x14ac:dyDescent="0.3">
      <c r="B3281">
        <v>37231</v>
      </c>
      <c r="C3281">
        <v>13.2065986313</v>
      </c>
      <c r="D3281">
        <v>4.4191707526900004</v>
      </c>
      <c r="E3281">
        <v>0</v>
      </c>
    </row>
    <row r="3282" spans="2:5" hidden="1" x14ac:dyDescent="0.3">
      <c r="B3282">
        <v>37095</v>
      </c>
      <c r="C3282">
        <v>13.2577847655</v>
      </c>
      <c r="D3282">
        <v>3.50636768095</v>
      </c>
      <c r="E3282">
        <v>0</v>
      </c>
    </row>
    <row r="3283" spans="2:5" hidden="1" x14ac:dyDescent="0.3">
      <c r="B3283">
        <v>10307</v>
      </c>
      <c r="C3283">
        <v>13.258823529400001</v>
      </c>
      <c r="D3283">
        <v>24.1</v>
      </c>
      <c r="E3283">
        <v>0</v>
      </c>
    </row>
    <row r="3284" spans="2:5" hidden="1" x14ac:dyDescent="0.3">
      <c r="B3284">
        <v>37691</v>
      </c>
      <c r="C3284">
        <v>13.267848970099999</v>
      </c>
      <c r="D3284">
        <v>23.6728061719</v>
      </c>
      <c r="E3284">
        <v>0</v>
      </c>
    </row>
    <row r="3285" spans="2:5" hidden="1" x14ac:dyDescent="0.3">
      <c r="B3285">
        <v>38094</v>
      </c>
      <c r="C3285">
        <v>13.2768744108</v>
      </c>
      <c r="D3285">
        <v>23.245612343800001</v>
      </c>
      <c r="E3285">
        <v>0</v>
      </c>
    </row>
    <row r="3286" spans="2:5" hidden="1" x14ac:dyDescent="0.3">
      <c r="B3286">
        <v>37690</v>
      </c>
      <c r="C3286">
        <v>13.2961568146</v>
      </c>
      <c r="D3286">
        <v>22.822175659999999</v>
      </c>
      <c r="E3286">
        <v>0</v>
      </c>
    </row>
    <row r="3287" spans="2:5" x14ac:dyDescent="0.3">
      <c r="B3287">
        <v>5840</v>
      </c>
      <c r="C3287">
        <v>13.3</v>
      </c>
      <c r="D3287">
        <v>0</v>
      </c>
      <c r="E3287">
        <v>0</v>
      </c>
    </row>
    <row r="3288" spans="2:5" hidden="1" x14ac:dyDescent="0.3">
      <c r="B3288">
        <v>6176</v>
      </c>
      <c r="C3288">
        <v>13.3</v>
      </c>
      <c r="D3288">
        <v>2.6</v>
      </c>
      <c r="E3288">
        <v>0</v>
      </c>
    </row>
    <row r="3289" spans="2:5" hidden="1" x14ac:dyDescent="0.3">
      <c r="B3289">
        <v>6764</v>
      </c>
      <c r="C3289">
        <v>13.3</v>
      </c>
      <c r="D3289">
        <v>0.86666666666699999</v>
      </c>
      <c r="E3289">
        <v>0</v>
      </c>
    </row>
    <row r="3290" spans="2:5" hidden="1" x14ac:dyDescent="0.3">
      <c r="B3290">
        <v>6774</v>
      </c>
      <c r="C3290">
        <v>13.3</v>
      </c>
      <c r="D3290">
        <v>1.7333333333300001</v>
      </c>
      <c r="E3290">
        <v>0</v>
      </c>
    </row>
    <row r="3291" spans="2:5" hidden="1" x14ac:dyDescent="0.3">
      <c r="B3291">
        <v>38018</v>
      </c>
      <c r="C3291">
        <v>13.3154392184</v>
      </c>
      <c r="D3291">
        <v>22.398738976200001</v>
      </c>
      <c r="E3291">
        <v>0</v>
      </c>
    </row>
    <row r="3292" spans="2:5" hidden="1" x14ac:dyDescent="0.3">
      <c r="B3292">
        <v>37698</v>
      </c>
      <c r="C3292">
        <v>13.3375730822</v>
      </c>
      <c r="D3292">
        <v>21.977926052400001</v>
      </c>
      <c r="E3292">
        <v>0</v>
      </c>
    </row>
    <row r="3293" spans="2:5" hidden="1" x14ac:dyDescent="0.3">
      <c r="B3293">
        <v>38096</v>
      </c>
      <c r="C3293">
        <v>13.359706946099999</v>
      </c>
      <c r="D3293">
        <v>21.557113128600001</v>
      </c>
      <c r="E3293">
        <v>0</v>
      </c>
    </row>
    <row r="3294" spans="2:5" hidden="1" x14ac:dyDescent="0.3">
      <c r="B3294">
        <v>37917</v>
      </c>
      <c r="C3294">
        <v>13.3764440276</v>
      </c>
      <c r="D3294">
        <v>11.8360085573</v>
      </c>
      <c r="E3294">
        <v>0</v>
      </c>
    </row>
    <row r="3295" spans="2:5" hidden="1" x14ac:dyDescent="0.3">
      <c r="B3295">
        <v>37371</v>
      </c>
      <c r="C3295">
        <v>13.3769366763</v>
      </c>
      <c r="D3295">
        <v>11.375159400399999</v>
      </c>
      <c r="E3295">
        <v>0</v>
      </c>
    </row>
    <row r="3296" spans="2:5" hidden="1" x14ac:dyDescent="0.3">
      <c r="B3296">
        <v>37916</v>
      </c>
      <c r="C3296">
        <v>13.377429325</v>
      </c>
      <c r="D3296">
        <v>10.914310243499999</v>
      </c>
      <c r="E3296">
        <v>0</v>
      </c>
    </row>
    <row r="3297" spans="2:5" hidden="1" x14ac:dyDescent="0.3">
      <c r="B3297">
        <v>37370</v>
      </c>
      <c r="C3297">
        <v>13.3811075523</v>
      </c>
      <c r="D3297">
        <v>12.296197253000001</v>
      </c>
      <c r="E3297">
        <v>0</v>
      </c>
    </row>
    <row r="3298" spans="2:5" hidden="1" x14ac:dyDescent="0.3">
      <c r="B3298">
        <v>37372</v>
      </c>
      <c r="C3298">
        <v>13.381526474999999</v>
      </c>
      <c r="D3298">
        <v>10.451322989499999</v>
      </c>
      <c r="E3298">
        <v>0</v>
      </c>
    </row>
    <row r="3299" spans="2:5" hidden="1" x14ac:dyDescent="0.3">
      <c r="B3299">
        <v>37701</v>
      </c>
      <c r="C3299">
        <v>13.3821758404</v>
      </c>
      <c r="D3299">
        <v>21.131490734</v>
      </c>
      <c r="E3299">
        <v>0</v>
      </c>
    </row>
    <row r="3300" spans="2:5" hidden="1" x14ac:dyDescent="0.3">
      <c r="B3300">
        <v>37915</v>
      </c>
      <c r="C3300">
        <v>13.385623624999999</v>
      </c>
      <c r="D3300">
        <v>9.9883357355399998</v>
      </c>
      <c r="E3300">
        <v>0</v>
      </c>
    </row>
    <row r="3301" spans="2:5" hidden="1" x14ac:dyDescent="0.3">
      <c r="B3301">
        <v>37918</v>
      </c>
      <c r="C3301">
        <v>13.385771076999999</v>
      </c>
      <c r="D3301">
        <v>12.7563859487</v>
      </c>
      <c r="E3301">
        <v>0</v>
      </c>
    </row>
    <row r="3302" spans="2:5" hidden="1" x14ac:dyDescent="0.3">
      <c r="B3302">
        <v>37369</v>
      </c>
      <c r="C3302">
        <v>13.3937411846</v>
      </c>
      <c r="D3302">
        <v>13.2142717102</v>
      </c>
      <c r="E3302">
        <v>0</v>
      </c>
    </row>
    <row r="3303" spans="2:5" hidden="1" x14ac:dyDescent="0.3">
      <c r="B3303">
        <v>37373</v>
      </c>
      <c r="C3303">
        <v>13.3950444678</v>
      </c>
      <c r="D3303">
        <v>9.5245541862700005</v>
      </c>
      <c r="E3303">
        <v>0</v>
      </c>
    </row>
    <row r="3304" spans="2:5" hidden="1" x14ac:dyDescent="0.3">
      <c r="B3304">
        <v>37919</v>
      </c>
      <c r="C3304">
        <v>13.4017112922</v>
      </c>
      <c r="D3304">
        <v>13.6721574717</v>
      </c>
      <c r="E3304">
        <v>0</v>
      </c>
    </row>
    <row r="3305" spans="2:5" hidden="1" x14ac:dyDescent="0.3">
      <c r="B3305">
        <v>37914</v>
      </c>
      <c r="C3305">
        <v>13.404465310599999</v>
      </c>
      <c r="D3305">
        <v>9.0607726369999995</v>
      </c>
      <c r="E3305">
        <v>0</v>
      </c>
    </row>
    <row r="3306" spans="2:5" hidden="1" x14ac:dyDescent="0.3">
      <c r="B3306">
        <v>37927</v>
      </c>
      <c r="C3306">
        <v>13.4046447348</v>
      </c>
      <c r="D3306">
        <v>20.7058683393</v>
      </c>
      <c r="E3306">
        <v>0</v>
      </c>
    </row>
    <row r="3307" spans="2:5" hidden="1" x14ac:dyDescent="0.3">
      <c r="B3307">
        <v>37368</v>
      </c>
      <c r="C3307">
        <v>13.4117649098</v>
      </c>
      <c r="D3307">
        <v>14.126441314699999</v>
      </c>
      <c r="E3307">
        <v>0</v>
      </c>
    </row>
    <row r="3308" spans="2:5" hidden="1" x14ac:dyDescent="0.3">
      <c r="B3308">
        <v>37374</v>
      </c>
      <c r="C3308">
        <v>13.420001205</v>
      </c>
      <c r="D3308">
        <v>8.5971898818499994</v>
      </c>
      <c r="E3308">
        <v>0</v>
      </c>
    </row>
    <row r="3309" spans="2:5" hidden="1" x14ac:dyDescent="0.3">
      <c r="B3309">
        <v>37920</v>
      </c>
      <c r="C3309">
        <v>13.421818527399999</v>
      </c>
      <c r="D3309">
        <v>14.5807251577</v>
      </c>
      <c r="E3309">
        <v>0</v>
      </c>
    </row>
    <row r="3310" spans="2:5" hidden="1" x14ac:dyDescent="0.3">
      <c r="B3310">
        <v>37361</v>
      </c>
      <c r="C3310">
        <v>13.4225197174</v>
      </c>
      <c r="D3310">
        <v>20.280623929600001</v>
      </c>
      <c r="E3310">
        <v>0</v>
      </c>
    </row>
    <row r="3311" spans="2:5" hidden="1" x14ac:dyDescent="0.3">
      <c r="B3311">
        <v>37367</v>
      </c>
      <c r="C3311">
        <v>13.4308196688</v>
      </c>
      <c r="D3311">
        <v>15.031588149099999</v>
      </c>
      <c r="E3311">
        <v>0</v>
      </c>
    </row>
    <row r="3312" spans="2:5" hidden="1" x14ac:dyDescent="0.3">
      <c r="B3312">
        <v>37913</v>
      </c>
      <c r="C3312">
        <v>13.435537099399999</v>
      </c>
      <c r="D3312">
        <v>8.1336071266999994</v>
      </c>
      <c r="E3312">
        <v>0</v>
      </c>
    </row>
    <row r="3313" spans="2:5" hidden="1" x14ac:dyDescent="0.3">
      <c r="B3313">
        <v>37921</v>
      </c>
      <c r="C3313">
        <v>13.439820810200001</v>
      </c>
      <c r="D3313">
        <v>15.4824511404</v>
      </c>
      <c r="E3313">
        <v>0</v>
      </c>
    </row>
    <row r="3314" spans="2:5" hidden="1" x14ac:dyDescent="0.3">
      <c r="B3314">
        <v>37926</v>
      </c>
      <c r="C3314">
        <v>13.440394700000001</v>
      </c>
      <c r="D3314">
        <v>19.855379519900001</v>
      </c>
      <c r="E3314">
        <v>0</v>
      </c>
    </row>
    <row r="3315" spans="2:5" hidden="1" x14ac:dyDescent="0.3">
      <c r="B3315">
        <v>37366</v>
      </c>
      <c r="C3315">
        <v>13.4491976498</v>
      </c>
      <c r="D3315">
        <v>15.928720073499999</v>
      </c>
      <c r="E3315">
        <v>0</v>
      </c>
    </row>
    <row r="3316" spans="2:5" hidden="1" x14ac:dyDescent="0.3">
      <c r="B3316">
        <v>37362</v>
      </c>
      <c r="C3316">
        <v>13.4520993386</v>
      </c>
      <c r="D3316">
        <v>19.426190119699999</v>
      </c>
      <c r="E3316">
        <v>0</v>
      </c>
    </row>
    <row r="3317" spans="2:5" hidden="1" x14ac:dyDescent="0.3">
      <c r="B3317">
        <v>37375</v>
      </c>
      <c r="C3317">
        <v>13.455054112999999</v>
      </c>
      <c r="D3317">
        <v>7.6712158266700001</v>
      </c>
      <c r="E3317">
        <v>0</v>
      </c>
    </row>
    <row r="3318" spans="2:5" hidden="1" x14ac:dyDescent="0.3">
      <c r="B3318">
        <v>37922</v>
      </c>
      <c r="C3318">
        <v>13.4585744894</v>
      </c>
      <c r="D3318">
        <v>16.374989006700002</v>
      </c>
      <c r="E3318">
        <v>0</v>
      </c>
    </row>
    <row r="3319" spans="2:5" hidden="1" x14ac:dyDescent="0.3">
      <c r="B3319">
        <v>37365</v>
      </c>
      <c r="C3319">
        <v>13.4620922985</v>
      </c>
      <c r="D3319">
        <v>16.814234610700002</v>
      </c>
      <c r="E3319">
        <v>0</v>
      </c>
    </row>
    <row r="3320" spans="2:5" hidden="1" x14ac:dyDescent="0.3">
      <c r="B3320">
        <v>37925</v>
      </c>
      <c r="C3320">
        <v>13.4638039772</v>
      </c>
      <c r="D3320">
        <v>18.997000719399999</v>
      </c>
      <c r="E3320">
        <v>0</v>
      </c>
    </row>
    <row r="3321" spans="2:5" hidden="1" x14ac:dyDescent="0.3">
      <c r="B3321">
        <v>37363</v>
      </c>
      <c r="C3321">
        <v>13.463913377900001</v>
      </c>
      <c r="D3321">
        <v>18.5640795178</v>
      </c>
      <c r="E3321">
        <v>0</v>
      </c>
    </row>
    <row r="3322" spans="2:5" hidden="1" x14ac:dyDescent="0.3">
      <c r="B3322">
        <v>37924</v>
      </c>
      <c r="C3322">
        <v>13.4640227785</v>
      </c>
      <c r="D3322">
        <v>18.131158316099999</v>
      </c>
      <c r="E3322">
        <v>0</v>
      </c>
    </row>
    <row r="3323" spans="2:5" hidden="1" x14ac:dyDescent="0.3">
      <c r="B3323">
        <v>37364</v>
      </c>
      <c r="C3323">
        <v>13.4648164431</v>
      </c>
      <c r="D3323">
        <v>17.6923192655</v>
      </c>
      <c r="E3323">
        <v>0</v>
      </c>
    </row>
    <row r="3324" spans="2:5" hidden="1" x14ac:dyDescent="0.3">
      <c r="B3324">
        <v>37923</v>
      </c>
      <c r="C3324">
        <v>13.4656101076</v>
      </c>
      <c r="D3324">
        <v>17.2534802148</v>
      </c>
      <c r="E3324">
        <v>0</v>
      </c>
    </row>
    <row r="3325" spans="2:5" hidden="1" x14ac:dyDescent="0.3">
      <c r="B3325">
        <v>37912</v>
      </c>
      <c r="C3325">
        <v>13.474571126700001</v>
      </c>
      <c r="D3325">
        <v>7.20882452664</v>
      </c>
      <c r="E3325">
        <v>0</v>
      </c>
    </row>
    <row r="3326" spans="2:5" hidden="1" x14ac:dyDescent="0.3">
      <c r="B3326">
        <v>37376</v>
      </c>
      <c r="C3326">
        <v>13.494501942099999</v>
      </c>
      <c r="D3326">
        <v>6.7448455213200003</v>
      </c>
      <c r="E3326">
        <v>0</v>
      </c>
    </row>
    <row r="3327" spans="2:5" hidden="1" x14ac:dyDescent="0.3">
      <c r="B3327">
        <v>37911</v>
      </c>
      <c r="C3327">
        <v>13.5144327576</v>
      </c>
      <c r="D3327">
        <v>6.2808665159999997</v>
      </c>
      <c r="E3327">
        <v>0</v>
      </c>
    </row>
    <row r="3328" spans="2:5" hidden="1" x14ac:dyDescent="0.3">
      <c r="B3328">
        <v>37377</v>
      </c>
      <c r="C3328">
        <v>13.5388980514</v>
      </c>
      <c r="D3328">
        <v>5.8188277814999996</v>
      </c>
      <c r="E3328">
        <v>0</v>
      </c>
    </row>
    <row r="3329" spans="2:5" hidden="1" x14ac:dyDescent="0.3">
      <c r="B3329">
        <v>37939</v>
      </c>
      <c r="C3329">
        <v>13.563363345300001</v>
      </c>
      <c r="D3329">
        <v>5.3567890470000004</v>
      </c>
      <c r="E3329">
        <v>0</v>
      </c>
    </row>
    <row r="3330" spans="2:5" hidden="1" x14ac:dyDescent="0.3">
      <c r="B3330">
        <v>37294</v>
      </c>
      <c r="C3330">
        <v>13.5876405766</v>
      </c>
      <c r="D3330">
        <v>4.8947145409699999</v>
      </c>
      <c r="E3330">
        <v>0</v>
      </c>
    </row>
    <row r="3331" spans="2:5" hidden="1" x14ac:dyDescent="0.3">
      <c r="B3331">
        <v>38001</v>
      </c>
      <c r="C3331">
        <v>13.611917807899999</v>
      </c>
      <c r="D3331">
        <v>4.4326400349300004</v>
      </c>
      <c r="E3331">
        <v>0</v>
      </c>
    </row>
    <row r="3332" spans="2:5" hidden="1" x14ac:dyDescent="0.3">
      <c r="B3332">
        <v>37163</v>
      </c>
      <c r="C3332">
        <v>13.637181666</v>
      </c>
      <c r="D3332">
        <v>3.9757730866099998</v>
      </c>
      <c r="E3332">
        <v>0</v>
      </c>
    </row>
    <row r="3333" spans="2:5" hidden="1" x14ac:dyDescent="0.3">
      <c r="B3333">
        <v>38072</v>
      </c>
      <c r="C3333">
        <v>13.662445524000001</v>
      </c>
      <c r="D3333">
        <v>3.5189061382800002</v>
      </c>
      <c r="E3333">
        <v>0</v>
      </c>
    </row>
    <row r="3334" spans="2:5" hidden="1" x14ac:dyDescent="0.3">
      <c r="B3334">
        <v>37021</v>
      </c>
      <c r="C3334">
        <v>13.681222762000001</v>
      </c>
      <c r="D3334">
        <v>3.0594530691399999</v>
      </c>
      <c r="E3334">
        <v>0</v>
      </c>
    </row>
    <row r="3335" spans="2:5" x14ac:dyDescent="0.3">
      <c r="B3335">
        <v>5841</v>
      </c>
      <c r="C3335">
        <v>13.7</v>
      </c>
      <c r="D3335">
        <v>0</v>
      </c>
      <c r="E3335">
        <v>0</v>
      </c>
    </row>
    <row r="3336" spans="2:5" hidden="1" x14ac:dyDescent="0.3">
      <c r="B3336">
        <v>6177</v>
      </c>
      <c r="C3336">
        <v>13.7</v>
      </c>
      <c r="D3336">
        <v>2.6</v>
      </c>
      <c r="E3336">
        <v>0</v>
      </c>
    </row>
    <row r="3337" spans="2:5" hidden="1" x14ac:dyDescent="0.3">
      <c r="B3337">
        <v>6761</v>
      </c>
      <c r="C3337">
        <v>13.7</v>
      </c>
      <c r="D3337">
        <v>0.433333333333</v>
      </c>
      <c r="E3337">
        <v>0</v>
      </c>
    </row>
    <row r="3338" spans="2:5" hidden="1" x14ac:dyDescent="0.3">
      <c r="B3338">
        <v>6765</v>
      </c>
      <c r="C3338">
        <v>13.7</v>
      </c>
      <c r="D3338">
        <v>0.86666666666699999</v>
      </c>
      <c r="E3338">
        <v>0</v>
      </c>
    </row>
    <row r="3339" spans="2:5" hidden="1" x14ac:dyDescent="0.3">
      <c r="B3339">
        <v>6771</v>
      </c>
      <c r="C3339">
        <v>13.7</v>
      </c>
      <c r="D3339">
        <v>1.3</v>
      </c>
      <c r="E3339">
        <v>0</v>
      </c>
    </row>
    <row r="3340" spans="2:5" hidden="1" x14ac:dyDescent="0.3">
      <c r="B3340">
        <v>6775</v>
      </c>
      <c r="C3340">
        <v>13.7</v>
      </c>
      <c r="D3340">
        <v>1.7333333333300001</v>
      </c>
      <c r="E3340">
        <v>0</v>
      </c>
    </row>
    <row r="3341" spans="2:5" hidden="1" x14ac:dyDescent="0.3">
      <c r="B3341">
        <v>6781</v>
      </c>
      <c r="C3341">
        <v>13.7</v>
      </c>
      <c r="D3341">
        <v>2.1666666666699999</v>
      </c>
      <c r="E3341">
        <v>0</v>
      </c>
    </row>
    <row r="3342" spans="2:5" hidden="1" x14ac:dyDescent="0.3">
      <c r="B3342">
        <v>10308</v>
      </c>
      <c r="C3342">
        <v>13.7323529412</v>
      </c>
      <c r="D3342">
        <v>24.1</v>
      </c>
      <c r="E3342">
        <v>0</v>
      </c>
    </row>
    <row r="3343" spans="2:5" hidden="1" x14ac:dyDescent="0.3">
      <c r="B3343">
        <v>37692</v>
      </c>
      <c r="C3343">
        <v>13.741270870799999</v>
      </c>
      <c r="D3343">
        <v>23.266190171400002</v>
      </c>
      <c r="E3343">
        <v>0</v>
      </c>
    </row>
    <row r="3344" spans="2:5" hidden="1" x14ac:dyDescent="0.3">
      <c r="B3344">
        <v>37694</v>
      </c>
      <c r="C3344">
        <v>13.783690504100001</v>
      </c>
      <c r="D3344">
        <v>22.4349969469</v>
      </c>
      <c r="E3344">
        <v>0</v>
      </c>
    </row>
    <row r="3345" spans="2:5" hidden="1" x14ac:dyDescent="0.3">
      <c r="B3345">
        <v>37316</v>
      </c>
      <c r="C3345">
        <v>13.81852372</v>
      </c>
      <c r="D3345">
        <v>11.868696831799999</v>
      </c>
      <c r="E3345">
        <v>0</v>
      </c>
    </row>
    <row r="3346" spans="2:5" hidden="1" x14ac:dyDescent="0.3">
      <c r="B3346">
        <v>37315</v>
      </c>
      <c r="C3346">
        <v>13.825062924199999</v>
      </c>
      <c r="D3346">
        <v>12.788910055800001</v>
      </c>
      <c r="E3346">
        <v>0</v>
      </c>
    </row>
    <row r="3347" spans="2:5" hidden="1" x14ac:dyDescent="0.3">
      <c r="B3347">
        <v>37317</v>
      </c>
      <c r="C3347">
        <v>13.826798527899999</v>
      </c>
      <c r="D3347">
        <v>10.9464792413</v>
      </c>
      <c r="E3347">
        <v>0</v>
      </c>
    </row>
    <row r="3348" spans="2:5" hidden="1" x14ac:dyDescent="0.3">
      <c r="B3348">
        <v>37318</v>
      </c>
      <c r="C3348">
        <v>13.8296969404</v>
      </c>
      <c r="D3348">
        <v>10.0182789438</v>
      </c>
      <c r="E3348">
        <v>0</v>
      </c>
    </row>
    <row r="3349" spans="2:5" hidden="1" x14ac:dyDescent="0.3">
      <c r="B3349">
        <v>37700</v>
      </c>
      <c r="C3349">
        <v>13.8319608507</v>
      </c>
      <c r="D3349">
        <v>21.6045540344</v>
      </c>
      <c r="E3349">
        <v>0</v>
      </c>
    </row>
    <row r="3350" spans="2:5" hidden="1" x14ac:dyDescent="0.3">
      <c r="B3350">
        <v>37314</v>
      </c>
      <c r="C3350">
        <v>13.840436780599999</v>
      </c>
      <c r="D3350">
        <v>13.705830650399999</v>
      </c>
      <c r="E3350">
        <v>0</v>
      </c>
    </row>
    <row r="3351" spans="2:5" hidden="1" x14ac:dyDescent="0.3">
      <c r="B3351">
        <v>37319</v>
      </c>
      <c r="C3351">
        <v>13.847587426500001</v>
      </c>
      <c r="D3351">
        <v>9.0881707388699997</v>
      </c>
      <c r="E3351">
        <v>0</v>
      </c>
    </row>
    <row r="3352" spans="2:5" hidden="1" x14ac:dyDescent="0.3">
      <c r="B3352">
        <v>37313</v>
      </c>
      <c r="C3352">
        <v>13.8595529318</v>
      </c>
      <c r="D3352">
        <v>14.6127302744</v>
      </c>
      <c r="E3352">
        <v>0</v>
      </c>
    </row>
    <row r="3353" spans="2:5" hidden="1" x14ac:dyDescent="0.3">
      <c r="B3353">
        <v>37306</v>
      </c>
      <c r="C3353">
        <v>13.8705298693</v>
      </c>
      <c r="D3353">
        <v>20.760683323599999</v>
      </c>
      <c r="E3353">
        <v>0</v>
      </c>
    </row>
    <row r="3354" spans="2:5" hidden="1" x14ac:dyDescent="0.3">
      <c r="B3354">
        <v>37320</v>
      </c>
      <c r="C3354">
        <v>13.872886533200001</v>
      </c>
      <c r="D3354">
        <v>8.1588210226799998</v>
      </c>
      <c r="E3354">
        <v>0</v>
      </c>
    </row>
    <row r="3355" spans="2:5" hidden="1" x14ac:dyDescent="0.3">
      <c r="B3355">
        <v>37312</v>
      </c>
      <c r="C3355">
        <v>13.880450955000001</v>
      </c>
      <c r="D3355">
        <v>15.5108721867</v>
      </c>
      <c r="E3355">
        <v>0</v>
      </c>
    </row>
    <row r="3356" spans="2:5" hidden="1" x14ac:dyDescent="0.3">
      <c r="B3356">
        <v>37311</v>
      </c>
      <c r="C3356">
        <v>13.893821366899999</v>
      </c>
      <c r="D3356">
        <v>16.4054919979</v>
      </c>
      <c r="E3356">
        <v>0</v>
      </c>
    </row>
    <row r="3357" spans="2:5" hidden="1" x14ac:dyDescent="0.3">
      <c r="B3357">
        <v>37307</v>
      </c>
      <c r="C3357">
        <v>13.8968487731</v>
      </c>
      <c r="D3357">
        <v>19.907083744400001</v>
      </c>
      <c r="E3357">
        <v>0</v>
      </c>
    </row>
    <row r="3358" spans="2:5" hidden="1" x14ac:dyDescent="0.3">
      <c r="B3358">
        <v>37321</v>
      </c>
      <c r="C3358">
        <v>13.9025279484</v>
      </c>
      <c r="D3358">
        <v>7.2299013814800004</v>
      </c>
      <c r="E3358">
        <v>0</v>
      </c>
    </row>
    <row r="3359" spans="2:5" hidden="1" x14ac:dyDescent="0.3">
      <c r="B3359">
        <v>37310</v>
      </c>
      <c r="C3359">
        <v>13.9064731272</v>
      </c>
      <c r="D3359">
        <v>17.288611981199999</v>
      </c>
      <c r="E3359">
        <v>0</v>
      </c>
    </row>
    <row r="3360" spans="2:5" hidden="1" x14ac:dyDescent="0.3">
      <c r="B3360">
        <v>37309</v>
      </c>
      <c r="C3360">
        <v>13.9079881082</v>
      </c>
      <c r="D3360">
        <v>18.169523677099999</v>
      </c>
      <c r="E3360">
        <v>0</v>
      </c>
    </row>
    <row r="3361" spans="2:5" hidden="1" x14ac:dyDescent="0.3">
      <c r="B3361">
        <v>37308</v>
      </c>
      <c r="C3361">
        <v>13.9111754891</v>
      </c>
      <c r="D3361">
        <v>19.0425628156</v>
      </c>
      <c r="E3361">
        <v>0</v>
      </c>
    </row>
    <row r="3362" spans="2:5" hidden="1" x14ac:dyDescent="0.3">
      <c r="B3362">
        <v>37322</v>
      </c>
      <c r="C3362">
        <v>13.9424946641</v>
      </c>
      <c r="D3362">
        <v>6.3036223597600003</v>
      </c>
      <c r="E3362">
        <v>0</v>
      </c>
    </row>
    <row r="3363" spans="2:5" hidden="1" x14ac:dyDescent="0.3">
      <c r="B3363">
        <v>37323</v>
      </c>
      <c r="C3363">
        <v>13.9814756915</v>
      </c>
      <c r="D3363">
        <v>5.3759983999500003</v>
      </c>
      <c r="E3363">
        <v>0</v>
      </c>
    </row>
    <row r="3364" spans="2:5" hidden="1" x14ac:dyDescent="0.3">
      <c r="B3364">
        <v>37230</v>
      </c>
      <c r="C3364">
        <v>14.023505676799999</v>
      </c>
      <c r="D3364">
        <v>4.4483418664099998</v>
      </c>
      <c r="E3364">
        <v>0</v>
      </c>
    </row>
    <row r="3365" spans="2:5" hidden="1" x14ac:dyDescent="0.3">
      <c r="B3365">
        <v>37094</v>
      </c>
      <c r="C3365">
        <v>14.0648795257</v>
      </c>
      <c r="D3365">
        <v>3.5254095538999999</v>
      </c>
      <c r="E3365">
        <v>0</v>
      </c>
    </row>
    <row r="3366" spans="2:5" x14ac:dyDescent="0.3">
      <c r="B3366">
        <v>5842</v>
      </c>
      <c r="C3366">
        <v>14.1</v>
      </c>
      <c r="D3366">
        <v>0</v>
      </c>
      <c r="E3366">
        <v>0</v>
      </c>
    </row>
    <row r="3367" spans="2:5" hidden="1" x14ac:dyDescent="0.3">
      <c r="B3367">
        <v>6178</v>
      </c>
      <c r="C3367">
        <v>14.1</v>
      </c>
      <c r="D3367">
        <v>2.6</v>
      </c>
      <c r="E3367">
        <v>0</v>
      </c>
    </row>
    <row r="3368" spans="2:5" hidden="1" x14ac:dyDescent="0.3">
      <c r="B3368">
        <v>6766</v>
      </c>
      <c r="C3368">
        <v>14.1</v>
      </c>
      <c r="D3368">
        <v>0.86666666666699999</v>
      </c>
      <c r="E3368">
        <v>0</v>
      </c>
    </row>
    <row r="3369" spans="2:5" hidden="1" x14ac:dyDescent="0.3">
      <c r="B3369">
        <v>6776</v>
      </c>
      <c r="C3369">
        <v>14.1</v>
      </c>
      <c r="D3369">
        <v>1.7333333333300001</v>
      </c>
      <c r="E3369">
        <v>0</v>
      </c>
    </row>
    <row r="3370" spans="2:5" hidden="1" x14ac:dyDescent="0.3">
      <c r="B3370">
        <v>38091</v>
      </c>
      <c r="C3370">
        <v>14.205667330800001</v>
      </c>
      <c r="D3370">
        <v>23.286767998999998</v>
      </c>
      <c r="E3370">
        <v>0</v>
      </c>
    </row>
    <row r="3371" spans="2:5" hidden="1" x14ac:dyDescent="0.3">
      <c r="B3371">
        <v>37002</v>
      </c>
      <c r="C3371">
        <v>14.2057748419</v>
      </c>
      <c r="D3371">
        <v>23.6933839995</v>
      </c>
      <c r="E3371">
        <v>0</v>
      </c>
    </row>
    <row r="3372" spans="2:5" hidden="1" x14ac:dyDescent="0.3">
      <c r="B3372">
        <v>10309</v>
      </c>
      <c r="C3372">
        <v>14.2058823529</v>
      </c>
      <c r="D3372">
        <v>24.1</v>
      </c>
      <c r="E3372">
        <v>0</v>
      </c>
    </row>
    <row r="3373" spans="2:5" hidden="1" x14ac:dyDescent="0.3">
      <c r="B3373">
        <v>37693</v>
      </c>
      <c r="C3373">
        <v>14.2288045603</v>
      </c>
      <c r="D3373">
        <v>22.879011458299999</v>
      </c>
      <c r="E3373">
        <v>0</v>
      </c>
    </row>
    <row r="3374" spans="2:5" hidden="1" x14ac:dyDescent="0.3">
      <c r="B3374">
        <v>38095</v>
      </c>
      <c r="C3374">
        <v>14.2519417898</v>
      </c>
      <c r="D3374">
        <v>22.4712549176</v>
      </c>
      <c r="E3374">
        <v>0</v>
      </c>
    </row>
    <row r="3375" spans="2:5" hidden="1" x14ac:dyDescent="0.3">
      <c r="B3375">
        <v>37978</v>
      </c>
      <c r="C3375">
        <v>14.2606034123</v>
      </c>
      <c r="D3375">
        <v>11.901385106299999</v>
      </c>
      <c r="E3375">
        <v>0</v>
      </c>
    </row>
    <row r="3376" spans="2:5" hidden="1" x14ac:dyDescent="0.3">
      <c r="B3376">
        <v>37253</v>
      </c>
      <c r="C3376">
        <v>14.2624790918</v>
      </c>
      <c r="D3376">
        <v>12.361409634599999</v>
      </c>
      <c r="E3376">
        <v>0</v>
      </c>
    </row>
    <row r="3377" spans="2:5" hidden="1" x14ac:dyDescent="0.3">
      <c r="B3377">
        <v>37979</v>
      </c>
      <c r="C3377">
        <v>14.264354771300001</v>
      </c>
      <c r="D3377">
        <v>12.821434162799999</v>
      </c>
      <c r="E3377">
        <v>0</v>
      </c>
    </row>
    <row r="3378" spans="2:5" hidden="1" x14ac:dyDescent="0.3">
      <c r="B3378">
        <v>37254</v>
      </c>
      <c r="C3378">
        <v>14.2683855716</v>
      </c>
      <c r="D3378">
        <v>11.440016672700001</v>
      </c>
      <c r="E3378">
        <v>0</v>
      </c>
    </row>
    <row r="3379" spans="2:5" hidden="1" x14ac:dyDescent="0.3">
      <c r="B3379">
        <v>37252</v>
      </c>
      <c r="C3379">
        <v>14.271758520100001</v>
      </c>
      <c r="D3379">
        <v>13.2804689959</v>
      </c>
      <c r="E3379">
        <v>0</v>
      </c>
    </row>
    <row r="3380" spans="2:5" hidden="1" x14ac:dyDescent="0.3">
      <c r="B3380">
        <v>37976</v>
      </c>
      <c r="C3380">
        <v>14.273770255800001</v>
      </c>
      <c r="D3380">
        <v>10.048222152099999</v>
      </c>
      <c r="E3380">
        <v>0</v>
      </c>
    </row>
    <row r="3381" spans="2:5" hidden="1" x14ac:dyDescent="0.3">
      <c r="B3381">
        <v>37255</v>
      </c>
      <c r="C3381">
        <v>14.2749689933</v>
      </c>
      <c r="D3381">
        <v>10.5134351956</v>
      </c>
      <c r="E3381">
        <v>0</v>
      </c>
    </row>
    <row r="3382" spans="2:5" hidden="1" x14ac:dyDescent="0.3">
      <c r="B3382">
        <v>37977</v>
      </c>
      <c r="C3382">
        <v>14.276167730799999</v>
      </c>
      <c r="D3382">
        <v>10.9786482391</v>
      </c>
      <c r="E3382">
        <v>0</v>
      </c>
    </row>
    <row r="3383" spans="2:5" hidden="1" x14ac:dyDescent="0.3">
      <c r="B3383">
        <v>37696</v>
      </c>
      <c r="C3383">
        <v>14.2780782726</v>
      </c>
      <c r="D3383">
        <v>22.061624928899999</v>
      </c>
      <c r="E3383">
        <v>0</v>
      </c>
    </row>
    <row r="3384" spans="2:5" hidden="1" x14ac:dyDescent="0.3">
      <c r="B3384">
        <v>37980</v>
      </c>
      <c r="C3384">
        <v>14.279162269</v>
      </c>
      <c r="D3384">
        <v>13.739503829</v>
      </c>
      <c r="E3384">
        <v>0</v>
      </c>
    </row>
    <row r="3385" spans="2:5" hidden="1" x14ac:dyDescent="0.3">
      <c r="B3385">
        <v>37256</v>
      </c>
      <c r="C3385">
        <v>14.2822398991</v>
      </c>
      <c r="D3385">
        <v>9.5818954963900005</v>
      </c>
      <c r="E3385">
        <v>0</v>
      </c>
    </row>
    <row r="3386" spans="2:5" hidden="1" x14ac:dyDescent="0.3">
      <c r="B3386">
        <v>37251</v>
      </c>
      <c r="C3386">
        <v>14.2882248026</v>
      </c>
      <c r="D3386">
        <v>14.192119610000001</v>
      </c>
      <c r="E3386">
        <v>0</v>
      </c>
    </row>
    <row r="3387" spans="2:5" hidden="1" x14ac:dyDescent="0.3">
      <c r="B3387">
        <v>37975</v>
      </c>
      <c r="C3387">
        <v>14.2907095424</v>
      </c>
      <c r="D3387">
        <v>9.11556884074</v>
      </c>
      <c r="E3387">
        <v>0</v>
      </c>
    </row>
    <row r="3388" spans="2:5" hidden="1" x14ac:dyDescent="0.3">
      <c r="B3388">
        <v>37981</v>
      </c>
      <c r="C3388">
        <v>14.2972873363</v>
      </c>
      <c r="D3388">
        <v>14.644735391099999</v>
      </c>
      <c r="E3388">
        <v>0</v>
      </c>
    </row>
    <row r="3389" spans="2:5" hidden="1" x14ac:dyDescent="0.3">
      <c r="B3389">
        <v>37257</v>
      </c>
      <c r="C3389">
        <v>14.300472754699999</v>
      </c>
      <c r="D3389">
        <v>8.6498018797</v>
      </c>
      <c r="E3389">
        <v>0</v>
      </c>
    </row>
    <row r="3390" spans="2:5" hidden="1" x14ac:dyDescent="0.3">
      <c r="B3390">
        <v>38019</v>
      </c>
      <c r="C3390">
        <v>14.3042147553</v>
      </c>
      <c r="D3390">
        <v>21.651994940200002</v>
      </c>
      <c r="E3390">
        <v>0</v>
      </c>
    </row>
    <row r="3391" spans="2:5" hidden="1" x14ac:dyDescent="0.3">
      <c r="B3391">
        <v>37250</v>
      </c>
      <c r="C3391">
        <v>14.3091842181</v>
      </c>
      <c r="D3391">
        <v>15.0920143121</v>
      </c>
      <c r="E3391">
        <v>0</v>
      </c>
    </row>
    <row r="3392" spans="2:5" hidden="1" x14ac:dyDescent="0.3">
      <c r="B3392">
        <v>37974</v>
      </c>
      <c r="C3392">
        <v>14.310235967000001</v>
      </c>
      <c r="D3392">
        <v>8.1840349186699992</v>
      </c>
      <c r="E3392">
        <v>0</v>
      </c>
    </row>
    <row r="3393" spans="2:5" hidden="1" x14ac:dyDescent="0.3">
      <c r="B3393">
        <v>37243</v>
      </c>
      <c r="C3393">
        <v>14.3203148796</v>
      </c>
      <c r="D3393">
        <v>21.233746623999998</v>
      </c>
      <c r="E3393">
        <v>0</v>
      </c>
    </row>
    <row r="3394" spans="2:5" hidden="1" x14ac:dyDescent="0.3">
      <c r="B3394">
        <v>37258</v>
      </c>
      <c r="C3394">
        <v>14.320360368499999</v>
      </c>
      <c r="D3394">
        <v>7.71750657749</v>
      </c>
      <c r="E3394">
        <v>0</v>
      </c>
    </row>
    <row r="3395" spans="2:5" hidden="1" x14ac:dyDescent="0.3">
      <c r="B3395">
        <v>37982</v>
      </c>
      <c r="C3395">
        <v>14.321081099800001</v>
      </c>
      <c r="D3395">
        <v>15.5392932331</v>
      </c>
      <c r="E3395">
        <v>0</v>
      </c>
    </row>
    <row r="3396" spans="2:5" hidden="1" x14ac:dyDescent="0.3">
      <c r="B3396">
        <v>37249</v>
      </c>
      <c r="C3396">
        <v>14.3250746721</v>
      </c>
      <c r="D3396">
        <v>15.9876441111</v>
      </c>
      <c r="E3396">
        <v>0</v>
      </c>
    </row>
    <row r="3397" spans="2:5" hidden="1" x14ac:dyDescent="0.3">
      <c r="B3397">
        <v>37983</v>
      </c>
      <c r="C3397">
        <v>14.3290682443</v>
      </c>
      <c r="D3397">
        <v>16.435994989099999</v>
      </c>
      <c r="E3397">
        <v>0</v>
      </c>
    </row>
    <row r="3398" spans="2:5" hidden="1" x14ac:dyDescent="0.3">
      <c r="B3398">
        <v>37973</v>
      </c>
      <c r="C3398">
        <v>14.3304847701</v>
      </c>
      <c r="D3398">
        <v>7.2509782363199999</v>
      </c>
      <c r="E3398">
        <v>0</v>
      </c>
    </row>
    <row r="3399" spans="2:5" hidden="1" x14ac:dyDescent="0.3">
      <c r="B3399">
        <v>37988</v>
      </c>
      <c r="C3399">
        <v>14.336415003799999</v>
      </c>
      <c r="D3399">
        <v>20.8154983079</v>
      </c>
      <c r="E3399">
        <v>0</v>
      </c>
    </row>
    <row r="3400" spans="2:5" hidden="1" x14ac:dyDescent="0.3">
      <c r="B3400">
        <v>37248</v>
      </c>
      <c r="C3400">
        <v>14.338202195599999</v>
      </c>
      <c r="D3400">
        <v>16.879869368400001</v>
      </c>
      <c r="E3400">
        <v>0</v>
      </c>
    </row>
    <row r="3401" spans="2:5" hidden="1" x14ac:dyDescent="0.3">
      <c r="B3401">
        <v>37244</v>
      </c>
      <c r="C3401">
        <v>14.344858925</v>
      </c>
      <c r="D3401">
        <v>20.387143138399999</v>
      </c>
      <c r="E3401">
        <v>0</v>
      </c>
    </row>
    <row r="3402" spans="2:5" hidden="1" x14ac:dyDescent="0.3">
      <c r="B3402">
        <v>37984</v>
      </c>
      <c r="C3402">
        <v>14.3473361469</v>
      </c>
      <c r="D3402">
        <v>17.3237437477</v>
      </c>
      <c r="E3402">
        <v>0</v>
      </c>
    </row>
    <row r="3403" spans="2:5" hidden="1" x14ac:dyDescent="0.3">
      <c r="B3403">
        <v>37247</v>
      </c>
      <c r="C3403">
        <v>14.349644792399999</v>
      </c>
      <c r="D3403">
        <v>17.7658163929</v>
      </c>
      <c r="E3403">
        <v>0</v>
      </c>
    </row>
    <row r="3404" spans="2:5" hidden="1" x14ac:dyDescent="0.3">
      <c r="B3404">
        <v>37259</v>
      </c>
      <c r="C3404">
        <v>14.3505206704</v>
      </c>
      <c r="D3404">
        <v>6.7886782199200004</v>
      </c>
      <c r="E3404">
        <v>0</v>
      </c>
    </row>
    <row r="3405" spans="2:5" hidden="1" x14ac:dyDescent="0.3">
      <c r="B3405">
        <v>37985</v>
      </c>
      <c r="C3405">
        <v>14.351953437800001</v>
      </c>
      <c r="D3405">
        <v>18.207889038000001</v>
      </c>
      <c r="E3405">
        <v>0</v>
      </c>
    </row>
    <row r="3406" spans="2:5" hidden="1" x14ac:dyDescent="0.3">
      <c r="B3406">
        <v>37987</v>
      </c>
      <c r="C3406">
        <v>14.3533028462</v>
      </c>
      <c r="D3406">
        <v>19.958787968999999</v>
      </c>
      <c r="E3406">
        <v>0</v>
      </c>
    </row>
    <row r="3407" spans="2:5" hidden="1" x14ac:dyDescent="0.3">
      <c r="B3407">
        <v>37246</v>
      </c>
      <c r="C3407">
        <v>14.3552502194</v>
      </c>
      <c r="D3407">
        <v>18.648006974899999</v>
      </c>
      <c r="E3407">
        <v>0</v>
      </c>
    </row>
    <row r="3408" spans="2:5" hidden="1" x14ac:dyDescent="0.3">
      <c r="B3408">
        <v>37245</v>
      </c>
      <c r="C3408">
        <v>14.3559249236</v>
      </c>
      <c r="D3408">
        <v>19.5234564404</v>
      </c>
      <c r="E3408">
        <v>0</v>
      </c>
    </row>
    <row r="3409" spans="2:5" hidden="1" x14ac:dyDescent="0.3">
      <c r="B3409">
        <v>37986</v>
      </c>
      <c r="C3409">
        <v>14.358547001</v>
      </c>
      <c r="D3409">
        <v>19.088124911800001</v>
      </c>
      <c r="E3409">
        <v>0</v>
      </c>
    </row>
    <row r="3410" spans="2:5" hidden="1" x14ac:dyDescent="0.3">
      <c r="B3410">
        <v>37972</v>
      </c>
      <c r="C3410">
        <v>14.3705565707</v>
      </c>
      <c r="D3410">
        <v>6.32637820353</v>
      </c>
      <c r="E3410">
        <v>0</v>
      </c>
    </row>
    <row r="3411" spans="2:5" hidden="1" x14ac:dyDescent="0.3">
      <c r="B3411">
        <v>37260</v>
      </c>
      <c r="C3411">
        <v>14.385072304199999</v>
      </c>
      <c r="D3411">
        <v>5.8607929782100001</v>
      </c>
      <c r="E3411">
        <v>0</v>
      </c>
    </row>
    <row r="3412" spans="2:5" hidden="1" x14ac:dyDescent="0.3">
      <c r="B3412">
        <v>37971</v>
      </c>
      <c r="C3412">
        <v>14.399588037599999</v>
      </c>
      <c r="D3412">
        <v>5.3952077529000002</v>
      </c>
      <c r="E3412">
        <v>0</v>
      </c>
    </row>
    <row r="3413" spans="2:5" hidden="1" x14ac:dyDescent="0.3">
      <c r="B3413">
        <v>37261</v>
      </c>
      <c r="C3413">
        <v>14.417340791599999</v>
      </c>
      <c r="D3413">
        <v>4.9296257253900002</v>
      </c>
      <c r="E3413">
        <v>0</v>
      </c>
    </row>
    <row r="3414" spans="2:5" hidden="1" x14ac:dyDescent="0.3">
      <c r="B3414">
        <v>38002</v>
      </c>
      <c r="C3414">
        <v>14.435093545599999</v>
      </c>
      <c r="D3414">
        <v>4.4640436978900002</v>
      </c>
      <c r="E3414">
        <v>0</v>
      </c>
    </row>
    <row r="3415" spans="2:5" hidden="1" x14ac:dyDescent="0.3">
      <c r="B3415">
        <v>37162</v>
      </c>
      <c r="C3415">
        <v>14.4512035365</v>
      </c>
      <c r="D3415">
        <v>3.9979783336999999</v>
      </c>
      <c r="E3415">
        <v>0</v>
      </c>
    </row>
    <row r="3416" spans="2:5" hidden="1" x14ac:dyDescent="0.3">
      <c r="B3416">
        <v>38073</v>
      </c>
      <c r="C3416">
        <v>14.4673135274</v>
      </c>
      <c r="D3416">
        <v>3.53191296952</v>
      </c>
      <c r="E3416">
        <v>0</v>
      </c>
    </row>
    <row r="3417" spans="2:5" hidden="1" x14ac:dyDescent="0.3">
      <c r="B3417">
        <v>37020</v>
      </c>
      <c r="C3417">
        <v>14.483656763700001</v>
      </c>
      <c r="D3417">
        <v>3.06595648476</v>
      </c>
      <c r="E3417">
        <v>0</v>
      </c>
    </row>
    <row r="3418" spans="2:5" x14ac:dyDescent="0.3">
      <c r="B3418">
        <v>5843</v>
      </c>
      <c r="C3418">
        <v>14.5</v>
      </c>
      <c r="D3418">
        <v>0</v>
      </c>
      <c r="E3418">
        <v>0</v>
      </c>
    </row>
    <row r="3419" spans="2:5" hidden="1" x14ac:dyDescent="0.3">
      <c r="B3419">
        <v>6179</v>
      </c>
      <c r="C3419">
        <v>14.5</v>
      </c>
      <c r="D3419">
        <v>2.6</v>
      </c>
      <c r="E3419">
        <v>0</v>
      </c>
    </row>
    <row r="3420" spans="2:5" hidden="1" x14ac:dyDescent="0.3">
      <c r="B3420">
        <v>6762</v>
      </c>
      <c r="C3420">
        <v>14.5</v>
      </c>
      <c r="D3420">
        <v>0.433333333333</v>
      </c>
      <c r="E3420">
        <v>0</v>
      </c>
    </row>
    <row r="3421" spans="2:5" hidden="1" x14ac:dyDescent="0.3">
      <c r="B3421">
        <v>6767</v>
      </c>
      <c r="C3421">
        <v>14.5</v>
      </c>
      <c r="D3421">
        <v>0.86666666666699999</v>
      </c>
      <c r="E3421">
        <v>0</v>
      </c>
    </row>
    <row r="3422" spans="2:5" hidden="1" x14ac:dyDescent="0.3">
      <c r="B3422">
        <v>6772</v>
      </c>
      <c r="C3422">
        <v>14.5</v>
      </c>
      <c r="D3422">
        <v>1.3</v>
      </c>
      <c r="E3422">
        <v>0</v>
      </c>
    </row>
    <row r="3423" spans="2:5" hidden="1" x14ac:dyDescent="0.3">
      <c r="B3423">
        <v>6777</v>
      </c>
      <c r="C3423">
        <v>14.5</v>
      </c>
      <c r="D3423">
        <v>1.7333333333300001</v>
      </c>
      <c r="E3423">
        <v>0</v>
      </c>
    </row>
    <row r="3424" spans="2:5" hidden="1" x14ac:dyDescent="0.3">
      <c r="B3424">
        <v>6782</v>
      </c>
      <c r="C3424">
        <v>14.5</v>
      </c>
      <c r="D3424">
        <v>2.1666666666699999</v>
      </c>
      <c r="E3424">
        <v>0</v>
      </c>
    </row>
    <row r="3425" spans="2:5" hidden="1" x14ac:dyDescent="0.3">
      <c r="B3425">
        <v>37075</v>
      </c>
      <c r="C3425">
        <v>14.6664871517</v>
      </c>
      <c r="D3425">
        <v>23.327075497700001</v>
      </c>
      <c r="E3425">
        <v>0</v>
      </c>
    </row>
    <row r="3426" spans="2:5" hidden="1" x14ac:dyDescent="0.3">
      <c r="B3426">
        <v>10310</v>
      </c>
      <c r="C3426">
        <v>14.679411764699999</v>
      </c>
      <c r="D3426">
        <v>24.1</v>
      </c>
      <c r="E3426">
        <v>0</v>
      </c>
    </row>
    <row r="3427" spans="2:5" hidden="1" x14ac:dyDescent="0.3">
      <c r="B3427">
        <v>37186</v>
      </c>
      <c r="C3427">
        <v>14.722382036899999</v>
      </c>
      <c r="D3427">
        <v>12.8535560069</v>
      </c>
      <c r="E3427">
        <v>0</v>
      </c>
    </row>
    <row r="3428" spans="2:5" hidden="1" x14ac:dyDescent="0.3">
      <c r="B3428">
        <v>37187</v>
      </c>
      <c r="C3428">
        <v>14.723529170999999</v>
      </c>
      <c r="D3428">
        <v>11.939102675099999</v>
      </c>
      <c r="E3428">
        <v>0</v>
      </c>
    </row>
    <row r="3429" spans="2:5" hidden="1" x14ac:dyDescent="0.3">
      <c r="B3429">
        <v>37695</v>
      </c>
      <c r="C3429">
        <v>14.7236432287</v>
      </c>
      <c r="D3429">
        <v>22.536229662299998</v>
      </c>
      <c r="E3429">
        <v>0</v>
      </c>
    </row>
    <row r="3430" spans="2:5" hidden="1" x14ac:dyDescent="0.3">
      <c r="B3430">
        <v>37189</v>
      </c>
      <c r="C3430">
        <v>14.7258333465</v>
      </c>
      <c r="D3430">
        <v>10.0786959082</v>
      </c>
      <c r="E3430">
        <v>0</v>
      </c>
    </row>
    <row r="3431" spans="2:5" hidden="1" x14ac:dyDescent="0.3">
      <c r="B3431">
        <v>37188</v>
      </c>
      <c r="C3431">
        <v>14.729208310300001</v>
      </c>
      <c r="D3431">
        <v>11.012665633899999</v>
      </c>
      <c r="E3431">
        <v>0</v>
      </c>
    </row>
    <row r="3432" spans="2:5" hidden="1" x14ac:dyDescent="0.3">
      <c r="B3432">
        <v>37185</v>
      </c>
      <c r="C3432">
        <v>14.7309542281</v>
      </c>
      <c r="D3432">
        <v>13.7678666443</v>
      </c>
      <c r="E3432">
        <v>0</v>
      </c>
    </row>
    <row r="3433" spans="2:5" hidden="1" x14ac:dyDescent="0.3">
      <c r="B3433">
        <v>37190</v>
      </c>
      <c r="C3433">
        <v>14.742901120000001</v>
      </c>
      <c r="D3433">
        <v>9.1420203648899996</v>
      </c>
      <c r="E3433">
        <v>0</v>
      </c>
    </row>
    <row r="3434" spans="2:5" hidden="1" x14ac:dyDescent="0.3">
      <c r="B3434">
        <v>37184</v>
      </c>
      <c r="C3434">
        <v>14.7458875878</v>
      </c>
      <c r="D3434">
        <v>14.671759853299999</v>
      </c>
      <c r="E3434">
        <v>0</v>
      </c>
    </row>
    <row r="3435" spans="2:5" hidden="1" x14ac:dyDescent="0.3">
      <c r="B3435">
        <v>37191</v>
      </c>
      <c r="C3435">
        <v>14.7537466756</v>
      </c>
      <c r="D3435">
        <v>8.2063280853199991</v>
      </c>
      <c r="E3435">
        <v>0</v>
      </c>
    </row>
    <row r="3436" spans="2:5" hidden="1" x14ac:dyDescent="0.3">
      <c r="B3436">
        <v>37183</v>
      </c>
      <c r="C3436">
        <v>14.761454602900001</v>
      </c>
      <c r="D3436">
        <v>15.5699755047</v>
      </c>
      <c r="E3436">
        <v>0</v>
      </c>
    </row>
    <row r="3437" spans="2:5" hidden="1" x14ac:dyDescent="0.3">
      <c r="B3437">
        <v>37182</v>
      </c>
      <c r="C3437">
        <v>14.769308901800001</v>
      </c>
      <c r="D3437">
        <v>16.4681917427</v>
      </c>
      <c r="E3437">
        <v>0</v>
      </c>
    </row>
    <row r="3438" spans="2:5" hidden="1" x14ac:dyDescent="0.3">
      <c r="B3438">
        <v>37192</v>
      </c>
      <c r="C3438">
        <v>14.773447962700001</v>
      </c>
      <c r="D3438">
        <v>7.27286852786</v>
      </c>
      <c r="E3438">
        <v>0</v>
      </c>
    </row>
    <row r="3439" spans="2:5" hidden="1" x14ac:dyDescent="0.3">
      <c r="B3439">
        <v>37181</v>
      </c>
      <c r="C3439">
        <v>14.782577616699999</v>
      </c>
      <c r="D3439">
        <v>17.359937146499998</v>
      </c>
      <c r="E3439">
        <v>0</v>
      </c>
    </row>
    <row r="3440" spans="2:5" hidden="1" x14ac:dyDescent="0.3">
      <c r="B3440">
        <v>37176</v>
      </c>
      <c r="C3440">
        <v>14.784242817100001</v>
      </c>
      <c r="D3440">
        <v>21.727873964099999</v>
      </c>
      <c r="E3440">
        <v>0</v>
      </c>
    </row>
    <row r="3441" spans="2:5" hidden="1" x14ac:dyDescent="0.3">
      <c r="B3441">
        <v>37180</v>
      </c>
      <c r="C3441">
        <v>14.787735597599999</v>
      </c>
      <c r="D3441">
        <v>18.249845383099998</v>
      </c>
      <c r="E3441">
        <v>0</v>
      </c>
    </row>
    <row r="3442" spans="2:5" hidden="1" x14ac:dyDescent="0.3">
      <c r="B3442">
        <v>37177</v>
      </c>
      <c r="C3442">
        <v>14.795791124999999</v>
      </c>
      <c r="D3442">
        <v>20.8866609725</v>
      </c>
      <c r="E3442">
        <v>0</v>
      </c>
    </row>
    <row r="3443" spans="2:5" hidden="1" x14ac:dyDescent="0.3">
      <c r="B3443">
        <v>37193</v>
      </c>
      <c r="C3443">
        <v>14.7979080076</v>
      </c>
      <c r="D3443">
        <v>6.3414088459600002</v>
      </c>
      <c r="E3443">
        <v>0</v>
      </c>
    </row>
    <row r="3444" spans="2:5" hidden="1" x14ac:dyDescent="0.3">
      <c r="B3444">
        <v>37179</v>
      </c>
      <c r="C3444">
        <v>14.7987580918</v>
      </c>
      <c r="D3444">
        <v>19.134639694699999</v>
      </c>
      <c r="E3444">
        <v>0</v>
      </c>
    </row>
    <row r="3445" spans="2:5" hidden="1" x14ac:dyDescent="0.3">
      <c r="B3445">
        <v>37178</v>
      </c>
      <c r="C3445">
        <v>14.7999255193</v>
      </c>
      <c r="D3445">
        <v>20.013511286699998</v>
      </c>
      <c r="E3445">
        <v>0</v>
      </c>
    </row>
    <row r="3446" spans="2:5" hidden="1" x14ac:dyDescent="0.3">
      <c r="B3446">
        <v>37194</v>
      </c>
      <c r="C3446">
        <v>14.8221922004</v>
      </c>
      <c r="D3446">
        <v>5.4082080335000002</v>
      </c>
      <c r="E3446">
        <v>0</v>
      </c>
    </row>
    <row r="3447" spans="2:5" hidden="1" x14ac:dyDescent="0.3">
      <c r="B3447">
        <v>37195</v>
      </c>
      <c r="C3447">
        <v>14.8497687392</v>
      </c>
      <c r="D3447">
        <v>4.4746780378500004</v>
      </c>
      <c r="E3447">
        <v>0</v>
      </c>
    </row>
    <row r="3448" spans="2:5" hidden="1" x14ac:dyDescent="0.3">
      <c r="B3448">
        <v>37093</v>
      </c>
      <c r="C3448">
        <v>14.8738646504</v>
      </c>
      <c r="D3448">
        <v>3.5388036407699999</v>
      </c>
      <c r="E3448">
        <v>0</v>
      </c>
    </row>
    <row r="3449" spans="2:5" x14ac:dyDescent="0.3">
      <c r="B3449">
        <v>5844</v>
      </c>
      <c r="C3449">
        <v>14.9</v>
      </c>
      <c r="D3449">
        <v>0</v>
      </c>
      <c r="E3449">
        <v>0</v>
      </c>
    </row>
    <row r="3450" spans="2:5" hidden="1" x14ac:dyDescent="0.3">
      <c r="B3450">
        <v>6180</v>
      </c>
      <c r="C3450">
        <v>14.9</v>
      </c>
      <c r="D3450">
        <v>2.6</v>
      </c>
      <c r="E3450">
        <v>0</v>
      </c>
    </row>
    <row r="3451" spans="2:5" hidden="1" x14ac:dyDescent="0.3">
      <c r="B3451">
        <v>6768</v>
      </c>
      <c r="C3451">
        <v>14.9</v>
      </c>
      <c r="D3451">
        <v>0.86666666666699999</v>
      </c>
      <c r="E3451">
        <v>0</v>
      </c>
    </row>
    <row r="3452" spans="2:5" hidden="1" x14ac:dyDescent="0.3">
      <c r="B3452">
        <v>6778</v>
      </c>
      <c r="C3452">
        <v>14.9</v>
      </c>
      <c r="D3452">
        <v>1.7333333333300001</v>
      </c>
      <c r="E3452">
        <v>0</v>
      </c>
    </row>
    <row r="3453" spans="2:5" hidden="1" x14ac:dyDescent="0.3">
      <c r="B3453">
        <v>38092</v>
      </c>
      <c r="C3453">
        <v>15.1273069726</v>
      </c>
      <c r="D3453">
        <v>23.3673829964</v>
      </c>
      <c r="E3453">
        <v>0</v>
      </c>
    </row>
    <row r="3454" spans="2:5" hidden="1" x14ac:dyDescent="0.3">
      <c r="B3454">
        <v>37001</v>
      </c>
      <c r="C3454">
        <v>15.140124074599999</v>
      </c>
      <c r="D3454">
        <v>23.733691498199999</v>
      </c>
      <c r="E3454">
        <v>0</v>
      </c>
    </row>
    <row r="3455" spans="2:5" hidden="1" x14ac:dyDescent="0.3">
      <c r="B3455">
        <v>10311</v>
      </c>
      <c r="C3455">
        <v>15.152941176500001</v>
      </c>
      <c r="D3455">
        <v>24.1</v>
      </c>
      <c r="E3455">
        <v>0</v>
      </c>
    </row>
    <row r="3456" spans="2:5" hidden="1" x14ac:dyDescent="0.3">
      <c r="B3456">
        <v>37107</v>
      </c>
      <c r="C3456">
        <v>15.1613258201</v>
      </c>
      <c r="D3456">
        <v>22.984293701599999</v>
      </c>
      <c r="E3456">
        <v>0</v>
      </c>
    </row>
    <row r="3457" spans="2:5" hidden="1" x14ac:dyDescent="0.3">
      <c r="B3457">
        <v>38045</v>
      </c>
      <c r="C3457">
        <v>15.177896437199999</v>
      </c>
      <c r="D3457">
        <v>10.1091696645</v>
      </c>
      <c r="E3457">
        <v>0</v>
      </c>
    </row>
    <row r="3458" spans="2:5" hidden="1" x14ac:dyDescent="0.3">
      <c r="B3458">
        <v>37121</v>
      </c>
      <c r="C3458">
        <v>15.180072663500001</v>
      </c>
      <c r="D3458">
        <v>10.5779263466</v>
      </c>
      <c r="E3458">
        <v>0</v>
      </c>
    </row>
    <row r="3459" spans="2:5" hidden="1" x14ac:dyDescent="0.3">
      <c r="B3459">
        <v>38048</v>
      </c>
      <c r="C3459">
        <v>15.180409302499999</v>
      </c>
      <c r="D3459">
        <v>12.885677851100001</v>
      </c>
      <c r="E3459">
        <v>0</v>
      </c>
    </row>
    <row r="3460" spans="2:5" hidden="1" x14ac:dyDescent="0.3">
      <c r="B3460">
        <v>37118</v>
      </c>
      <c r="C3460">
        <v>15.1815777449</v>
      </c>
      <c r="D3460">
        <v>13.3409536553</v>
      </c>
      <c r="E3460">
        <v>0</v>
      </c>
    </row>
    <row r="3461" spans="2:5" hidden="1" x14ac:dyDescent="0.3">
      <c r="B3461">
        <v>38046</v>
      </c>
      <c r="C3461">
        <v>15.1822488898</v>
      </c>
      <c r="D3461">
        <v>11.0466830288</v>
      </c>
      <c r="E3461">
        <v>0</v>
      </c>
    </row>
    <row r="3462" spans="2:5" hidden="1" x14ac:dyDescent="0.3">
      <c r="B3462">
        <v>38049</v>
      </c>
      <c r="C3462">
        <v>15.182746187199999</v>
      </c>
      <c r="D3462">
        <v>13.796229459499999</v>
      </c>
      <c r="E3462">
        <v>0</v>
      </c>
    </row>
    <row r="3463" spans="2:5" hidden="1" x14ac:dyDescent="0.3">
      <c r="B3463">
        <v>37119</v>
      </c>
      <c r="C3463">
        <v>15.183432116100001</v>
      </c>
      <c r="D3463">
        <v>12.4312490475</v>
      </c>
      <c r="E3463">
        <v>0</v>
      </c>
    </row>
    <row r="3464" spans="2:5" hidden="1" x14ac:dyDescent="0.3">
      <c r="B3464">
        <v>37120</v>
      </c>
      <c r="C3464">
        <v>15.1843519098</v>
      </c>
      <c r="D3464">
        <v>11.5117516363</v>
      </c>
      <c r="E3464">
        <v>0</v>
      </c>
    </row>
    <row r="3465" spans="2:5" hidden="1" x14ac:dyDescent="0.3">
      <c r="B3465">
        <v>38047</v>
      </c>
      <c r="C3465">
        <v>15.1864549297</v>
      </c>
      <c r="D3465">
        <v>11.976820243900001</v>
      </c>
      <c r="E3465">
        <v>0</v>
      </c>
    </row>
    <row r="3466" spans="2:5" hidden="1" x14ac:dyDescent="0.3">
      <c r="B3466">
        <v>37122</v>
      </c>
      <c r="C3466">
        <v>15.1864945674</v>
      </c>
      <c r="D3466">
        <v>9.6388207767500003</v>
      </c>
      <c r="E3466">
        <v>0</v>
      </c>
    </row>
    <row r="3467" spans="2:5" hidden="1" x14ac:dyDescent="0.3">
      <c r="B3467">
        <v>37117</v>
      </c>
      <c r="C3467">
        <v>15.1886170133</v>
      </c>
      <c r="D3467">
        <v>14.2475068875</v>
      </c>
      <c r="E3467">
        <v>0</v>
      </c>
    </row>
    <row r="3468" spans="2:5" hidden="1" x14ac:dyDescent="0.3">
      <c r="B3468">
        <v>38050</v>
      </c>
      <c r="C3468">
        <v>15.194487839400001</v>
      </c>
      <c r="D3468">
        <v>14.698784315499999</v>
      </c>
      <c r="E3468">
        <v>0</v>
      </c>
    </row>
    <row r="3469" spans="2:5" hidden="1" x14ac:dyDescent="0.3">
      <c r="B3469">
        <v>38044</v>
      </c>
      <c r="C3469">
        <v>15.1950926976</v>
      </c>
      <c r="D3469">
        <v>9.1684718890500001</v>
      </c>
      <c r="E3469">
        <v>0</v>
      </c>
    </row>
    <row r="3470" spans="2:5" hidden="1" x14ac:dyDescent="0.3">
      <c r="B3470">
        <v>38059</v>
      </c>
      <c r="C3470">
        <v>15.195344667600001</v>
      </c>
      <c r="D3470">
        <v>22.601204406899999</v>
      </c>
      <c r="E3470">
        <v>0</v>
      </c>
    </row>
    <row r="3471" spans="2:5" hidden="1" x14ac:dyDescent="0.3">
      <c r="B3471">
        <v>37123</v>
      </c>
      <c r="C3471">
        <v>15.1961750409</v>
      </c>
      <c r="D3471">
        <v>8.6985465705100005</v>
      </c>
      <c r="E3471">
        <v>0</v>
      </c>
    </row>
    <row r="3472" spans="2:5" hidden="1" x14ac:dyDescent="0.3">
      <c r="B3472">
        <v>38043</v>
      </c>
      <c r="C3472">
        <v>15.1972573842</v>
      </c>
      <c r="D3472">
        <v>8.2286212519700008</v>
      </c>
      <c r="E3472">
        <v>0</v>
      </c>
    </row>
    <row r="3473" spans="2:5" hidden="1" x14ac:dyDescent="0.3">
      <c r="B3473">
        <v>37116</v>
      </c>
      <c r="C3473">
        <v>15.198157972600001</v>
      </c>
      <c r="D3473">
        <v>15.1497210459</v>
      </c>
      <c r="E3473">
        <v>0</v>
      </c>
    </row>
    <row r="3474" spans="2:5" hidden="1" x14ac:dyDescent="0.3">
      <c r="B3474">
        <v>38051</v>
      </c>
      <c r="C3474">
        <v>15.201828105900001</v>
      </c>
      <c r="D3474">
        <v>15.6006577762</v>
      </c>
      <c r="E3474">
        <v>0</v>
      </c>
    </row>
    <row r="3475" spans="2:5" hidden="1" x14ac:dyDescent="0.3">
      <c r="B3475">
        <v>37115</v>
      </c>
      <c r="C3475">
        <v>15.2056888326</v>
      </c>
      <c r="D3475">
        <v>16.050523136199999</v>
      </c>
      <c r="E3475">
        <v>0</v>
      </c>
    </row>
    <row r="3476" spans="2:5" hidden="1" x14ac:dyDescent="0.3">
      <c r="B3476">
        <v>37124</v>
      </c>
      <c r="C3476">
        <v>15.2068342698</v>
      </c>
      <c r="D3476">
        <v>7.76169003569</v>
      </c>
      <c r="E3476">
        <v>0</v>
      </c>
    </row>
    <row r="3477" spans="2:5" hidden="1" x14ac:dyDescent="0.3">
      <c r="B3477">
        <v>38052</v>
      </c>
      <c r="C3477">
        <v>15.209549559299999</v>
      </c>
      <c r="D3477">
        <v>16.500388496300001</v>
      </c>
      <c r="E3477">
        <v>0</v>
      </c>
    </row>
    <row r="3478" spans="2:5" hidden="1" x14ac:dyDescent="0.3">
      <c r="B3478">
        <v>37114</v>
      </c>
      <c r="C3478">
        <v>15.213684322900001</v>
      </c>
      <c r="D3478">
        <v>16.948259520800001</v>
      </c>
      <c r="E3478">
        <v>0</v>
      </c>
    </row>
    <row r="3479" spans="2:5" hidden="1" x14ac:dyDescent="0.3">
      <c r="B3479">
        <v>38042</v>
      </c>
      <c r="C3479">
        <v>15.216411155399999</v>
      </c>
      <c r="D3479">
        <v>7.2947588194000001</v>
      </c>
      <c r="E3479">
        <v>0</v>
      </c>
    </row>
    <row r="3480" spans="2:5" hidden="1" x14ac:dyDescent="0.3">
      <c r="B3480">
        <v>38053</v>
      </c>
      <c r="C3480">
        <v>15.2178190865</v>
      </c>
      <c r="D3480">
        <v>17.396130545399998</v>
      </c>
      <c r="E3480">
        <v>0</v>
      </c>
    </row>
    <row r="3481" spans="2:5" hidden="1" x14ac:dyDescent="0.3">
      <c r="B3481">
        <v>37113</v>
      </c>
      <c r="C3481">
        <v>15.220668421899999</v>
      </c>
      <c r="D3481">
        <v>17.843966136799999</v>
      </c>
      <c r="E3481">
        <v>0</v>
      </c>
    </row>
    <row r="3482" spans="2:5" hidden="1" x14ac:dyDescent="0.3">
      <c r="B3482">
        <v>37125</v>
      </c>
      <c r="C3482">
        <v>15.220835299999999</v>
      </c>
      <c r="D3482">
        <v>6.8255991538999998</v>
      </c>
      <c r="E3482">
        <v>0</v>
      </c>
    </row>
    <row r="3483" spans="2:5" hidden="1" x14ac:dyDescent="0.3">
      <c r="B3483">
        <v>38054</v>
      </c>
      <c r="C3483">
        <v>15.2235177574</v>
      </c>
      <c r="D3483">
        <v>18.291801728199999</v>
      </c>
      <c r="E3483">
        <v>0</v>
      </c>
    </row>
    <row r="3484" spans="2:5" hidden="1" x14ac:dyDescent="0.3">
      <c r="B3484">
        <v>38041</v>
      </c>
      <c r="C3484">
        <v>15.225259444500001</v>
      </c>
      <c r="D3484">
        <v>6.3564394884000004</v>
      </c>
      <c r="E3484">
        <v>0</v>
      </c>
    </row>
    <row r="3485" spans="2:5" hidden="1" x14ac:dyDescent="0.3">
      <c r="B3485">
        <v>37108</v>
      </c>
      <c r="C3485">
        <v>15.229807773199999</v>
      </c>
      <c r="D3485">
        <v>22.202478697499998</v>
      </c>
      <c r="E3485">
        <v>0</v>
      </c>
    </row>
    <row r="3486" spans="2:5" hidden="1" x14ac:dyDescent="0.3">
      <c r="B3486">
        <v>37112</v>
      </c>
      <c r="C3486">
        <v>15.231243470000001</v>
      </c>
      <c r="D3486">
        <v>18.736478102900001</v>
      </c>
      <c r="E3486">
        <v>0</v>
      </c>
    </row>
    <row r="3487" spans="2:5" hidden="1" x14ac:dyDescent="0.3">
      <c r="B3487">
        <v>37126</v>
      </c>
      <c r="C3487">
        <v>15.235027903800001</v>
      </c>
      <c r="D3487">
        <v>5.8888239012500003</v>
      </c>
      <c r="E3487">
        <v>0</v>
      </c>
    </row>
    <row r="3488" spans="2:5" hidden="1" x14ac:dyDescent="0.3">
      <c r="B3488">
        <v>38055</v>
      </c>
      <c r="C3488">
        <v>15.2389691826</v>
      </c>
      <c r="D3488">
        <v>19.1811544776</v>
      </c>
      <c r="E3488">
        <v>0</v>
      </c>
    </row>
    <row r="3489" spans="2:5" hidden="1" x14ac:dyDescent="0.3">
      <c r="B3489">
        <v>37111</v>
      </c>
      <c r="C3489">
        <v>15.2427586875</v>
      </c>
      <c r="D3489">
        <v>19.624694541</v>
      </c>
      <c r="E3489">
        <v>0</v>
      </c>
    </row>
    <row r="3490" spans="2:5" hidden="1" x14ac:dyDescent="0.3">
      <c r="B3490">
        <v>38040</v>
      </c>
      <c r="C3490">
        <v>15.244796363100001</v>
      </c>
      <c r="D3490">
        <v>5.4212083140900003</v>
      </c>
      <c r="E3490">
        <v>0</v>
      </c>
    </row>
    <row r="3491" spans="2:5" hidden="1" x14ac:dyDescent="0.3">
      <c r="B3491">
        <v>38056</v>
      </c>
      <c r="C3491">
        <v>15.246548192400001</v>
      </c>
      <c r="D3491">
        <v>20.068234604400001</v>
      </c>
      <c r="E3491">
        <v>0</v>
      </c>
    </row>
    <row r="3492" spans="2:5" hidden="1" x14ac:dyDescent="0.3">
      <c r="B3492">
        <v>37110</v>
      </c>
      <c r="C3492">
        <v>15.250857719300001</v>
      </c>
      <c r="D3492">
        <v>20.513029120799999</v>
      </c>
      <c r="E3492">
        <v>0</v>
      </c>
    </row>
    <row r="3493" spans="2:5" hidden="1" x14ac:dyDescent="0.3">
      <c r="B3493">
        <v>37127</v>
      </c>
      <c r="C3493">
        <v>15.254620147900001</v>
      </c>
      <c r="D3493">
        <v>4.9532603459600004</v>
      </c>
      <c r="E3493">
        <v>0</v>
      </c>
    </row>
    <row r="3494" spans="2:5" hidden="1" x14ac:dyDescent="0.3">
      <c r="B3494">
        <v>38057</v>
      </c>
      <c r="C3494">
        <v>15.255167246199999</v>
      </c>
      <c r="D3494">
        <v>20.957823637099999</v>
      </c>
      <c r="E3494">
        <v>0</v>
      </c>
    </row>
    <row r="3495" spans="2:5" hidden="1" x14ac:dyDescent="0.3">
      <c r="B3495">
        <v>37109</v>
      </c>
      <c r="C3495">
        <v>15.2597190625</v>
      </c>
      <c r="D3495">
        <v>21.3807883126</v>
      </c>
      <c r="E3495">
        <v>0</v>
      </c>
    </row>
    <row r="3496" spans="2:5" hidden="1" x14ac:dyDescent="0.3">
      <c r="B3496">
        <v>38058</v>
      </c>
      <c r="C3496">
        <v>15.2642708788</v>
      </c>
      <c r="D3496">
        <v>21.803752988100001</v>
      </c>
      <c r="E3496">
        <v>0</v>
      </c>
    </row>
    <row r="3497" spans="2:5" hidden="1" x14ac:dyDescent="0.3">
      <c r="B3497">
        <v>38039</v>
      </c>
      <c r="C3497">
        <v>15.264443932800001</v>
      </c>
      <c r="D3497">
        <v>4.4853123778199997</v>
      </c>
      <c r="E3497">
        <v>0</v>
      </c>
    </row>
    <row r="3498" spans="2:5" hidden="1" x14ac:dyDescent="0.3">
      <c r="B3498">
        <v>37128</v>
      </c>
      <c r="C3498">
        <v>15.2724298531</v>
      </c>
      <c r="D3498">
        <v>4.0155033449199999</v>
      </c>
      <c r="E3498">
        <v>0</v>
      </c>
    </row>
    <row r="3499" spans="2:5" hidden="1" x14ac:dyDescent="0.3">
      <c r="B3499">
        <v>38074</v>
      </c>
      <c r="C3499">
        <v>15.2804157734</v>
      </c>
      <c r="D3499">
        <v>3.5456943120200002</v>
      </c>
      <c r="E3499">
        <v>0</v>
      </c>
    </row>
    <row r="3500" spans="2:5" hidden="1" x14ac:dyDescent="0.3">
      <c r="B3500">
        <v>37019</v>
      </c>
      <c r="C3500">
        <v>15.290207886699999</v>
      </c>
      <c r="D3500">
        <v>3.0728471560099999</v>
      </c>
      <c r="E3500">
        <v>0</v>
      </c>
    </row>
    <row r="3501" spans="2:5" x14ac:dyDescent="0.3">
      <c r="B3501">
        <v>5845</v>
      </c>
      <c r="C3501">
        <v>15.3</v>
      </c>
      <c r="D3501">
        <v>0</v>
      </c>
      <c r="E3501">
        <v>0</v>
      </c>
    </row>
    <row r="3502" spans="2:5" hidden="1" x14ac:dyDescent="0.3">
      <c r="B3502">
        <v>6181</v>
      </c>
      <c r="C3502">
        <v>15.3</v>
      </c>
      <c r="D3502">
        <v>2.6</v>
      </c>
      <c r="E3502">
        <v>0</v>
      </c>
    </row>
    <row r="3503" spans="2:5" hidden="1" x14ac:dyDescent="0.3">
      <c r="B3503">
        <v>6763</v>
      </c>
      <c r="C3503">
        <v>15.3</v>
      </c>
      <c r="D3503">
        <v>0.433333333333</v>
      </c>
      <c r="E3503">
        <v>0</v>
      </c>
    </row>
    <row r="3504" spans="2:5" hidden="1" x14ac:dyDescent="0.3">
      <c r="B3504">
        <v>6769</v>
      </c>
      <c r="C3504">
        <v>15.3</v>
      </c>
      <c r="D3504">
        <v>0.86666666666699999</v>
      </c>
      <c r="E3504">
        <v>0</v>
      </c>
    </row>
    <row r="3505" spans="2:5" hidden="1" x14ac:dyDescent="0.3">
      <c r="B3505">
        <v>6773</v>
      </c>
      <c r="C3505">
        <v>15.3</v>
      </c>
      <c r="D3505">
        <v>1.3</v>
      </c>
      <c r="E3505">
        <v>0</v>
      </c>
    </row>
    <row r="3506" spans="2:5" hidden="1" x14ac:dyDescent="0.3">
      <c r="B3506">
        <v>6779</v>
      </c>
      <c r="C3506">
        <v>15.3</v>
      </c>
      <c r="D3506">
        <v>1.7333333333300001</v>
      </c>
      <c r="E3506">
        <v>0</v>
      </c>
    </row>
    <row r="3507" spans="2:5" hidden="1" x14ac:dyDescent="0.3">
      <c r="B3507">
        <v>6783</v>
      </c>
      <c r="C3507">
        <v>15.3</v>
      </c>
      <c r="D3507">
        <v>2.1666666666699999</v>
      </c>
      <c r="E3507">
        <v>0</v>
      </c>
    </row>
    <row r="3508" spans="2:5" hidden="1" x14ac:dyDescent="0.3">
      <c r="B3508">
        <v>37034</v>
      </c>
      <c r="C3508">
        <v>15.6136534863</v>
      </c>
      <c r="D3508">
        <v>23.433691498200002</v>
      </c>
      <c r="E3508">
        <v>0</v>
      </c>
    </row>
    <row r="3509" spans="2:5" hidden="1" x14ac:dyDescent="0.3">
      <c r="B3509">
        <v>10312</v>
      </c>
      <c r="C3509">
        <v>15.6264705882</v>
      </c>
      <c r="D3509">
        <v>24.1</v>
      </c>
      <c r="E3509">
        <v>0</v>
      </c>
    </row>
    <row r="3510" spans="2:5" hidden="1" x14ac:dyDescent="0.3">
      <c r="B3510">
        <v>37049</v>
      </c>
      <c r="C3510">
        <v>15.6389482186</v>
      </c>
      <c r="D3510">
        <v>10.1345848322</v>
      </c>
      <c r="E3510">
        <v>0</v>
      </c>
    </row>
    <row r="3511" spans="2:5" hidden="1" x14ac:dyDescent="0.3">
      <c r="B3511">
        <v>37046</v>
      </c>
      <c r="C3511">
        <v>15.640204651299999</v>
      </c>
      <c r="D3511">
        <v>12.9197139255</v>
      </c>
      <c r="E3511">
        <v>0</v>
      </c>
    </row>
    <row r="3512" spans="2:5" hidden="1" x14ac:dyDescent="0.3">
      <c r="B3512">
        <v>37048</v>
      </c>
      <c r="C3512">
        <v>15.641124444900001</v>
      </c>
      <c r="D3512">
        <v>11.0758415144</v>
      </c>
      <c r="E3512">
        <v>0</v>
      </c>
    </row>
    <row r="3513" spans="2:5" hidden="1" x14ac:dyDescent="0.3">
      <c r="B3513">
        <v>37045</v>
      </c>
      <c r="C3513">
        <v>15.6413730936</v>
      </c>
      <c r="D3513">
        <v>13.8268647298</v>
      </c>
      <c r="E3513">
        <v>0</v>
      </c>
    </row>
    <row r="3514" spans="2:5" hidden="1" x14ac:dyDescent="0.3">
      <c r="B3514">
        <v>37047</v>
      </c>
      <c r="C3514">
        <v>15.643227464800001</v>
      </c>
      <c r="D3514">
        <v>12.0134101219</v>
      </c>
      <c r="E3514">
        <v>0</v>
      </c>
    </row>
    <row r="3515" spans="2:5" hidden="1" x14ac:dyDescent="0.3">
      <c r="B3515">
        <v>37044</v>
      </c>
      <c r="C3515">
        <v>15.647243919699999</v>
      </c>
      <c r="D3515">
        <v>14.730017157800001</v>
      </c>
      <c r="E3515">
        <v>0</v>
      </c>
    </row>
    <row r="3516" spans="2:5" hidden="1" x14ac:dyDescent="0.3">
      <c r="B3516">
        <v>37050</v>
      </c>
      <c r="C3516">
        <v>15.647546348800001</v>
      </c>
      <c r="D3516">
        <v>9.1917359445300004</v>
      </c>
      <c r="E3516">
        <v>0</v>
      </c>
    </row>
    <row r="3517" spans="2:5" hidden="1" x14ac:dyDescent="0.3">
      <c r="B3517">
        <v>37035</v>
      </c>
      <c r="C3517">
        <v>15.647672333799999</v>
      </c>
      <c r="D3517">
        <v>22.750602203500002</v>
      </c>
      <c r="E3517">
        <v>0</v>
      </c>
    </row>
    <row r="3518" spans="2:5" hidden="1" x14ac:dyDescent="0.3">
      <c r="B3518">
        <v>37051</v>
      </c>
      <c r="C3518">
        <v>15.648628692100001</v>
      </c>
      <c r="D3518">
        <v>8.2493106259799998</v>
      </c>
      <c r="E3518">
        <v>0</v>
      </c>
    </row>
    <row r="3519" spans="2:5" hidden="1" x14ac:dyDescent="0.3">
      <c r="B3519">
        <v>37043</v>
      </c>
      <c r="C3519">
        <v>15.650914052999999</v>
      </c>
      <c r="D3519">
        <v>15.632828888100001</v>
      </c>
      <c r="E3519">
        <v>0</v>
      </c>
    </row>
    <row r="3520" spans="2:5" hidden="1" x14ac:dyDescent="0.3">
      <c r="B3520">
        <v>37042</v>
      </c>
      <c r="C3520">
        <v>15.6547747797</v>
      </c>
      <c r="D3520">
        <v>16.534569248099999</v>
      </c>
      <c r="E3520">
        <v>0</v>
      </c>
    </row>
    <row r="3521" spans="2:5" hidden="1" x14ac:dyDescent="0.3">
      <c r="B3521">
        <v>37052</v>
      </c>
      <c r="C3521">
        <v>15.6582055777</v>
      </c>
      <c r="D3521">
        <v>7.3098794096999997</v>
      </c>
      <c r="E3521">
        <v>0</v>
      </c>
    </row>
    <row r="3522" spans="2:5" hidden="1" x14ac:dyDescent="0.3">
      <c r="B3522">
        <v>37041</v>
      </c>
      <c r="C3522">
        <v>15.6589095432</v>
      </c>
      <c r="D3522">
        <v>17.434315272700001</v>
      </c>
      <c r="E3522">
        <v>0</v>
      </c>
    </row>
    <row r="3523" spans="2:5" hidden="1" x14ac:dyDescent="0.3">
      <c r="B3523">
        <v>37040</v>
      </c>
      <c r="C3523">
        <v>15.661758878700001</v>
      </c>
      <c r="D3523">
        <v>18.334025864099999</v>
      </c>
      <c r="E3523">
        <v>0</v>
      </c>
    </row>
    <row r="3524" spans="2:5" hidden="1" x14ac:dyDescent="0.3">
      <c r="B3524">
        <v>37053</v>
      </c>
      <c r="C3524">
        <v>15.6626297223</v>
      </c>
      <c r="D3524">
        <v>6.3682197442000001</v>
      </c>
      <c r="E3524">
        <v>0</v>
      </c>
    </row>
    <row r="3525" spans="2:5" hidden="1" x14ac:dyDescent="0.3">
      <c r="B3525">
        <v>37039</v>
      </c>
      <c r="C3525">
        <v>15.6694845913</v>
      </c>
      <c r="D3525">
        <v>19.230577238799999</v>
      </c>
      <c r="E3525">
        <v>0</v>
      </c>
    </row>
    <row r="3526" spans="2:5" hidden="1" x14ac:dyDescent="0.3">
      <c r="B3526">
        <v>37054</v>
      </c>
      <c r="C3526">
        <v>15.6723981816</v>
      </c>
      <c r="D3526">
        <v>5.4281041570499999</v>
      </c>
      <c r="E3526">
        <v>0</v>
      </c>
    </row>
    <row r="3527" spans="2:5" hidden="1" x14ac:dyDescent="0.3">
      <c r="B3527">
        <v>37038</v>
      </c>
      <c r="C3527">
        <v>15.6732740962</v>
      </c>
      <c r="D3527">
        <v>20.1266173022</v>
      </c>
      <c r="E3527">
        <v>0</v>
      </c>
    </row>
    <row r="3528" spans="2:5" hidden="1" x14ac:dyDescent="0.3">
      <c r="B3528">
        <v>37037</v>
      </c>
      <c r="C3528">
        <v>15.6775836231</v>
      </c>
      <c r="D3528">
        <v>21.0239118185</v>
      </c>
      <c r="E3528">
        <v>0</v>
      </c>
    </row>
    <row r="3529" spans="2:5" hidden="1" x14ac:dyDescent="0.3">
      <c r="B3529">
        <v>37036</v>
      </c>
      <c r="C3529">
        <v>15.6821354394</v>
      </c>
      <c r="D3529">
        <v>21.899376493999998</v>
      </c>
      <c r="E3529">
        <v>0</v>
      </c>
    </row>
    <row r="3530" spans="2:5" hidden="1" x14ac:dyDescent="0.3">
      <c r="B3530">
        <v>37055</v>
      </c>
      <c r="C3530">
        <v>15.6822219664</v>
      </c>
      <c r="D3530">
        <v>4.48765618891</v>
      </c>
      <c r="E3530">
        <v>0</v>
      </c>
    </row>
    <row r="3531" spans="2:5" hidden="1" x14ac:dyDescent="0.3">
      <c r="B3531">
        <v>37092</v>
      </c>
      <c r="C3531">
        <v>15.6902078867</v>
      </c>
      <c r="D3531">
        <v>3.5453471560100001</v>
      </c>
      <c r="E3531">
        <v>0</v>
      </c>
    </row>
    <row r="3532" spans="2:5" x14ac:dyDescent="0.3">
      <c r="B3532">
        <v>5846</v>
      </c>
      <c r="C3532">
        <v>15.7</v>
      </c>
      <c r="D3532">
        <v>0</v>
      </c>
      <c r="E3532">
        <v>0</v>
      </c>
    </row>
    <row r="3533" spans="2:5" hidden="1" x14ac:dyDescent="0.3">
      <c r="B3533">
        <v>6182</v>
      </c>
      <c r="C3533">
        <v>15.7</v>
      </c>
      <c r="D3533">
        <v>2.6</v>
      </c>
      <c r="E3533">
        <v>0</v>
      </c>
    </row>
    <row r="3534" spans="2:5" hidden="1" x14ac:dyDescent="0.3">
      <c r="B3534">
        <v>6770</v>
      </c>
      <c r="C3534">
        <v>15.7</v>
      </c>
      <c r="D3534">
        <v>0.86666666666699999</v>
      </c>
      <c r="E3534">
        <v>0</v>
      </c>
    </row>
    <row r="3535" spans="2:5" hidden="1" x14ac:dyDescent="0.3">
      <c r="B3535">
        <v>6780</v>
      </c>
      <c r="C3535">
        <v>15.7</v>
      </c>
      <c r="D3535">
        <v>1.7333333333300001</v>
      </c>
      <c r="E3535">
        <v>0</v>
      </c>
    </row>
    <row r="3536" spans="2:5" x14ac:dyDescent="0.3">
      <c r="B3536">
        <v>4723</v>
      </c>
      <c r="C3536">
        <v>16.100000000000001</v>
      </c>
      <c r="D3536">
        <v>0</v>
      </c>
      <c r="E3536">
        <v>0</v>
      </c>
    </row>
    <row r="3537" spans="2:5" hidden="1" x14ac:dyDescent="0.3">
      <c r="B3537">
        <v>4739</v>
      </c>
      <c r="C3537">
        <v>16.100000000000001</v>
      </c>
      <c r="D3537">
        <v>2.6</v>
      </c>
      <c r="E3537">
        <v>0</v>
      </c>
    </row>
    <row r="3538" spans="2:5" hidden="1" x14ac:dyDescent="0.3">
      <c r="B3538">
        <v>4749</v>
      </c>
      <c r="C3538">
        <v>16.100000000000001</v>
      </c>
      <c r="D3538">
        <v>0.433333333333</v>
      </c>
      <c r="E3538">
        <v>0</v>
      </c>
    </row>
    <row r="3539" spans="2:5" hidden="1" x14ac:dyDescent="0.3">
      <c r="B3539">
        <v>4750</v>
      </c>
      <c r="C3539">
        <v>16.100000000000001</v>
      </c>
      <c r="D3539">
        <v>0.86666666666699999</v>
      </c>
      <c r="E3539">
        <v>0</v>
      </c>
    </row>
    <row r="3540" spans="2:5" hidden="1" x14ac:dyDescent="0.3">
      <c r="B3540">
        <v>4751</v>
      </c>
      <c r="C3540">
        <v>16.100000000000001</v>
      </c>
      <c r="D3540">
        <v>1.3</v>
      </c>
      <c r="E3540">
        <v>0</v>
      </c>
    </row>
    <row r="3541" spans="2:5" hidden="1" x14ac:dyDescent="0.3">
      <c r="B3541">
        <v>4752</v>
      </c>
      <c r="C3541">
        <v>16.100000000000001</v>
      </c>
      <c r="D3541">
        <v>1.7333333333300001</v>
      </c>
      <c r="E3541">
        <v>0</v>
      </c>
    </row>
    <row r="3542" spans="2:5" hidden="1" x14ac:dyDescent="0.3">
      <c r="B3542">
        <v>4753</v>
      </c>
      <c r="C3542">
        <v>16.100000000000001</v>
      </c>
      <c r="D3542">
        <v>2.1666666666699999</v>
      </c>
      <c r="E3542">
        <v>0</v>
      </c>
    </row>
    <row r="3543" spans="2:5" hidden="1" x14ac:dyDescent="0.3">
      <c r="B3543">
        <v>5274</v>
      </c>
      <c r="C3543">
        <v>16.100000000000001</v>
      </c>
      <c r="D3543">
        <v>12.05</v>
      </c>
      <c r="E3543">
        <v>0</v>
      </c>
    </row>
    <row r="3544" spans="2:5" hidden="1" x14ac:dyDescent="0.3">
      <c r="B3544">
        <v>5284</v>
      </c>
      <c r="C3544">
        <v>16.100000000000001</v>
      </c>
      <c r="D3544">
        <v>3.0724999999999998</v>
      </c>
      <c r="E3544">
        <v>0</v>
      </c>
    </row>
    <row r="3545" spans="2:5" hidden="1" x14ac:dyDescent="0.3">
      <c r="B3545">
        <v>5285</v>
      </c>
      <c r="C3545">
        <v>16.100000000000001</v>
      </c>
      <c r="D3545">
        <v>3.5449999999999999</v>
      </c>
      <c r="E3545">
        <v>0</v>
      </c>
    </row>
    <row r="3546" spans="2:5" hidden="1" x14ac:dyDescent="0.3">
      <c r="B3546">
        <v>5286</v>
      </c>
      <c r="C3546">
        <v>16.100000000000001</v>
      </c>
      <c r="D3546">
        <v>4.0175000000000001</v>
      </c>
      <c r="E3546">
        <v>0</v>
      </c>
    </row>
    <row r="3547" spans="2:5" hidden="1" x14ac:dyDescent="0.3">
      <c r="B3547">
        <v>5287</v>
      </c>
      <c r="C3547">
        <v>16.100000000000001</v>
      </c>
      <c r="D3547">
        <v>4.49</v>
      </c>
      <c r="E3547">
        <v>0</v>
      </c>
    </row>
    <row r="3548" spans="2:5" hidden="1" x14ac:dyDescent="0.3">
      <c r="B3548">
        <v>5288</v>
      </c>
      <c r="C3548">
        <v>16.100000000000001</v>
      </c>
      <c r="D3548">
        <v>4.9625000000000004</v>
      </c>
      <c r="E3548">
        <v>0</v>
      </c>
    </row>
    <row r="3549" spans="2:5" hidden="1" x14ac:dyDescent="0.3">
      <c r="B3549">
        <v>5289</v>
      </c>
      <c r="C3549">
        <v>16.100000000000001</v>
      </c>
      <c r="D3549">
        <v>5.4349999999999996</v>
      </c>
      <c r="E3549">
        <v>0</v>
      </c>
    </row>
    <row r="3550" spans="2:5" hidden="1" x14ac:dyDescent="0.3">
      <c r="B3550">
        <v>5290</v>
      </c>
      <c r="C3550">
        <v>16.100000000000001</v>
      </c>
      <c r="D3550">
        <v>5.9074999999999998</v>
      </c>
      <c r="E3550">
        <v>0</v>
      </c>
    </row>
    <row r="3551" spans="2:5" hidden="1" x14ac:dyDescent="0.3">
      <c r="B3551">
        <v>5291</v>
      </c>
      <c r="C3551">
        <v>16.100000000000001</v>
      </c>
      <c r="D3551">
        <v>6.38</v>
      </c>
      <c r="E3551">
        <v>0</v>
      </c>
    </row>
    <row r="3552" spans="2:5" hidden="1" x14ac:dyDescent="0.3">
      <c r="B3552">
        <v>5292</v>
      </c>
      <c r="C3552">
        <v>16.100000000000001</v>
      </c>
      <c r="D3552">
        <v>6.8525</v>
      </c>
      <c r="E3552">
        <v>0</v>
      </c>
    </row>
    <row r="3553" spans="2:5" hidden="1" x14ac:dyDescent="0.3">
      <c r="B3553">
        <v>5293</v>
      </c>
      <c r="C3553">
        <v>16.100000000000001</v>
      </c>
      <c r="D3553">
        <v>7.3250000000000002</v>
      </c>
      <c r="E3553">
        <v>0</v>
      </c>
    </row>
    <row r="3554" spans="2:5" hidden="1" x14ac:dyDescent="0.3">
      <c r="B3554">
        <v>5294</v>
      </c>
      <c r="C3554">
        <v>16.100000000000001</v>
      </c>
      <c r="D3554">
        <v>7.7975000000000003</v>
      </c>
      <c r="E3554">
        <v>0</v>
      </c>
    </row>
    <row r="3555" spans="2:5" hidden="1" x14ac:dyDescent="0.3">
      <c r="B3555">
        <v>5295</v>
      </c>
      <c r="C3555">
        <v>16.100000000000001</v>
      </c>
      <c r="D3555">
        <v>8.27</v>
      </c>
      <c r="E3555">
        <v>0</v>
      </c>
    </row>
    <row r="3556" spans="2:5" hidden="1" x14ac:dyDescent="0.3">
      <c r="B3556">
        <v>5296</v>
      </c>
      <c r="C3556">
        <v>16.100000000000001</v>
      </c>
      <c r="D3556">
        <v>8.7424999999999997</v>
      </c>
      <c r="E3556">
        <v>0</v>
      </c>
    </row>
    <row r="3557" spans="2:5" hidden="1" x14ac:dyDescent="0.3">
      <c r="B3557">
        <v>5297</v>
      </c>
      <c r="C3557">
        <v>16.100000000000001</v>
      </c>
      <c r="D3557">
        <v>9.2149999999999999</v>
      </c>
      <c r="E3557">
        <v>0</v>
      </c>
    </row>
    <row r="3558" spans="2:5" hidden="1" x14ac:dyDescent="0.3">
      <c r="B3558">
        <v>5298</v>
      </c>
      <c r="C3558">
        <v>16.100000000000001</v>
      </c>
      <c r="D3558">
        <v>9.6875</v>
      </c>
      <c r="E3558">
        <v>0</v>
      </c>
    </row>
    <row r="3559" spans="2:5" hidden="1" x14ac:dyDescent="0.3">
      <c r="B3559">
        <v>5299</v>
      </c>
      <c r="C3559">
        <v>16.100000000000001</v>
      </c>
      <c r="D3559">
        <v>10.16</v>
      </c>
      <c r="E3559">
        <v>0</v>
      </c>
    </row>
    <row r="3560" spans="2:5" hidden="1" x14ac:dyDescent="0.3">
      <c r="B3560">
        <v>5300</v>
      </c>
      <c r="C3560">
        <v>16.100000000000001</v>
      </c>
      <c r="D3560">
        <v>10.6325</v>
      </c>
      <c r="E3560">
        <v>0</v>
      </c>
    </row>
    <row r="3561" spans="2:5" hidden="1" x14ac:dyDescent="0.3">
      <c r="B3561">
        <v>5301</v>
      </c>
      <c r="C3561">
        <v>16.100000000000001</v>
      </c>
      <c r="D3561">
        <v>11.105</v>
      </c>
      <c r="E3561">
        <v>0</v>
      </c>
    </row>
    <row r="3562" spans="2:5" hidden="1" x14ac:dyDescent="0.3">
      <c r="B3562">
        <v>5302</v>
      </c>
      <c r="C3562">
        <v>16.100000000000001</v>
      </c>
      <c r="D3562">
        <v>11.577500000000001</v>
      </c>
      <c r="E3562">
        <v>0</v>
      </c>
    </row>
    <row r="3563" spans="2:5" hidden="1" x14ac:dyDescent="0.3">
      <c r="B3563">
        <v>5440</v>
      </c>
      <c r="C3563">
        <v>16.100000000000001</v>
      </c>
      <c r="D3563">
        <v>19.28</v>
      </c>
      <c r="E3563">
        <v>0</v>
      </c>
    </row>
    <row r="3564" spans="2:5" hidden="1" x14ac:dyDescent="0.3">
      <c r="B3564">
        <v>5450</v>
      </c>
      <c r="C3564">
        <v>16.100000000000001</v>
      </c>
      <c r="D3564">
        <v>12.501875</v>
      </c>
      <c r="E3564">
        <v>0</v>
      </c>
    </row>
    <row r="3565" spans="2:5" hidden="1" x14ac:dyDescent="0.3">
      <c r="B3565">
        <v>5451</v>
      </c>
      <c r="C3565">
        <v>16.100000000000001</v>
      </c>
      <c r="D3565">
        <v>12.953749999999999</v>
      </c>
      <c r="E3565">
        <v>0</v>
      </c>
    </row>
    <row r="3566" spans="2:5" hidden="1" x14ac:dyDescent="0.3">
      <c r="B3566">
        <v>5452</v>
      </c>
      <c r="C3566">
        <v>16.100000000000001</v>
      </c>
      <c r="D3566">
        <v>13.405625000000001</v>
      </c>
      <c r="E3566">
        <v>0</v>
      </c>
    </row>
    <row r="3567" spans="2:5" hidden="1" x14ac:dyDescent="0.3">
      <c r="B3567">
        <v>5453</v>
      </c>
      <c r="C3567">
        <v>16.100000000000001</v>
      </c>
      <c r="D3567">
        <v>13.8575</v>
      </c>
      <c r="E3567">
        <v>0</v>
      </c>
    </row>
    <row r="3568" spans="2:5" hidden="1" x14ac:dyDescent="0.3">
      <c r="B3568">
        <v>5454</v>
      </c>
      <c r="C3568">
        <v>16.100000000000001</v>
      </c>
      <c r="D3568">
        <v>14.309374999999999</v>
      </c>
      <c r="E3568">
        <v>0</v>
      </c>
    </row>
    <row r="3569" spans="2:5" hidden="1" x14ac:dyDescent="0.3">
      <c r="B3569">
        <v>5455</v>
      </c>
      <c r="C3569">
        <v>16.100000000000001</v>
      </c>
      <c r="D3569">
        <v>14.76125</v>
      </c>
      <c r="E3569">
        <v>0</v>
      </c>
    </row>
    <row r="3570" spans="2:5" hidden="1" x14ac:dyDescent="0.3">
      <c r="B3570">
        <v>5456</v>
      </c>
      <c r="C3570">
        <v>16.100000000000001</v>
      </c>
      <c r="D3570">
        <v>15.213125</v>
      </c>
      <c r="E3570">
        <v>0</v>
      </c>
    </row>
    <row r="3571" spans="2:5" hidden="1" x14ac:dyDescent="0.3">
      <c r="B3571">
        <v>5457</v>
      </c>
      <c r="C3571">
        <v>16.100000000000001</v>
      </c>
      <c r="D3571">
        <v>15.664999999999999</v>
      </c>
      <c r="E3571">
        <v>0</v>
      </c>
    </row>
    <row r="3572" spans="2:5" hidden="1" x14ac:dyDescent="0.3">
      <c r="B3572">
        <v>5458</v>
      </c>
      <c r="C3572">
        <v>16.100000000000001</v>
      </c>
      <c r="D3572">
        <v>16.116875</v>
      </c>
      <c r="E3572">
        <v>0</v>
      </c>
    </row>
    <row r="3573" spans="2:5" hidden="1" x14ac:dyDescent="0.3">
      <c r="B3573">
        <v>5459</v>
      </c>
      <c r="C3573">
        <v>16.100000000000001</v>
      </c>
      <c r="D3573">
        <v>16.568750000000001</v>
      </c>
      <c r="E3573">
        <v>0</v>
      </c>
    </row>
    <row r="3574" spans="2:5" hidden="1" x14ac:dyDescent="0.3">
      <c r="B3574">
        <v>5460</v>
      </c>
      <c r="C3574">
        <v>16.100000000000001</v>
      </c>
      <c r="D3574">
        <v>17.020624999999999</v>
      </c>
      <c r="E3574">
        <v>0</v>
      </c>
    </row>
    <row r="3575" spans="2:5" hidden="1" x14ac:dyDescent="0.3">
      <c r="B3575">
        <v>5461</v>
      </c>
      <c r="C3575">
        <v>16.100000000000001</v>
      </c>
      <c r="D3575">
        <v>17.4725</v>
      </c>
      <c r="E3575">
        <v>0</v>
      </c>
    </row>
    <row r="3576" spans="2:5" hidden="1" x14ac:dyDescent="0.3">
      <c r="B3576">
        <v>5462</v>
      </c>
      <c r="C3576">
        <v>16.100000000000001</v>
      </c>
      <c r="D3576">
        <v>17.924375000000001</v>
      </c>
      <c r="E3576">
        <v>0</v>
      </c>
    </row>
    <row r="3577" spans="2:5" hidden="1" x14ac:dyDescent="0.3">
      <c r="B3577">
        <v>5463</v>
      </c>
      <c r="C3577">
        <v>16.100000000000001</v>
      </c>
      <c r="D3577">
        <v>18.376249999999999</v>
      </c>
      <c r="E3577">
        <v>0</v>
      </c>
    </row>
    <row r="3578" spans="2:5" hidden="1" x14ac:dyDescent="0.3">
      <c r="B3578">
        <v>5464</v>
      </c>
      <c r="C3578">
        <v>16.100000000000001</v>
      </c>
      <c r="D3578">
        <v>18.828125</v>
      </c>
      <c r="E3578">
        <v>0</v>
      </c>
    </row>
    <row r="3579" spans="2:5" hidden="1" x14ac:dyDescent="0.3">
      <c r="B3579">
        <v>5568</v>
      </c>
      <c r="C3579">
        <v>16.100000000000001</v>
      </c>
      <c r="D3579">
        <v>22.9</v>
      </c>
      <c r="E3579">
        <v>0</v>
      </c>
    </row>
    <row r="3580" spans="2:5" hidden="1" x14ac:dyDescent="0.3">
      <c r="B3580">
        <v>5578</v>
      </c>
      <c r="C3580">
        <v>16.100000000000001</v>
      </c>
      <c r="D3580">
        <v>19.732500000000002</v>
      </c>
      <c r="E3580">
        <v>0</v>
      </c>
    </row>
    <row r="3581" spans="2:5" hidden="1" x14ac:dyDescent="0.3">
      <c r="B3581">
        <v>5579</v>
      </c>
      <c r="C3581">
        <v>16.100000000000001</v>
      </c>
      <c r="D3581">
        <v>20.184999999999999</v>
      </c>
      <c r="E3581">
        <v>0</v>
      </c>
    </row>
    <row r="3582" spans="2:5" hidden="1" x14ac:dyDescent="0.3">
      <c r="B3582">
        <v>5580</v>
      </c>
      <c r="C3582">
        <v>16.100000000000001</v>
      </c>
      <c r="D3582">
        <v>20.637499999999999</v>
      </c>
      <c r="E3582">
        <v>0</v>
      </c>
    </row>
    <row r="3583" spans="2:5" hidden="1" x14ac:dyDescent="0.3">
      <c r="B3583">
        <v>5581</v>
      </c>
      <c r="C3583">
        <v>16.100000000000001</v>
      </c>
      <c r="D3583">
        <v>21.09</v>
      </c>
      <c r="E3583">
        <v>0</v>
      </c>
    </row>
    <row r="3584" spans="2:5" hidden="1" x14ac:dyDescent="0.3">
      <c r="B3584">
        <v>5582</v>
      </c>
      <c r="C3584">
        <v>16.100000000000001</v>
      </c>
      <c r="D3584">
        <v>21.5425</v>
      </c>
      <c r="E3584">
        <v>0</v>
      </c>
    </row>
    <row r="3585" spans="2:5" hidden="1" x14ac:dyDescent="0.3">
      <c r="B3585">
        <v>5583</v>
      </c>
      <c r="C3585">
        <v>16.100000000000001</v>
      </c>
      <c r="D3585">
        <v>21.995000000000001</v>
      </c>
      <c r="E3585">
        <v>0</v>
      </c>
    </row>
    <row r="3586" spans="2:5" hidden="1" x14ac:dyDescent="0.3">
      <c r="B3586">
        <v>5584</v>
      </c>
      <c r="C3586">
        <v>16.100000000000001</v>
      </c>
      <c r="D3586">
        <v>22.447500000000002</v>
      </c>
      <c r="E3586">
        <v>0</v>
      </c>
    </row>
    <row r="3587" spans="2:5" hidden="1" x14ac:dyDescent="0.3">
      <c r="B3587">
        <v>5632</v>
      </c>
      <c r="C3587">
        <v>16.100000000000001</v>
      </c>
      <c r="D3587">
        <v>24.1</v>
      </c>
      <c r="E3587">
        <v>0</v>
      </c>
    </row>
    <row r="3588" spans="2:5" hidden="1" x14ac:dyDescent="0.3">
      <c r="B3588">
        <v>5642</v>
      </c>
      <c r="C3588">
        <v>16.100000000000001</v>
      </c>
      <c r="D3588">
        <v>23.2</v>
      </c>
      <c r="E3588">
        <v>0</v>
      </c>
    </row>
    <row r="3589" spans="2:5" hidden="1" x14ac:dyDescent="0.3">
      <c r="B3589">
        <v>5643</v>
      </c>
      <c r="C3589">
        <v>16.100000000000001</v>
      </c>
      <c r="D3589">
        <v>23.5</v>
      </c>
      <c r="E3589">
        <v>0</v>
      </c>
    </row>
    <row r="3590" spans="2:5" hidden="1" x14ac:dyDescent="0.3">
      <c r="B3590">
        <v>5644</v>
      </c>
      <c r="C3590">
        <v>16.100000000000001</v>
      </c>
      <c r="D3590">
        <v>23.8</v>
      </c>
      <c r="E3590">
        <v>0</v>
      </c>
    </row>
    <row r="3591" spans="2:5" hidden="1" x14ac:dyDescent="0.3">
      <c r="B3591">
        <v>7174</v>
      </c>
      <c r="C3591">
        <v>16.516337509500001</v>
      </c>
      <c r="D3591">
        <v>21.973073453600001</v>
      </c>
      <c r="E3591">
        <v>0</v>
      </c>
    </row>
    <row r="3592" spans="2:5" hidden="1" x14ac:dyDescent="0.3">
      <c r="B3592">
        <v>6849</v>
      </c>
      <c r="C3592">
        <v>16.525824225600001</v>
      </c>
      <c r="D3592">
        <v>4.48410238569</v>
      </c>
      <c r="E3592">
        <v>0</v>
      </c>
    </row>
    <row r="3593" spans="2:5" hidden="1" x14ac:dyDescent="0.3">
      <c r="B3593">
        <v>6950</v>
      </c>
      <c r="C3593">
        <v>16.527831751499999</v>
      </c>
      <c r="D3593">
        <v>3.54147638292</v>
      </c>
      <c r="E3593">
        <v>0</v>
      </c>
    </row>
    <row r="3594" spans="2:5" hidden="1" x14ac:dyDescent="0.3">
      <c r="B3594">
        <v>6848</v>
      </c>
      <c r="C3594">
        <v>16.528312763199999</v>
      </c>
      <c r="D3594">
        <v>5.4319255798499997</v>
      </c>
      <c r="E3594">
        <v>0</v>
      </c>
    </row>
    <row r="3595" spans="2:5" hidden="1" x14ac:dyDescent="0.3">
      <c r="B3595">
        <v>6241</v>
      </c>
      <c r="C3595">
        <v>16.537500000000001</v>
      </c>
      <c r="D3595">
        <v>2.598125</v>
      </c>
      <c r="E3595">
        <v>0</v>
      </c>
    </row>
    <row r="3596" spans="2:5" hidden="1" x14ac:dyDescent="0.3">
      <c r="B3596">
        <v>7175</v>
      </c>
      <c r="C3596">
        <v>16.540395201599999</v>
      </c>
      <c r="D3596">
        <v>21.069628320500001</v>
      </c>
      <c r="E3596">
        <v>0</v>
      </c>
    </row>
    <row r="3597" spans="2:5" hidden="1" x14ac:dyDescent="0.3">
      <c r="B3597">
        <v>6847</v>
      </c>
      <c r="C3597">
        <v>16.5421620019</v>
      </c>
      <c r="D3597">
        <v>6.3793992166600004</v>
      </c>
      <c r="E3597">
        <v>0</v>
      </c>
    </row>
    <row r="3598" spans="2:5" hidden="1" x14ac:dyDescent="0.3">
      <c r="B3598">
        <v>6798</v>
      </c>
      <c r="C3598">
        <v>16.562707880000001</v>
      </c>
      <c r="D3598">
        <v>1.7235094369699999</v>
      </c>
      <c r="E3598">
        <v>0</v>
      </c>
    </row>
    <row r="3599" spans="2:5" hidden="1" x14ac:dyDescent="0.3">
      <c r="B3599">
        <v>7173</v>
      </c>
      <c r="C3599">
        <v>16.563289632899998</v>
      </c>
      <c r="D3599">
        <v>22.795459903000001</v>
      </c>
      <c r="E3599">
        <v>0</v>
      </c>
    </row>
    <row r="3600" spans="2:5" hidden="1" x14ac:dyDescent="0.3">
      <c r="B3600">
        <v>7187</v>
      </c>
      <c r="C3600">
        <v>16.5726851316</v>
      </c>
      <c r="D3600">
        <v>20.172768723699999</v>
      </c>
      <c r="E3600">
        <v>0</v>
      </c>
    </row>
    <row r="3601" spans="2:5" hidden="1" x14ac:dyDescent="0.3">
      <c r="B3601">
        <v>6846</v>
      </c>
      <c r="C3601">
        <v>16.573401042499999</v>
      </c>
      <c r="D3601">
        <v>7.3105499789400001</v>
      </c>
      <c r="E3601">
        <v>0</v>
      </c>
    </row>
    <row r="3602" spans="2:5" hidden="1" x14ac:dyDescent="0.3">
      <c r="B3602">
        <v>6612</v>
      </c>
      <c r="C3602">
        <v>16.583333333300001</v>
      </c>
      <c r="D3602">
        <v>24.1</v>
      </c>
      <c r="E3602">
        <v>0</v>
      </c>
    </row>
    <row r="3603" spans="2:5" hidden="1" x14ac:dyDescent="0.3">
      <c r="B3603">
        <v>6793</v>
      </c>
      <c r="C3603">
        <v>16.584968401000001</v>
      </c>
      <c r="D3603">
        <v>0.85873286899400003</v>
      </c>
      <c r="E3603">
        <v>0</v>
      </c>
    </row>
    <row r="3604" spans="2:5" hidden="1" x14ac:dyDescent="0.3">
      <c r="B3604">
        <v>6845</v>
      </c>
      <c r="C3604">
        <v>16.592484047300001</v>
      </c>
      <c r="D3604">
        <v>8.2475132144100005</v>
      </c>
      <c r="E3604">
        <v>0</v>
      </c>
    </row>
    <row r="3605" spans="2:5" x14ac:dyDescent="0.3">
      <c r="B3605">
        <v>5903</v>
      </c>
      <c r="C3605">
        <v>16.600000000000001</v>
      </c>
      <c r="D3605">
        <v>0</v>
      </c>
      <c r="E3605">
        <v>0</v>
      </c>
    </row>
    <row r="3606" spans="2:5" hidden="1" x14ac:dyDescent="0.3">
      <c r="B3606">
        <v>6364</v>
      </c>
      <c r="C3606">
        <v>16.600000000000001</v>
      </c>
      <c r="D3606">
        <v>12.05</v>
      </c>
      <c r="E3606">
        <v>0</v>
      </c>
    </row>
    <row r="3607" spans="2:5" hidden="1" x14ac:dyDescent="0.3">
      <c r="B3607">
        <v>6472</v>
      </c>
      <c r="C3607">
        <v>16.600000000000001</v>
      </c>
      <c r="D3607">
        <v>19.28</v>
      </c>
      <c r="E3607">
        <v>0</v>
      </c>
    </row>
    <row r="3608" spans="2:5" hidden="1" x14ac:dyDescent="0.3">
      <c r="B3608">
        <v>7154</v>
      </c>
      <c r="C3608">
        <v>16.600000000000001</v>
      </c>
      <c r="D3608">
        <v>12.953749999999999</v>
      </c>
      <c r="E3608">
        <v>0</v>
      </c>
    </row>
    <row r="3609" spans="2:5" hidden="1" x14ac:dyDescent="0.3">
      <c r="B3609">
        <v>7155</v>
      </c>
      <c r="C3609">
        <v>16.600000000000001</v>
      </c>
      <c r="D3609">
        <v>13.8575</v>
      </c>
      <c r="E3609">
        <v>0</v>
      </c>
    </row>
    <row r="3610" spans="2:5" hidden="1" x14ac:dyDescent="0.3">
      <c r="B3610">
        <v>7156</v>
      </c>
      <c r="C3610">
        <v>16.600000000000001</v>
      </c>
      <c r="D3610">
        <v>14.76125</v>
      </c>
      <c r="E3610">
        <v>0</v>
      </c>
    </row>
    <row r="3611" spans="2:5" hidden="1" x14ac:dyDescent="0.3">
      <c r="B3611">
        <v>7157</v>
      </c>
      <c r="C3611">
        <v>16.600000000000001</v>
      </c>
      <c r="D3611">
        <v>15.664999999999999</v>
      </c>
      <c r="E3611">
        <v>0</v>
      </c>
    </row>
    <row r="3612" spans="2:5" hidden="1" x14ac:dyDescent="0.3">
      <c r="B3612">
        <v>7158</v>
      </c>
      <c r="C3612">
        <v>16.600000000000001</v>
      </c>
      <c r="D3612">
        <v>16.568750000000001</v>
      </c>
      <c r="E3612">
        <v>0</v>
      </c>
    </row>
    <row r="3613" spans="2:5" hidden="1" x14ac:dyDescent="0.3">
      <c r="B3613">
        <v>7159</v>
      </c>
      <c r="C3613">
        <v>16.600000000000001</v>
      </c>
      <c r="D3613">
        <v>17.4725</v>
      </c>
      <c r="E3613">
        <v>0</v>
      </c>
    </row>
    <row r="3614" spans="2:5" hidden="1" x14ac:dyDescent="0.3">
      <c r="B3614">
        <v>7160</v>
      </c>
      <c r="C3614">
        <v>16.600000000000001</v>
      </c>
      <c r="D3614">
        <v>18.376249999999999</v>
      </c>
      <c r="E3614">
        <v>0</v>
      </c>
    </row>
    <row r="3615" spans="2:5" hidden="1" x14ac:dyDescent="0.3">
      <c r="B3615">
        <v>6844</v>
      </c>
      <c r="C3615">
        <v>16.601291185000001</v>
      </c>
      <c r="D3615">
        <v>9.1931470698899993</v>
      </c>
      <c r="E3615">
        <v>0</v>
      </c>
    </row>
    <row r="3616" spans="2:5" hidden="1" x14ac:dyDescent="0.3">
      <c r="B3616">
        <v>6843</v>
      </c>
      <c r="C3616">
        <v>16.603310734600001</v>
      </c>
      <c r="D3616">
        <v>10.1410303616</v>
      </c>
      <c r="E3616">
        <v>0</v>
      </c>
    </row>
    <row r="3617" spans="2:5" hidden="1" x14ac:dyDescent="0.3">
      <c r="B3617">
        <v>6864</v>
      </c>
      <c r="C3617">
        <v>16.604771592900001</v>
      </c>
      <c r="D3617">
        <v>11.0923683573</v>
      </c>
      <c r="E3617">
        <v>0</v>
      </c>
    </row>
    <row r="3618" spans="2:5" hidden="1" x14ac:dyDescent="0.3">
      <c r="B3618">
        <v>7172</v>
      </c>
      <c r="C3618">
        <v>16.612834797600001</v>
      </c>
      <c r="D3618">
        <v>23.449724467900001</v>
      </c>
      <c r="E3618">
        <v>0</v>
      </c>
    </row>
    <row r="3619" spans="2:5" hidden="1" x14ac:dyDescent="0.3">
      <c r="B3619">
        <v>7243</v>
      </c>
      <c r="C3619">
        <v>16.932675019000001</v>
      </c>
      <c r="D3619">
        <v>21.9511469073</v>
      </c>
      <c r="E3619">
        <v>0</v>
      </c>
    </row>
    <row r="3620" spans="2:5" hidden="1" x14ac:dyDescent="0.3">
      <c r="B3620">
        <v>7001</v>
      </c>
      <c r="C3620">
        <v>16.951648451099999</v>
      </c>
      <c r="D3620">
        <v>4.4782047713899997</v>
      </c>
      <c r="E3620">
        <v>0</v>
      </c>
    </row>
    <row r="3621" spans="2:5" hidden="1" x14ac:dyDescent="0.3">
      <c r="B3621">
        <v>6951</v>
      </c>
      <c r="C3621">
        <v>16.953655977</v>
      </c>
      <c r="D3621">
        <v>4.0080787686199999</v>
      </c>
      <c r="E3621">
        <v>0</v>
      </c>
    </row>
    <row r="3622" spans="2:5" hidden="1" x14ac:dyDescent="0.3">
      <c r="B3622">
        <v>6876</v>
      </c>
      <c r="C3622">
        <v>16.954136988799998</v>
      </c>
      <c r="D3622">
        <v>4.9535279655500002</v>
      </c>
      <c r="E3622">
        <v>0</v>
      </c>
    </row>
    <row r="3623" spans="2:5" hidden="1" x14ac:dyDescent="0.3">
      <c r="B3623">
        <v>7019</v>
      </c>
      <c r="C3623">
        <v>16.955663503</v>
      </c>
      <c r="D3623">
        <v>3.5379527658400001</v>
      </c>
      <c r="E3623">
        <v>0</v>
      </c>
    </row>
    <row r="3624" spans="2:5" hidden="1" x14ac:dyDescent="0.3">
      <c r="B3624">
        <v>7002</v>
      </c>
      <c r="C3624">
        <v>16.956625526500002</v>
      </c>
      <c r="D3624">
        <v>5.4288511597099998</v>
      </c>
      <c r="E3624">
        <v>0</v>
      </c>
    </row>
    <row r="3625" spans="2:5" hidden="1" x14ac:dyDescent="0.3">
      <c r="B3625">
        <v>7190</v>
      </c>
      <c r="C3625">
        <v>16.956732711099999</v>
      </c>
      <c r="D3625">
        <v>21.500201774200001</v>
      </c>
      <c r="E3625">
        <v>0</v>
      </c>
    </row>
    <row r="3626" spans="2:5" hidden="1" x14ac:dyDescent="0.3">
      <c r="B3626">
        <v>6948</v>
      </c>
      <c r="C3626">
        <v>16.965331751499999</v>
      </c>
      <c r="D3626">
        <v>3.0671013829199998</v>
      </c>
      <c r="E3626">
        <v>0</v>
      </c>
    </row>
    <row r="3627" spans="2:5" hidden="1" x14ac:dyDescent="0.3">
      <c r="B3627">
        <v>6875</v>
      </c>
      <c r="C3627">
        <v>16.970474765100001</v>
      </c>
      <c r="D3627">
        <v>5.9038247965100004</v>
      </c>
      <c r="E3627">
        <v>0</v>
      </c>
    </row>
    <row r="3628" spans="2:5" hidden="1" x14ac:dyDescent="0.3">
      <c r="B3628">
        <v>6242</v>
      </c>
      <c r="C3628">
        <v>16.975000000000001</v>
      </c>
      <c r="D3628">
        <v>2.5962499999999999</v>
      </c>
      <c r="E3628">
        <v>0</v>
      </c>
    </row>
    <row r="3629" spans="2:5" hidden="1" x14ac:dyDescent="0.3">
      <c r="B3629">
        <v>7189</v>
      </c>
      <c r="C3629">
        <v>16.9796271423</v>
      </c>
      <c r="D3629">
        <v>22.321033356600001</v>
      </c>
      <c r="E3629">
        <v>0</v>
      </c>
    </row>
    <row r="3630" spans="2:5" hidden="1" x14ac:dyDescent="0.3">
      <c r="B3630">
        <v>7242</v>
      </c>
      <c r="C3630">
        <v>16.9807904032</v>
      </c>
      <c r="D3630">
        <v>21.049256640999999</v>
      </c>
      <c r="E3630">
        <v>0</v>
      </c>
    </row>
    <row r="3631" spans="2:5" hidden="1" x14ac:dyDescent="0.3">
      <c r="B3631">
        <v>7003</v>
      </c>
      <c r="C3631">
        <v>16.984324003699999</v>
      </c>
      <c r="D3631">
        <v>6.3787984333200001</v>
      </c>
      <c r="E3631">
        <v>0</v>
      </c>
    </row>
    <row r="3632" spans="2:5" hidden="1" x14ac:dyDescent="0.3">
      <c r="B3632">
        <v>6788</v>
      </c>
      <c r="C3632">
        <v>17.000207880000001</v>
      </c>
      <c r="D3632">
        <v>2.1549677702999999</v>
      </c>
      <c r="E3632">
        <v>0</v>
      </c>
    </row>
    <row r="3633" spans="2:5" hidden="1" x14ac:dyDescent="0.3">
      <c r="B3633">
        <v>7191</v>
      </c>
      <c r="C3633">
        <v>17.013080333200001</v>
      </c>
      <c r="D3633">
        <v>20.604897044200001</v>
      </c>
      <c r="E3633">
        <v>0</v>
      </c>
    </row>
    <row r="3634" spans="2:5" hidden="1" x14ac:dyDescent="0.3">
      <c r="B3634">
        <v>6874</v>
      </c>
      <c r="C3634">
        <v>17.0155630444</v>
      </c>
      <c r="D3634">
        <v>6.8374491955999996</v>
      </c>
      <c r="E3634">
        <v>0</v>
      </c>
    </row>
    <row r="3635" spans="2:5" hidden="1" x14ac:dyDescent="0.3">
      <c r="B3635">
        <v>6824</v>
      </c>
      <c r="C3635">
        <v>17.025415760000001</v>
      </c>
      <c r="D3635">
        <v>1.71368554061</v>
      </c>
      <c r="E3635">
        <v>0</v>
      </c>
    </row>
    <row r="3636" spans="2:5" hidden="1" x14ac:dyDescent="0.3">
      <c r="B3636">
        <v>7244</v>
      </c>
      <c r="C3636">
        <v>17.026579265700001</v>
      </c>
      <c r="D3636">
        <v>22.690919806</v>
      </c>
      <c r="E3636">
        <v>0</v>
      </c>
    </row>
    <row r="3637" spans="2:5" hidden="1" x14ac:dyDescent="0.3">
      <c r="B3637">
        <v>7245</v>
      </c>
      <c r="C3637">
        <v>17.045370263100001</v>
      </c>
      <c r="D3637">
        <v>20.160537447399999</v>
      </c>
      <c r="E3637">
        <v>0</v>
      </c>
    </row>
    <row r="3638" spans="2:5" hidden="1" x14ac:dyDescent="0.3">
      <c r="B3638">
        <v>7004</v>
      </c>
      <c r="C3638">
        <v>17.046802084999999</v>
      </c>
      <c r="D3638">
        <v>7.2960999578900001</v>
      </c>
      <c r="E3638">
        <v>0</v>
      </c>
    </row>
    <row r="3639" spans="2:5" hidden="1" x14ac:dyDescent="0.3">
      <c r="B3639">
        <v>6801</v>
      </c>
      <c r="C3639">
        <v>17.047676281000001</v>
      </c>
      <c r="D3639">
        <v>1.2822423059700001</v>
      </c>
      <c r="E3639">
        <v>0</v>
      </c>
    </row>
    <row r="3640" spans="2:5" hidden="1" x14ac:dyDescent="0.3">
      <c r="B3640">
        <v>6873</v>
      </c>
      <c r="C3640">
        <v>17.065885089799998</v>
      </c>
      <c r="D3640">
        <v>7.7605631933500003</v>
      </c>
      <c r="E3640">
        <v>0</v>
      </c>
    </row>
    <row r="3641" spans="2:5" hidden="1" x14ac:dyDescent="0.3">
      <c r="B3641">
        <v>6613</v>
      </c>
      <c r="C3641">
        <v>17.066666666700002</v>
      </c>
      <c r="D3641">
        <v>24.1</v>
      </c>
      <c r="E3641">
        <v>0</v>
      </c>
    </row>
    <row r="3642" spans="2:5" hidden="1" x14ac:dyDescent="0.3">
      <c r="B3642">
        <v>6819</v>
      </c>
      <c r="C3642">
        <v>17.069936801899999</v>
      </c>
      <c r="D3642">
        <v>0.85079907132199994</v>
      </c>
      <c r="E3642">
        <v>0</v>
      </c>
    </row>
    <row r="3643" spans="2:5" hidden="1" x14ac:dyDescent="0.3">
      <c r="B3643">
        <v>7171</v>
      </c>
      <c r="C3643">
        <v>17.0726851316</v>
      </c>
      <c r="D3643">
        <v>19.720268723699999</v>
      </c>
      <c r="E3643">
        <v>0</v>
      </c>
    </row>
    <row r="3644" spans="2:5" hidden="1" x14ac:dyDescent="0.3">
      <c r="B3644">
        <v>7188</v>
      </c>
      <c r="C3644">
        <v>17.0761244304</v>
      </c>
      <c r="D3644">
        <v>23.045184370899999</v>
      </c>
      <c r="E3644">
        <v>0</v>
      </c>
    </row>
    <row r="3645" spans="2:5" hidden="1" x14ac:dyDescent="0.3">
      <c r="B3645">
        <v>7005</v>
      </c>
      <c r="C3645">
        <v>17.084968094499999</v>
      </c>
      <c r="D3645">
        <v>8.2250264288100006</v>
      </c>
      <c r="E3645">
        <v>0</v>
      </c>
    </row>
    <row r="3646" spans="2:5" hidden="1" x14ac:dyDescent="0.3">
      <c r="B3646">
        <v>6799</v>
      </c>
      <c r="C3646">
        <v>17.084968401000001</v>
      </c>
      <c r="D3646">
        <v>0.42539953566099997</v>
      </c>
      <c r="E3646">
        <v>0</v>
      </c>
    </row>
    <row r="3647" spans="2:5" hidden="1" x14ac:dyDescent="0.3">
      <c r="B3647">
        <v>6872</v>
      </c>
      <c r="C3647">
        <v>17.093775232300001</v>
      </c>
      <c r="D3647">
        <v>8.6981602842899992</v>
      </c>
      <c r="E3647">
        <v>0</v>
      </c>
    </row>
    <row r="3648" spans="2:5" hidden="1" x14ac:dyDescent="0.3">
      <c r="B3648">
        <v>7166</v>
      </c>
      <c r="C3648">
        <v>17.096168130900001</v>
      </c>
      <c r="D3648">
        <v>23.749724467899998</v>
      </c>
      <c r="E3648">
        <v>0</v>
      </c>
    </row>
    <row r="3649" spans="2:5" x14ac:dyDescent="0.3">
      <c r="B3649">
        <v>5904</v>
      </c>
      <c r="C3649">
        <v>17.100000000000001</v>
      </c>
      <c r="D3649">
        <v>0</v>
      </c>
      <c r="E3649">
        <v>0</v>
      </c>
    </row>
    <row r="3650" spans="2:5" hidden="1" x14ac:dyDescent="0.3">
      <c r="B3650">
        <v>6365</v>
      </c>
      <c r="C3650">
        <v>17.100000000000001</v>
      </c>
      <c r="D3650">
        <v>12.05</v>
      </c>
      <c r="E3650">
        <v>0</v>
      </c>
    </row>
    <row r="3651" spans="2:5" hidden="1" x14ac:dyDescent="0.3">
      <c r="B3651">
        <v>6473</v>
      </c>
      <c r="C3651">
        <v>17.100000000000001</v>
      </c>
      <c r="D3651">
        <v>19.28</v>
      </c>
      <c r="E3651">
        <v>0</v>
      </c>
    </row>
    <row r="3652" spans="2:5" hidden="1" x14ac:dyDescent="0.3">
      <c r="B3652">
        <v>7139</v>
      </c>
      <c r="C3652">
        <v>17.100000000000001</v>
      </c>
      <c r="D3652">
        <v>12.501875</v>
      </c>
      <c r="E3652">
        <v>0</v>
      </c>
    </row>
    <row r="3653" spans="2:5" hidden="1" x14ac:dyDescent="0.3">
      <c r="B3653">
        <v>7140</v>
      </c>
      <c r="C3653">
        <v>17.100000000000001</v>
      </c>
      <c r="D3653">
        <v>12.953749999999999</v>
      </c>
      <c r="E3653">
        <v>0</v>
      </c>
    </row>
    <row r="3654" spans="2:5" hidden="1" x14ac:dyDescent="0.3">
      <c r="B3654">
        <v>7141</v>
      </c>
      <c r="C3654">
        <v>17.100000000000001</v>
      </c>
      <c r="D3654">
        <v>13.405625000000001</v>
      </c>
      <c r="E3654">
        <v>0</v>
      </c>
    </row>
    <row r="3655" spans="2:5" hidden="1" x14ac:dyDescent="0.3">
      <c r="B3655">
        <v>7142</v>
      </c>
      <c r="C3655">
        <v>17.100000000000001</v>
      </c>
      <c r="D3655">
        <v>13.8575</v>
      </c>
      <c r="E3655">
        <v>0</v>
      </c>
    </row>
    <row r="3656" spans="2:5" hidden="1" x14ac:dyDescent="0.3">
      <c r="B3656">
        <v>7143</v>
      </c>
      <c r="C3656">
        <v>17.100000000000001</v>
      </c>
      <c r="D3656">
        <v>14.309374999999999</v>
      </c>
      <c r="E3656">
        <v>0</v>
      </c>
    </row>
    <row r="3657" spans="2:5" hidden="1" x14ac:dyDescent="0.3">
      <c r="B3657">
        <v>7144</v>
      </c>
      <c r="C3657">
        <v>17.100000000000001</v>
      </c>
      <c r="D3657">
        <v>14.76125</v>
      </c>
      <c r="E3657">
        <v>0</v>
      </c>
    </row>
    <row r="3658" spans="2:5" hidden="1" x14ac:dyDescent="0.3">
      <c r="B3658">
        <v>7145</v>
      </c>
      <c r="C3658">
        <v>17.100000000000001</v>
      </c>
      <c r="D3658">
        <v>15.213125</v>
      </c>
      <c r="E3658">
        <v>0</v>
      </c>
    </row>
    <row r="3659" spans="2:5" hidden="1" x14ac:dyDescent="0.3">
      <c r="B3659">
        <v>7146</v>
      </c>
      <c r="C3659">
        <v>17.100000000000001</v>
      </c>
      <c r="D3659">
        <v>15.664999999999999</v>
      </c>
      <c r="E3659">
        <v>0</v>
      </c>
    </row>
    <row r="3660" spans="2:5" hidden="1" x14ac:dyDescent="0.3">
      <c r="B3660">
        <v>7147</v>
      </c>
      <c r="C3660">
        <v>17.100000000000001</v>
      </c>
      <c r="D3660">
        <v>16.116875</v>
      </c>
      <c r="E3660">
        <v>0</v>
      </c>
    </row>
    <row r="3661" spans="2:5" hidden="1" x14ac:dyDescent="0.3">
      <c r="B3661">
        <v>7148</v>
      </c>
      <c r="C3661">
        <v>17.100000000000001</v>
      </c>
      <c r="D3661">
        <v>16.568750000000001</v>
      </c>
      <c r="E3661">
        <v>0</v>
      </c>
    </row>
    <row r="3662" spans="2:5" hidden="1" x14ac:dyDescent="0.3">
      <c r="B3662">
        <v>7149</v>
      </c>
      <c r="C3662">
        <v>17.100000000000001</v>
      </c>
      <c r="D3662">
        <v>17.020624999999999</v>
      </c>
      <c r="E3662">
        <v>0</v>
      </c>
    </row>
    <row r="3663" spans="2:5" hidden="1" x14ac:dyDescent="0.3">
      <c r="B3663">
        <v>7150</v>
      </c>
      <c r="C3663">
        <v>17.100000000000001</v>
      </c>
      <c r="D3663">
        <v>17.4725</v>
      </c>
      <c r="E3663">
        <v>0</v>
      </c>
    </row>
    <row r="3664" spans="2:5" hidden="1" x14ac:dyDescent="0.3">
      <c r="B3664">
        <v>7151</v>
      </c>
      <c r="C3664">
        <v>17.100000000000001</v>
      </c>
      <c r="D3664">
        <v>17.924375000000001</v>
      </c>
      <c r="E3664">
        <v>0</v>
      </c>
    </row>
    <row r="3665" spans="2:5" hidden="1" x14ac:dyDescent="0.3">
      <c r="B3665">
        <v>7152</v>
      </c>
      <c r="C3665">
        <v>17.100000000000001</v>
      </c>
      <c r="D3665">
        <v>18.376249999999999</v>
      </c>
      <c r="E3665">
        <v>0</v>
      </c>
    </row>
    <row r="3666" spans="2:5" hidden="1" x14ac:dyDescent="0.3">
      <c r="B3666">
        <v>7153</v>
      </c>
      <c r="C3666">
        <v>17.100000000000001</v>
      </c>
      <c r="D3666">
        <v>18.828125</v>
      </c>
      <c r="E3666">
        <v>0</v>
      </c>
    </row>
    <row r="3667" spans="2:5" hidden="1" x14ac:dyDescent="0.3">
      <c r="B3667">
        <v>7006</v>
      </c>
      <c r="C3667">
        <v>17.102582370099999</v>
      </c>
      <c r="D3667">
        <v>9.1712941397800005</v>
      </c>
      <c r="E3667">
        <v>0</v>
      </c>
    </row>
    <row r="3668" spans="2:5" hidden="1" x14ac:dyDescent="0.3">
      <c r="B3668">
        <v>6871</v>
      </c>
      <c r="C3668">
        <v>17.1046019196</v>
      </c>
      <c r="D3668">
        <v>9.6466774314600006</v>
      </c>
      <c r="E3668">
        <v>0</v>
      </c>
    </row>
    <row r="3669" spans="2:5" hidden="1" x14ac:dyDescent="0.3">
      <c r="B3669">
        <v>6836</v>
      </c>
      <c r="C3669">
        <v>17.104771592900001</v>
      </c>
      <c r="D3669">
        <v>11.5648683573</v>
      </c>
      <c r="E3669">
        <v>0</v>
      </c>
    </row>
    <row r="3670" spans="2:5" hidden="1" x14ac:dyDescent="0.3">
      <c r="B3670">
        <v>7007</v>
      </c>
      <c r="C3670">
        <v>17.106621469099998</v>
      </c>
      <c r="D3670">
        <v>10.122060723100001</v>
      </c>
      <c r="E3670">
        <v>0</v>
      </c>
    </row>
    <row r="3671" spans="2:5" hidden="1" x14ac:dyDescent="0.3">
      <c r="B3671">
        <v>6952</v>
      </c>
      <c r="C3671">
        <v>17.1080823275</v>
      </c>
      <c r="D3671">
        <v>10.6008987189</v>
      </c>
      <c r="E3671">
        <v>0</v>
      </c>
    </row>
    <row r="3672" spans="2:5" hidden="1" x14ac:dyDescent="0.3">
      <c r="B3672">
        <v>7014</v>
      </c>
      <c r="C3672">
        <v>17.1095431858</v>
      </c>
      <c r="D3672">
        <v>11.079736714599999</v>
      </c>
      <c r="E3672">
        <v>0</v>
      </c>
    </row>
    <row r="3673" spans="2:5" hidden="1" x14ac:dyDescent="0.3">
      <c r="B3673">
        <v>7250</v>
      </c>
      <c r="C3673">
        <v>17.125669595200002</v>
      </c>
      <c r="D3673">
        <v>23.399448935900001</v>
      </c>
      <c r="E3673">
        <v>0</v>
      </c>
    </row>
    <row r="3674" spans="2:5" hidden="1" x14ac:dyDescent="0.3">
      <c r="B3674">
        <v>7196</v>
      </c>
      <c r="C3674">
        <v>17.325486707700001</v>
      </c>
      <c r="D3674">
        <v>21.9569800855</v>
      </c>
      <c r="E3674">
        <v>0</v>
      </c>
    </row>
    <row r="3675" spans="2:5" hidden="1" x14ac:dyDescent="0.3">
      <c r="B3675">
        <v>6900</v>
      </c>
      <c r="C3675">
        <v>17.376106676500001</v>
      </c>
      <c r="D3675">
        <v>4.4657356672399997</v>
      </c>
      <c r="E3675">
        <v>0</v>
      </c>
    </row>
    <row r="3676" spans="2:5" hidden="1" x14ac:dyDescent="0.3">
      <c r="B3676">
        <v>6899</v>
      </c>
      <c r="C3676">
        <v>17.379083254200001</v>
      </c>
      <c r="D3676">
        <v>5.4109462852499997</v>
      </c>
      <c r="E3676">
        <v>0</v>
      </c>
    </row>
    <row r="3677" spans="2:5" hidden="1" x14ac:dyDescent="0.3">
      <c r="B3677">
        <v>6949</v>
      </c>
      <c r="C3677">
        <v>17.3892415511</v>
      </c>
      <c r="D3677">
        <v>3.5339157162400001</v>
      </c>
      <c r="E3677">
        <v>0</v>
      </c>
    </row>
    <row r="3678" spans="2:5" hidden="1" x14ac:dyDescent="0.3">
      <c r="B3678">
        <v>6243</v>
      </c>
      <c r="C3678">
        <v>17.412500000000001</v>
      </c>
      <c r="D3678">
        <v>2.5943749999999999</v>
      </c>
      <c r="E3678">
        <v>0</v>
      </c>
    </row>
    <row r="3679" spans="2:5" hidden="1" x14ac:dyDescent="0.3">
      <c r="B3679">
        <v>7197</v>
      </c>
      <c r="C3679">
        <v>17.4220116244</v>
      </c>
      <c r="D3679">
        <v>21.031911682600001</v>
      </c>
      <c r="E3679">
        <v>0</v>
      </c>
    </row>
    <row r="3680" spans="2:5" hidden="1" x14ac:dyDescent="0.3">
      <c r="B3680">
        <v>6898</v>
      </c>
      <c r="C3680">
        <v>17.433417680400002</v>
      </c>
      <c r="D3680">
        <v>6.3514000188799997</v>
      </c>
      <c r="E3680">
        <v>0</v>
      </c>
    </row>
    <row r="3681" spans="2:5" hidden="1" x14ac:dyDescent="0.3">
      <c r="B3681">
        <v>6797</v>
      </c>
      <c r="C3681">
        <v>17.4839977667</v>
      </c>
      <c r="D3681">
        <v>1.7135785610700001</v>
      </c>
      <c r="E3681">
        <v>0</v>
      </c>
    </row>
    <row r="3682" spans="2:5" hidden="1" x14ac:dyDescent="0.3">
      <c r="B3682">
        <v>7214</v>
      </c>
      <c r="C3682">
        <v>17.526514861999999</v>
      </c>
      <c r="D3682">
        <v>20.156876543300001</v>
      </c>
      <c r="E3682">
        <v>0</v>
      </c>
    </row>
    <row r="3683" spans="2:5" hidden="1" x14ac:dyDescent="0.3">
      <c r="B3683">
        <v>7223</v>
      </c>
      <c r="C3683">
        <v>17.528981354900001</v>
      </c>
      <c r="D3683">
        <v>22.630686808299998</v>
      </c>
      <c r="E3683">
        <v>0</v>
      </c>
    </row>
    <row r="3684" spans="2:5" hidden="1" x14ac:dyDescent="0.3">
      <c r="B3684">
        <v>6897</v>
      </c>
      <c r="C3684">
        <v>17.535046423200001</v>
      </c>
      <c r="D3684">
        <v>7.2691762259799999</v>
      </c>
      <c r="E3684">
        <v>0</v>
      </c>
    </row>
    <row r="3685" spans="2:5" hidden="1" x14ac:dyDescent="0.3">
      <c r="B3685">
        <v>6614</v>
      </c>
      <c r="C3685">
        <v>17.55</v>
      </c>
      <c r="D3685">
        <v>24.1</v>
      </c>
      <c r="E3685">
        <v>0</v>
      </c>
    </row>
    <row r="3686" spans="2:5" hidden="1" x14ac:dyDescent="0.3">
      <c r="B3686">
        <v>6800</v>
      </c>
      <c r="C3686">
        <v>17.566134204800001</v>
      </c>
      <c r="D3686">
        <v>0.85365540117100003</v>
      </c>
      <c r="E3686">
        <v>0</v>
      </c>
    </row>
    <row r="3687" spans="2:5" hidden="1" x14ac:dyDescent="0.3">
      <c r="B3687">
        <v>6896</v>
      </c>
      <c r="C3687">
        <v>17.589692814199999</v>
      </c>
      <c r="D3687">
        <v>8.1937415770600008</v>
      </c>
      <c r="E3687">
        <v>0</v>
      </c>
    </row>
    <row r="3688" spans="2:5" x14ac:dyDescent="0.3">
      <c r="B3688">
        <v>5905</v>
      </c>
      <c r="C3688">
        <v>17.600000000000001</v>
      </c>
      <c r="D3688">
        <v>0</v>
      </c>
      <c r="E3688">
        <v>0</v>
      </c>
    </row>
    <row r="3689" spans="2:5" hidden="1" x14ac:dyDescent="0.3">
      <c r="B3689">
        <v>6366</v>
      </c>
      <c r="C3689">
        <v>17.600000000000001</v>
      </c>
      <c r="D3689">
        <v>12.05</v>
      </c>
      <c r="E3689">
        <v>0</v>
      </c>
    </row>
    <row r="3690" spans="2:5" hidden="1" x14ac:dyDescent="0.3">
      <c r="B3690">
        <v>6474</v>
      </c>
      <c r="C3690">
        <v>17.600000000000001</v>
      </c>
      <c r="D3690">
        <v>19.28</v>
      </c>
      <c r="E3690">
        <v>0</v>
      </c>
    </row>
    <row r="3691" spans="2:5" hidden="1" x14ac:dyDescent="0.3">
      <c r="B3691">
        <v>7132</v>
      </c>
      <c r="C3691">
        <v>17.600000000000001</v>
      </c>
      <c r="D3691">
        <v>12.953749999999999</v>
      </c>
      <c r="E3691">
        <v>0</v>
      </c>
    </row>
    <row r="3692" spans="2:5" hidden="1" x14ac:dyDescent="0.3">
      <c r="B3692">
        <v>7133</v>
      </c>
      <c r="C3692">
        <v>17.600000000000001</v>
      </c>
      <c r="D3692">
        <v>13.8575</v>
      </c>
      <c r="E3692">
        <v>0</v>
      </c>
    </row>
    <row r="3693" spans="2:5" hidden="1" x14ac:dyDescent="0.3">
      <c r="B3693">
        <v>7134</v>
      </c>
      <c r="C3693">
        <v>17.600000000000001</v>
      </c>
      <c r="D3693">
        <v>14.76125</v>
      </c>
      <c r="E3693">
        <v>0</v>
      </c>
    </row>
    <row r="3694" spans="2:5" hidden="1" x14ac:dyDescent="0.3">
      <c r="B3694">
        <v>7135</v>
      </c>
      <c r="C3694">
        <v>17.600000000000001</v>
      </c>
      <c r="D3694">
        <v>15.664999999999999</v>
      </c>
      <c r="E3694">
        <v>0</v>
      </c>
    </row>
    <row r="3695" spans="2:5" hidden="1" x14ac:dyDescent="0.3">
      <c r="B3695">
        <v>7136</v>
      </c>
      <c r="C3695">
        <v>17.600000000000001</v>
      </c>
      <c r="D3695">
        <v>16.568750000000001</v>
      </c>
      <c r="E3695">
        <v>0</v>
      </c>
    </row>
    <row r="3696" spans="2:5" hidden="1" x14ac:dyDescent="0.3">
      <c r="B3696">
        <v>7137</v>
      </c>
      <c r="C3696">
        <v>17.600000000000001</v>
      </c>
      <c r="D3696">
        <v>17.4725</v>
      </c>
      <c r="E3696">
        <v>0</v>
      </c>
    </row>
    <row r="3697" spans="2:5" hidden="1" x14ac:dyDescent="0.3">
      <c r="B3697">
        <v>7138</v>
      </c>
      <c r="C3697">
        <v>17.600000000000001</v>
      </c>
      <c r="D3697">
        <v>18.376249999999999</v>
      </c>
      <c r="E3697">
        <v>0</v>
      </c>
    </row>
    <row r="3698" spans="2:5" hidden="1" x14ac:dyDescent="0.3">
      <c r="B3698">
        <v>6895</v>
      </c>
      <c r="C3698">
        <v>17.602803066900002</v>
      </c>
      <c r="D3698">
        <v>9.1504688891899999</v>
      </c>
      <c r="E3698">
        <v>0</v>
      </c>
    </row>
    <row r="3699" spans="2:5" hidden="1" x14ac:dyDescent="0.3">
      <c r="B3699">
        <v>6894</v>
      </c>
      <c r="C3699">
        <v>17.6070435846</v>
      </c>
      <c r="D3699">
        <v>10.1079934668</v>
      </c>
      <c r="E3699">
        <v>0</v>
      </c>
    </row>
    <row r="3700" spans="2:5" hidden="1" x14ac:dyDescent="0.3">
      <c r="B3700">
        <v>6863</v>
      </c>
      <c r="C3700">
        <v>17.609567585000001</v>
      </c>
      <c r="D3700">
        <v>11.070320390899999</v>
      </c>
      <c r="E3700">
        <v>0</v>
      </c>
    </row>
    <row r="3701" spans="2:5" hidden="1" x14ac:dyDescent="0.3">
      <c r="B3701">
        <v>7183</v>
      </c>
      <c r="C3701">
        <v>17.638748340199999</v>
      </c>
      <c r="D3701">
        <v>23.319573826700001</v>
      </c>
      <c r="E3701">
        <v>0</v>
      </c>
    </row>
    <row r="3702" spans="2:5" hidden="1" x14ac:dyDescent="0.3">
      <c r="B3702">
        <v>7235</v>
      </c>
      <c r="C3702">
        <v>17.718298396400002</v>
      </c>
      <c r="D3702">
        <v>21.962813263699999</v>
      </c>
      <c r="E3702">
        <v>0</v>
      </c>
    </row>
    <row r="3703" spans="2:5" hidden="1" x14ac:dyDescent="0.3">
      <c r="B3703">
        <v>7200</v>
      </c>
      <c r="C3703">
        <v>17.790765620999998</v>
      </c>
      <c r="D3703">
        <v>21.488689994000001</v>
      </c>
      <c r="E3703">
        <v>0</v>
      </c>
    </row>
    <row r="3704" spans="2:5" hidden="1" x14ac:dyDescent="0.3">
      <c r="B3704">
        <v>6984</v>
      </c>
      <c r="C3704">
        <v>17.800564901800001</v>
      </c>
      <c r="D3704">
        <v>4.4532665630899997</v>
      </c>
      <c r="E3704">
        <v>0</v>
      </c>
    </row>
    <row r="3705" spans="2:5" hidden="1" x14ac:dyDescent="0.3">
      <c r="B3705">
        <v>6920</v>
      </c>
      <c r="C3705">
        <v>17.8010529419</v>
      </c>
      <c r="D3705">
        <v>4.9231539869400001</v>
      </c>
      <c r="E3705">
        <v>0</v>
      </c>
    </row>
    <row r="3706" spans="2:5" hidden="1" x14ac:dyDescent="0.3">
      <c r="B3706">
        <v>6979</v>
      </c>
      <c r="C3706">
        <v>17.801540981999999</v>
      </c>
      <c r="D3706">
        <v>5.3930414107900004</v>
      </c>
      <c r="E3706">
        <v>0</v>
      </c>
    </row>
    <row r="3707" spans="2:5" hidden="1" x14ac:dyDescent="0.3">
      <c r="B3707">
        <v>6893</v>
      </c>
      <c r="C3707">
        <v>17.811692250499998</v>
      </c>
      <c r="D3707">
        <v>3.9915726148599999</v>
      </c>
      <c r="E3707">
        <v>0</v>
      </c>
    </row>
    <row r="3708" spans="2:5" hidden="1" x14ac:dyDescent="0.3">
      <c r="B3708">
        <v>7008</v>
      </c>
      <c r="C3708">
        <v>17.822819599199999</v>
      </c>
      <c r="D3708">
        <v>3.5298786666300002</v>
      </c>
      <c r="E3708">
        <v>0</v>
      </c>
    </row>
    <row r="3709" spans="2:5" hidden="1" x14ac:dyDescent="0.3">
      <c r="B3709">
        <v>6842</v>
      </c>
      <c r="C3709">
        <v>17.836409799599998</v>
      </c>
      <c r="D3709">
        <v>3.0611893333200002</v>
      </c>
      <c r="E3709">
        <v>0</v>
      </c>
    </row>
    <row r="3710" spans="2:5" hidden="1" x14ac:dyDescent="0.3">
      <c r="B3710">
        <v>6919</v>
      </c>
      <c r="C3710">
        <v>17.842026169499999</v>
      </c>
      <c r="D3710">
        <v>5.8585215076199999</v>
      </c>
      <c r="E3710">
        <v>0</v>
      </c>
    </row>
    <row r="3711" spans="2:5" hidden="1" x14ac:dyDescent="0.3">
      <c r="B3711">
        <v>6244</v>
      </c>
      <c r="C3711">
        <v>17.850000000000001</v>
      </c>
      <c r="D3711">
        <v>2.5924999999999998</v>
      </c>
      <c r="E3711">
        <v>0</v>
      </c>
    </row>
    <row r="3712" spans="2:5" hidden="1" x14ac:dyDescent="0.3">
      <c r="B3712">
        <v>7233</v>
      </c>
      <c r="C3712">
        <v>17.863232845700001</v>
      </c>
      <c r="D3712">
        <v>21.014566724200002</v>
      </c>
      <c r="E3712">
        <v>0</v>
      </c>
    </row>
    <row r="3713" spans="2:5" hidden="1" x14ac:dyDescent="0.3">
      <c r="B3713">
        <v>7221</v>
      </c>
      <c r="C3713">
        <v>17.874840920299999</v>
      </c>
      <c r="D3713">
        <v>22.266633537200001</v>
      </c>
      <c r="E3713">
        <v>0</v>
      </c>
    </row>
    <row r="3714" spans="2:5" hidden="1" x14ac:dyDescent="0.3">
      <c r="B3714">
        <v>6980</v>
      </c>
      <c r="C3714">
        <v>17.8825113571</v>
      </c>
      <c r="D3714">
        <v>6.3240016044400003</v>
      </c>
      <c r="E3714">
        <v>0</v>
      </c>
    </row>
    <row r="3715" spans="2:5" hidden="1" x14ac:dyDescent="0.3">
      <c r="B3715">
        <v>6787</v>
      </c>
      <c r="C3715">
        <v>17.896289886800002</v>
      </c>
      <c r="D3715">
        <v>2.1529857907699999</v>
      </c>
      <c r="E3715">
        <v>0</v>
      </c>
    </row>
    <row r="3716" spans="2:5" hidden="1" x14ac:dyDescent="0.3">
      <c r="B3716">
        <v>7212</v>
      </c>
      <c r="C3716">
        <v>17.935446153299999</v>
      </c>
      <c r="D3716">
        <v>20.583891181799999</v>
      </c>
      <c r="E3716">
        <v>0</v>
      </c>
    </row>
    <row r="3717" spans="2:5" hidden="1" x14ac:dyDescent="0.3">
      <c r="B3717">
        <v>6825</v>
      </c>
      <c r="C3717">
        <v>17.9425797735</v>
      </c>
      <c r="D3717">
        <v>1.7134715815399999</v>
      </c>
      <c r="E3717">
        <v>0</v>
      </c>
    </row>
    <row r="3718" spans="2:5" hidden="1" x14ac:dyDescent="0.3">
      <c r="B3718">
        <v>6918</v>
      </c>
      <c r="C3718">
        <v>17.952901059199998</v>
      </c>
      <c r="D3718">
        <v>6.78312704925</v>
      </c>
      <c r="E3718">
        <v>0</v>
      </c>
    </row>
    <row r="3719" spans="2:5" hidden="1" x14ac:dyDescent="0.3">
      <c r="B3719">
        <v>6804</v>
      </c>
      <c r="C3719">
        <v>18.002455690600002</v>
      </c>
      <c r="D3719">
        <v>1.2849916562799999</v>
      </c>
      <c r="E3719">
        <v>0</v>
      </c>
    </row>
    <row r="3720" spans="2:5" hidden="1" x14ac:dyDescent="0.3">
      <c r="B3720">
        <v>7257</v>
      </c>
      <c r="C3720">
        <v>18.007659460900001</v>
      </c>
      <c r="D3720">
        <v>20.153215639300001</v>
      </c>
      <c r="E3720">
        <v>0</v>
      </c>
    </row>
    <row r="3721" spans="2:5" hidden="1" x14ac:dyDescent="0.3">
      <c r="B3721">
        <v>6981</v>
      </c>
      <c r="C3721">
        <v>18.023290761399998</v>
      </c>
      <c r="D3721">
        <v>7.2422524940599997</v>
      </c>
      <c r="E3721">
        <v>0</v>
      </c>
    </row>
    <row r="3722" spans="2:5" hidden="1" x14ac:dyDescent="0.3">
      <c r="B3722">
        <v>7259</v>
      </c>
      <c r="C3722">
        <v>18.031383444199999</v>
      </c>
      <c r="D3722">
        <v>22.570453810699998</v>
      </c>
      <c r="E3722">
        <v>0</v>
      </c>
    </row>
    <row r="3723" spans="2:5" hidden="1" x14ac:dyDescent="0.3">
      <c r="B3723">
        <v>6615</v>
      </c>
      <c r="C3723">
        <v>18.0333333333</v>
      </c>
      <c r="D3723">
        <v>24.1</v>
      </c>
      <c r="E3723">
        <v>0</v>
      </c>
    </row>
    <row r="3724" spans="2:5" hidden="1" x14ac:dyDescent="0.3">
      <c r="B3724">
        <v>7213</v>
      </c>
      <c r="C3724">
        <v>18.053829730499999</v>
      </c>
      <c r="D3724">
        <v>19.716607819699998</v>
      </c>
      <c r="E3724">
        <v>0</v>
      </c>
    </row>
    <row r="3725" spans="2:5" hidden="1" x14ac:dyDescent="0.3">
      <c r="B3725">
        <v>6917</v>
      </c>
      <c r="C3725">
        <v>18.058854147600002</v>
      </c>
      <c r="D3725">
        <v>7.7023546096800004</v>
      </c>
      <c r="E3725">
        <v>0</v>
      </c>
    </row>
    <row r="3726" spans="2:5" hidden="1" x14ac:dyDescent="0.3">
      <c r="B3726">
        <v>6821</v>
      </c>
      <c r="C3726">
        <v>18.062331607699999</v>
      </c>
      <c r="D3726">
        <v>0.85651173102</v>
      </c>
      <c r="E3726">
        <v>0</v>
      </c>
    </row>
    <row r="3727" spans="2:5" hidden="1" x14ac:dyDescent="0.3">
      <c r="B3727">
        <v>6791</v>
      </c>
      <c r="C3727">
        <v>18.081165803800001</v>
      </c>
      <c r="D3727">
        <v>0.42825586551</v>
      </c>
      <c r="E3727">
        <v>0</v>
      </c>
    </row>
    <row r="3728" spans="2:5" hidden="1" x14ac:dyDescent="0.3">
      <c r="B3728">
        <v>7222</v>
      </c>
      <c r="C3728">
        <v>18.0916052647</v>
      </c>
      <c r="D3728">
        <v>22.9050762641</v>
      </c>
      <c r="E3728">
        <v>0</v>
      </c>
    </row>
    <row r="3729" spans="2:5" hidden="1" x14ac:dyDescent="0.3">
      <c r="B3729">
        <v>7165</v>
      </c>
      <c r="C3729">
        <v>18.092580209299999</v>
      </c>
      <c r="D3729">
        <v>23.669849358800001</v>
      </c>
      <c r="E3729">
        <v>0</v>
      </c>
    </row>
    <row r="3730" spans="2:5" hidden="1" x14ac:dyDescent="0.3">
      <c r="B3730">
        <v>6982</v>
      </c>
      <c r="C3730">
        <v>18.094417533800002</v>
      </c>
      <c r="D3730">
        <v>8.1624567253000002</v>
      </c>
      <c r="E3730">
        <v>0</v>
      </c>
    </row>
    <row r="3731" spans="2:5" hidden="1" x14ac:dyDescent="0.3">
      <c r="B3731">
        <v>6916</v>
      </c>
      <c r="C3731">
        <v>18.098720648800001</v>
      </c>
      <c r="D3731">
        <v>8.6460501819500006</v>
      </c>
      <c r="E3731">
        <v>0</v>
      </c>
    </row>
    <row r="3732" spans="2:5" x14ac:dyDescent="0.3">
      <c r="B3732">
        <v>5906</v>
      </c>
      <c r="C3732">
        <v>18.100000000000001</v>
      </c>
      <c r="D3732">
        <v>0</v>
      </c>
      <c r="E3732">
        <v>0</v>
      </c>
    </row>
    <row r="3733" spans="2:5" hidden="1" x14ac:dyDescent="0.3">
      <c r="B3733">
        <v>6367</v>
      </c>
      <c r="C3733">
        <v>18.100000000000001</v>
      </c>
      <c r="D3733">
        <v>12.05</v>
      </c>
      <c r="E3733">
        <v>0</v>
      </c>
    </row>
    <row r="3734" spans="2:5" hidden="1" x14ac:dyDescent="0.3">
      <c r="B3734">
        <v>6475</v>
      </c>
      <c r="C3734">
        <v>18.100000000000001</v>
      </c>
      <c r="D3734">
        <v>19.28</v>
      </c>
      <c r="E3734">
        <v>0</v>
      </c>
    </row>
    <row r="3735" spans="2:5" hidden="1" x14ac:dyDescent="0.3">
      <c r="B3735">
        <v>7117</v>
      </c>
      <c r="C3735">
        <v>18.100000000000001</v>
      </c>
      <c r="D3735">
        <v>12.501875</v>
      </c>
      <c r="E3735">
        <v>0</v>
      </c>
    </row>
    <row r="3736" spans="2:5" hidden="1" x14ac:dyDescent="0.3">
      <c r="B3736">
        <v>7118</v>
      </c>
      <c r="C3736">
        <v>18.100000000000001</v>
      </c>
      <c r="D3736">
        <v>12.953749999999999</v>
      </c>
      <c r="E3736">
        <v>0</v>
      </c>
    </row>
    <row r="3737" spans="2:5" hidden="1" x14ac:dyDescent="0.3">
      <c r="B3737">
        <v>7119</v>
      </c>
      <c r="C3737">
        <v>18.100000000000001</v>
      </c>
      <c r="D3737">
        <v>13.405625000000001</v>
      </c>
      <c r="E3737">
        <v>0</v>
      </c>
    </row>
    <row r="3738" spans="2:5" hidden="1" x14ac:dyDescent="0.3">
      <c r="B3738">
        <v>7120</v>
      </c>
      <c r="C3738">
        <v>18.100000000000001</v>
      </c>
      <c r="D3738">
        <v>13.8575</v>
      </c>
      <c r="E3738">
        <v>0</v>
      </c>
    </row>
    <row r="3739" spans="2:5" hidden="1" x14ac:dyDescent="0.3">
      <c r="B3739">
        <v>7121</v>
      </c>
      <c r="C3739">
        <v>18.100000000000001</v>
      </c>
      <c r="D3739">
        <v>14.309374999999999</v>
      </c>
      <c r="E3739">
        <v>0</v>
      </c>
    </row>
    <row r="3740" spans="2:5" hidden="1" x14ac:dyDescent="0.3">
      <c r="B3740">
        <v>7122</v>
      </c>
      <c r="C3740">
        <v>18.100000000000001</v>
      </c>
      <c r="D3740">
        <v>14.76125</v>
      </c>
      <c r="E3740">
        <v>0</v>
      </c>
    </row>
    <row r="3741" spans="2:5" hidden="1" x14ac:dyDescent="0.3">
      <c r="B3741">
        <v>7123</v>
      </c>
      <c r="C3741">
        <v>18.100000000000001</v>
      </c>
      <c r="D3741">
        <v>15.213125</v>
      </c>
      <c r="E3741">
        <v>0</v>
      </c>
    </row>
    <row r="3742" spans="2:5" hidden="1" x14ac:dyDescent="0.3">
      <c r="B3742">
        <v>7124</v>
      </c>
      <c r="C3742">
        <v>18.100000000000001</v>
      </c>
      <c r="D3742">
        <v>15.664999999999999</v>
      </c>
      <c r="E3742">
        <v>0</v>
      </c>
    </row>
    <row r="3743" spans="2:5" hidden="1" x14ac:dyDescent="0.3">
      <c r="B3743">
        <v>7125</v>
      </c>
      <c r="C3743">
        <v>18.100000000000001</v>
      </c>
      <c r="D3743">
        <v>16.116875</v>
      </c>
      <c r="E3743">
        <v>0</v>
      </c>
    </row>
    <row r="3744" spans="2:5" hidden="1" x14ac:dyDescent="0.3">
      <c r="B3744">
        <v>7126</v>
      </c>
      <c r="C3744">
        <v>18.100000000000001</v>
      </c>
      <c r="D3744">
        <v>16.568750000000001</v>
      </c>
      <c r="E3744">
        <v>0</v>
      </c>
    </row>
    <row r="3745" spans="2:5" hidden="1" x14ac:dyDescent="0.3">
      <c r="B3745">
        <v>7127</v>
      </c>
      <c r="C3745">
        <v>18.100000000000001</v>
      </c>
      <c r="D3745">
        <v>17.020624999999999</v>
      </c>
      <c r="E3745">
        <v>0</v>
      </c>
    </row>
    <row r="3746" spans="2:5" hidden="1" x14ac:dyDescent="0.3">
      <c r="B3746">
        <v>7128</v>
      </c>
      <c r="C3746">
        <v>18.100000000000001</v>
      </c>
      <c r="D3746">
        <v>17.4725</v>
      </c>
      <c r="E3746">
        <v>0</v>
      </c>
    </row>
    <row r="3747" spans="2:5" hidden="1" x14ac:dyDescent="0.3">
      <c r="B3747">
        <v>7129</v>
      </c>
      <c r="C3747">
        <v>18.100000000000001</v>
      </c>
      <c r="D3747">
        <v>17.924375000000001</v>
      </c>
      <c r="E3747">
        <v>0</v>
      </c>
    </row>
    <row r="3748" spans="2:5" hidden="1" x14ac:dyDescent="0.3">
      <c r="B3748">
        <v>7130</v>
      </c>
      <c r="C3748">
        <v>18.100000000000001</v>
      </c>
      <c r="D3748">
        <v>18.376249999999999</v>
      </c>
      <c r="E3748">
        <v>0</v>
      </c>
    </row>
    <row r="3749" spans="2:5" hidden="1" x14ac:dyDescent="0.3">
      <c r="B3749">
        <v>7131</v>
      </c>
      <c r="C3749">
        <v>18.100000000000001</v>
      </c>
      <c r="D3749">
        <v>18.828125</v>
      </c>
      <c r="E3749">
        <v>0</v>
      </c>
    </row>
    <row r="3750" spans="2:5" hidden="1" x14ac:dyDescent="0.3">
      <c r="B3750">
        <v>6983</v>
      </c>
      <c r="C3750">
        <v>18.1030237638</v>
      </c>
      <c r="D3750">
        <v>9.1296436385900002</v>
      </c>
      <c r="E3750">
        <v>0</v>
      </c>
    </row>
    <row r="3751" spans="2:5" hidden="1" x14ac:dyDescent="0.3">
      <c r="B3751">
        <v>6835</v>
      </c>
      <c r="C3751">
        <v>18.104795992100001</v>
      </c>
      <c r="D3751">
        <v>11.5554520336</v>
      </c>
      <c r="E3751">
        <v>0</v>
      </c>
    </row>
    <row r="3752" spans="2:5" hidden="1" x14ac:dyDescent="0.3">
      <c r="B3752">
        <v>6915</v>
      </c>
      <c r="C3752">
        <v>18.105244731900001</v>
      </c>
      <c r="D3752">
        <v>9.6117849245400002</v>
      </c>
      <c r="E3752">
        <v>0</v>
      </c>
    </row>
    <row r="3753" spans="2:5" hidden="1" x14ac:dyDescent="0.3">
      <c r="B3753">
        <v>6989</v>
      </c>
      <c r="C3753">
        <v>18.107465699999999</v>
      </c>
      <c r="D3753">
        <v>10.093926210499999</v>
      </c>
      <c r="E3753">
        <v>0</v>
      </c>
    </row>
    <row r="3754" spans="2:5" hidden="1" x14ac:dyDescent="0.3">
      <c r="B3754">
        <v>6888</v>
      </c>
      <c r="C3754">
        <v>18.1085288421</v>
      </c>
      <c r="D3754">
        <v>10.577415138899999</v>
      </c>
      <c r="E3754">
        <v>0</v>
      </c>
    </row>
    <row r="3755" spans="2:5" hidden="1" x14ac:dyDescent="0.3">
      <c r="B3755">
        <v>7015</v>
      </c>
      <c r="C3755">
        <v>18.109591984200001</v>
      </c>
      <c r="D3755">
        <v>11.060904067299999</v>
      </c>
      <c r="E3755">
        <v>0</v>
      </c>
    </row>
    <row r="3756" spans="2:5" hidden="1" x14ac:dyDescent="0.3">
      <c r="B3756">
        <v>7228</v>
      </c>
      <c r="C3756">
        <v>18.1177084945</v>
      </c>
      <c r="D3756">
        <v>21.864693161400002</v>
      </c>
      <c r="E3756">
        <v>0</v>
      </c>
    </row>
    <row r="3757" spans="2:5" hidden="1" x14ac:dyDescent="0.3">
      <c r="B3757">
        <v>7251</v>
      </c>
      <c r="C3757">
        <v>18.151827085200001</v>
      </c>
      <c r="D3757">
        <v>23.239698717500001</v>
      </c>
      <c r="E3757">
        <v>0</v>
      </c>
    </row>
    <row r="3758" spans="2:5" hidden="1" x14ac:dyDescent="0.3">
      <c r="B3758">
        <v>6938</v>
      </c>
      <c r="C3758">
        <v>18.216517434899998</v>
      </c>
      <c r="D3758">
        <v>5.3579593046199996</v>
      </c>
      <c r="E3758">
        <v>0</v>
      </c>
    </row>
    <row r="3759" spans="2:5" hidden="1" x14ac:dyDescent="0.3">
      <c r="B3759">
        <v>6914</v>
      </c>
      <c r="C3759">
        <v>18.224243969700002</v>
      </c>
      <c r="D3759">
        <v>4.4503958404299997</v>
      </c>
      <c r="E3759">
        <v>0</v>
      </c>
    </row>
    <row r="3760" spans="2:5" hidden="1" x14ac:dyDescent="0.3">
      <c r="B3760">
        <v>6870</v>
      </c>
      <c r="C3760">
        <v>18.2552072487</v>
      </c>
      <c r="D3760">
        <v>3.5170348898700001</v>
      </c>
      <c r="E3760">
        <v>0</v>
      </c>
    </row>
    <row r="3761" spans="2:5" hidden="1" x14ac:dyDescent="0.3">
      <c r="B3761">
        <v>6932</v>
      </c>
      <c r="C3761">
        <v>18.287267227699999</v>
      </c>
      <c r="D3761">
        <v>6.2600422583800004</v>
      </c>
      <c r="E3761">
        <v>0</v>
      </c>
    </row>
    <row r="3762" spans="2:5" hidden="1" x14ac:dyDescent="0.3">
      <c r="B3762">
        <v>6245</v>
      </c>
      <c r="C3762">
        <v>18.287500000000001</v>
      </c>
      <c r="D3762">
        <v>2.5906250000000002</v>
      </c>
      <c r="E3762">
        <v>0</v>
      </c>
    </row>
    <row r="3763" spans="2:5" hidden="1" x14ac:dyDescent="0.3">
      <c r="B3763">
        <v>7202</v>
      </c>
      <c r="C3763">
        <v>18.315583213499998</v>
      </c>
      <c r="D3763">
        <v>21.027815991499999</v>
      </c>
      <c r="E3763">
        <v>0</v>
      </c>
    </row>
    <row r="3764" spans="2:5" hidden="1" x14ac:dyDescent="0.3">
      <c r="B3764">
        <v>6796</v>
      </c>
      <c r="C3764">
        <v>18.358816706500001</v>
      </c>
      <c r="D3764">
        <v>1.7590384932500001</v>
      </c>
      <c r="E3764">
        <v>0</v>
      </c>
    </row>
    <row r="3765" spans="2:5" hidden="1" x14ac:dyDescent="0.3">
      <c r="B3765">
        <v>7211</v>
      </c>
      <c r="C3765">
        <v>18.496802309500001</v>
      </c>
      <c r="D3765">
        <v>20.171304864</v>
      </c>
      <c r="E3765">
        <v>0</v>
      </c>
    </row>
    <row r="3766" spans="2:5" hidden="1" x14ac:dyDescent="0.3">
      <c r="B3766">
        <v>7161</v>
      </c>
      <c r="C3766">
        <v>18.5123083987</v>
      </c>
      <c r="D3766">
        <v>22.378590399899998</v>
      </c>
      <c r="E3766">
        <v>0</v>
      </c>
    </row>
    <row r="3767" spans="2:5" hidden="1" x14ac:dyDescent="0.3">
      <c r="B3767">
        <v>6616</v>
      </c>
      <c r="C3767">
        <v>18.516666666700001</v>
      </c>
      <c r="D3767">
        <v>24.1</v>
      </c>
      <c r="E3767">
        <v>0</v>
      </c>
    </row>
    <row r="3768" spans="2:5" hidden="1" x14ac:dyDescent="0.3">
      <c r="B3768">
        <v>7261</v>
      </c>
      <c r="C3768">
        <v>18.517118592500001</v>
      </c>
      <c r="D3768">
        <v>21.766573059199999</v>
      </c>
      <c r="E3768">
        <v>0</v>
      </c>
    </row>
    <row r="3769" spans="2:5" hidden="1" x14ac:dyDescent="0.3">
      <c r="B3769">
        <v>6931</v>
      </c>
      <c r="C3769">
        <v>18.548337533200002</v>
      </c>
      <c r="D3769">
        <v>7.1564265309900001</v>
      </c>
      <c r="E3769">
        <v>0</v>
      </c>
    </row>
    <row r="3770" spans="2:5" hidden="1" x14ac:dyDescent="0.3">
      <c r="B3770">
        <v>6817</v>
      </c>
      <c r="C3770">
        <v>18.592956098599998</v>
      </c>
      <c r="D3770">
        <v>0.88853428562100001</v>
      </c>
      <c r="E3770">
        <v>0</v>
      </c>
    </row>
    <row r="3771" spans="2:5" hidden="1" x14ac:dyDescent="0.3">
      <c r="B3771">
        <v>6963</v>
      </c>
      <c r="C3771">
        <v>18.5940393795</v>
      </c>
      <c r="D3771">
        <v>8.1355563666900004</v>
      </c>
      <c r="E3771">
        <v>0</v>
      </c>
    </row>
    <row r="3772" spans="2:5" x14ac:dyDescent="0.3">
      <c r="B3772">
        <v>5907</v>
      </c>
      <c r="C3772">
        <v>18.600000000000001</v>
      </c>
      <c r="D3772">
        <v>0</v>
      </c>
      <c r="E3772">
        <v>0</v>
      </c>
    </row>
    <row r="3773" spans="2:5" hidden="1" x14ac:dyDescent="0.3">
      <c r="B3773">
        <v>6368</v>
      </c>
      <c r="C3773">
        <v>18.600000000000001</v>
      </c>
      <c r="D3773">
        <v>12.05</v>
      </c>
      <c r="E3773">
        <v>0</v>
      </c>
    </row>
    <row r="3774" spans="2:5" hidden="1" x14ac:dyDescent="0.3">
      <c r="B3774">
        <v>6476</v>
      </c>
      <c r="C3774">
        <v>18.600000000000001</v>
      </c>
      <c r="D3774">
        <v>19.28</v>
      </c>
      <c r="E3774">
        <v>0</v>
      </c>
    </row>
    <row r="3775" spans="2:5" hidden="1" x14ac:dyDescent="0.3">
      <c r="B3775">
        <v>7110</v>
      </c>
      <c r="C3775">
        <v>18.600000000000001</v>
      </c>
      <c r="D3775">
        <v>12.953749999999999</v>
      </c>
      <c r="E3775">
        <v>0</v>
      </c>
    </row>
    <row r="3776" spans="2:5" hidden="1" x14ac:dyDescent="0.3">
      <c r="B3776">
        <v>7111</v>
      </c>
      <c r="C3776">
        <v>18.600000000000001</v>
      </c>
      <c r="D3776">
        <v>13.8575</v>
      </c>
      <c r="E3776">
        <v>0</v>
      </c>
    </row>
    <row r="3777" spans="2:5" hidden="1" x14ac:dyDescent="0.3">
      <c r="B3777">
        <v>7112</v>
      </c>
      <c r="C3777">
        <v>18.600000000000001</v>
      </c>
      <c r="D3777">
        <v>14.76125</v>
      </c>
      <c r="E3777">
        <v>0</v>
      </c>
    </row>
    <row r="3778" spans="2:5" hidden="1" x14ac:dyDescent="0.3">
      <c r="B3778">
        <v>7113</v>
      </c>
      <c r="C3778">
        <v>18.600000000000001</v>
      </c>
      <c r="D3778">
        <v>15.664999999999999</v>
      </c>
      <c r="E3778">
        <v>0</v>
      </c>
    </row>
    <row r="3779" spans="2:5" hidden="1" x14ac:dyDescent="0.3">
      <c r="B3779">
        <v>7114</v>
      </c>
      <c r="C3779">
        <v>18.600000000000001</v>
      </c>
      <c r="D3779">
        <v>16.568750000000001</v>
      </c>
      <c r="E3779">
        <v>0</v>
      </c>
    </row>
    <row r="3780" spans="2:5" hidden="1" x14ac:dyDescent="0.3">
      <c r="B3780">
        <v>7115</v>
      </c>
      <c r="C3780">
        <v>18.600000000000001</v>
      </c>
      <c r="D3780">
        <v>17.4725</v>
      </c>
      <c r="E3780">
        <v>0</v>
      </c>
    </row>
    <row r="3781" spans="2:5" hidden="1" x14ac:dyDescent="0.3">
      <c r="B3781">
        <v>7116</v>
      </c>
      <c r="C3781">
        <v>18.600000000000001</v>
      </c>
      <c r="D3781">
        <v>18.376249999999999</v>
      </c>
      <c r="E3781">
        <v>0</v>
      </c>
    </row>
    <row r="3782" spans="2:5" hidden="1" x14ac:dyDescent="0.3">
      <c r="B3782">
        <v>6930</v>
      </c>
      <c r="C3782">
        <v>18.600990078599999</v>
      </c>
      <c r="D3782">
        <v>9.1163113617799993</v>
      </c>
      <c r="E3782">
        <v>0</v>
      </c>
    </row>
    <row r="3783" spans="2:5" hidden="1" x14ac:dyDescent="0.3">
      <c r="B3783">
        <v>6910</v>
      </c>
      <c r="C3783">
        <v>18.6042449698</v>
      </c>
      <c r="D3783">
        <v>10.085564013999999</v>
      </c>
      <c r="E3783">
        <v>0</v>
      </c>
    </row>
    <row r="3784" spans="2:5" hidden="1" x14ac:dyDescent="0.3">
      <c r="B3784">
        <v>6862</v>
      </c>
      <c r="C3784">
        <v>18.6054827924</v>
      </c>
      <c r="D3784">
        <v>11.060253296999999</v>
      </c>
      <c r="E3784">
        <v>0</v>
      </c>
    </row>
    <row r="3785" spans="2:5" hidden="1" x14ac:dyDescent="0.3">
      <c r="B3785">
        <v>6971</v>
      </c>
      <c r="C3785">
        <v>18.6314938877</v>
      </c>
      <c r="D3785">
        <v>5.3228771984499996</v>
      </c>
      <c r="E3785">
        <v>0</v>
      </c>
    </row>
    <row r="3786" spans="2:5" hidden="1" x14ac:dyDescent="0.3">
      <c r="B3786">
        <v>6929</v>
      </c>
      <c r="C3786">
        <v>18.639708462600002</v>
      </c>
      <c r="D3786">
        <v>4.8852011581100001</v>
      </c>
      <c r="E3786">
        <v>0</v>
      </c>
    </row>
    <row r="3787" spans="2:5" hidden="1" x14ac:dyDescent="0.3">
      <c r="B3787">
        <v>7229</v>
      </c>
      <c r="C3787">
        <v>18.642526086899998</v>
      </c>
      <c r="D3787">
        <v>21.403819159000001</v>
      </c>
      <c r="E3787">
        <v>0</v>
      </c>
    </row>
    <row r="3788" spans="2:5" hidden="1" x14ac:dyDescent="0.3">
      <c r="B3788">
        <v>6985</v>
      </c>
      <c r="C3788">
        <v>18.647923037399998</v>
      </c>
      <c r="D3788">
        <v>4.4475251177799997</v>
      </c>
      <c r="E3788">
        <v>0</v>
      </c>
    </row>
    <row r="3789" spans="2:5" hidden="1" x14ac:dyDescent="0.3">
      <c r="B3789">
        <v>6939</v>
      </c>
      <c r="C3789">
        <v>18.661758493000001</v>
      </c>
      <c r="D3789">
        <v>5.7594800553800001</v>
      </c>
      <c r="E3789">
        <v>0</v>
      </c>
    </row>
    <row r="3790" spans="2:5" hidden="1" x14ac:dyDescent="0.3">
      <c r="B3790">
        <v>6892</v>
      </c>
      <c r="C3790">
        <v>18.667758967800001</v>
      </c>
      <c r="D3790">
        <v>3.9758581154399999</v>
      </c>
      <c r="E3790">
        <v>0</v>
      </c>
    </row>
    <row r="3791" spans="2:5" hidden="1" x14ac:dyDescent="0.3">
      <c r="B3791">
        <v>7009</v>
      </c>
      <c r="C3791">
        <v>18.6875948982</v>
      </c>
      <c r="D3791">
        <v>3.5041911131100001</v>
      </c>
      <c r="E3791">
        <v>0</v>
      </c>
    </row>
    <row r="3792" spans="2:5" hidden="1" x14ac:dyDescent="0.3">
      <c r="B3792">
        <v>6968</v>
      </c>
      <c r="C3792">
        <v>18.692023098300002</v>
      </c>
      <c r="D3792">
        <v>6.1960829123199996</v>
      </c>
      <c r="E3792">
        <v>0</v>
      </c>
    </row>
    <row r="3793" spans="2:5" hidden="1" x14ac:dyDescent="0.3">
      <c r="B3793">
        <v>6841</v>
      </c>
      <c r="C3793">
        <v>18.706297449099999</v>
      </c>
      <c r="D3793">
        <v>3.0464705565500001</v>
      </c>
      <c r="E3793">
        <v>0</v>
      </c>
    </row>
    <row r="3794" spans="2:5" hidden="1" x14ac:dyDescent="0.3">
      <c r="B3794">
        <v>6246</v>
      </c>
      <c r="C3794">
        <v>18.725000000000001</v>
      </c>
      <c r="D3794">
        <v>2.5887500000000001</v>
      </c>
      <c r="E3794">
        <v>0</v>
      </c>
    </row>
    <row r="3795" spans="2:5" hidden="1" x14ac:dyDescent="0.3">
      <c r="B3795">
        <v>6786</v>
      </c>
      <c r="C3795">
        <v>18.7500268197</v>
      </c>
      <c r="D3795">
        <v>2.1966777024800002</v>
      </c>
      <c r="E3795">
        <v>0</v>
      </c>
    </row>
    <row r="3796" spans="2:5" hidden="1" x14ac:dyDescent="0.3">
      <c r="B3796">
        <v>7230</v>
      </c>
      <c r="C3796">
        <v>18.7551759728</v>
      </c>
      <c r="D3796">
        <v>21.9766500241</v>
      </c>
      <c r="E3796">
        <v>0</v>
      </c>
    </row>
    <row r="3797" spans="2:5" hidden="1" x14ac:dyDescent="0.3">
      <c r="B3797">
        <v>7236</v>
      </c>
      <c r="C3797">
        <v>18.767933581200001</v>
      </c>
      <c r="D3797">
        <v>21.0410652588</v>
      </c>
      <c r="E3797">
        <v>0</v>
      </c>
    </row>
    <row r="3798" spans="2:5" hidden="1" x14ac:dyDescent="0.3">
      <c r="B3798">
        <v>6826</v>
      </c>
      <c r="C3798">
        <v>18.775053639500001</v>
      </c>
      <c r="D3798">
        <v>1.80460540496</v>
      </c>
      <c r="E3798">
        <v>0</v>
      </c>
    </row>
    <row r="3799" spans="2:5" hidden="1" x14ac:dyDescent="0.3">
      <c r="B3799">
        <v>7182</v>
      </c>
      <c r="C3799">
        <v>18.7866089563</v>
      </c>
      <c r="D3799">
        <v>23.051735521000001</v>
      </c>
      <c r="E3799">
        <v>0</v>
      </c>
    </row>
    <row r="3800" spans="2:5" hidden="1" x14ac:dyDescent="0.3">
      <c r="B3800">
        <v>7220</v>
      </c>
      <c r="C3800">
        <v>18.876939369599999</v>
      </c>
      <c r="D3800">
        <v>20.615229673799998</v>
      </c>
      <c r="E3800">
        <v>0</v>
      </c>
    </row>
    <row r="3801" spans="2:5" hidden="1" x14ac:dyDescent="0.3">
      <c r="B3801">
        <v>6960</v>
      </c>
      <c r="C3801">
        <v>18.882703701699999</v>
      </c>
      <c r="D3801">
        <v>6.6333417401199997</v>
      </c>
      <c r="E3801">
        <v>0</v>
      </c>
    </row>
    <row r="3802" spans="2:5" hidden="1" x14ac:dyDescent="0.3">
      <c r="B3802">
        <v>6815</v>
      </c>
      <c r="C3802">
        <v>18.949317114500001</v>
      </c>
      <c r="D3802">
        <v>1.36258112259</v>
      </c>
      <c r="E3802">
        <v>0</v>
      </c>
    </row>
    <row r="3803" spans="2:5" hidden="1" x14ac:dyDescent="0.3">
      <c r="B3803">
        <v>7246</v>
      </c>
      <c r="C3803">
        <v>18.985945158</v>
      </c>
      <c r="D3803">
        <v>20.1893940888</v>
      </c>
      <c r="E3803">
        <v>0</v>
      </c>
    </row>
    <row r="3804" spans="2:5" hidden="1" x14ac:dyDescent="0.3">
      <c r="B3804">
        <v>7262</v>
      </c>
      <c r="C3804">
        <v>18.993233353200001</v>
      </c>
      <c r="D3804">
        <v>22.186726989099999</v>
      </c>
      <c r="E3804">
        <v>0</v>
      </c>
    </row>
    <row r="3805" spans="2:5" hidden="1" x14ac:dyDescent="0.3">
      <c r="B3805">
        <v>6617</v>
      </c>
      <c r="C3805">
        <v>19</v>
      </c>
      <c r="D3805">
        <v>24.1</v>
      </c>
      <c r="E3805">
        <v>0</v>
      </c>
    </row>
    <row r="3806" spans="2:5" hidden="1" x14ac:dyDescent="0.3">
      <c r="B3806">
        <v>6943</v>
      </c>
      <c r="C3806">
        <v>19.036973118100001</v>
      </c>
      <c r="D3806">
        <v>6.1684730728500003</v>
      </c>
      <c r="E3806">
        <v>0</v>
      </c>
    </row>
    <row r="3807" spans="2:5" hidden="1" x14ac:dyDescent="0.3">
      <c r="B3807">
        <v>7170</v>
      </c>
      <c r="C3807">
        <v>19.042972579000001</v>
      </c>
      <c r="D3807">
        <v>19.734697044400001</v>
      </c>
      <c r="E3807">
        <v>0</v>
      </c>
    </row>
    <row r="3808" spans="2:5" hidden="1" x14ac:dyDescent="0.3">
      <c r="B3808">
        <v>6959</v>
      </c>
      <c r="C3808">
        <v>19.057179858400001</v>
      </c>
      <c r="D3808">
        <v>5.3003627248100003</v>
      </c>
      <c r="E3808">
        <v>0</v>
      </c>
    </row>
    <row r="3809" spans="2:5" hidden="1" x14ac:dyDescent="0.3">
      <c r="B3809">
        <v>6969</v>
      </c>
      <c r="C3809">
        <v>19.073384305099999</v>
      </c>
      <c r="D3809">
        <v>7.0706005679199997</v>
      </c>
      <c r="E3809">
        <v>0</v>
      </c>
    </row>
    <row r="3810" spans="2:5" hidden="1" x14ac:dyDescent="0.3">
      <c r="B3810">
        <v>6961</v>
      </c>
      <c r="C3810">
        <v>19.083522765200001</v>
      </c>
      <c r="D3810">
        <v>7.5896282880000001</v>
      </c>
      <c r="E3810">
        <v>0</v>
      </c>
    </row>
    <row r="3811" spans="2:5" hidden="1" x14ac:dyDescent="0.3">
      <c r="B3811">
        <v>6913</v>
      </c>
      <c r="C3811">
        <v>19.0866168049</v>
      </c>
      <c r="D3811">
        <v>4.4229805362699999</v>
      </c>
      <c r="E3811">
        <v>0</v>
      </c>
    </row>
    <row r="3812" spans="2:5" hidden="1" x14ac:dyDescent="0.3">
      <c r="B3812">
        <v>7021</v>
      </c>
      <c r="C3812">
        <v>19.093661225200002</v>
      </c>
      <c r="D3812">
        <v>8.1086560080800005</v>
      </c>
      <c r="E3812">
        <v>0</v>
      </c>
    </row>
    <row r="3813" spans="2:5" hidden="1" x14ac:dyDescent="0.3">
      <c r="B3813">
        <v>6962</v>
      </c>
      <c r="C3813">
        <v>19.096308809300002</v>
      </c>
      <c r="D3813">
        <v>8.6058175465200009</v>
      </c>
      <c r="E3813">
        <v>0</v>
      </c>
    </row>
    <row r="3814" spans="2:5" hidden="1" x14ac:dyDescent="0.3">
      <c r="B3814">
        <v>6970</v>
      </c>
      <c r="C3814">
        <v>19.098956393400002</v>
      </c>
      <c r="D3814">
        <v>9.1029790849599994</v>
      </c>
      <c r="E3814">
        <v>0</v>
      </c>
    </row>
    <row r="3815" spans="2:5" hidden="1" x14ac:dyDescent="0.3">
      <c r="B3815">
        <v>6953</v>
      </c>
      <c r="C3815">
        <v>19.0999903164</v>
      </c>
      <c r="D3815">
        <v>9.59009045126</v>
      </c>
      <c r="E3815">
        <v>0</v>
      </c>
    </row>
    <row r="3816" spans="2:5" x14ac:dyDescent="0.3">
      <c r="B3816">
        <v>5908</v>
      </c>
      <c r="C3816">
        <v>19.100000000000001</v>
      </c>
      <c r="D3816">
        <v>0</v>
      </c>
      <c r="E3816">
        <v>0</v>
      </c>
    </row>
    <row r="3817" spans="2:5" hidden="1" x14ac:dyDescent="0.3">
      <c r="B3817">
        <v>6369</v>
      </c>
      <c r="C3817">
        <v>19.100000000000001</v>
      </c>
      <c r="D3817">
        <v>12.05</v>
      </c>
      <c r="E3817">
        <v>0</v>
      </c>
    </row>
    <row r="3818" spans="2:5" hidden="1" x14ac:dyDescent="0.3">
      <c r="B3818">
        <v>6477</v>
      </c>
      <c r="C3818">
        <v>19.100000000000001</v>
      </c>
      <c r="D3818">
        <v>19.28</v>
      </c>
      <c r="E3818">
        <v>0</v>
      </c>
    </row>
    <row r="3819" spans="2:5" hidden="1" x14ac:dyDescent="0.3">
      <c r="B3819">
        <v>7095</v>
      </c>
      <c r="C3819">
        <v>19.100000000000001</v>
      </c>
      <c r="D3819">
        <v>12.501875</v>
      </c>
      <c r="E3819">
        <v>0</v>
      </c>
    </row>
    <row r="3820" spans="2:5" hidden="1" x14ac:dyDescent="0.3">
      <c r="B3820">
        <v>7096</v>
      </c>
      <c r="C3820">
        <v>19.100000000000001</v>
      </c>
      <c r="D3820">
        <v>12.953749999999999</v>
      </c>
      <c r="E3820">
        <v>0</v>
      </c>
    </row>
    <row r="3821" spans="2:5" hidden="1" x14ac:dyDescent="0.3">
      <c r="B3821">
        <v>7097</v>
      </c>
      <c r="C3821">
        <v>19.100000000000001</v>
      </c>
      <c r="D3821">
        <v>13.405625000000001</v>
      </c>
      <c r="E3821">
        <v>0</v>
      </c>
    </row>
    <row r="3822" spans="2:5" hidden="1" x14ac:dyDescent="0.3">
      <c r="B3822">
        <v>7098</v>
      </c>
      <c r="C3822">
        <v>19.100000000000001</v>
      </c>
      <c r="D3822">
        <v>13.8575</v>
      </c>
      <c r="E3822">
        <v>0</v>
      </c>
    </row>
    <row r="3823" spans="2:5" hidden="1" x14ac:dyDescent="0.3">
      <c r="B3823">
        <v>7099</v>
      </c>
      <c r="C3823">
        <v>19.100000000000001</v>
      </c>
      <c r="D3823">
        <v>14.309374999999999</v>
      </c>
      <c r="E3823">
        <v>0</v>
      </c>
    </row>
    <row r="3824" spans="2:5" hidden="1" x14ac:dyDescent="0.3">
      <c r="B3824">
        <v>7100</v>
      </c>
      <c r="C3824">
        <v>19.100000000000001</v>
      </c>
      <c r="D3824">
        <v>14.76125</v>
      </c>
      <c r="E3824">
        <v>0</v>
      </c>
    </row>
    <row r="3825" spans="2:5" hidden="1" x14ac:dyDescent="0.3">
      <c r="B3825">
        <v>7101</v>
      </c>
      <c r="C3825">
        <v>19.100000000000001</v>
      </c>
      <c r="D3825">
        <v>15.213125</v>
      </c>
      <c r="E3825">
        <v>0</v>
      </c>
    </row>
    <row r="3826" spans="2:5" hidden="1" x14ac:dyDescent="0.3">
      <c r="B3826">
        <v>7102</v>
      </c>
      <c r="C3826">
        <v>19.100000000000001</v>
      </c>
      <c r="D3826">
        <v>15.664999999999999</v>
      </c>
      <c r="E3826">
        <v>0</v>
      </c>
    </row>
    <row r="3827" spans="2:5" hidden="1" x14ac:dyDescent="0.3">
      <c r="B3827">
        <v>7103</v>
      </c>
      <c r="C3827">
        <v>19.100000000000001</v>
      </c>
      <c r="D3827">
        <v>16.116875</v>
      </c>
      <c r="E3827">
        <v>0</v>
      </c>
    </row>
    <row r="3828" spans="2:5" hidden="1" x14ac:dyDescent="0.3">
      <c r="B3828">
        <v>7104</v>
      </c>
      <c r="C3828">
        <v>19.100000000000001</v>
      </c>
      <c r="D3828">
        <v>16.568750000000001</v>
      </c>
      <c r="E3828">
        <v>0</v>
      </c>
    </row>
    <row r="3829" spans="2:5" hidden="1" x14ac:dyDescent="0.3">
      <c r="B3829">
        <v>7105</v>
      </c>
      <c r="C3829">
        <v>19.100000000000001</v>
      </c>
      <c r="D3829">
        <v>17.020624999999999</v>
      </c>
      <c r="E3829">
        <v>0</v>
      </c>
    </row>
    <row r="3830" spans="2:5" hidden="1" x14ac:dyDescent="0.3">
      <c r="B3830">
        <v>7106</v>
      </c>
      <c r="C3830">
        <v>19.100000000000001</v>
      </c>
      <c r="D3830">
        <v>17.4725</v>
      </c>
      <c r="E3830">
        <v>0</v>
      </c>
    </row>
    <row r="3831" spans="2:5" hidden="1" x14ac:dyDescent="0.3">
      <c r="B3831">
        <v>7107</v>
      </c>
      <c r="C3831">
        <v>19.100000000000001</v>
      </c>
      <c r="D3831">
        <v>17.924375000000001</v>
      </c>
      <c r="E3831">
        <v>0</v>
      </c>
    </row>
    <row r="3832" spans="2:5" hidden="1" x14ac:dyDescent="0.3">
      <c r="B3832">
        <v>7108</v>
      </c>
      <c r="C3832">
        <v>19.100000000000001</v>
      </c>
      <c r="D3832">
        <v>18.376249999999999</v>
      </c>
      <c r="E3832">
        <v>0</v>
      </c>
    </row>
    <row r="3833" spans="2:5" hidden="1" x14ac:dyDescent="0.3">
      <c r="B3833">
        <v>7109</v>
      </c>
      <c r="C3833">
        <v>19.100000000000001</v>
      </c>
      <c r="D3833">
        <v>18.828125</v>
      </c>
      <c r="E3833">
        <v>0</v>
      </c>
    </row>
    <row r="3834" spans="2:5" hidden="1" x14ac:dyDescent="0.3">
      <c r="B3834">
        <v>6834</v>
      </c>
      <c r="C3834">
        <v>19.1006868003</v>
      </c>
      <c r="D3834">
        <v>11.5548012634</v>
      </c>
      <c r="E3834">
        <v>0</v>
      </c>
    </row>
    <row r="3835" spans="2:5" hidden="1" x14ac:dyDescent="0.3">
      <c r="B3835">
        <v>6990</v>
      </c>
      <c r="C3835">
        <v>19.101024239499999</v>
      </c>
      <c r="D3835">
        <v>10.077201817600001</v>
      </c>
      <c r="E3835">
        <v>0</v>
      </c>
    </row>
    <row r="3836" spans="2:5" hidden="1" x14ac:dyDescent="0.3">
      <c r="B3836">
        <v>6887</v>
      </c>
      <c r="C3836">
        <v>19.101198920000002</v>
      </c>
      <c r="D3836">
        <v>10.568402172200001</v>
      </c>
      <c r="E3836">
        <v>0</v>
      </c>
    </row>
    <row r="3837" spans="2:5" hidden="1" x14ac:dyDescent="0.3">
      <c r="B3837">
        <v>7016</v>
      </c>
      <c r="C3837">
        <v>19.101373600599999</v>
      </c>
      <c r="D3837">
        <v>11.059602526800001</v>
      </c>
      <c r="E3837">
        <v>0</v>
      </c>
    </row>
    <row r="3838" spans="2:5" hidden="1" x14ac:dyDescent="0.3">
      <c r="B3838">
        <v>6816</v>
      </c>
      <c r="C3838">
        <v>19.1117902947</v>
      </c>
      <c r="D3838">
        <v>0.46027842011100001</v>
      </c>
      <c r="E3838">
        <v>0</v>
      </c>
    </row>
    <row r="3839" spans="2:5" hidden="1" x14ac:dyDescent="0.3">
      <c r="B3839">
        <v>6869</v>
      </c>
      <c r="C3839">
        <v>19.121967250800001</v>
      </c>
      <c r="D3839">
        <v>3.5012102892799999</v>
      </c>
      <c r="E3839">
        <v>0</v>
      </c>
    </row>
    <row r="3840" spans="2:5" hidden="1" x14ac:dyDescent="0.3">
      <c r="B3840">
        <v>6831</v>
      </c>
      <c r="C3840">
        <v>19.123580589500001</v>
      </c>
      <c r="D3840">
        <v>0.92055684022200002</v>
      </c>
      <c r="E3840">
        <v>0</v>
      </c>
    </row>
    <row r="3841" spans="2:5" hidden="1" x14ac:dyDescent="0.3">
      <c r="B3841">
        <v>6805</v>
      </c>
      <c r="C3841">
        <v>19.124232148499999</v>
      </c>
      <c r="D3841">
        <v>1.8003309164200001</v>
      </c>
      <c r="E3841">
        <v>0</v>
      </c>
    </row>
    <row r="3842" spans="2:5" hidden="1" x14ac:dyDescent="0.3">
      <c r="B3842">
        <v>6247</v>
      </c>
      <c r="C3842">
        <v>19.162500000000001</v>
      </c>
      <c r="D3842">
        <v>2.586875</v>
      </c>
      <c r="E3842">
        <v>0</v>
      </c>
    </row>
    <row r="3843" spans="2:5" hidden="1" x14ac:dyDescent="0.3">
      <c r="B3843">
        <v>7231</v>
      </c>
      <c r="C3843">
        <v>19.2073120903</v>
      </c>
      <c r="D3843">
        <v>22.525249656700002</v>
      </c>
      <c r="E3843">
        <v>0</v>
      </c>
    </row>
    <row r="3844" spans="2:5" hidden="1" x14ac:dyDescent="0.3">
      <c r="B3844">
        <v>7199</v>
      </c>
      <c r="C3844">
        <v>19.210224265800001</v>
      </c>
      <c r="D3844">
        <v>21.1782353161</v>
      </c>
      <c r="E3844">
        <v>0</v>
      </c>
    </row>
    <row r="3845" spans="2:5" hidden="1" x14ac:dyDescent="0.3">
      <c r="B3845">
        <v>7164</v>
      </c>
      <c r="C3845">
        <v>19.210695413700002</v>
      </c>
      <c r="D3845">
        <v>23.481886162199999</v>
      </c>
      <c r="E3845">
        <v>0</v>
      </c>
    </row>
    <row r="3846" spans="2:5" hidden="1" x14ac:dyDescent="0.3">
      <c r="B3846">
        <v>6947</v>
      </c>
      <c r="C3846">
        <v>19.227653721500001</v>
      </c>
      <c r="D3846">
        <v>6.6057319006500004</v>
      </c>
      <c r="E3846">
        <v>0</v>
      </c>
    </row>
    <row r="3847" spans="2:5" hidden="1" x14ac:dyDescent="0.3">
      <c r="B3847">
        <v>6818</v>
      </c>
      <c r="C3847">
        <v>19.298495623499999</v>
      </c>
      <c r="D3847">
        <v>1.3583066340500001</v>
      </c>
      <c r="E3847">
        <v>0</v>
      </c>
    </row>
    <row r="3848" spans="2:5" hidden="1" x14ac:dyDescent="0.3">
      <c r="B3848">
        <v>7232</v>
      </c>
      <c r="C3848">
        <v>19.322874151800001</v>
      </c>
      <c r="D3848">
        <v>21.751066181199999</v>
      </c>
      <c r="E3848">
        <v>0</v>
      </c>
    </row>
    <row r="3849" spans="2:5" hidden="1" x14ac:dyDescent="0.3">
      <c r="B3849">
        <v>6964</v>
      </c>
      <c r="C3849">
        <v>19.381923137800001</v>
      </c>
      <c r="D3849">
        <v>6.1408632333800002</v>
      </c>
      <c r="E3849">
        <v>0</v>
      </c>
    </row>
    <row r="3850" spans="2:5" hidden="1" x14ac:dyDescent="0.3">
      <c r="B3850">
        <v>7252</v>
      </c>
      <c r="C3850">
        <v>19.4213908274</v>
      </c>
      <c r="D3850">
        <v>22.863772324399999</v>
      </c>
      <c r="E3850">
        <v>0</v>
      </c>
    </row>
    <row r="3851" spans="2:5" hidden="1" x14ac:dyDescent="0.3">
      <c r="B3851">
        <v>6957</v>
      </c>
      <c r="C3851">
        <v>19.4323944834</v>
      </c>
      <c r="D3851">
        <v>5.7093557422699996</v>
      </c>
      <c r="E3851">
        <v>0</v>
      </c>
    </row>
    <row r="3852" spans="2:5" hidden="1" x14ac:dyDescent="0.3">
      <c r="B3852">
        <v>6829</v>
      </c>
      <c r="C3852">
        <v>19.473410657500001</v>
      </c>
      <c r="D3852">
        <v>1.79605642788</v>
      </c>
      <c r="E3852">
        <v>0</v>
      </c>
    </row>
    <row r="3853" spans="2:5" hidden="1" x14ac:dyDescent="0.3">
      <c r="B3853">
        <v>7186</v>
      </c>
      <c r="C3853">
        <v>19.474280566699999</v>
      </c>
      <c r="D3853">
        <v>20.249748012400001</v>
      </c>
      <c r="E3853">
        <v>0</v>
      </c>
    </row>
    <row r="3854" spans="2:5" hidden="1" x14ac:dyDescent="0.3">
      <c r="B3854">
        <v>7020</v>
      </c>
      <c r="C3854">
        <v>19.482865829000001</v>
      </c>
      <c r="D3854">
        <v>5.27784825116</v>
      </c>
      <c r="E3854">
        <v>0</v>
      </c>
    </row>
    <row r="3855" spans="2:5" hidden="1" x14ac:dyDescent="0.3">
      <c r="B3855">
        <v>6618</v>
      </c>
      <c r="C3855">
        <v>19.483333333299999</v>
      </c>
      <c r="D3855">
        <v>24.1</v>
      </c>
      <c r="E3855">
        <v>0</v>
      </c>
    </row>
    <row r="3856" spans="2:5" hidden="1" x14ac:dyDescent="0.3">
      <c r="B3856">
        <v>6958</v>
      </c>
      <c r="C3856">
        <v>19.5040882007</v>
      </c>
      <c r="D3856">
        <v>4.83814210296</v>
      </c>
      <c r="E3856">
        <v>0</v>
      </c>
    </row>
    <row r="3857" spans="2:5" hidden="1" x14ac:dyDescent="0.3">
      <c r="B3857">
        <v>6986</v>
      </c>
      <c r="C3857">
        <v>19.5253105723</v>
      </c>
      <c r="D3857">
        <v>4.39843595476</v>
      </c>
      <c r="E3857">
        <v>0</v>
      </c>
    </row>
    <row r="3858" spans="2:5" hidden="1" x14ac:dyDescent="0.3">
      <c r="B3858">
        <v>6806</v>
      </c>
      <c r="C3858">
        <v>19.536705328699998</v>
      </c>
      <c r="D3858">
        <v>2.19052821394</v>
      </c>
      <c r="E3858">
        <v>0</v>
      </c>
    </row>
    <row r="3859" spans="2:5" hidden="1" x14ac:dyDescent="0.3">
      <c r="B3859">
        <v>6891</v>
      </c>
      <c r="C3859">
        <v>19.5408250879</v>
      </c>
      <c r="D3859">
        <v>3.9483327101099999</v>
      </c>
      <c r="E3859">
        <v>0</v>
      </c>
    </row>
    <row r="3860" spans="2:5" hidden="1" x14ac:dyDescent="0.3">
      <c r="B3860">
        <v>7010</v>
      </c>
      <c r="C3860">
        <v>19.556339603400001</v>
      </c>
      <c r="D3860">
        <v>3.4982294654500001</v>
      </c>
      <c r="E3860">
        <v>0</v>
      </c>
    </row>
    <row r="3861" spans="2:5" hidden="1" x14ac:dyDescent="0.3">
      <c r="B3861">
        <v>6840</v>
      </c>
      <c r="C3861">
        <v>19.5781698017</v>
      </c>
      <c r="D3861">
        <v>3.0416147327299998</v>
      </c>
      <c r="E3861">
        <v>0</v>
      </c>
    </row>
    <row r="3862" spans="2:5" hidden="1" x14ac:dyDescent="0.3">
      <c r="B3862">
        <v>6944</v>
      </c>
      <c r="C3862">
        <v>19.593053672</v>
      </c>
      <c r="D3862">
        <v>8.1162509881999991</v>
      </c>
      <c r="E3862">
        <v>0</v>
      </c>
    </row>
    <row r="3863" spans="2:5" hidden="1" x14ac:dyDescent="0.3">
      <c r="B3863">
        <v>6954</v>
      </c>
      <c r="C3863">
        <v>19.596436435600001</v>
      </c>
      <c r="D3863">
        <v>9.1035228263200008</v>
      </c>
      <c r="E3863">
        <v>0</v>
      </c>
    </row>
    <row r="3864" spans="2:5" hidden="1" x14ac:dyDescent="0.3">
      <c r="B3864">
        <v>6909</v>
      </c>
      <c r="C3864">
        <v>19.596481645499999</v>
      </c>
      <c r="D3864">
        <v>10.078030290399999</v>
      </c>
      <c r="E3864">
        <v>0</v>
      </c>
    </row>
    <row r="3865" spans="2:5" hidden="1" x14ac:dyDescent="0.3">
      <c r="B3865">
        <v>6861</v>
      </c>
      <c r="C3865">
        <v>19.597729380299999</v>
      </c>
      <c r="D3865">
        <v>11.060004099</v>
      </c>
      <c r="E3865">
        <v>0</v>
      </c>
    </row>
    <row r="3866" spans="2:5" x14ac:dyDescent="0.3">
      <c r="B3866">
        <v>5909</v>
      </c>
      <c r="C3866">
        <v>19.600000000000001</v>
      </c>
      <c r="D3866">
        <v>0</v>
      </c>
      <c r="E3866">
        <v>0</v>
      </c>
    </row>
    <row r="3867" spans="2:5" hidden="1" x14ac:dyDescent="0.3">
      <c r="B3867">
        <v>6248</v>
      </c>
      <c r="C3867">
        <v>19.600000000000001</v>
      </c>
      <c r="D3867">
        <v>2.585</v>
      </c>
      <c r="E3867">
        <v>0</v>
      </c>
    </row>
    <row r="3868" spans="2:5" hidden="1" x14ac:dyDescent="0.3">
      <c r="B3868">
        <v>6370</v>
      </c>
      <c r="C3868">
        <v>19.600000000000001</v>
      </c>
      <c r="D3868">
        <v>12.05</v>
      </c>
      <c r="E3868">
        <v>0</v>
      </c>
    </row>
    <row r="3869" spans="2:5" hidden="1" x14ac:dyDescent="0.3">
      <c r="B3869">
        <v>6478</v>
      </c>
      <c r="C3869">
        <v>19.600000000000001</v>
      </c>
      <c r="D3869">
        <v>19.28</v>
      </c>
      <c r="E3869">
        <v>0</v>
      </c>
    </row>
    <row r="3870" spans="2:5" hidden="1" x14ac:dyDescent="0.3">
      <c r="B3870">
        <v>7088</v>
      </c>
      <c r="C3870">
        <v>19.600000000000001</v>
      </c>
      <c r="D3870">
        <v>12.953749999999999</v>
      </c>
      <c r="E3870">
        <v>0</v>
      </c>
    </row>
    <row r="3871" spans="2:5" hidden="1" x14ac:dyDescent="0.3">
      <c r="B3871">
        <v>7089</v>
      </c>
      <c r="C3871">
        <v>19.600000000000001</v>
      </c>
      <c r="D3871">
        <v>13.8575</v>
      </c>
      <c r="E3871">
        <v>0</v>
      </c>
    </row>
    <row r="3872" spans="2:5" hidden="1" x14ac:dyDescent="0.3">
      <c r="B3872">
        <v>7090</v>
      </c>
      <c r="C3872">
        <v>19.600000000000001</v>
      </c>
      <c r="D3872">
        <v>14.76125</v>
      </c>
      <c r="E3872">
        <v>0</v>
      </c>
    </row>
    <row r="3873" spans="2:5" hidden="1" x14ac:dyDescent="0.3">
      <c r="B3873">
        <v>7091</v>
      </c>
      <c r="C3873">
        <v>19.600000000000001</v>
      </c>
      <c r="D3873">
        <v>15.664999999999999</v>
      </c>
      <c r="E3873">
        <v>0</v>
      </c>
    </row>
    <row r="3874" spans="2:5" hidden="1" x14ac:dyDescent="0.3">
      <c r="B3874">
        <v>7092</v>
      </c>
      <c r="C3874">
        <v>19.600000000000001</v>
      </c>
      <c r="D3874">
        <v>16.568750000000001</v>
      </c>
      <c r="E3874">
        <v>0</v>
      </c>
    </row>
    <row r="3875" spans="2:5" hidden="1" x14ac:dyDescent="0.3">
      <c r="B3875">
        <v>7093</v>
      </c>
      <c r="C3875">
        <v>19.600000000000001</v>
      </c>
      <c r="D3875">
        <v>17.4725</v>
      </c>
      <c r="E3875">
        <v>0</v>
      </c>
    </row>
    <row r="3876" spans="2:5" hidden="1" x14ac:dyDescent="0.3">
      <c r="B3876">
        <v>7094</v>
      </c>
      <c r="C3876">
        <v>19.600000000000001</v>
      </c>
      <c r="D3876">
        <v>18.376249999999999</v>
      </c>
      <c r="E3876">
        <v>0</v>
      </c>
    </row>
    <row r="3877" spans="2:5" hidden="1" x14ac:dyDescent="0.3">
      <c r="B3877">
        <v>6945</v>
      </c>
      <c r="C3877">
        <v>19.609477409099998</v>
      </c>
      <c r="D3877">
        <v>7.1242009927699996</v>
      </c>
      <c r="E3877">
        <v>0</v>
      </c>
    </row>
    <row r="3878" spans="2:5" hidden="1" x14ac:dyDescent="0.3">
      <c r="B3878">
        <v>6814</v>
      </c>
      <c r="C3878">
        <v>19.6471614503</v>
      </c>
      <c r="D3878">
        <v>0.88831182585500001</v>
      </c>
      <c r="E3878">
        <v>0</v>
      </c>
    </row>
    <row r="3879" spans="2:5" hidden="1" x14ac:dyDescent="0.3">
      <c r="B3879">
        <v>7237</v>
      </c>
      <c r="C3879">
        <v>19.652514950400001</v>
      </c>
      <c r="D3879">
        <v>21.315405373400001</v>
      </c>
      <c r="E3879">
        <v>0</v>
      </c>
    </row>
    <row r="3880" spans="2:5" hidden="1" x14ac:dyDescent="0.3">
      <c r="B3880">
        <v>7218</v>
      </c>
      <c r="C3880">
        <v>19.807565462900001</v>
      </c>
      <c r="D3880">
        <v>20.8127536547</v>
      </c>
      <c r="E3880">
        <v>0</v>
      </c>
    </row>
    <row r="3881" spans="2:5" hidden="1" x14ac:dyDescent="0.3">
      <c r="B3881">
        <v>6946</v>
      </c>
      <c r="C3881">
        <v>19.8236078656</v>
      </c>
      <c r="D3881">
        <v>6.2029467152100004</v>
      </c>
      <c r="E3881">
        <v>0</v>
      </c>
    </row>
    <row r="3882" spans="2:5" hidden="1" x14ac:dyDescent="0.3">
      <c r="B3882">
        <v>7181</v>
      </c>
      <c r="C3882">
        <v>19.827031204400001</v>
      </c>
      <c r="D3882">
        <v>23.006036796899998</v>
      </c>
      <c r="E3882">
        <v>0</v>
      </c>
    </row>
    <row r="3883" spans="2:5" hidden="1" x14ac:dyDescent="0.3">
      <c r="B3883">
        <v>6807</v>
      </c>
      <c r="C3883">
        <v>19.900406422300001</v>
      </c>
      <c r="D3883">
        <v>1.7540234994799999</v>
      </c>
      <c r="E3883">
        <v>0</v>
      </c>
    </row>
    <row r="3884" spans="2:5" hidden="1" x14ac:dyDescent="0.3">
      <c r="B3884">
        <v>6956</v>
      </c>
      <c r="C3884">
        <v>19.926379560200001</v>
      </c>
      <c r="D3884">
        <v>5.3033334923800002</v>
      </c>
      <c r="E3884">
        <v>0</v>
      </c>
    </row>
    <row r="3885" spans="2:5" hidden="1" x14ac:dyDescent="0.3">
      <c r="B3885">
        <v>7247</v>
      </c>
      <c r="C3885">
        <v>19.9626159755</v>
      </c>
      <c r="D3885">
        <v>20.310101935999999</v>
      </c>
      <c r="E3885">
        <v>0</v>
      </c>
    </row>
    <row r="3886" spans="2:5" hidden="1" x14ac:dyDescent="0.3">
      <c r="B3886">
        <v>6619</v>
      </c>
      <c r="C3886">
        <v>19.9666666667</v>
      </c>
      <c r="D3886">
        <v>24.1</v>
      </c>
      <c r="E3886">
        <v>0</v>
      </c>
    </row>
    <row r="3887" spans="2:5" hidden="1" x14ac:dyDescent="0.3">
      <c r="B3887">
        <v>6912</v>
      </c>
      <c r="C3887">
        <v>19.969349170099999</v>
      </c>
      <c r="D3887">
        <v>4.4034107588299998</v>
      </c>
      <c r="E3887">
        <v>0</v>
      </c>
    </row>
    <row r="3888" spans="2:5" hidden="1" x14ac:dyDescent="0.3">
      <c r="B3888">
        <v>6868</v>
      </c>
      <c r="C3888">
        <v>19.999997202199999</v>
      </c>
      <c r="D3888">
        <v>3.4981269887300002</v>
      </c>
      <c r="E3888">
        <v>0</v>
      </c>
    </row>
    <row r="3889" spans="2:5" hidden="1" x14ac:dyDescent="0.3">
      <c r="B3889">
        <v>7227</v>
      </c>
      <c r="C3889">
        <v>20.0153761975</v>
      </c>
      <c r="D3889">
        <v>22.239576308699998</v>
      </c>
      <c r="E3889">
        <v>0</v>
      </c>
    </row>
    <row r="3890" spans="2:5" hidden="1" x14ac:dyDescent="0.3">
      <c r="B3890">
        <v>7169</v>
      </c>
      <c r="C3890">
        <v>20.0313079877</v>
      </c>
      <c r="D3890">
        <v>19.795050968000002</v>
      </c>
      <c r="E3890">
        <v>0</v>
      </c>
    </row>
    <row r="3891" spans="2:5" hidden="1" x14ac:dyDescent="0.3">
      <c r="B3891">
        <v>6249</v>
      </c>
      <c r="C3891">
        <v>20.037500000000001</v>
      </c>
      <c r="D3891">
        <v>2.5831249999999999</v>
      </c>
      <c r="E3891">
        <v>0</v>
      </c>
    </row>
    <row r="3892" spans="2:5" hidden="1" x14ac:dyDescent="0.3">
      <c r="B3892">
        <v>6991</v>
      </c>
      <c r="C3892">
        <v>20.091939051499999</v>
      </c>
      <c r="D3892">
        <v>10.0788587633</v>
      </c>
      <c r="E3892">
        <v>0</v>
      </c>
    </row>
    <row r="3893" spans="2:5" hidden="1" x14ac:dyDescent="0.3">
      <c r="B3893">
        <v>6967</v>
      </c>
      <c r="C3893">
        <v>20.092446118800002</v>
      </c>
      <c r="D3893">
        <v>8.1238459683300004</v>
      </c>
      <c r="E3893">
        <v>0</v>
      </c>
    </row>
    <row r="3894" spans="2:5" hidden="1" x14ac:dyDescent="0.3">
      <c r="B3894">
        <v>6927</v>
      </c>
      <c r="C3894">
        <v>20.092927764700001</v>
      </c>
      <c r="D3894">
        <v>9.5914626654900008</v>
      </c>
      <c r="E3894">
        <v>0</v>
      </c>
    </row>
    <row r="3895" spans="2:5" hidden="1" x14ac:dyDescent="0.3">
      <c r="B3895">
        <v>6886</v>
      </c>
      <c r="C3895">
        <v>20.0930121058</v>
      </c>
      <c r="D3895">
        <v>10.569632217200001</v>
      </c>
      <c r="E3895">
        <v>0</v>
      </c>
    </row>
    <row r="3896" spans="2:5" hidden="1" x14ac:dyDescent="0.3">
      <c r="B3896">
        <v>6940</v>
      </c>
      <c r="C3896">
        <v>20.093181298299999</v>
      </c>
      <c r="D3896">
        <v>8.6139562680000008</v>
      </c>
      <c r="E3896">
        <v>0</v>
      </c>
    </row>
    <row r="3897" spans="2:5" hidden="1" x14ac:dyDescent="0.3">
      <c r="B3897">
        <v>6973</v>
      </c>
      <c r="C3897">
        <v>20.093916477899999</v>
      </c>
      <c r="D3897">
        <v>9.1040665676699994</v>
      </c>
      <c r="E3897">
        <v>0</v>
      </c>
    </row>
    <row r="3898" spans="2:5" hidden="1" x14ac:dyDescent="0.3">
      <c r="B3898">
        <v>7017</v>
      </c>
      <c r="C3898">
        <v>20.094085160100001</v>
      </c>
      <c r="D3898">
        <v>11.0604056711</v>
      </c>
      <c r="E3898">
        <v>0</v>
      </c>
    </row>
    <row r="3899" spans="2:5" hidden="1" x14ac:dyDescent="0.3">
      <c r="B3899">
        <v>6833</v>
      </c>
      <c r="C3899">
        <v>20.097042580099998</v>
      </c>
      <c r="D3899">
        <v>11.555202835599999</v>
      </c>
      <c r="E3899">
        <v>0</v>
      </c>
    </row>
    <row r="3900" spans="2:5" hidden="1" x14ac:dyDescent="0.3">
      <c r="B3900">
        <v>7163</v>
      </c>
      <c r="C3900">
        <v>20.0996691241</v>
      </c>
      <c r="D3900">
        <v>23.624150634700001</v>
      </c>
      <c r="E3900">
        <v>0</v>
      </c>
    </row>
    <row r="3901" spans="2:5" x14ac:dyDescent="0.3">
      <c r="B3901">
        <v>5910</v>
      </c>
      <c r="C3901">
        <v>20.100000000000001</v>
      </c>
      <c r="D3901">
        <v>0</v>
      </c>
      <c r="E3901">
        <v>0</v>
      </c>
    </row>
    <row r="3902" spans="2:5" hidden="1" x14ac:dyDescent="0.3">
      <c r="B3902">
        <v>6371</v>
      </c>
      <c r="C3902">
        <v>20.100000000000001</v>
      </c>
      <c r="D3902">
        <v>12.05</v>
      </c>
      <c r="E3902">
        <v>0</v>
      </c>
    </row>
    <row r="3903" spans="2:5" hidden="1" x14ac:dyDescent="0.3">
      <c r="B3903">
        <v>6479</v>
      </c>
      <c r="C3903">
        <v>20.100000000000001</v>
      </c>
      <c r="D3903">
        <v>19.28</v>
      </c>
      <c r="E3903">
        <v>0</v>
      </c>
    </row>
    <row r="3904" spans="2:5" hidden="1" x14ac:dyDescent="0.3">
      <c r="B3904">
        <v>7073</v>
      </c>
      <c r="C3904">
        <v>20.100000000000001</v>
      </c>
      <c r="D3904">
        <v>12.501875</v>
      </c>
      <c r="E3904">
        <v>0</v>
      </c>
    </row>
    <row r="3905" spans="2:5" hidden="1" x14ac:dyDescent="0.3">
      <c r="B3905">
        <v>7074</v>
      </c>
      <c r="C3905">
        <v>20.100000000000001</v>
      </c>
      <c r="D3905">
        <v>12.953749999999999</v>
      </c>
      <c r="E3905">
        <v>0</v>
      </c>
    </row>
    <row r="3906" spans="2:5" hidden="1" x14ac:dyDescent="0.3">
      <c r="B3906">
        <v>7075</v>
      </c>
      <c r="C3906">
        <v>20.100000000000001</v>
      </c>
      <c r="D3906">
        <v>13.405625000000001</v>
      </c>
      <c r="E3906">
        <v>0</v>
      </c>
    </row>
    <row r="3907" spans="2:5" hidden="1" x14ac:dyDescent="0.3">
      <c r="B3907">
        <v>7076</v>
      </c>
      <c r="C3907">
        <v>20.100000000000001</v>
      </c>
      <c r="D3907">
        <v>13.8575</v>
      </c>
      <c r="E3907">
        <v>0</v>
      </c>
    </row>
    <row r="3908" spans="2:5" hidden="1" x14ac:dyDescent="0.3">
      <c r="B3908">
        <v>7077</v>
      </c>
      <c r="C3908">
        <v>20.100000000000001</v>
      </c>
      <c r="D3908">
        <v>14.309374999999999</v>
      </c>
      <c r="E3908">
        <v>0</v>
      </c>
    </row>
    <row r="3909" spans="2:5" hidden="1" x14ac:dyDescent="0.3">
      <c r="B3909">
        <v>7078</v>
      </c>
      <c r="C3909">
        <v>20.100000000000001</v>
      </c>
      <c r="D3909">
        <v>14.76125</v>
      </c>
      <c r="E3909">
        <v>0</v>
      </c>
    </row>
    <row r="3910" spans="2:5" hidden="1" x14ac:dyDescent="0.3">
      <c r="B3910">
        <v>7079</v>
      </c>
      <c r="C3910">
        <v>20.100000000000001</v>
      </c>
      <c r="D3910">
        <v>15.213125</v>
      </c>
      <c r="E3910">
        <v>0</v>
      </c>
    </row>
    <row r="3911" spans="2:5" hidden="1" x14ac:dyDescent="0.3">
      <c r="B3911">
        <v>7080</v>
      </c>
      <c r="C3911">
        <v>20.100000000000001</v>
      </c>
      <c r="D3911">
        <v>15.664999999999999</v>
      </c>
      <c r="E3911">
        <v>0</v>
      </c>
    </row>
    <row r="3912" spans="2:5" hidden="1" x14ac:dyDescent="0.3">
      <c r="B3912">
        <v>7081</v>
      </c>
      <c r="C3912">
        <v>20.100000000000001</v>
      </c>
      <c r="D3912">
        <v>16.116875</v>
      </c>
      <c r="E3912">
        <v>0</v>
      </c>
    </row>
    <row r="3913" spans="2:5" hidden="1" x14ac:dyDescent="0.3">
      <c r="B3913">
        <v>7082</v>
      </c>
      <c r="C3913">
        <v>20.100000000000001</v>
      </c>
      <c r="D3913">
        <v>16.568750000000001</v>
      </c>
      <c r="E3913">
        <v>0</v>
      </c>
    </row>
    <row r="3914" spans="2:5" hidden="1" x14ac:dyDescent="0.3">
      <c r="B3914">
        <v>7083</v>
      </c>
      <c r="C3914">
        <v>20.100000000000001</v>
      </c>
      <c r="D3914">
        <v>17.020624999999999</v>
      </c>
      <c r="E3914">
        <v>0</v>
      </c>
    </row>
    <row r="3915" spans="2:5" hidden="1" x14ac:dyDescent="0.3">
      <c r="B3915">
        <v>7084</v>
      </c>
      <c r="C3915">
        <v>20.100000000000001</v>
      </c>
      <c r="D3915">
        <v>17.4725</v>
      </c>
      <c r="E3915">
        <v>0</v>
      </c>
    </row>
    <row r="3916" spans="2:5" hidden="1" x14ac:dyDescent="0.3">
      <c r="B3916">
        <v>7085</v>
      </c>
      <c r="C3916">
        <v>20.100000000000001</v>
      </c>
      <c r="D3916">
        <v>17.924375000000001</v>
      </c>
      <c r="E3916">
        <v>0</v>
      </c>
    </row>
    <row r="3917" spans="2:5" hidden="1" x14ac:dyDescent="0.3">
      <c r="B3917">
        <v>7086</v>
      </c>
      <c r="C3917">
        <v>20.100000000000001</v>
      </c>
      <c r="D3917">
        <v>18.376249999999999</v>
      </c>
      <c r="E3917">
        <v>0</v>
      </c>
    </row>
    <row r="3918" spans="2:5" hidden="1" x14ac:dyDescent="0.3">
      <c r="B3918">
        <v>7087</v>
      </c>
      <c r="C3918">
        <v>20.100000000000001</v>
      </c>
      <c r="D3918">
        <v>18.828125</v>
      </c>
      <c r="E3918">
        <v>0</v>
      </c>
    </row>
    <row r="3919" spans="2:5" hidden="1" x14ac:dyDescent="0.3">
      <c r="B3919">
        <v>6955</v>
      </c>
      <c r="C3919">
        <v>20.119008315999999</v>
      </c>
      <c r="D3919">
        <v>7.6508236929800004</v>
      </c>
      <c r="E3919">
        <v>0</v>
      </c>
    </row>
    <row r="3920" spans="2:5" hidden="1" x14ac:dyDescent="0.3">
      <c r="B3920">
        <v>7219</v>
      </c>
      <c r="C3920">
        <v>20.130938259000001</v>
      </c>
      <c r="D3920">
        <v>21.465392833199999</v>
      </c>
      <c r="E3920">
        <v>0</v>
      </c>
    </row>
    <row r="3921" spans="2:5" hidden="1" x14ac:dyDescent="0.3">
      <c r="B3921">
        <v>6790</v>
      </c>
      <c r="C3921">
        <v>20.135371155600001</v>
      </c>
      <c r="D3921">
        <v>0.42803340574400001</v>
      </c>
      <c r="E3921">
        <v>0</v>
      </c>
    </row>
    <row r="3922" spans="2:5" hidden="1" x14ac:dyDescent="0.3">
      <c r="B3922">
        <v>6966</v>
      </c>
      <c r="C3922">
        <v>20.145570513100001</v>
      </c>
      <c r="D3922">
        <v>7.1778014176299996</v>
      </c>
      <c r="E3922">
        <v>0</v>
      </c>
    </row>
    <row r="3923" spans="2:5" hidden="1" x14ac:dyDescent="0.3">
      <c r="B3923">
        <v>6822</v>
      </c>
      <c r="C3923">
        <v>20.1707423111</v>
      </c>
      <c r="D3923">
        <v>0.85606681148800001</v>
      </c>
      <c r="E3923">
        <v>0</v>
      </c>
    </row>
    <row r="3924" spans="2:5" hidden="1" x14ac:dyDescent="0.3">
      <c r="B3924">
        <v>6941</v>
      </c>
      <c r="C3924">
        <v>20.2054315532</v>
      </c>
      <c r="D3924">
        <v>6.7214158073399997</v>
      </c>
      <c r="E3924">
        <v>0</v>
      </c>
    </row>
    <row r="3925" spans="2:5" hidden="1" x14ac:dyDescent="0.3">
      <c r="B3925">
        <v>7253</v>
      </c>
      <c r="C3925">
        <v>20.2326715815</v>
      </c>
      <c r="D3925">
        <v>23.148301269400001</v>
      </c>
      <c r="E3925">
        <v>0</v>
      </c>
    </row>
    <row r="3926" spans="2:5" hidden="1" x14ac:dyDescent="0.3">
      <c r="B3926">
        <v>6803</v>
      </c>
      <c r="C3926">
        <v>20.249072249099999</v>
      </c>
      <c r="D3926">
        <v>1.2840286912900001</v>
      </c>
      <c r="E3926">
        <v>0</v>
      </c>
    </row>
    <row r="3927" spans="2:5" hidden="1" x14ac:dyDescent="0.3">
      <c r="B3927">
        <v>6965</v>
      </c>
      <c r="C3927">
        <v>20.2652925933</v>
      </c>
      <c r="D3927">
        <v>6.2650301970499997</v>
      </c>
      <c r="E3927">
        <v>0</v>
      </c>
    </row>
    <row r="3928" spans="2:5" hidden="1" x14ac:dyDescent="0.3">
      <c r="B3928">
        <v>6942</v>
      </c>
      <c r="C3928">
        <v>20.317592942299999</v>
      </c>
      <c r="D3928">
        <v>5.7969244653200001</v>
      </c>
      <c r="E3928">
        <v>0</v>
      </c>
    </row>
    <row r="3929" spans="2:5" hidden="1" x14ac:dyDescent="0.3">
      <c r="B3929">
        <v>6827</v>
      </c>
      <c r="C3929">
        <v>20.327402187099999</v>
      </c>
      <c r="D3929">
        <v>1.7119905710800001</v>
      </c>
      <c r="E3929">
        <v>0</v>
      </c>
    </row>
    <row r="3930" spans="2:5" hidden="1" x14ac:dyDescent="0.3">
      <c r="B3930">
        <v>6972</v>
      </c>
      <c r="C3930">
        <v>20.369893291299999</v>
      </c>
      <c r="D3930">
        <v>5.3288187335900004</v>
      </c>
      <c r="E3930">
        <v>0</v>
      </c>
    </row>
    <row r="3931" spans="2:5" hidden="1" x14ac:dyDescent="0.3">
      <c r="B3931">
        <v>6928</v>
      </c>
      <c r="C3931">
        <v>20.3916405296</v>
      </c>
      <c r="D3931">
        <v>4.8686021482399999</v>
      </c>
      <c r="E3931">
        <v>0</v>
      </c>
    </row>
    <row r="3932" spans="2:5" hidden="1" x14ac:dyDescent="0.3">
      <c r="B3932">
        <v>6785</v>
      </c>
      <c r="C3932">
        <v>20.401201093600001</v>
      </c>
      <c r="D3932">
        <v>2.1466202855400001</v>
      </c>
      <c r="E3932">
        <v>0</v>
      </c>
    </row>
    <row r="3933" spans="2:5" hidden="1" x14ac:dyDescent="0.3">
      <c r="B3933">
        <v>6987</v>
      </c>
      <c r="C3933">
        <v>20.413387767900002</v>
      </c>
      <c r="D3933">
        <v>4.4083855628900004</v>
      </c>
      <c r="E3933">
        <v>0</v>
      </c>
    </row>
    <row r="3934" spans="2:5" hidden="1" x14ac:dyDescent="0.3">
      <c r="B3934">
        <v>6890</v>
      </c>
      <c r="C3934">
        <v>20.4285212845</v>
      </c>
      <c r="D3934">
        <v>3.9532050374500001</v>
      </c>
      <c r="E3934">
        <v>0</v>
      </c>
    </row>
    <row r="3935" spans="2:5" hidden="1" x14ac:dyDescent="0.3">
      <c r="B3935">
        <v>7011</v>
      </c>
      <c r="C3935">
        <v>20.443654801000001</v>
      </c>
      <c r="D3935">
        <v>3.4980245120000002</v>
      </c>
      <c r="E3935">
        <v>0</v>
      </c>
    </row>
    <row r="3936" spans="2:5" hidden="1" x14ac:dyDescent="0.3">
      <c r="B3936">
        <v>6620</v>
      </c>
      <c r="C3936">
        <v>20.45</v>
      </c>
      <c r="D3936">
        <v>24.1</v>
      </c>
      <c r="E3936">
        <v>0</v>
      </c>
    </row>
    <row r="3937" spans="2:5" hidden="1" x14ac:dyDescent="0.3">
      <c r="B3937">
        <v>7210</v>
      </c>
      <c r="C3937">
        <v>20.450435982199998</v>
      </c>
      <c r="D3937">
        <v>20.354585954099999</v>
      </c>
      <c r="E3937">
        <v>0</v>
      </c>
    </row>
    <row r="3938" spans="2:5" hidden="1" x14ac:dyDescent="0.3">
      <c r="B3938">
        <v>6839</v>
      </c>
      <c r="C3938">
        <v>20.459327400500001</v>
      </c>
      <c r="D3938">
        <v>3.0396372559999998</v>
      </c>
      <c r="E3938">
        <v>0</v>
      </c>
    </row>
    <row r="3939" spans="2:5" hidden="1" x14ac:dyDescent="0.3">
      <c r="B3939">
        <v>6250</v>
      </c>
      <c r="C3939">
        <v>20.475000000000001</v>
      </c>
      <c r="D3939">
        <v>2.5812499999999998</v>
      </c>
      <c r="E3939">
        <v>0</v>
      </c>
    </row>
    <row r="3940" spans="2:5" hidden="1" x14ac:dyDescent="0.3">
      <c r="B3940">
        <v>7204</v>
      </c>
      <c r="C3940">
        <v>20.587554987899999</v>
      </c>
      <c r="D3940">
        <v>23.303421833400002</v>
      </c>
      <c r="E3940">
        <v>0</v>
      </c>
    </row>
    <row r="3941" spans="2:5" hidden="1" x14ac:dyDescent="0.3">
      <c r="B3941">
        <v>6908</v>
      </c>
      <c r="C3941">
        <v>20.589582588300001</v>
      </c>
      <c r="D3941">
        <v>10.0872104821</v>
      </c>
      <c r="E3941">
        <v>0</v>
      </c>
    </row>
    <row r="3942" spans="2:5" hidden="1" x14ac:dyDescent="0.3">
      <c r="B3942">
        <v>6860</v>
      </c>
      <c r="C3942">
        <v>20.5919055992</v>
      </c>
      <c r="D3942">
        <v>11.0642990249</v>
      </c>
      <c r="E3942">
        <v>0</v>
      </c>
    </row>
    <row r="3943" spans="2:5" hidden="1" x14ac:dyDescent="0.3">
      <c r="B3943">
        <v>6933</v>
      </c>
      <c r="C3943">
        <v>20.592385549500001</v>
      </c>
      <c r="D3943">
        <v>9.1168033286999997</v>
      </c>
      <c r="E3943">
        <v>0</v>
      </c>
    </row>
    <row r="3944" spans="2:5" x14ac:dyDescent="0.3">
      <c r="B3944">
        <v>5911</v>
      </c>
      <c r="C3944">
        <v>20.6</v>
      </c>
      <c r="D3944">
        <v>0</v>
      </c>
      <c r="E3944">
        <v>0</v>
      </c>
    </row>
    <row r="3945" spans="2:5" hidden="1" x14ac:dyDescent="0.3">
      <c r="B3945">
        <v>6372</v>
      </c>
      <c r="C3945">
        <v>20.6</v>
      </c>
      <c r="D3945">
        <v>12.05</v>
      </c>
      <c r="E3945">
        <v>0</v>
      </c>
    </row>
    <row r="3946" spans="2:5" hidden="1" x14ac:dyDescent="0.3">
      <c r="B3946">
        <v>6480</v>
      </c>
      <c r="C3946">
        <v>20.6</v>
      </c>
      <c r="D3946">
        <v>19.28</v>
      </c>
      <c r="E3946">
        <v>0</v>
      </c>
    </row>
    <row r="3947" spans="2:5" hidden="1" x14ac:dyDescent="0.3">
      <c r="B3947">
        <v>7066</v>
      </c>
      <c r="C3947">
        <v>20.6</v>
      </c>
      <c r="D3947">
        <v>12.953749999999999</v>
      </c>
      <c r="E3947">
        <v>0</v>
      </c>
    </row>
    <row r="3948" spans="2:5" hidden="1" x14ac:dyDescent="0.3">
      <c r="B3948">
        <v>7067</v>
      </c>
      <c r="C3948">
        <v>20.6</v>
      </c>
      <c r="D3948">
        <v>13.8575</v>
      </c>
      <c r="E3948">
        <v>0</v>
      </c>
    </row>
    <row r="3949" spans="2:5" hidden="1" x14ac:dyDescent="0.3">
      <c r="B3949">
        <v>7068</v>
      </c>
      <c r="C3949">
        <v>20.6</v>
      </c>
      <c r="D3949">
        <v>14.76125</v>
      </c>
      <c r="E3949">
        <v>0</v>
      </c>
    </row>
    <row r="3950" spans="2:5" hidden="1" x14ac:dyDescent="0.3">
      <c r="B3950">
        <v>7069</v>
      </c>
      <c r="C3950">
        <v>20.6</v>
      </c>
      <c r="D3950">
        <v>15.664999999999999</v>
      </c>
      <c r="E3950">
        <v>0</v>
      </c>
    </row>
    <row r="3951" spans="2:5" hidden="1" x14ac:dyDescent="0.3">
      <c r="B3951">
        <v>7070</v>
      </c>
      <c r="C3951">
        <v>20.6</v>
      </c>
      <c r="D3951">
        <v>16.568750000000001</v>
      </c>
      <c r="E3951">
        <v>0</v>
      </c>
    </row>
    <row r="3952" spans="2:5" hidden="1" x14ac:dyDescent="0.3">
      <c r="B3952">
        <v>7071</v>
      </c>
      <c r="C3952">
        <v>20.6</v>
      </c>
      <c r="D3952">
        <v>17.4725</v>
      </c>
      <c r="E3952">
        <v>0</v>
      </c>
    </row>
    <row r="3953" spans="2:5" hidden="1" x14ac:dyDescent="0.3">
      <c r="B3953">
        <v>7072</v>
      </c>
      <c r="C3953">
        <v>20.6</v>
      </c>
      <c r="D3953">
        <v>18.376249999999999</v>
      </c>
      <c r="E3953">
        <v>0</v>
      </c>
    </row>
    <row r="3954" spans="2:5" hidden="1" x14ac:dyDescent="0.3">
      <c r="B3954">
        <v>6934</v>
      </c>
      <c r="C3954">
        <v>20.6000761301</v>
      </c>
      <c r="D3954">
        <v>8.1417036838700003</v>
      </c>
      <c r="E3954">
        <v>0</v>
      </c>
    </row>
    <row r="3955" spans="2:5" hidden="1" x14ac:dyDescent="0.3">
      <c r="B3955">
        <v>7234</v>
      </c>
      <c r="C3955">
        <v>20.609361567699999</v>
      </c>
      <c r="D3955">
        <v>21.615380293000001</v>
      </c>
      <c r="E3955">
        <v>0</v>
      </c>
    </row>
    <row r="3956" spans="2:5" hidden="1" x14ac:dyDescent="0.3">
      <c r="B3956">
        <v>7194</v>
      </c>
      <c r="C3956">
        <v>20.622554495900001</v>
      </c>
      <c r="D3956">
        <v>22.760066023</v>
      </c>
      <c r="E3956">
        <v>0</v>
      </c>
    </row>
    <row r="3957" spans="2:5" hidden="1" x14ac:dyDescent="0.3">
      <c r="B3957">
        <v>6935</v>
      </c>
      <c r="C3957">
        <v>20.646439181200002</v>
      </c>
      <c r="D3957">
        <v>7.2040402694400001</v>
      </c>
      <c r="E3957">
        <v>0</v>
      </c>
    </row>
    <row r="3958" spans="2:5" hidden="1" x14ac:dyDescent="0.3">
      <c r="B3958">
        <v>6813</v>
      </c>
      <c r="C3958">
        <v>20.665631533700001</v>
      </c>
      <c r="D3958">
        <v>0.849872133837</v>
      </c>
      <c r="E3958">
        <v>0</v>
      </c>
    </row>
    <row r="3959" spans="2:5" hidden="1" x14ac:dyDescent="0.3">
      <c r="B3959">
        <v>6936</v>
      </c>
      <c r="C3959">
        <v>20.737060727300001</v>
      </c>
      <c r="D3959">
        <v>6.2862689405400003</v>
      </c>
      <c r="E3959">
        <v>0</v>
      </c>
    </row>
    <row r="3960" spans="2:5" hidden="1" x14ac:dyDescent="0.3">
      <c r="B3960">
        <v>7195</v>
      </c>
      <c r="C3960">
        <v>20.773808778300001</v>
      </c>
      <c r="D3960">
        <v>21.007225132599999</v>
      </c>
      <c r="E3960">
        <v>0</v>
      </c>
    </row>
    <row r="3961" spans="2:5" hidden="1" x14ac:dyDescent="0.3">
      <c r="B3961">
        <v>6808</v>
      </c>
      <c r="C3961">
        <v>20.7879720038</v>
      </c>
      <c r="D3961">
        <v>1.70701300084</v>
      </c>
      <c r="E3961">
        <v>0</v>
      </c>
    </row>
    <row r="3962" spans="2:5" hidden="1" x14ac:dyDescent="0.3">
      <c r="B3962">
        <v>7201</v>
      </c>
      <c r="C3962">
        <v>20.810899489000001</v>
      </c>
      <c r="D3962">
        <v>21.9936055348</v>
      </c>
      <c r="E3962">
        <v>0</v>
      </c>
    </row>
    <row r="3963" spans="2:5" hidden="1" x14ac:dyDescent="0.3">
      <c r="B3963">
        <v>6937</v>
      </c>
      <c r="C3963">
        <v>20.817246034699998</v>
      </c>
      <c r="D3963">
        <v>5.34906415766</v>
      </c>
      <c r="E3963">
        <v>0</v>
      </c>
    </row>
    <row r="3964" spans="2:5" hidden="1" x14ac:dyDescent="0.3">
      <c r="B3964">
        <v>6911</v>
      </c>
      <c r="C3964">
        <v>20.8559501957</v>
      </c>
      <c r="D3964">
        <v>4.4197651006200003</v>
      </c>
      <c r="E3964">
        <v>0</v>
      </c>
    </row>
    <row r="3965" spans="2:5" hidden="1" x14ac:dyDescent="0.3">
      <c r="B3965">
        <v>6867</v>
      </c>
      <c r="C3965">
        <v>20.882611726</v>
      </c>
      <c r="D3965">
        <v>3.5000784466599999</v>
      </c>
      <c r="E3965">
        <v>0</v>
      </c>
    </row>
    <row r="3966" spans="2:5" hidden="1" x14ac:dyDescent="0.3">
      <c r="B3966">
        <v>6251</v>
      </c>
      <c r="C3966">
        <v>20.912500000000001</v>
      </c>
      <c r="D3966">
        <v>2.5793750000000002</v>
      </c>
      <c r="E3966">
        <v>0</v>
      </c>
    </row>
    <row r="3967" spans="2:5" hidden="1" x14ac:dyDescent="0.3">
      <c r="B3967">
        <v>6621</v>
      </c>
      <c r="C3967">
        <v>20.933333333299998</v>
      </c>
      <c r="D3967">
        <v>24.1</v>
      </c>
      <c r="E3967">
        <v>0</v>
      </c>
    </row>
    <row r="3968" spans="2:5" hidden="1" x14ac:dyDescent="0.3">
      <c r="B3968">
        <v>7203</v>
      </c>
      <c r="C3968">
        <v>20.937885863799998</v>
      </c>
      <c r="D3968">
        <v>23.779271198699998</v>
      </c>
      <c r="E3968">
        <v>0</v>
      </c>
    </row>
    <row r="3969" spans="2:5" hidden="1" x14ac:dyDescent="0.3">
      <c r="B3969">
        <v>7248</v>
      </c>
      <c r="C3969">
        <v>20.9382559889</v>
      </c>
      <c r="D3969">
        <v>20.3990699722</v>
      </c>
      <c r="E3969">
        <v>0</v>
      </c>
    </row>
    <row r="3970" spans="2:5" hidden="1" x14ac:dyDescent="0.3">
      <c r="B3970">
        <v>7255</v>
      </c>
      <c r="C3970">
        <v>20.942438394300002</v>
      </c>
      <c r="D3970">
        <v>23.4585423975</v>
      </c>
      <c r="E3970">
        <v>0</v>
      </c>
    </row>
    <row r="3971" spans="2:5" hidden="1" x14ac:dyDescent="0.3">
      <c r="B3971">
        <v>7238</v>
      </c>
      <c r="C3971">
        <v>21.012437410299999</v>
      </c>
      <c r="D3971">
        <v>22.371830776700001</v>
      </c>
      <c r="E3971">
        <v>0</v>
      </c>
    </row>
    <row r="3972" spans="2:5" hidden="1" x14ac:dyDescent="0.3">
      <c r="B3972">
        <v>7168</v>
      </c>
      <c r="C3972">
        <v>21.0191279945</v>
      </c>
      <c r="D3972">
        <v>19.839534986099999</v>
      </c>
      <c r="E3972">
        <v>0</v>
      </c>
    </row>
    <row r="3973" spans="2:5" hidden="1" x14ac:dyDescent="0.3">
      <c r="B3973">
        <v>7225</v>
      </c>
      <c r="C3973">
        <v>21.051079416499999</v>
      </c>
      <c r="D3973">
        <v>23.1556975146</v>
      </c>
      <c r="E3973">
        <v>0</v>
      </c>
    </row>
    <row r="3974" spans="2:5" hidden="1" x14ac:dyDescent="0.3">
      <c r="B3974">
        <v>7224</v>
      </c>
      <c r="C3974">
        <v>21.086078924500001</v>
      </c>
      <c r="D3974">
        <v>22.612341704199999</v>
      </c>
      <c r="E3974">
        <v>0</v>
      </c>
    </row>
    <row r="3975" spans="2:5" hidden="1" x14ac:dyDescent="0.3">
      <c r="B3975">
        <v>6992</v>
      </c>
      <c r="C3975">
        <v>21.087226125000001</v>
      </c>
      <c r="D3975">
        <v>10.0955622008</v>
      </c>
      <c r="E3975">
        <v>0</v>
      </c>
    </row>
    <row r="3976" spans="2:5" hidden="1" x14ac:dyDescent="0.3">
      <c r="B3976">
        <v>6885</v>
      </c>
      <c r="C3976">
        <v>21.0884760816</v>
      </c>
      <c r="D3976">
        <v>10.5818772898</v>
      </c>
      <c r="E3976">
        <v>0</v>
      </c>
    </row>
    <row r="3977" spans="2:5" hidden="1" x14ac:dyDescent="0.3">
      <c r="B3977">
        <v>6921</v>
      </c>
      <c r="C3977">
        <v>21.089040373100001</v>
      </c>
      <c r="D3977">
        <v>9.6125511452700003</v>
      </c>
      <c r="E3977">
        <v>0</v>
      </c>
    </row>
    <row r="3978" spans="2:5" hidden="1" x14ac:dyDescent="0.3">
      <c r="B3978">
        <v>7018</v>
      </c>
      <c r="C3978">
        <v>21.089726038199998</v>
      </c>
      <c r="D3978">
        <v>11.068192378699999</v>
      </c>
      <c r="E3978">
        <v>0</v>
      </c>
    </row>
    <row r="3979" spans="2:5" hidden="1" x14ac:dyDescent="0.3">
      <c r="B3979">
        <v>6978</v>
      </c>
      <c r="C3979">
        <v>21.0908546211</v>
      </c>
      <c r="D3979">
        <v>9.1295400897299999</v>
      </c>
      <c r="E3979">
        <v>0</v>
      </c>
    </row>
    <row r="3980" spans="2:5" hidden="1" x14ac:dyDescent="0.3">
      <c r="B3980">
        <v>6832</v>
      </c>
      <c r="C3980">
        <v>21.0948630191</v>
      </c>
      <c r="D3980">
        <v>11.5590961894</v>
      </c>
      <c r="E3980">
        <v>0</v>
      </c>
    </row>
    <row r="3981" spans="2:5" hidden="1" x14ac:dyDescent="0.3">
      <c r="B3981">
        <v>6922</v>
      </c>
      <c r="C3981">
        <v>21.099280381300002</v>
      </c>
      <c r="D3981">
        <v>8.6445507445800001</v>
      </c>
      <c r="E3981">
        <v>0</v>
      </c>
    </row>
    <row r="3982" spans="2:5" x14ac:dyDescent="0.3">
      <c r="B3982">
        <v>5912</v>
      </c>
      <c r="C3982">
        <v>21.1</v>
      </c>
      <c r="D3982">
        <v>0</v>
      </c>
      <c r="E3982">
        <v>0</v>
      </c>
    </row>
    <row r="3983" spans="2:5" hidden="1" x14ac:dyDescent="0.3">
      <c r="B3983">
        <v>6373</v>
      </c>
      <c r="C3983">
        <v>21.1</v>
      </c>
      <c r="D3983">
        <v>12.05</v>
      </c>
      <c r="E3983">
        <v>0</v>
      </c>
    </row>
    <row r="3984" spans="2:5" hidden="1" x14ac:dyDescent="0.3">
      <c r="B3984">
        <v>6481</v>
      </c>
      <c r="C3984">
        <v>21.1</v>
      </c>
      <c r="D3984">
        <v>19.28</v>
      </c>
      <c r="E3984">
        <v>0</v>
      </c>
    </row>
    <row r="3985" spans="2:5" hidden="1" x14ac:dyDescent="0.3">
      <c r="B3985">
        <v>7051</v>
      </c>
      <c r="C3985">
        <v>21.1</v>
      </c>
      <c r="D3985">
        <v>12.501875</v>
      </c>
      <c r="E3985">
        <v>0</v>
      </c>
    </row>
    <row r="3986" spans="2:5" hidden="1" x14ac:dyDescent="0.3">
      <c r="B3986">
        <v>7052</v>
      </c>
      <c r="C3986">
        <v>21.1</v>
      </c>
      <c r="D3986">
        <v>12.953749999999999</v>
      </c>
      <c r="E3986">
        <v>0</v>
      </c>
    </row>
    <row r="3987" spans="2:5" hidden="1" x14ac:dyDescent="0.3">
      <c r="B3987">
        <v>7053</v>
      </c>
      <c r="C3987">
        <v>21.1</v>
      </c>
      <c r="D3987">
        <v>13.405625000000001</v>
      </c>
      <c r="E3987">
        <v>0</v>
      </c>
    </row>
    <row r="3988" spans="2:5" hidden="1" x14ac:dyDescent="0.3">
      <c r="B3988">
        <v>7054</v>
      </c>
      <c r="C3988">
        <v>21.1</v>
      </c>
      <c r="D3988">
        <v>13.8575</v>
      </c>
      <c r="E3988">
        <v>0</v>
      </c>
    </row>
    <row r="3989" spans="2:5" hidden="1" x14ac:dyDescent="0.3">
      <c r="B3989">
        <v>7055</v>
      </c>
      <c r="C3989">
        <v>21.1</v>
      </c>
      <c r="D3989">
        <v>14.309374999999999</v>
      </c>
      <c r="E3989">
        <v>0</v>
      </c>
    </row>
    <row r="3990" spans="2:5" hidden="1" x14ac:dyDescent="0.3">
      <c r="B3990">
        <v>7056</v>
      </c>
      <c r="C3990">
        <v>21.1</v>
      </c>
      <c r="D3990">
        <v>14.76125</v>
      </c>
      <c r="E3990">
        <v>0</v>
      </c>
    </row>
    <row r="3991" spans="2:5" hidden="1" x14ac:dyDescent="0.3">
      <c r="B3991">
        <v>7057</v>
      </c>
      <c r="C3991">
        <v>21.1</v>
      </c>
      <c r="D3991">
        <v>15.213125</v>
      </c>
      <c r="E3991">
        <v>0</v>
      </c>
    </row>
    <row r="3992" spans="2:5" hidden="1" x14ac:dyDescent="0.3">
      <c r="B3992">
        <v>7058</v>
      </c>
      <c r="C3992">
        <v>21.1</v>
      </c>
      <c r="D3992">
        <v>15.664999999999999</v>
      </c>
      <c r="E3992">
        <v>0</v>
      </c>
    </row>
    <row r="3993" spans="2:5" hidden="1" x14ac:dyDescent="0.3">
      <c r="B3993">
        <v>7059</v>
      </c>
      <c r="C3993">
        <v>21.1</v>
      </c>
      <c r="D3993">
        <v>16.116875</v>
      </c>
      <c r="E3993">
        <v>0</v>
      </c>
    </row>
    <row r="3994" spans="2:5" hidden="1" x14ac:dyDescent="0.3">
      <c r="B3994">
        <v>7060</v>
      </c>
      <c r="C3994">
        <v>21.1</v>
      </c>
      <c r="D3994">
        <v>16.568750000000001</v>
      </c>
      <c r="E3994">
        <v>0</v>
      </c>
    </row>
    <row r="3995" spans="2:5" hidden="1" x14ac:dyDescent="0.3">
      <c r="B3995">
        <v>7061</v>
      </c>
      <c r="C3995">
        <v>21.1</v>
      </c>
      <c r="D3995">
        <v>17.020624999999999</v>
      </c>
      <c r="E3995">
        <v>0</v>
      </c>
    </row>
    <row r="3996" spans="2:5" hidden="1" x14ac:dyDescent="0.3">
      <c r="B3996">
        <v>7062</v>
      </c>
      <c r="C3996">
        <v>21.1</v>
      </c>
      <c r="D3996">
        <v>17.4725</v>
      </c>
      <c r="E3996">
        <v>0</v>
      </c>
    </row>
    <row r="3997" spans="2:5" hidden="1" x14ac:dyDescent="0.3">
      <c r="B3997">
        <v>7063</v>
      </c>
      <c r="C3997">
        <v>21.1</v>
      </c>
      <c r="D3997">
        <v>17.924375000000001</v>
      </c>
      <c r="E3997">
        <v>0</v>
      </c>
    </row>
    <row r="3998" spans="2:5" hidden="1" x14ac:dyDescent="0.3">
      <c r="B3998">
        <v>7064</v>
      </c>
      <c r="C3998">
        <v>21.1</v>
      </c>
      <c r="D3998">
        <v>18.376249999999999</v>
      </c>
      <c r="E3998">
        <v>0</v>
      </c>
    </row>
    <row r="3999" spans="2:5" hidden="1" x14ac:dyDescent="0.3">
      <c r="B3999">
        <v>7065</v>
      </c>
      <c r="C3999">
        <v>21.1</v>
      </c>
      <c r="D3999">
        <v>18.828125</v>
      </c>
      <c r="E3999">
        <v>0</v>
      </c>
    </row>
    <row r="4000" spans="2:5" hidden="1" x14ac:dyDescent="0.3">
      <c r="B4000">
        <v>6977</v>
      </c>
      <c r="C4000">
        <v>21.1077061415</v>
      </c>
      <c r="D4000">
        <v>8.1595613994199994</v>
      </c>
      <c r="E4000">
        <v>0</v>
      </c>
    </row>
    <row r="4001" spans="2:5" hidden="1" x14ac:dyDescent="0.3">
      <c r="B4001">
        <v>6923</v>
      </c>
      <c r="C4001">
        <v>21.127506995400001</v>
      </c>
      <c r="D4001">
        <v>7.69492026034</v>
      </c>
      <c r="E4001">
        <v>0</v>
      </c>
    </row>
    <row r="4002" spans="2:5" hidden="1" x14ac:dyDescent="0.3">
      <c r="B4002">
        <v>6789</v>
      </c>
      <c r="C4002">
        <v>21.130260378100001</v>
      </c>
      <c r="D4002">
        <v>0.42183872809299999</v>
      </c>
      <c r="E4002">
        <v>0</v>
      </c>
    </row>
    <row r="4003" spans="2:5" hidden="1" x14ac:dyDescent="0.3">
      <c r="B4003">
        <v>6976</v>
      </c>
      <c r="C4003">
        <v>21.147307849299999</v>
      </c>
      <c r="D4003">
        <v>7.2302791212599997</v>
      </c>
      <c r="E4003">
        <v>0</v>
      </c>
    </row>
    <row r="4004" spans="2:5" hidden="1" x14ac:dyDescent="0.3">
      <c r="B4004">
        <v>7260</v>
      </c>
      <c r="C4004">
        <v>21.159720438699999</v>
      </c>
      <c r="D4004">
        <v>22.852852631699999</v>
      </c>
      <c r="E4004">
        <v>0</v>
      </c>
    </row>
    <row r="4005" spans="2:5" hidden="1" x14ac:dyDescent="0.3">
      <c r="B4005">
        <v>6823</v>
      </c>
      <c r="C4005">
        <v>21.160520756299999</v>
      </c>
      <c r="D4005">
        <v>0.84367745618500001</v>
      </c>
      <c r="E4005">
        <v>0</v>
      </c>
    </row>
    <row r="4006" spans="2:5" hidden="1" x14ac:dyDescent="0.3">
      <c r="B4006">
        <v>6924</v>
      </c>
      <c r="C4006">
        <v>21.178068355400001</v>
      </c>
      <c r="D4006">
        <v>6.7688934026399998</v>
      </c>
      <c r="E4006">
        <v>0</v>
      </c>
    </row>
    <row r="4007" spans="2:5" hidden="1" x14ac:dyDescent="0.3">
      <c r="B4007">
        <v>6802</v>
      </c>
      <c r="C4007">
        <v>21.204531288399998</v>
      </c>
      <c r="D4007">
        <v>1.27285644339</v>
      </c>
      <c r="E4007">
        <v>0</v>
      </c>
    </row>
    <row r="4008" spans="2:5" hidden="1" x14ac:dyDescent="0.3">
      <c r="B4008">
        <v>6975</v>
      </c>
      <c r="C4008">
        <v>21.208828861400001</v>
      </c>
      <c r="D4008">
        <v>6.30750768403</v>
      </c>
      <c r="E4008">
        <v>0</v>
      </c>
    </row>
    <row r="4009" spans="2:5" hidden="1" x14ac:dyDescent="0.3">
      <c r="B4009">
        <v>6925</v>
      </c>
      <c r="C4009">
        <v>21.2367138197</v>
      </c>
      <c r="D4009">
        <v>5.8384086328800002</v>
      </c>
      <c r="E4009">
        <v>0</v>
      </c>
    </row>
    <row r="4010" spans="2:5" hidden="1" x14ac:dyDescent="0.3">
      <c r="B4010">
        <v>6828</v>
      </c>
      <c r="C4010">
        <v>21.2485418206</v>
      </c>
      <c r="D4010">
        <v>1.7020354305900001</v>
      </c>
      <c r="E4010">
        <v>0</v>
      </c>
    </row>
    <row r="4011" spans="2:5" hidden="1" x14ac:dyDescent="0.3">
      <c r="B4011">
        <v>6974</v>
      </c>
      <c r="C4011">
        <v>21.264598778</v>
      </c>
      <c r="D4011">
        <v>5.3693095817199996</v>
      </c>
      <c r="E4011">
        <v>0</v>
      </c>
    </row>
    <row r="4012" spans="2:5" hidden="1" x14ac:dyDescent="0.3">
      <c r="B4012">
        <v>7217</v>
      </c>
      <c r="C4012">
        <v>21.272346107600001</v>
      </c>
      <c r="D4012">
        <v>22.623897334999999</v>
      </c>
      <c r="E4012">
        <v>0</v>
      </c>
    </row>
    <row r="4013" spans="2:5" hidden="1" x14ac:dyDescent="0.3">
      <c r="B4013">
        <v>6926</v>
      </c>
      <c r="C4013">
        <v>21.2815557007</v>
      </c>
      <c r="D4013">
        <v>4.9002271100400003</v>
      </c>
      <c r="E4013">
        <v>0</v>
      </c>
    </row>
    <row r="4014" spans="2:5" hidden="1" x14ac:dyDescent="0.3">
      <c r="B4014">
        <v>7207</v>
      </c>
      <c r="C4014">
        <v>21.286617172500002</v>
      </c>
      <c r="D4014">
        <v>21.4448413625</v>
      </c>
      <c r="E4014">
        <v>0</v>
      </c>
    </row>
    <row r="4015" spans="2:5" hidden="1" x14ac:dyDescent="0.3">
      <c r="B4015">
        <v>6988</v>
      </c>
      <c r="C4015">
        <v>21.298512623400001</v>
      </c>
      <c r="D4015">
        <v>4.4311446383600002</v>
      </c>
      <c r="E4015">
        <v>0</v>
      </c>
    </row>
    <row r="4016" spans="2:5" hidden="1" x14ac:dyDescent="0.3">
      <c r="B4016">
        <v>6784</v>
      </c>
      <c r="C4016">
        <v>21.299270910299999</v>
      </c>
      <c r="D4016">
        <v>2.1397677153000001</v>
      </c>
      <c r="E4016">
        <v>0</v>
      </c>
    </row>
    <row r="4017" spans="2:5" hidden="1" x14ac:dyDescent="0.3">
      <c r="B4017">
        <v>7205</v>
      </c>
      <c r="C4017">
        <v>21.309024646699999</v>
      </c>
      <c r="D4017">
        <v>23.453172201600001</v>
      </c>
      <c r="E4017">
        <v>0</v>
      </c>
    </row>
    <row r="4018" spans="2:5" hidden="1" x14ac:dyDescent="0.3">
      <c r="B4018">
        <v>6889</v>
      </c>
      <c r="C4018">
        <v>21.3100406372</v>
      </c>
      <c r="D4018">
        <v>3.9666385098400001</v>
      </c>
      <c r="E4018">
        <v>0</v>
      </c>
    </row>
    <row r="4019" spans="2:5" hidden="1" x14ac:dyDescent="0.3">
      <c r="B4019">
        <v>7012</v>
      </c>
      <c r="C4019">
        <v>21.321568651</v>
      </c>
      <c r="D4019">
        <v>3.50213238131</v>
      </c>
      <c r="E4019">
        <v>0</v>
      </c>
    </row>
    <row r="4020" spans="2:5" hidden="1" x14ac:dyDescent="0.3">
      <c r="B4020">
        <v>6838</v>
      </c>
      <c r="C4020">
        <v>21.335784325500001</v>
      </c>
      <c r="D4020">
        <v>3.0398161906599999</v>
      </c>
      <c r="E4020">
        <v>0</v>
      </c>
    </row>
    <row r="4021" spans="2:5" hidden="1" x14ac:dyDescent="0.3">
      <c r="B4021">
        <v>7226</v>
      </c>
      <c r="C4021">
        <v>21.345987621799999</v>
      </c>
      <c r="D4021">
        <v>22.864408262400001</v>
      </c>
      <c r="E4021">
        <v>0</v>
      </c>
    </row>
    <row r="4022" spans="2:5" hidden="1" x14ac:dyDescent="0.3">
      <c r="B4022">
        <v>6252</v>
      </c>
      <c r="C4022">
        <v>21.35</v>
      </c>
      <c r="D4022">
        <v>2.5775000000000001</v>
      </c>
      <c r="E4022">
        <v>0</v>
      </c>
    </row>
    <row r="4023" spans="2:5" hidden="1" x14ac:dyDescent="0.3">
      <c r="B4023">
        <v>6622</v>
      </c>
      <c r="C4023">
        <v>21.416666666699999</v>
      </c>
      <c r="D4023">
        <v>24.1</v>
      </c>
      <c r="E4023">
        <v>0</v>
      </c>
    </row>
    <row r="4024" spans="2:5" hidden="1" x14ac:dyDescent="0.3">
      <c r="B4024">
        <v>7185</v>
      </c>
      <c r="C4024">
        <v>21.449710682500001</v>
      </c>
      <c r="D4024">
        <v>20.368426507999999</v>
      </c>
      <c r="E4024">
        <v>0</v>
      </c>
    </row>
    <row r="4025" spans="2:5" hidden="1" x14ac:dyDescent="0.3">
      <c r="B4025">
        <v>7258</v>
      </c>
      <c r="C4025">
        <v>21.532254804899999</v>
      </c>
      <c r="D4025">
        <v>22.875963893200002</v>
      </c>
      <c r="E4025">
        <v>0</v>
      </c>
    </row>
    <row r="4026" spans="2:5" hidden="1" x14ac:dyDescent="0.3">
      <c r="B4026">
        <v>7198</v>
      </c>
      <c r="C4026">
        <v>21.539260354</v>
      </c>
      <c r="D4026">
        <v>22.199304245899999</v>
      </c>
      <c r="E4026">
        <v>0</v>
      </c>
    </row>
    <row r="4027" spans="2:5" hidden="1" x14ac:dyDescent="0.3">
      <c r="B4027">
        <v>6901</v>
      </c>
      <c r="C4027">
        <v>21.588637990500001</v>
      </c>
      <c r="D4027">
        <v>10.107670435999999</v>
      </c>
      <c r="E4027">
        <v>0</v>
      </c>
    </row>
    <row r="4028" spans="2:5" hidden="1" x14ac:dyDescent="0.3">
      <c r="B4028">
        <v>6859</v>
      </c>
      <c r="C4028">
        <v>21.590070296699999</v>
      </c>
      <c r="D4028">
        <v>11.072844529499999</v>
      </c>
      <c r="E4028">
        <v>0</v>
      </c>
    </row>
    <row r="4029" spans="2:5" hidden="1" x14ac:dyDescent="0.3">
      <c r="B4029">
        <v>6902</v>
      </c>
      <c r="C4029">
        <v>21.592419601700001</v>
      </c>
      <c r="D4029">
        <v>9.1480208976800004</v>
      </c>
      <c r="E4029">
        <v>0</v>
      </c>
    </row>
    <row r="4030" spans="2:5" x14ac:dyDescent="0.3">
      <c r="B4030">
        <v>5913</v>
      </c>
      <c r="C4030">
        <v>21.6</v>
      </c>
      <c r="D4030">
        <v>0</v>
      </c>
      <c r="E4030">
        <v>0</v>
      </c>
    </row>
    <row r="4031" spans="2:5" hidden="1" x14ac:dyDescent="0.3">
      <c r="B4031">
        <v>6374</v>
      </c>
      <c r="C4031">
        <v>21.6</v>
      </c>
      <c r="D4031">
        <v>12.05</v>
      </c>
      <c r="E4031">
        <v>0</v>
      </c>
    </row>
    <row r="4032" spans="2:5" hidden="1" x14ac:dyDescent="0.3">
      <c r="B4032">
        <v>6482</v>
      </c>
      <c r="C4032">
        <v>21.6</v>
      </c>
      <c r="D4032">
        <v>19.28</v>
      </c>
      <c r="E4032">
        <v>0</v>
      </c>
    </row>
    <row r="4033" spans="2:5" hidden="1" x14ac:dyDescent="0.3">
      <c r="B4033">
        <v>7044</v>
      </c>
      <c r="C4033">
        <v>21.6</v>
      </c>
      <c r="D4033">
        <v>12.953749999999999</v>
      </c>
      <c r="E4033">
        <v>0</v>
      </c>
    </row>
    <row r="4034" spans="2:5" hidden="1" x14ac:dyDescent="0.3">
      <c r="B4034">
        <v>7045</v>
      </c>
      <c r="C4034">
        <v>21.6</v>
      </c>
      <c r="D4034">
        <v>13.8575</v>
      </c>
      <c r="E4034">
        <v>0</v>
      </c>
    </row>
    <row r="4035" spans="2:5" hidden="1" x14ac:dyDescent="0.3">
      <c r="B4035">
        <v>7046</v>
      </c>
      <c r="C4035">
        <v>21.6</v>
      </c>
      <c r="D4035">
        <v>14.76125</v>
      </c>
      <c r="E4035">
        <v>0</v>
      </c>
    </row>
    <row r="4036" spans="2:5" hidden="1" x14ac:dyDescent="0.3">
      <c r="B4036">
        <v>7047</v>
      </c>
      <c r="C4036">
        <v>21.6</v>
      </c>
      <c r="D4036">
        <v>15.664999999999999</v>
      </c>
      <c r="E4036">
        <v>0</v>
      </c>
    </row>
    <row r="4037" spans="2:5" hidden="1" x14ac:dyDescent="0.3">
      <c r="B4037">
        <v>7048</v>
      </c>
      <c r="C4037">
        <v>21.6</v>
      </c>
      <c r="D4037">
        <v>16.568750000000001</v>
      </c>
      <c r="E4037">
        <v>0</v>
      </c>
    </row>
    <row r="4038" spans="2:5" hidden="1" x14ac:dyDescent="0.3">
      <c r="B4038">
        <v>7049</v>
      </c>
      <c r="C4038">
        <v>21.6</v>
      </c>
      <c r="D4038">
        <v>17.4725</v>
      </c>
      <c r="E4038">
        <v>0</v>
      </c>
    </row>
    <row r="4039" spans="2:5" hidden="1" x14ac:dyDescent="0.3">
      <c r="B4039">
        <v>7050</v>
      </c>
      <c r="C4039">
        <v>21.6</v>
      </c>
      <c r="D4039">
        <v>18.376249999999999</v>
      </c>
      <c r="E4039">
        <v>0</v>
      </c>
    </row>
    <row r="4040" spans="2:5" hidden="1" x14ac:dyDescent="0.3">
      <c r="B4040">
        <v>7215</v>
      </c>
      <c r="C4040">
        <v>21.603932852</v>
      </c>
      <c r="D4040">
        <v>23.161882949399999</v>
      </c>
      <c r="E4040">
        <v>0</v>
      </c>
    </row>
    <row r="4041" spans="2:5" hidden="1" x14ac:dyDescent="0.3">
      <c r="B4041">
        <v>6903</v>
      </c>
      <c r="C4041">
        <v>21.607542193299999</v>
      </c>
      <c r="D4041">
        <v>8.1865802283800004</v>
      </c>
      <c r="E4041">
        <v>0</v>
      </c>
    </row>
    <row r="4042" spans="2:5" hidden="1" x14ac:dyDescent="0.3">
      <c r="B4042">
        <v>6904</v>
      </c>
      <c r="C4042">
        <v>21.6374995185</v>
      </c>
      <c r="D4042">
        <v>7.2531464041399998</v>
      </c>
      <c r="E4042">
        <v>0</v>
      </c>
    </row>
    <row r="4043" spans="2:5" hidden="1" x14ac:dyDescent="0.3">
      <c r="B4043">
        <v>6812</v>
      </c>
      <c r="C4043">
        <v>21.6446471394</v>
      </c>
      <c r="D4043">
        <v>0.84472539417600001</v>
      </c>
      <c r="E4043">
        <v>0</v>
      </c>
    </row>
    <row r="4044" spans="2:5" hidden="1" x14ac:dyDescent="0.3">
      <c r="B4044">
        <v>7254</v>
      </c>
      <c r="C4044">
        <v>21.6756108991</v>
      </c>
      <c r="D4044">
        <v>23.4478020056</v>
      </c>
      <c r="E4044">
        <v>0</v>
      </c>
    </row>
    <row r="4045" spans="2:5" hidden="1" x14ac:dyDescent="0.3">
      <c r="B4045">
        <v>6905</v>
      </c>
      <c r="C4045">
        <v>21.6817882697</v>
      </c>
      <c r="D4045">
        <v>6.3235024214299997</v>
      </c>
      <c r="E4045">
        <v>0</v>
      </c>
    </row>
    <row r="4046" spans="2:5" hidden="1" x14ac:dyDescent="0.3">
      <c r="B4046">
        <v>6795</v>
      </c>
      <c r="C4046">
        <v>21.709519836999998</v>
      </c>
      <c r="D4046">
        <v>1.7016618006499999</v>
      </c>
      <c r="E4046">
        <v>0</v>
      </c>
    </row>
    <row r="4047" spans="2:5" hidden="1" x14ac:dyDescent="0.3">
      <c r="B4047">
        <v>6906</v>
      </c>
      <c r="C4047">
        <v>21.721279439500002</v>
      </c>
      <c r="D4047">
        <v>5.3799195131599999</v>
      </c>
      <c r="E4047">
        <v>0</v>
      </c>
    </row>
    <row r="4048" spans="2:5" hidden="1" x14ac:dyDescent="0.3">
      <c r="B4048">
        <v>6907</v>
      </c>
      <c r="C4048">
        <v>21.747476359099998</v>
      </c>
      <c r="D4048">
        <v>4.4422262947700002</v>
      </c>
      <c r="E4048">
        <v>0</v>
      </c>
    </row>
    <row r="4049" spans="2:5" hidden="1" x14ac:dyDescent="0.3">
      <c r="B4049">
        <v>6866</v>
      </c>
      <c r="C4049">
        <v>21.764860739700001</v>
      </c>
      <c r="D4049">
        <v>3.5066858661100002</v>
      </c>
      <c r="E4049">
        <v>0</v>
      </c>
    </row>
    <row r="4050" spans="2:5" hidden="1" x14ac:dyDescent="0.3">
      <c r="B4050">
        <v>6253</v>
      </c>
      <c r="C4050">
        <v>21.787500000000001</v>
      </c>
      <c r="D4050">
        <v>2.5756250000000001</v>
      </c>
      <c r="E4050">
        <v>0</v>
      </c>
    </row>
    <row r="4051" spans="2:5" hidden="1" x14ac:dyDescent="0.3">
      <c r="B4051">
        <v>7162</v>
      </c>
      <c r="C4051">
        <v>21.787805449499999</v>
      </c>
      <c r="D4051">
        <v>23.773901002799999</v>
      </c>
      <c r="E4051">
        <v>0</v>
      </c>
    </row>
    <row r="4052" spans="2:5" hidden="1" x14ac:dyDescent="0.3">
      <c r="B4052">
        <v>6568</v>
      </c>
      <c r="C4052">
        <v>21.9</v>
      </c>
      <c r="D4052">
        <v>24.1</v>
      </c>
      <c r="E4052">
        <v>0</v>
      </c>
    </row>
    <row r="4053" spans="2:5" hidden="1" x14ac:dyDescent="0.3">
      <c r="B4053">
        <v>7216</v>
      </c>
      <c r="C4053">
        <v>21.902890120599999</v>
      </c>
      <c r="D4053">
        <v>22.808503009900001</v>
      </c>
      <c r="E4053">
        <v>0</v>
      </c>
    </row>
    <row r="4054" spans="2:5" hidden="1" x14ac:dyDescent="0.3">
      <c r="B4054">
        <v>7239</v>
      </c>
      <c r="C4054">
        <v>21.961165376099999</v>
      </c>
      <c r="D4054">
        <v>20.3377830439</v>
      </c>
      <c r="E4054">
        <v>0</v>
      </c>
    </row>
    <row r="4055" spans="2:5" hidden="1" x14ac:dyDescent="0.3">
      <c r="B4055">
        <v>7209</v>
      </c>
      <c r="C4055">
        <v>21.962519076700001</v>
      </c>
      <c r="D4055">
        <v>20.806042737999999</v>
      </c>
      <c r="E4055">
        <v>0</v>
      </c>
    </row>
    <row r="4056" spans="2:5" hidden="1" x14ac:dyDescent="0.3">
      <c r="B4056">
        <v>7256</v>
      </c>
      <c r="C4056">
        <v>21.963872777199999</v>
      </c>
      <c r="D4056">
        <v>21.274302432100001</v>
      </c>
      <c r="E4056">
        <v>0</v>
      </c>
    </row>
    <row r="4057" spans="2:5" hidden="1" x14ac:dyDescent="0.3">
      <c r="B4057">
        <v>7206</v>
      </c>
      <c r="C4057">
        <v>22.014978037500001</v>
      </c>
      <c r="D4057">
        <v>21.650540073599998</v>
      </c>
      <c r="E4057">
        <v>0</v>
      </c>
    </row>
    <row r="4058" spans="2:5" hidden="1" x14ac:dyDescent="0.3">
      <c r="B4058">
        <v>7184</v>
      </c>
      <c r="C4058">
        <v>22.030582687999999</v>
      </c>
      <c r="D4058">
        <v>19.808891521900001</v>
      </c>
      <c r="E4058">
        <v>0</v>
      </c>
    </row>
    <row r="4059" spans="2:5" hidden="1" x14ac:dyDescent="0.3">
      <c r="B4059">
        <v>7180</v>
      </c>
      <c r="C4059">
        <v>22.033402241400001</v>
      </c>
      <c r="D4059">
        <v>23.443816488</v>
      </c>
      <c r="E4059">
        <v>0</v>
      </c>
    </row>
    <row r="4060" spans="2:5" hidden="1" x14ac:dyDescent="0.3">
      <c r="B4060">
        <v>7240</v>
      </c>
      <c r="C4060">
        <v>22.066083297700001</v>
      </c>
      <c r="D4060">
        <v>22.0267777151</v>
      </c>
      <c r="E4060">
        <v>0</v>
      </c>
    </row>
    <row r="4061" spans="2:5" hidden="1" x14ac:dyDescent="0.3">
      <c r="B4061">
        <v>6999</v>
      </c>
      <c r="C4061">
        <v>22.090049856</v>
      </c>
      <c r="D4061">
        <v>10.119778671300001</v>
      </c>
      <c r="E4061">
        <v>0</v>
      </c>
    </row>
    <row r="4062" spans="2:5" hidden="1" x14ac:dyDescent="0.3">
      <c r="B4062">
        <v>6877</v>
      </c>
      <c r="C4062">
        <v>22.0902322056</v>
      </c>
      <c r="D4062">
        <v>10.598637675799999</v>
      </c>
      <c r="E4062">
        <v>0</v>
      </c>
    </row>
    <row r="4063" spans="2:5" hidden="1" x14ac:dyDescent="0.3">
      <c r="B4063">
        <v>7000</v>
      </c>
      <c r="C4063">
        <v>22.090414555100001</v>
      </c>
      <c r="D4063">
        <v>11.077496680199999</v>
      </c>
      <c r="E4063">
        <v>0</v>
      </c>
    </row>
    <row r="4064" spans="2:5" hidden="1" x14ac:dyDescent="0.3">
      <c r="B4064">
        <v>6878</v>
      </c>
      <c r="C4064">
        <v>22.092017219199999</v>
      </c>
      <c r="D4064">
        <v>9.6431401884600003</v>
      </c>
      <c r="E4064">
        <v>0</v>
      </c>
    </row>
    <row r="4065" spans="2:5" hidden="1" x14ac:dyDescent="0.3">
      <c r="B4065">
        <v>6998</v>
      </c>
      <c r="C4065">
        <v>22.093984582400001</v>
      </c>
      <c r="D4065">
        <v>9.1665017056300009</v>
      </c>
      <c r="E4065">
        <v>0</v>
      </c>
    </row>
    <row r="4066" spans="2:5" hidden="1" x14ac:dyDescent="0.3">
      <c r="B4066">
        <v>6858</v>
      </c>
      <c r="C4066">
        <v>22.0952072776</v>
      </c>
      <c r="D4066">
        <v>11.5637483401</v>
      </c>
      <c r="E4066">
        <v>0</v>
      </c>
    </row>
    <row r="4067" spans="2:5" x14ac:dyDescent="0.3">
      <c r="B4067">
        <v>5914</v>
      </c>
      <c r="C4067">
        <v>22.1</v>
      </c>
      <c r="D4067">
        <v>0</v>
      </c>
      <c r="E4067">
        <v>0</v>
      </c>
    </row>
    <row r="4068" spans="2:5" hidden="1" x14ac:dyDescent="0.3">
      <c r="B4068">
        <v>6375</v>
      </c>
      <c r="C4068">
        <v>22.1</v>
      </c>
      <c r="D4068">
        <v>12.05</v>
      </c>
      <c r="E4068">
        <v>0</v>
      </c>
    </row>
    <row r="4069" spans="2:5" hidden="1" x14ac:dyDescent="0.3">
      <c r="B4069">
        <v>6483</v>
      </c>
      <c r="C4069">
        <v>22.1</v>
      </c>
      <c r="D4069">
        <v>19.28</v>
      </c>
      <c r="E4069">
        <v>0</v>
      </c>
    </row>
    <row r="4070" spans="2:5" hidden="1" x14ac:dyDescent="0.3">
      <c r="B4070">
        <v>7029</v>
      </c>
      <c r="C4070">
        <v>22.1</v>
      </c>
      <c r="D4070">
        <v>12.501875</v>
      </c>
      <c r="E4070">
        <v>0</v>
      </c>
    </row>
    <row r="4071" spans="2:5" hidden="1" x14ac:dyDescent="0.3">
      <c r="B4071">
        <v>7030</v>
      </c>
      <c r="C4071">
        <v>22.1</v>
      </c>
      <c r="D4071">
        <v>12.953749999999999</v>
      </c>
      <c r="E4071">
        <v>0</v>
      </c>
    </row>
    <row r="4072" spans="2:5" hidden="1" x14ac:dyDescent="0.3">
      <c r="B4072">
        <v>7031</v>
      </c>
      <c r="C4072">
        <v>22.1</v>
      </c>
      <c r="D4072">
        <v>13.405625000000001</v>
      </c>
      <c r="E4072">
        <v>0</v>
      </c>
    </row>
    <row r="4073" spans="2:5" hidden="1" x14ac:dyDescent="0.3">
      <c r="B4073">
        <v>7032</v>
      </c>
      <c r="C4073">
        <v>22.1</v>
      </c>
      <c r="D4073">
        <v>13.8575</v>
      </c>
      <c r="E4073">
        <v>0</v>
      </c>
    </row>
    <row r="4074" spans="2:5" hidden="1" x14ac:dyDescent="0.3">
      <c r="B4074">
        <v>7033</v>
      </c>
      <c r="C4074">
        <v>22.1</v>
      </c>
      <c r="D4074">
        <v>14.309374999999999</v>
      </c>
      <c r="E4074">
        <v>0</v>
      </c>
    </row>
    <row r="4075" spans="2:5" hidden="1" x14ac:dyDescent="0.3">
      <c r="B4075">
        <v>7034</v>
      </c>
      <c r="C4075">
        <v>22.1</v>
      </c>
      <c r="D4075">
        <v>14.76125</v>
      </c>
      <c r="E4075">
        <v>0</v>
      </c>
    </row>
    <row r="4076" spans="2:5" hidden="1" x14ac:dyDescent="0.3">
      <c r="B4076">
        <v>7035</v>
      </c>
      <c r="C4076">
        <v>22.1</v>
      </c>
      <c r="D4076">
        <v>15.213125</v>
      </c>
      <c r="E4076">
        <v>0</v>
      </c>
    </row>
    <row r="4077" spans="2:5" hidden="1" x14ac:dyDescent="0.3">
      <c r="B4077">
        <v>7036</v>
      </c>
      <c r="C4077">
        <v>22.1</v>
      </c>
      <c r="D4077">
        <v>15.664999999999999</v>
      </c>
      <c r="E4077">
        <v>0</v>
      </c>
    </row>
    <row r="4078" spans="2:5" hidden="1" x14ac:dyDescent="0.3">
      <c r="B4078">
        <v>7037</v>
      </c>
      <c r="C4078">
        <v>22.1</v>
      </c>
      <c r="D4078">
        <v>16.116875</v>
      </c>
      <c r="E4078">
        <v>0</v>
      </c>
    </row>
    <row r="4079" spans="2:5" hidden="1" x14ac:dyDescent="0.3">
      <c r="B4079">
        <v>7038</v>
      </c>
      <c r="C4079">
        <v>22.1</v>
      </c>
      <c r="D4079">
        <v>16.568750000000001</v>
      </c>
      <c r="E4079">
        <v>0</v>
      </c>
    </row>
    <row r="4080" spans="2:5" hidden="1" x14ac:dyDescent="0.3">
      <c r="B4080">
        <v>7039</v>
      </c>
      <c r="C4080">
        <v>22.1</v>
      </c>
      <c r="D4080">
        <v>17.020624999999999</v>
      </c>
      <c r="E4080">
        <v>0</v>
      </c>
    </row>
    <row r="4081" spans="2:5" hidden="1" x14ac:dyDescent="0.3">
      <c r="B4081">
        <v>7040</v>
      </c>
      <c r="C4081">
        <v>22.1</v>
      </c>
      <c r="D4081">
        <v>17.4725</v>
      </c>
      <c r="E4081">
        <v>0</v>
      </c>
    </row>
    <row r="4082" spans="2:5" hidden="1" x14ac:dyDescent="0.3">
      <c r="B4082">
        <v>7041</v>
      </c>
      <c r="C4082">
        <v>22.1</v>
      </c>
      <c r="D4082">
        <v>17.924375000000001</v>
      </c>
      <c r="E4082">
        <v>0</v>
      </c>
    </row>
    <row r="4083" spans="2:5" hidden="1" x14ac:dyDescent="0.3">
      <c r="B4083">
        <v>7042</v>
      </c>
      <c r="C4083">
        <v>22.1</v>
      </c>
      <c r="D4083">
        <v>18.376249999999999</v>
      </c>
      <c r="E4083">
        <v>0</v>
      </c>
    </row>
    <row r="4084" spans="2:5" hidden="1" x14ac:dyDescent="0.3">
      <c r="B4084">
        <v>7043</v>
      </c>
      <c r="C4084">
        <v>22.1</v>
      </c>
      <c r="D4084">
        <v>18.828125</v>
      </c>
      <c r="E4084">
        <v>0</v>
      </c>
    </row>
    <row r="4085" spans="2:5" hidden="1" x14ac:dyDescent="0.3">
      <c r="B4085">
        <v>6879</v>
      </c>
      <c r="C4085">
        <v>22.1006814138</v>
      </c>
      <c r="D4085">
        <v>8.6900503814800008</v>
      </c>
      <c r="E4085">
        <v>0</v>
      </c>
    </row>
    <row r="4086" spans="2:5" hidden="1" x14ac:dyDescent="0.3">
      <c r="B4086">
        <v>6997</v>
      </c>
      <c r="C4086">
        <v>22.1073782452</v>
      </c>
      <c r="D4086">
        <v>8.2135990573399997</v>
      </c>
      <c r="E4086">
        <v>0</v>
      </c>
    </row>
    <row r="4087" spans="2:5" hidden="1" x14ac:dyDescent="0.3">
      <c r="B4087">
        <v>6811</v>
      </c>
      <c r="C4087">
        <v>22.114386761199999</v>
      </c>
      <c r="D4087">
        <v>0.42288666608300002</v>
      </c>
      <c r="E4087">
        <v>0</v>
      </c>
    </row>
    <row r="4088" spans="2:5" hidden="1" x14ac:dyDescent="0.3">
      <c r="B4088">
        <v>6880</v>
      </c>
      <c r="C4088">
        <v>22.117534716400002</v>
      </c>
      <c r="D4088">
        <v>7.7448063721800002</v>
      </c>
      <c r="E4088">
        <v>0</v>
      </c>
    </row>
    <row r="4089" spans="2:5" hidden="1" x14ac:dyDescent="0.3">
      <c r="B4089">
        <v>6996</v>
      </c>
      <c r="C4089">
        <v>22.1276911876</v>
      </c>
      <c r="D4089">
        <v>7.2760136870299998</v>
      </c>
      <c r="E4089">
        <v>0</v>
      </c>
    </row>
    <row r="4090" spans="2:5" hidden="1" x14ac:dyDescent="0.3">
      <c r="B4090">
        <v>6830</v>
      </c>
      <c r="C4090">
        <v>22.128773522500001</v>
      </c>
      <c r="D4090">
        <v>0.84577333216700001</v>
      </c>
      <c r="E4090">
        <v>0</v>
      </c>
    </row>
    <row r="4091" spans="2:5" hidden="1" x14ac:dyDescent="0.3">
      <c r="B4091">
        <v>6881</v>
      </c>
      <c r="C4091">
        <v>22.1412194328</v>
      </c>
      <c r="D4091">
        <v>6.8077554229299997</v>
      </c>
      <c r="E4091">
        <v>0</v>
      </c>
    </row>
    <row r="4092" spans="2:5" hidden="1" x14ac:dyDescent="0.3">
      <c r="B4092">
        <v>6810</v>
      </c>
      <c r="C4092">
        <v>22.149635688</v>
      </c>
      <c r="D4092">
        <v>1.2735307514400001</v>
      </c>
      <c r="E4092">
        <v>0</v>
      </c>
    </row>
    <row r="4093" spans="2:5" hidden="1" x14ac:dyDescent="0.3">
      <c r="B4093">
        <v>6995</v>
      </c>
      <c r="C4093">
        <v>22.154747678100001</v>
      </c>
      <c r="D4093">
        <v>6.3394971588300004</v>
      </c>
      <c r="E4093">
        <v>0</v>
      </c>
    </row>
    <row r="4094" spans="2:5" hidden="1" x14ac:dyDescent="0.3">
      <c r="B4094">
        <v>6882</v>
      </c>
      <c r="C4094">
        <v>22.166353889500002</v>
      </c>
      <c r="D4094">
        <v>5.8650133017100003</v>
      </c>
      <c r="E4094">
        <v>0</v>
      </c>
    </row>
    <row r="4095" spans="2:5" hidden="1" x14ac:dyDescent="0.3">
      <c r="B4095">
        <v>7193</v>
      </c>
      <c r="C4095">
        <v>22.169804367000001</v>
      </c>
      <c r="D4095">
        <v>22.383909920899999</v>
      </c>
      <c r="E4095">
        <v>0</v>
      </c>
    </row>
    <row r="4096" spans="2:5" hidden="1" x14ac:dyDescent="0.3">
      <c r="B4096">
        <v>6820</v>
      </c>
      <c r="C4096">
        <v>22.170497853499999</v>
      </c>
      <c r="D4096">
        <v>1.70128817072</v>
      </c>
      <c r="E4096">
        <v>0</v>
      </c>
    </row>
    <row r="4097" spans="2:5" hidden="1" x14ac:dyDescent="0.3">
      <c r="B4097">
        <v>6994</v>
      </c>
      <c r="C4097">
        <v>22.177960101</v>
      </c>
      <c r="D4097">
        <v>5.3905294445900003</v>
      </c>
      <c r="E4097">
        <v>0</v>
      </c>
    </row>
    <row r="4098" spans="2:5" hidden="1" x14ac:dyDescent="0.3">
      <c r="B4098">
        <v>6883</v>
      </c>
      <c r="C4098">
        <v>22.1872000979</v>
      </c>
      <c r="D4098">
        <v>4.9219186978899998</v>
      </c>
      <c r="E4098">
        <v>0</v>
      </c>
    </row>
    <row r="4099" spans="2:5" hidden="1" x14ac:dyDescent="0.3">
      <c r="B4099">
        <v>6993</v>
      </c>
      <c r="C4099">
        <v>22.196440094900002</v>
      </c>
      <c r="D4099">
        <v>4.4533079511800002</v>
      </c>
      <c r="E4099">
        <v>0</v>
      </c>
    </row>
    <row r="4100" spans="2:5" hidden="1" x14ac:dyDescent="0.3">
      <c r="B4100">
        <v>6794</v>
      </c>
      <c r="C4100">
        <v>22.197748926700001</v>
      </c>
      <c r="D4100">
        <v>2.1375190853600001</v>
      </c>
      <c r="E4100">
        <v>0</v>
      </c>
    </row>
    <row r="4101" spans="2:5" hidden="1" x14ac:dyDescent="0.3">
      <c r="B4101">
        <v>6581</v>
      </c>
      <c r="C4101">
        <v>22.2</v>
      </c>
      <c r="D4101">
        <v>24.1</v>
      </c>
      <c r="E4101">
        <v>0</v>
      </c>
    </row>
    <row r="4102" spans="2:5" hidden="1" x14ac:dyDescent="0.3">
      <c r="B4102">
        <v>6884</v>
      </c>
      <c r="C4102">
        <v>22.2022964616</v>
      </c>
      <c r="D4102">
        <v>3.9822736510399999</v>
      </c>
      <c r="E4102">
        <v>0</v>
      </c>
    </row>
    <row r="4103" spans="2:5" hidden="1" x14ac:dyDescent="0.3">
      <c r="B4103">
        <v>7013</v>
      </c>
      <c r="C4103">
        <v>22.208152828300001</v>
      </c>
      <c r="D4103">
        <v>3.5112393509099999</v>
      </c>
      <c r="E4103">
        <v>0</v>
      </c>
    </row>
    <row r="4104" spans="2:5" hidden="1" x14ac:dyDescent="0.3">
      <c r="B4104">
        <v>6837</v>
      </c>
      <c r="C4104">
        <v>22.216576414199999</v>
      </c>
      <c r="D4104">
        <v>3.04249467545</v>
      </c>
      <c r="E4104">
        <v>0</v>
      </c>
    </row>
    <row r="4105" spans="2:5" hidden="1" x14ac:dyDescent="0.3">
      <c r="B4105">
        <v>6254</v>
      </c>
      <c r="C4105">
        <v>22.225000000000001</v>
      </c>
      <c r="D4105">
        <v>2.57375</v>
      </c>
      <c r="E4105">
        <v>0</v>
      </c>
    </row>
    <row r="4106" spans="2:5" hidden="1" x14ac:dyDescent="0.3">
      <c r="B4106">
        <v>7241</v>
      </c>
      <c r="C4106">
        <v>22.2735254364</v>
      </c>
      <c r="D4106">
        <v>22.741042126699998</v>
      </c>
      <c r="E4106">
        <v>0</v>
      </c>
    </row>
    <row r="4107" spans="2:5" hidden="1" x14ac:dyDescent="0.3">
      <c r="B4107">
        <v>7192</v>
      </c>
      <c r="C4107">
        <v>22.332359510100002</v>
      </c>
      <c r="D4107">
        <v>23.090436548500001</v>
      </c>
      <c r="E4107">
        <v>0</v>
      </c>
    </row>
    <row r="4108" spans="2:5" hidden="1" x14ac:dyDescent="0.3">
      <c r="B4108">
        <v>7249</v>
      </c>
      <c r="C4108">
        <v>22.3911935838</v>
      </c>
      <c r="D4108">
        <v>23.439830970399999</v>
      </c>
      <c r="E4108">
        <v>0</v>
      </c>
    </row>
    <row r="4109" spans="2:5" hidden="1" x14ac:dyDescent="0.3">
      <c r="B4109">
        <v>7167</v>
      </c>
      <c r="C4109">
        <v>22.445596791900002</v>
      </c>
      <c r="D4109">
        <v>23.769915485199999</v>
      </c>
      <c r="E4109">
        <v>0</v>
      </c>
    </row>
    <row r="4110" spans="2:5" hidden="1" x14ac:dyDescent="0.3">
      <c r="B4110">
        <v>6582</v>
      </c>
      <c r="C4110">
        <v>22.5</v>
      </c>
      <c r="D4110">
        <v>24.1</v>
      </c>
      <c r="E4110">
        <v>0</v>
      </c>
    </row>
    <row r="4111" spans="2:5" hidden="1" x14ac:dyDescent="0.3">
      <c r="B4111">
        <v>7179</v>
      </c>
      <c r="C4111">
        <v>22.530582687999999</v>
      </c>
      <c r="D4111">
        <v>20.261391521899998</v>
      </c>
      <c r="E4111">
        <v>0</v>
      </c>
    </row>
    <row r="4112" spans="2:5" hidden="1" x14ac:dyDescent="0.3">
      <c r="B4112">
        <v>7208</v>
      </c>
      <c r="C4112">
        <v>22.531936388599998</v>
      </c>
      <c r="D4112">
        <v>21.182151216099999</v>
      </c>
      <c r="E4112">
        <v>0</v>
      </c>
    </row>
    <row r="4113" spans="2:5" hidden="1" x14ac:dyDescent="0.3">
      <c r="B4113">
        <v>7178</v>
      </c>
      <c r="C4113">
        <v>22.583041648799998</v>
      </c>
      <c r="D4113">
        <v>22.010888857600001</v>
      </c>
      <c r="E4113">
        <v>0</v>
      </c>
    </row>
    <row r="4114" spans="2:5" hidden="1" x14ac:dyDescent="0.3">
      <c r="B4114">
        <v>6851</v>
      </c>
      <c r="C4114">
        <v>22.595024928000001</v>
      </c>
      <c r="D4114">
        <v>10.136889335599999</v>
      </c>
      <c r="E4114">
        <v>0</v>
      </c>
    </row>
    <row r="4115" spans="2:5" hidden="1" x14ac:dyDescent="0.3">
      <c r="B4115">
        <v>6850</v>
      </c>
      <c r="C4115">
        <v>22.5952072776</v>
      </c>
      <c r="D4115">
        <v>11.0897483401</v>
      </c>
      <c r="E4115">
        <v>0</v>
      </c>
    </row>
    <row r="4116" spans="2:5" hidden="1" x14ac:dyDescent="0.3">
      <c r="B4116">
        <v>6852</v>
      </c>
      <c r="C4116">
        <v>22.596992291199999</v>
      </c>
      <c r="D4116">
        <v>9.1862508528099998</v>
      </c>
      <c r="E4116">
        <v>0</v>
      </c>
    </row>
    <row r="4117" spans="2:5" x14ac:dyDescent="0.3">
      <c r="B4117">
        <v>5915</v>
      </c>
      <c r="C4117">
        <v>22.6</v>
      </c>
      <c r="D4117">
        <v>0</v>
      </c>
      <c r="E4117">
        <v>0</v>
      </c>
    </row>
    <row r="4118" spans="2:5" hidden="1" x14ac:dyDescent="0.3">
      <c r="B4118">
        <v>6376</v>
      </c>
      <c r="C4118">
        <v>22.6</v>
      </c>
      <c r="D4118">
        <v>12.05</v>
      </c>
      <c r="E4118">
        <v>0</v>
      </c>
    </row>
    <row r="4119" spans="2:5" hidden="1" x14ac:dyDescent="0.3">
      <c r="B4119">
        <v>6484</v>
      </c>
      <c r="C4119">
        <v>22.6</v>
      </c>
      <c r="D4119">
        <v>19.28</v>
      </c>
      <c r="E4119">
        <v>0</v>
      </c>
    </row>
    <row r="4120" spans="2:5" hidden="1" x14ac:dyDescent="0.3">
      <c r="B4120">
        <v>7022</v>
      </c>
      <c r="C4120">
        <v>22.6</v>
      </c>
      <c r="D4120">
        <v>12.953749999999999</v>
      </c>
      <c r="E4120">
        <v>0</v>
      </c>
    </row>
    <row r="4121" spans="2:5" hidden="1" x14ac:dyDescent="0.3">
      <c r="B4121">
        <v>7023</v>
      </c>
      <c r="C4121">
        <v>22.6</v>
      </c>
      <c r="D4121">
        <v>13.8575</v>
      </c>
      <c r="E4121">
        <v>0</v>
      </c>
    </row>
    <row r="4122" spans="2:5" hidden="1" x14ac:dyDescent="0.3">
      <c r="B4122">
        <v>7024</v>
      </c>
      <c r="C4122">
        <v>22.6</v>
      </c>
      <c r="D4122">
        <v>14.76125</v>
      </c>
      <c r="E4122">
        <v>0</v>
      </c>
    </row>
    <row r="4123" spans="2:5" hidden="1" x14ac:dyDescent="0.3">
      <c r="B4123">
        <v>7025</v>
      </c>
      <c r="C4123">
        <v>22.6</v>
      </c>
      <c r="D4123">
        <v>15.664999999999999</v>
      </c>
      <c r="E4123">
        <v>0</v>
      </c>
    </row>
    <row r="4124" spans="2:5" hidden="1" x14ac:dyDescent="0.3">
      <c r="B4124">
        <v>7026</v>
      </c>
      <c r="C4124">
        <v>22.6</v>
      </c>
      <c r="D4124">
        <v>16.568750000000001</v>
      </c>
      <c r="E4124">
        <v>0</v>
      </c>
    </row>
    <row r="4125" spans="2:5" hidden="1" x14ac:dyDescent="0.3">
      <c r="B4125">
        <v>7027</v>
      </c>
      <c r="C4125">
        <v>22.6</v>
      </c>
      <c r="D4125">
        <v>17.4725</v>
      </c>
      <c r="E4125">
        <v>0</v>
      </c>
    </row>
    <row r="4126" spans="2:5" hidden="1" x14ac:dyDescent="0.3">
      <c r="B4126">
        <v>7028</v>
      </c>
      <c r="C4126">
        <v>22.6</v>
      </c>
      <c r="D4126">
        <v>18.376249999999999</v>
      </c>
      <c r="E4126">
        <v>0</v>
      </c>
    </row>
    <row r="4127" spans="2:5" hidden="1" x14ac:dyDescent="0.3">
      <c r="B4127">
        <v>6853</v>
      </c>
      <c r="C4127">
        <v>22.603689122599999</v>
      </c>
      <c r="D4127">
        <v>8.2357995286700003</v>
      </c>
      <c r="E4127">
        <v>0</v>
      </c>
    </row>
    <row r="4128" spans="2:5" hidden="1" x14ac:dyDescent="0.3">
      <c r="B4128">
        <v>6854</v>
      </c>
      <c r="C4128">
        <v>22.613845593800001</v>
      </c>
      <c r="D4128">
        <v>7.2930068435199997</v>
      </c>
      <c r="E4128">
        <v>0</v>
      </c>
    </row>
    <row r="4129" spans="2:5" hidden="1" x14ac:dyDescent="0.3">
      <c r="B4129">
        <v>6809</v>
      </c>
      <c r="C4129">
        <v>22.614386761199999</v>
      </c>
      <c r="D4129">
        <v>0.851219999417</v>
      </c>
      <c r="E4129">
        <v>0</v>
      </c>
    </row>
    <row r="4130" spans="2:5" hidden="1" x14ac:dyDescent="0.3">
      <c r="B4130">
        <v>6855</v>
      </c>
      <c r="C4130">
        <v>22.627373839000001</v>
      </c>
      <c r="D4130">
        <v>6.3507485794200003</v>
      </c>
      <c r="E4130">
        <v>0</v>
      </c>
    </row>
    <row r="4131" spans="2:5" hidden="1" x14ac:dyDescent="0.3">
      <c r="B4131">
        <v>6792</v>
      </c>
      <c r="C4131">
        <v>22.635248926700001</v>
      </c>
      <c r="D4131">
        <v>1.7073107520199999</v>
      </c>
      <c r="E4131">
        <v>0</v>
      </c>
    </row>
    <row r="4132" spans="2:5" hidden="1" x14ac:dyDescent="0.3">
      <c r="B4132">
        <v>6856</v>
      </c>
      <c r="C4132">
        <v>22.638980050499999</v>
      </c>
      <c r="D4132">
        <v>5.4022647223</v>
      </c>
      <c r="E4132">
        <v>0</v>
      </c>
    </row>
    <row r="4133" spans="2:5" hidden="1" x14ac:dyDescent="0.3">
      <c r="B4133">
        <v>6857</v>
      </c>
      <c r="C4133">
        <v>22.648220047399999</v>
      </c>
      <c r="D4133">
        <v>4.4596539755900002</v>
      </c>
      <c r="E4133">
        <v>0</v>
      </c>
    </row>
    <row r="4134" spans="2:5" hidden="1" x14ac:dyDescent="0.3">
      <c r="B4134">
        <v>6865</v>
      </c>
      <c r="C4134">
        <v>22.654076414199999</v>
      </c>
      <c r="D4134">
        <v>3.5146196754500001</v>
      </c>
      <c r="E4134">
        <v>0</v>
      </c>
    </row>
    <row r="4135" spans="2:5" hidden="1" x14ac:dyDescent="0.3">
      <c r="B4135">
        <v>6255</v>
      </c>
      <c r="C4135">
        <v>22.662500000000001</v>
      </c>
      <c r="D4135">
        <v>2.5718749999999999</v>
      </c>
      <c r="E4135">
        <v>0</v>
      </c>
    </row>
    <row r="4136" spans="2:5" hidden="1" x14ac:dyDescent="0.3">
      <c r="B4136">
        <v>7177</v>
      </c>
      <c r="C4136">
        <v>22.686762718200001</v>
      </c>
      <c r="D4136">
        <v>22.820521063299999</v>
      </c>
      <c r="E4136">
        <v>0</v>
      </c>
    </row>
    <row r="4137" spans="2:5" hidden="1" x14ac:dyDescent="0.3">
      <c r="B4137">
        <v>7176</v>
      </c>
      <c r="C4137">
        <v>22.745596791899999</v>
      </c>
      <c r="D4137">
        <v>23.469915485200001</v>
      </c>
      <c r="E4137">
        <v>0</v>
      </c>
    </row>
    <row r="4138" spans="2:5" hidden="1" x14ac:dyDescent="0.3">
      <c r="B4138">
        <v>6583</v>
      </c>
      <c r="C4138">
        <v>22.8</v>
      </c>
      <c r="D4138">
        <v>24.1</v>
      </c>
      <c r="E4138">
        <v>0</v>
      </c>
    </row>
    <row r="4139" spans="2:5" x14ac:dyDescent="0.3">
      <c r="B4139">
        <v>4785</v>
      </c>
      <c r="C4139">
        <v>23.1</v>
      </c>
      <c r="D4139">
        <v>0</v>
      </c>
      <c r="E4139">
        <v>0</v>
      </c>
    </row>
    <row r="4140" spans="2:5" hidden="1" x14ac:dyDescent="0.3">
      <c r="B4140">
        <v>4801</v>
      </c>
      <c r="C4140">
        <v>23.1</v>
      </c>
      <c r="D4140">
        <v>2.57</v>
      </c>
      <c r="E4140">
        <v>0</v>
      </c>
    </row>
    <row r="4141" spans="2:5" hidden="1" x14ac:dyDescent="0.3">
      <c r="B4141">
        <v>4811</v>
      </c>
      <c r="C4141">
        <v>23.1</v>
      </c>
      <c r="D4141">
        <v>0.428333333333</v>
      </c>
      <c r="E4141">
        <v>0</v>
      </c>
    </row>
    <row r="4142" spans="2:5" hidden="1" x14ac:dyDescent="0.3">
      <c r="B4142">
        <v>4812</v>
      </c>
      <c r="C4142">
        <v>23.1</v>
      </c>
      <c r="D4142">
        <v>0.85666666666699998</v>
      </c>
      <c r="E4142">
        <v>0</v>
      </c>
    </row>
    <row r="4143" spans="2:5" hidden="1" x14ac:dyDescent="0.3">
      <c r="B4143">
        <v>4813</v>
      </c>
      <c r="C4143">
        <v>23.1</v>
      </c>
      <c r="D4143">
        <v>1.2849999999999999</v>
      </c>
      <c r="E4143">
        <v>0</v>
      </c>
    </row>
    <row r="4144" spans="2:5" hidden="1" x14ac:dyDescent="0.3">
      <c r="B4144">
        <v>4814</v>
      </c>
      <c r="C4144">
        <v>23.1</v>
      </c>
      <c r="D4144">
        <v>1.71333333333</v>
      </c>
      <c r="E4144">
        <v>0</v>
      </c>
    </row>
    <row r="4145" spans="2:5" hidden="1" x14ac:dyDescent="0.3">
      <c r="B4145">
        <v>4815</v>
      </c>
      <c r="C4145">
        <v>23.1</v>
      </c>
      <c r="D4145">
        <v>2.1416666666699999</v>
      </c>
      <c r="E4145">
        <v>0</v>
      </c>
    </row>
    <row r="4146" spans="2:5" hidden="1" x14ac:dyDescent="0.3">
      <c r="B4146">
        <v>4866</v>
      </c>
      <c r="C4146">
        <v>23.1</v>
      </c>
      <c r="D4146">
        <v>12.05</v>
      </c>
      <c r="E4146">
        <v>0</v>
      </c>
    </row>
    <row r="4147" spans="2:5" hidden="1" x14ac:dyDescent="0.3">
      <c r="B4147">
        <v>4876</v>
      </c>
      <c r="C4147">
        <v>23.1</v>
      </c>
      <c r="D4147">
        <v>3.044</v>
      </c>
      <c r="E4147">
        <v>0</v>
      </c>
    </row>
    <row r="4148" spans="2:5" hidden="1" x14ac:dyDescent="0.3">
      <c r="B4148">
        <v>4877</v>
      </c>
      <c r="C4148">
        <v>23.1</v>
      </c>
      <c r="D4148">
        <v>3.5179999999999998</v>
      </c>
      <c r="E4148">
        <v>0</v>
      </c>
    </row>
    <row r="4149" spans="2:5" hidden="1" x14ac:dyDescent="0.3">
      <c r="B4149">
        <v>4878</v>
      </c>
      <c r="C4149">
        <v>23.1</v>
      </c>
      <c r="D4149">
        <v>3.992</v>
      </c>
      <c r="E4149">
        <v>0</v>
      </c>
    </row>
    <row r="4150" spans="2:5" hidden="1" x14ac:dyDescent="0.3">
      <c r="B4150">
        <v>4879</v>
      </c>
      <c r="C4150">
        <v>23.1</v>
      </c>
      <c r="D4150">
        <v>4.4660000000000002</v>
      </c>
      <c r="E4150">
        <v>0</v>
      </c>
    </row>
    <row r="4151" spans="2:5" hidden="1" x14ac:dyDescent="0.3">
      <c r="B4151">
        <v>4880</v>
      </c>
      <c r="C4151">
        <v>23.1</v>
      </c>
      <c r="D4151">
        <v>4.9400000000000004</v>
      </c>
      <c r="E4151">
        <v>0</v>
      </c>
    </row>
    <row r="4152" spans="2:5" hidden="1" x14ac:dyDescent="0.3">
      <c r="B4152">
        <v>4881</v>
      </c>
      <c r="C4152">
        <v>23.1</v>
      </c>
      <c r="D4152">
        <v>5.4139999999999997</v>
      </c>
      <c r="E4152">
        <v>0</v>
      </c>
    </row>
    <row r="4153" spans="2:5" hidden="1" x14ac:dyDescent="0.3">
      <c r="B4153">
        <v>4882</v>
      </c>
      <c r="C4153">
        <v>23.1</v>
      </c>
      <c r="D4153">
        <v>5.8879999999999999</v>
      </c>
      <c r="E4153">
        <v>0</v>
      </c>
    </row>
    <row r="4154" spans="2:5" hidden="1" x14ac:dyDescent="0.3">
      <c r="B4154">
        <v>4883</v>
      </c>
      <c r="C4154">
        <v>23.1</v>
      </c>
      <c r="D4154">
        <v>6.3620000000000001</v>
      </c>
      <c r="E4154">
        <v>0</v>
      </c>
    </row>
    <row r="4155" spans="2:5" hidden="1" x14ac:dyDescent="0.3">
      <c r="B4155">
        <v>4884</v>
      </c>
      <c r="C4155">
        <v>23.1</v>
      </c>
      <c r="D4155">
        <v>6.8360000000000003</v>
      </c>
      <c r="E4155">
        <v>0</v>
      </c>
    </row>
    <row r="4156" spans="2:5" hidden="1" x14ac:dyDescent="0.3">
      <c r="B4156">
        <v>4885</v>
      </c>
      <c r="C4156">
        <v>23.1</v>
      </c>
      <c r="D4156">
        <v>7.31</v>
      </c>
      <c r="E4156">
        <v>0</v>
      </c>
    </row>
    <row r="4157" spans="2:5" hidden="1" x14ac:dyDescent="0.3">
      <c r="B4157">
        <v>4886</v>
      </c>
      <c r="C4157">
        <v>23.1</v>
      </c>
      <c r="D4157">
        <v>7.7839999999999998</v>
      </c>
      <c r="E4157">
        <v>0</v>
      </c>
    </row>
    <row r="4158" spans="2:5" hidden="1" x14ac:dyDescent="0.3">
      <c r="B4158">
        <v>4887</v>
      </c>
      <c r="C4158">
        <v>23.1</v>
      </c>
      <c r="D4158">
        <v>8.2579999999999991</v>
      </c>
      <c r="E4158">
        <v>0</v>
      </c>
    </row>
    <row r="4159" spans="2:5" hidden="1" x14ac:dyDescent="0.3">
      <c r="B4159">
        <v>4888</v>
      </c>
      <c r="C4159">
        <v>23.1</v>
      </c>
      <c r="D4159">
        <v>8.7319999999999993</v>
      </c>
      <c r="E4159">
        <v>0</v>
      </c>
    </row>
    <row r="4160" spans="2:5" hidden="1" x14ac:dyDescent="0.3">
      <c r="B4160">
        <v>4889</v>
      </c>
      <c r="C4160">
        <v>23.1</v>
      </c>
      <c r="D4160">
        <v>9.2059999999999995</v>
      </c>
      <c r="E4160">
        <v>0</v>
      </c>
    </row>
    <row r="4161" spans="2:5" hidden="1" x14ac:dyDescent="0.3">
      <c r="B4161">
        <v>4890</v>
      </c>
      <c r="C4161">
        <v>23.1</v>
      </c>
      <c r="D4161">
        <v>9.68</v>
      </c>
      <c r="E4161">
        <v>0</v>
      </c>
    </row>
    <row r="4162" spans="2:5" hidden="1" x14ac:dyDescent="0.3">
      <c r="B4162">
        <v>4891</v>
      </c>
      <c r="C4162">
        <v>23.1</v>
      </c>
      <c r="D4162">
        <v>10.154</v>
      </c>
      <c r="E4162">
        <v>0</v>
      </c>
    </row>
    <row r="4163" spans="2:5" hidden="1" x14ac:dyDescent="0.3">
      <c r="B4163">
        <v>4892</v>
      </c>
      <c r="C4163">
        <v>23.1</v>
      </c>
      <c r="D4163">
        <v>10.628</v>
      </c>
      <c r="E4163">
        <v>0</v>
      </c>
    </row>
    <row r="4164" spans="2:5" hidden="1" x14ac:dyDescent="0.3">
      <c r="B4164">
        <v>4893</v>
      </c>
      <c r="C4164">
        <v>23.1</v>
      </c>
      <c r="D4164">
        <v>11.102</v>
      </c>
      <c r="E4164">
        <v>0</v>
      </c>
    </row>
    <row r="4165" spans="2:5" hidden="1" x14ac:dyDescent="0.3">
      <c r="B4165">
        <v>4894</v>
      </c>
      <c r="C4165">
        <v>23.1</v>
      </c>
      <c r="D4165">
        <v>11.576000000000001</v>
      </c>
      <c r="E4165">
        <v>0</v>
      </c>
    </row>
    <row r="4166" spans="2:5" hidden="1" x14ac:dyDescent="0.3">
      <c r="B4166">
        <v>5032</v>
      </c>
      <c r="C4166">
        <v>23.1</v>
      </c>
      <c r="D4166">
        <v>19.28</v>
      </c>
      <c r="E4166">
        <v>0</v>
      </c>
    </row>
    <row r="4167" spans="2:5" hidden="1" x14ac:dyDescent="0.3">
      <c r="B4167">
        <v>5042</v>
      </c>
      <c r="C4167">
        <v>23.1</v>
      </c>
      <c r="D4167">
        <v>12.501875</v>
      </c>
      <c r="E4167">
        <v>0</v>
      </c>
    </row>
    <row r="4168" spans="2:5" hidden="1" x14ac:dyDescent="0.3">
      <c r="B4168">
        <v>5043</v>
      </c>
      <c r="C4168">
        <v>23.1</v>
      </c>
      <c r="D4168">
        <v>12.953749999999999</v>
      </c>
      <c r="E4168">
        <v>0</v>
      </c>
    </row>
    <row r="4169" spans="2:5" hidden="1" x14ac:dyDescent="0.3">
      <c r="B4169">
        <v>5044</v>
      </c>
      <c r="C4169">
        <v>23.1</v>
      </c>
      <c r="D4169">
        <v>13.405625000000001</v>
      </c>
      <c r="E4169">
        <v>0</v>
      </c>
    </row>
    <row r="4170" spans="2:5" hidden="1" x14ac:dyDescent="0.3">
      <c r="B4170">
        <v>5045</v>
      </c>
      <c r="C4170">
        <v>23.1</v>
      </c>
      <c r="D4170">
        <v>13.8575</v>
      </c>
      <c r="E4170">
        <v>0</v>
      </c>
    </row>
    <row r="4171" spans="2:5" hidden="1" x14ac:dyDescent="0.3">
      <c r="B4171">
        <v>5046</v>
      </c>
      <c r="C4171">
        <v>23.1</v>
      </c>
      <c r="D4171">
        <v>14.309374999999999</v>
      </c>
      <c r="E4171">
        <v>0</v>
      </c>
    </row>
    <row r="4172" spans="2:5" hidden="1" x14ac:dyDescent="0.3">
      <c r="B4172">
        <v>5047</v>
      </c>
      <c r="C4172">
        <v>23.1</v>
      </c>
      <c r="D4172">
        <v>14.76125</v>
      </c>
      <c r="E4172">
        <v>0</v>
      </c>
    </row>
    <row r="4173" spans="2:5" hidden="1" x14ac:dyDescent="0.3">
      <c r="B4173">
        <v>5048</v>
      </c>
      <c r="C4173">
        <v>23.1</v>
      </c>
      <c r="D4173">
        <v>15.213125</v>
      </c>
      <c r="E4173">
        <v>0</v>
      </c>
    </row>
    <row r="4174" spans="2:5" hidden="1" x14ac:dyDescent="0.3">
      <c r="B4174">
        <v>5049</v>
      </c>
      <c r="C4174">
        <v>23.1</v>
      </c>
      <c r="D4174">
        <v>15.664999999999999</v>
      </c>
      <c r="E4174">
        <v>0</v>
      </c>
    </row>
    <row r="4175" spans="2:5" hidden="1" x14ac:dyDescent="0.3">
      <c r="B4175">
        <v>5050</v>
      </c>
      <c r="C4175">
        <v>23.1</v>
      </c>
      <c r="D4175">
        <v>16.116875</v>
      </c>
      <c r="E4175">
        <v>0</v>
      </c>
    </row>
    <row r="4176" spans="2:5" hidden="1" x14ac:dyDescent="0.3">
      <c r="B4176">
        <v>5051</v>
      </c>
      <c r="C4176">
        <v>23.1</v>
      </c>
      <c r="D4176">
        <v>16.568750000000001</v>
      </c>
      <c r="E4176">
        <v>0</v>
      </c>
    </row>
    <row r="4177" spans="2:5" hidden="1" x14ac:dyDescent="0.3">
      <c r="B4177">
        <v>5052</v>
      </c>
      <c r="C4177">
        <v>23.1</v>
      </c>
      <c r="D4177">
        <v>17.020624999999999</v>
      </c>
      <c r="E4177">
        <v>0</v>
      </c>
    </row>
    <row r="4178" spans="2:5" hidden="1" x14ac:dyDescent="0.3">
      <c r="B4178">
        <v>5053</v>
      </c>
      <c r="C4178">
        <v>23.1</v>
      </c>
      <c r="D4178">
        <v>17.4725</v>
      </c>
      <c r="E4178">
        <v>0</v>
      </c>
    </row>
    <row r="4179" spans="2:5" hidden="1" x14ac:dyDescent="0.3">
      <c r="B4179">
        <v>5054</v>
      </c>
      <c r="C4179">
        <v>23.1</v>
      </c>
      <c r="D4179">
        <v>17.924375000000001</v>
      </c>
      <c r="E4179">
        <v>0</v>
      </c>
    </row>
    <row r="4180" spans="2:5" hidden="1" x14ac:dyDescent="0.3">
      <c r="B4180">
        <v>5055</v>
      </c>
      <c r="C4180">
        <v>23.1</v>
      </c>
      <c r="D4180">
        <v>18.376249999999999</v>
      </c>
      <c r="E4180">
        <v>0</v>
      </c>
    </row>
    <row r="4181" spans="2:5" hidden="1" x14ac:dyDescent="0.3">
      <c r="B4181">
        <v>5056</v>
      </c>
      <c r="C4181">
        <v>23.1</v>
      </c>
      <c r="D4181">
        <v>18.828125</v>
      </c>
      <c r="E4181">
        <v>0</v>
      </c>
    </row>
    <row r="4182" spans="2:5" hidden="1" x14ac:dyDescent="0.3">
      <c r="B4182">
        <v>5160</v>
      </c>
      <c r="C4182">
        <v>23.1</v>
      </c>
      <c r="D4182">
        <v>22.9</v>
      </c>
      <c r="E4182">
        <v>0</v>
      </c>
    </row>
    <row r="4183" spans="2:5" hidden="1" x14ac:dyDescent="0.3">
      <c r="B4183">
        <v>5170</v>
      </c>
      <c r="C4183">
        <v>23.1</v>
      </c>
      <c r="D4183">
        <v>19.732500000000002</v>
      </c>
      <c r="E4183">
        <v>0</v>
      </c>
    </row>
    <row r="4184" spans="2:5" hidden="1" x14ac:dyDescent="0.3">
      <c r="B4184">
        <v>5171</v>
      </c>
      <c r="C4184">
        <v>23.1</v>
      </c>
      <c r="D4184">
        <v>20.184999999999999</v>
      </c>
      <c r="E4184">
        <v>0</v>
      </c>
    </row>
    <row r="4185" spans="2:5" hidden="1" x14ac:dyDescent="0.3">
      <c r="B4185">
        <v>5172</v>
      </c>
      <c r="C4185">
        <v>23.1</v>
      </c>
      <c r="D4185">
        <v>20.637499999999999</v>
      </c>
      <c r="E4185">
        <v>0</v>
      </c>
    </row>
    <row r="4186" spans="2:5" hidden="1" x14ac:dyDescent="0.3">
      <c r="B4186">
        <v>5173</v>
      </c>
      <c r="C4186">
        <v>23.1</v>
      </c>
      <c r="D4186">
        <v>21.09</v>
      </c>
      <c r="E4186">
        <v>0</v>
      </c>
    </row>
    <row r="4187" spans="2:5" hidden="1" x14ac:dyDescent="0.3">
      <c r="B4187">
        <v>5174</v>
      </c>
      <c r="C4187">
        <v>23.1</v>
      </c>
      <c r="D4187">
        <v>21.5425</v>
      </c>
      <c r="E4187">
        <v>0</v>
      </c>
    </row>
    <row r="4188" spans="2:5" hidden="1" x14ac:dyDescent="0.3">
      <c r="B4188">
        <v>5175</v>
      </c>
      <c r="C4188">
        <v>23.1</v>
      </c>
      <c r="D4188">
        <v>21.995000000000001</v>
      </c>
      <c r="E4188">
        <v>0</v>
      </c>
    </row>
    <row r="4189" spans="2:5" hidden="1" x14ac:dyDescent="0.3">
      <c r="B4189">
        <v>5176</v>
      </c>
      <c r="C4189">
        <v>23.1</v>
      </c>
      <c r="D4189">
        <v>22.447500000000002</v>
      </c>
      <c r="E4189">
        <v>0</v>
      </c>
    </row>
    <row r="4190" spans="2:5" hidden="1" x14ac:dyDescent="0.3">
      <c r="B4190">
        <v>5224</v>
      </c>
      <c r="C4190">
        <v>23.1</v>
      </c>
      <c r="D4190">
        <v>24.1</v>
      </c>
      <c r="E4190">
        <v>0</v>
      </c>
    </row>
    <row r="4191" spans="2:5" hidden="1" x14ac:dyDescent="0.3">
      <c r="B4191">
        <v>5234</v>
      </c>
      <c r="C4191">
        <v>23.1</v>
      </c>
      <c r="D4191">
        <v>23.2</v>
      </c>
      <c r="E4191">
        <v>0</v>
      </c>
    </row>
    <row r="4192" spans="2:5" hidden="1" x14ac:dyDescent="0.3">
      <c r="B4192">
        <v>5235</v>
      </c>
      <c r="C4192">
        <v>23.1</v>
      </c>
      <c r="D4192">
        <v>23.5</v>
      </c>
      <c r="E4192">
        <v>0</v>
      </c>
    </row>
    <row r="4193" spans="2:5" hidden="1" x14ac:dyDescent="0.3">
      <c r="B4193">
        <v>5236</v>
      </c>
      <c r="C4193">
        <v>23.1</v>
      </c>
      <c r="D4193">
        <v>23.8</v>
      </c>
      <c r="E4193">
        <v>0</v>
      </c>
    </row>
    <row r="4194" spans="2:5" hidden="1" x14ac:dyDescent="0.3"/>
    <row r="4195" spans="2:5" hidden="1" x14ac:dyDescent="0.3"/>
    <row r="4196" spans="2:5" hidden="1" x14ac:dyDescent="0.3"/>
    <row r="4197" spans="2:5" hidden="1" x14ac:dyDescent="0.3"/>
    <row r="4198" spans="2:5" hidden="1" x14ac:dyDescent="0.3"/>
    <row r="4199" spans="2:5" hidden="1" x14ac:dyDescent="0.3"/>
    <row r="4200" spans="2:5" hidden="1" x14ac:dyDescent="0.3"/>
    <row r="4201" spans="2:5" hidden="1" x14ac:dyDescent="0.3"/>
    <row r="4202" spans="2:5" hidden="1" x14ac:dyDescent="0.3"/>
    <row r="4203" spans="2:5" hidden="1" x14ac:dyDescent="0.3"/>
    <row r="4204" spans="2:5" hidden="1" x14ac:dyDescent="0.3"/>
    <row r="4205" spans="2:5" hidden="1" x14ac:dyDescent="0.3"/>
    <row r="4206" spans="2:5" hidden="1" x14ac:dyDescent="0.3"/>
    <row r="4207" spans="2:5" hidden="1" x14ac:dyDescent="0.3"/>
    <row r="4208" spans="2:5" hidden="1" x14ac:dyDescent="0.3"/>
    <row r="4209" hidden="1" x14ac:dyDescent="0.3"/>
    <row r="4210" hidden="1" x14ac:dyDescent="0.3"/>
    <row r="4211" hidden="1" x14ac:dyDescent="0.3"/>
    <row r="4212" hidden="1" x14ac:dyDescent="0.3"/>
    <row r="4213" hidden="1" x14ac:dyDescent="0.3"/>
    <row r="4214" hidden="1" x14ac:dyDescent="0.3"/>
    <row r="4215" hidden="1" x14ac:dyDescent="0.3"/>
    <row r="4216" hidden="1" x14ac:dyDescent="0.3"/>
    <row r="4217" hidden="1" x14ac:dyDescent="0.3"/>
    <row r="4218" hidden="1" x14ac:dyDescent="0.3"/>
    <row r="4219" hidden="1" x14ac:dyDescent="0.3"/>
    <row r="4220" hidden="1" x14ac:dyDescent="0.3"/>
    <row r="4221" hidden="1" x14ac:dyDescent="0.3"/>
    <row r="4222" hidden="1" x14ac:dyDescent="0.3"/>
    <row r="4223" hidden="1" x14ac:dyDescent="0.3"/>
    <row r="4224" hidden="1" x14ac:dyDescent="0.3"/>
    <row r="4225" hidden="1" x14ac:dyDescent="0.3"/>
    <row r="4226" hidden="1" x14ac:dyDescent="0.3"/>
    <row r="4227" hidden="1" x14ac:dyDescent="0.3"/>
    <row r="4228" hidden="1" x14ac:dyDescent="0.3"/>
    <row r="4229" hidden="1" x14ac:dyDescent="0.3"/>
    <row r="4230" hidden="1" x14ac:dyDescent="0.3"/>
    <row r="4231" hidden="1" x14ac:dyDescent="0.3"/>
    <row r="4232" hidden="1" x14ac:dyDescent="0.3"/>
    <row r="4233" hidden="1" x14ac:dyDescent="0.3"/>
    <row r="4234" hidden="1" x14ac:dyDescent="0.3"/>
    <row r="4235" hidden="1" x14ac:dyDescent="0.3"/>
    <row r="4236" hidden="1" x14ac:dyDescent="0.3"/>
    <row r="4237" hidden="1" x14ac:dyDescent="0.3"/>
    <row r="4238" hidden="1" x14ac:dyDescent="0.3"/>
    <row r="4239" hidden="1" x14ac:dyDescent="0.3"/>
    <row r="4240" hidden="1" x14ac:dyDescent="0.3"/>
    <row r="4241" hidden="1" x14ac:dyDescent="0.3"/>
    <row r="4242" hidden="1" x14ac:dyDescent="0.3"/>
    <row r="4243" hidden="1" x14ac:dyDescent="0.3"/>
    <row r="4244" hidden="1" x14ac:dyDescent="0.3"/>
    <row r="4245" hidden="1" x14ac:dyDescent="0.3"/>
    <row r="4246" hidden="1" x14ac:dyDescent="0.3"/>
    <row r="4247" hidden="1" x14ac:dyDescent="0.3"/>
    <row r="4248" hidden="1" x14ac:dyDescent="0.3"/>
    <row r="4249" hidden="1" x14ac:dyDescent="0.3"/>
    <row r="4250" hidden="1" x14ac:dyDescent="0.3"/>
    <row r="4251" hidden="1" x14ac:dyDescent="0.3"/>
    <row r="4252" hidden="1" x14ac:dyDescent="0.3"/>
    <row r="4253" hidden="1" x14ac:dyDescent="0.3"/>
    <row r="4254" hidden="1" x14ac:dyDescent="0.3"/>
    <row r="4255" hidden="1" x14ac:dyDescent="0.3"/>
    <row r="4256" hidden="1" x14ac:dyDescent="0.3"/>
    <row r="4257" hidden="1" x14ac:dyDescent="0.3"/>
    <row r="4258" hidden="1" x14ac:dyDescent="0.3"/>
    <row r="4259" hidden="1" x14ac:dyDescent="0.3"/>
    <row r="4260" hidden="1" x14ac:dyDescent="0.3"/>
    <row r="4261" hidden="1" x14ac:dyDescent="0.3"/>
    <row r="4262" hidden="1" x14ac:dyDescent="0.3"/>
    <row r="4263" hidden="1" x14ac:dyDescent="0.3"/>
    <row r="4264" hidden="1" x14ac:dyDescent="0.3"/>
    <row r="4265" hidden="1" x14ac:dyDescent="0.3"/>
    <row r="4266" hidden="1" x14ac:dyDescent="0.3"/>
    <row r="4267" hidden="1" x14ac:dyDescent="0.3"/>
    <row r="4268" hidden="1" x14ac:dyDescent="0.3"/>
    <row r="4269" hidden="1" x14ac:dyDescent="0.3"/>
    <row r="4270" hidden="1" x14ac:dyDescent="0.3"/>
    <row r="4271" hidden="1" x14ac:dyDescent="0.3"/>
    <row r="4272" hidden="1" x14ac:dyDescent="0.3"/>
    <row r="4273" hidden="1" x14ac:dyDescent="0.3"/>
    <row r="4274" hidden="1" x14ac:dyDescent="0.3"/>
    <row r="4275" hidden="1" x14ac:dyDescent="0.3"/>
    <row r="4276" hidden="1" x14ac:dyDescent="0.3"/>
    <row r="4277" hidden="1" x14ac:dyDescent="0.3"/>
    <row r="4278" hidden="1" x14ac:dyDescent="0.3"/>
    <row r="4279" hidden="1" x14ac:dyDescent="0.3"/>
    <row r="4280" hidden="1" x14ac:dyDescent="0.3"/>
    <row r="4281" hidden="1" x14ac:dyDescent="0.3"/>
    <row r="4282" hidden="1" x14ac:dyDescent="0.3"/>
    <row r="4283" hidden="1" x14ac:dyDescent="0.3"/>
    <row r="4284" hidden="1" x14ac:dyDescent="0.3"/>
    <row r="4285" hidden="1" x14ac:dyDescent="0.3"/>
    <row r="4286" hidden="1" x14ac:dyDescent="0.3"/>
    <row r="4287" hidden="1" x14ac:dyDescent="0.3"/>
    <row r="4288" hidden="1" x14ac:dyDescent="0.3"/>
    <row r="4289" hidden="1" x14ac:dyDescent="0.3"/>
    <row r="4290" hidden="1" x14ac:dyDescent="0.3"/>
    <row r="4291" hidden="1" x14ac:dyDescent="0.3"/>
    <row r="4292" hidden="1" x14ac:dyDescent="0.3"/>
    <row r="4293" hidden="1" x14ac:dyDescent="0.3"/>
    <row r="4294" hidden="1" x14ac:dyDescent="0.3"/>
    <row r="4295" hidden="1" x14ac:dyDescent="0.3"/>
    <row r="4296" hidden="1" x14ac:dyDescent="0.3"/>
    <row r="4297" hidden="1" x14ac:dyDescent="0.3"/>
    <row r="4298" hidden="1" x14ac:dyDescent="0.3"/>
    <row r="4299" hidden="1" x14ac:dyDescent="0.3"/>
    <row r="4300" hidden="1" x14ac:dyDescent="0.3"/>
    <row r="4301" hidden="1" x14ac:dyDescent="0.3"/>
    <row r="4302" hidden="1" x14ac:dyDescent="0.3"/>
    <row r="4303" hidden="1" x14ac:dyDescent="0.3"/>
    <row r="4304" hidden="1" x14ac:dyDescent="0.3"/>
    <row r="4305" hidden="1" x14ac:dyDescent="0.3"/>
    <row r="4306" hidden="1" x14ac:dyDescent="0.3"/>
    <row r="4307" hidden="1" x14ac:dyDescent="0.3"/>
    <row r="4308" hidden="1" x14ac:dyDescent="0.3"/>
    <row r="4309" hidden="1" x14ac:dyDescent="0.3"/>
    <row r="4310" hidden="1" x14ac:dyDescent="0.3"/>
    <row r="4311" hidden="1" x14ac:dyDescent="0.3"/>
    <row r="4312" hidden="1" x14ac:dyDescent="0.3"/>
    <row r="4313" hidden="1" x14ac:dyDescent="0.3"/>
    <row r="4314" hidden="1" x14ac:dyDescent="0.3"/>
    <row r="4315" hidden="1" x14ac:dyDescent="0.3"/>
    <row r="4316" hidden="1" x14ac:dyDescent="0.3"/>
    <row r="4317" hidden="1" x14ac:dyDescent="0.3"/>
    <row r="4318" hidden="1" x14ac:dyDescent="0.3"/>
    <row r="4319" hidden="1" x14ac:dyDescent="0.3"/>
    <row r="4320" hidden="1" x14ac:dyDescent="0.3"/>
    <row r="4321" hidden="1" x14ac:dyDescent="0.3"/>
    <row r="4322" hidden="1" x14ac:dyDescent="0.3"/>
    <row r="4323" hidden="1" x14ac:dyDescent="0.3"/>
    <row r="4324" hidden="1" x14ac:dyDescent="0.3"/>
    <row r="4325" hidden="1" x14ac:dyDescent="0.3"/>
    <row r="4326" hidden="1" x14ac:dyDescent="0.3"/>
    <row r="4327" hidden="1" x14ac:dyDescent="0.3"/>
    <row r="4328" hidden="1" x14ac:dyDescent="0.3"/>
    <row r="4329" hidden="1" x14ac:dyDescent="0.3"/>
    <row r="4330" hidden="1" x14ac:dyDescent="0.3"/>
    <row r="4331" hidden="1" x14ac:dyDescent="0.3"/>
    <row r="4332" hidden="1" x14ac:dyDescent="0.3"/>
    <row r="4333" hidden="1" x14ac:dyDescent="0.3"/>
    <row r="4334" hidden="1" x14ac:dyDescent="0.3"/>
    <row r="4335" hidden="1" x14ac:dyDescent="0.3"/>
    <row r="4336" hidden="1" x14ac:dyDescent="0.3"/>
    <row r="4337" hidden="1" x14ac:dyDescent="0.3"/>
    <row r="4338" hidden="1" x14ac:dyDescent="0.3"/>
    <row r="4339" hidden="1" x14ac:dyDescent="0.3"/>
    <row r="4340" hidden="1" x14ac:dyDescent="0.3"/>
    <row r="4341" hidden="1" x14ac:dyDescent="0.3"/>
    <row r="4342" hidden="1" x14ac:dyDescent="0.3"/>
    <row r="4343" hidden="1" x14ac:dyDescent="0.3"/>
    <row r="4344" hidden="1" x14ac:dyDescent="0.3"/>
    <row r="4345" hidden="1" x14ac:dyDescent="0.3"/>
    <row r="4346" hidden="1" x14ac:dyDescent="0.3"/>
    <row r="4347" hidden="1" x14ac:dyDescent="0.3"/>
    <row r="4348" hidden="1" x14ac:dyDescent="0.3"/>
    <row r="4349" hidden="1" x14ac:dyDescent="0.3"/>
    <row r="4350" hidden="1" x14ac:dyDescent="0.3"/>
    <row r="4351" hidden="1" x14ac:dyDescent="0.3"/>
    <row r="4352" hidden="1" x14ac:dyDescent="0.3"/>
    <row r="4353" hidden="1" x14ac:dyDescent="0.3"/>
    <row r="4354" hidden="1" x14ac:dyDescent="0.3"/>
    <row r="4355" hidden="1" x14ac:dyDescent="0.3"/>
    <row r="4356" hidden="1" x14ac:dyDescent="0.3"/>
    <row r="4357" hidden="1" x14ac:dyDescent="0.3"/>
    <row r="4358" hidden="1" x14ac:dyDescent="0.3"/>
    <row r="4359" hidden="1" x14ac:dyDescent="0.3"/>
    <row r="4360" hidden="1" x14ac:dyDescent="0.3"/>
    <row r="4361" hidden="1" x14ac:dyDescent="0.3"/>
    <row r="4362" hidden="1" x14ac:dyDescent="0.3"/>
    <row r="4363" hidden="1" x14ac:dyDescent="0.3"/>
    <row r="4364" hidden="1" x14ac:dyDescent="0.3"/>
    <row r="4365" hidden="1" x14ac:dyDescent="0.3"/>
    <row r="4366" hidden="1" x14ac:dyDescent="0.3"/>
    <row r="4367" hidden="1" x14ac:dyDescent="0.3"/>
    <row r="4368" hidden="1" x14ac:dyDescent="0.3"/>
    <row r="4369" hidden="1" x14ac:dyDescent="0.3"/>
    <row r="4370" hidden="1" x14ac:dyDescent="0.3"/>
    <row r="4371" hidden="1" x14ac:dyDescent="0.3"/>
    <row r="4372" hidden="1" x14ac:dyDescent="0.3"/>
    <row r="4373" hidden="1" x14ac:dyDescent="0.3"/>
    <row r="4374" hidden="1" x14ac:dyDescent="0.3"/>
    <row r="4375" hidden="1" x14ac:dyDescent="0.3"/>
    <row r="4376" hidden="1" x14ac:dyDescent="0.3"/>
    <row r="4377" hidden="1" x14ac:dyDescent="0.3"/>
    <row r="4378" hidden="1" x14ac:dyDescent="0.3"/>
    <row r="4379" hidden="1" x14ac:dyDescent="0.3"/>
    <row r="4380" hidden="1" x14ac:dyDescent="0.3"/>
    <row r="4381" hidden="1" x14ac:dyDescent="0.3"/>
    <row r="4382" hidden="1" x14ac:dyDescent="0.3"/>
    <row r="4383" hidden="1" x14ac:dyDescent="0.3"/>
    <row r="4384" hidden="1" x14ac:dyDescent="0.3"/>
    <row r="4385" hidden="1" x14ac:dyDescent="0.3"/>
    <row r="4386" hidden="1" x14ac:dyDescent="0.3"/>
    <row r="4387" hidden="1" x14ac:dyDescent="0.3"/>
    <row r="4388" hidden="1" x14ac:dyDescent="0.3"/>
    <row r="4389" hidden="1" x14ac:dyDescent="0.3"/>
    <row r="4390" hidden="1" x14ac:dyDescent="0.3"/>
    <row r="4391" hidden="1" x14ac:dyDescent="0.3"/>
    <row r="4392" hidden="1" x14ac:dyDescent="0.3"/>
    <row r="4393" hidden="1" x14ac:dyDescent="0.3"/>
    <row r="4394" hidden="1" x14ac:dyDescent="0.3"/>
    <row r="4395" hidden="1" x14ac:dyDescent="0.3"/>
    <row r="4396" hidden="1" x14ac:dyDescent="0.3"/>
    <row r="4397" hidden="1" x14ac:dyDescent="0.3"/>
    <row r="4398" hidden="1" x14ac:dyDescent="0.3"/>
    <row r="4399" hidden="1" x14ac:dyDescent="0.3"/>
    <row r="4400" hidden="1" x14ac:dyDescent="0.3"/>
    <row r="4401" hidden="1" x14ac:dyDescent="0.3"/>
    <row r="4402" hidden="1" x14ac:dyDescent="0.3"/>
    <row r="4403" hidden="1" x14ac:dyDescent="0.3"/>
    <row r="4404" hidden="1" x14ac:dyDescent="0.3"/>
    <row r="4405" hidden="1" x14ac:dyDescent="0.3"/>
    <row r="4406" hidden="1" x14ac:dyDescent="0.3"/>
    <row r="4407" hidden="1" x14ac:dyDescent="0.3"/>
    <row r="4408" hidden="1" x14ac:dyDescent="0.3"/>
    <row r="4409" hidden="1" x14ac:dyDescent="0.3"/>
    <row r="4410" hidden="1" x14ac:dyDescent="0.3"/>
    <row r="4411" hidden="1" x14ac:dyDescent="0.3"/>
    <row r="4412" hidden="1" x14ac:dyDescent="0.3"/>
    <row r="4413" hidden="1" x14ac:dyDescent="0.3"/>
    <row r="4414" hidden="1" x14ac:dyDescent="0.3"/>
    <row r="4415" hidden="1" x14ac:dyDescent="0.3"/>
    <row r="4416" hidden="1" x14ac:dyDescent="0.3"/>
    <row r="4417" hidden="1" x14ac:dyDescent="0.3"/>
    <row r="4418" hidden="1" x14ac:dyDescent="0.3"/>
    <row r="4419" hidden="1" x14ac:dyDescent="0.3"/>
    <row r="4420" hidden="1" x14ac:dyDescent="0.3"/>
    <row r="4421" hidden="1" x14ac:dyDescent="0.3"/>
    <row r="4422" hidden="1" x14ac:dyDescent="0.3"/>
    <row r="4423" hidden="1" x14ac:dyDescent="0.3"/>
    <row r="4424" hidden="1" x14ac:dyDescent="0.3"/>
    <row r="4425" hidden="1" x14ac:dyDescent="0.3"/>
    <row r="4426" hidden="1" x14ac:dyDescent="0.3"/>
    <row r="4427" hidden="1" x14ac:dyDescent="0.3"/>
    <row r="4428" hidden="1" x14ac:dyDescent="0.3"/>
    <row r="4429" hidden="1" x14ac:dyDescent="0.3"/>
    <row r="4430" hidden="1" x14ac:dyDescent="0.3"/>
    <row r="4431" hidden="1" x14ac:dyDescent="0.3"/>
    <row r="4432" hidden="1" x14ac:dyDescent="0.3"/>
    <row r="4433" hidden="1" x14ac:dyDescent="0.3"/>
    <row r="4434" hidden="1" x14ac:dyDescent="0.3"/>
    <row r="4435" hidden="1" x14ac:dyDescent="0.3"/>
    <row r="4436" hidden="1" x14ac:dyDescent="0.3"/>
    <row r="4437" hidden="1" x14ac:dyDescent="0.3"/>
    <row r="4438" hidden="1" x14ac:dyDescent="0.3"/>
    <row r="4439" hidden="1" x14ac:dyDescent="0.3"/>
    <row r="4440" hidden="1" x14ac:dyDescent="0.3"/>
    <row r="4441" hidden="1" x14ac:dyDescent="0.3"/>
    <row r="4442" hidden="1" x14ac:dyDescent="0.3"/>
    <row r="4443" hidden="1" x14ac:dyDescent="0.3"/>
    <row r="4444" hidden="1" x14ac:dyDescent="0.3"/>
    <row r="4445" hidden="1" x14ac:dyDescent="0.3"/>
    <row r="4446" hidden="1" x14ac:dyDescent="0.3"/>
    <row r="4447" hidden="1" x14ac:dyDescent="0.3"/>
    <row r="4448" hidden="1" x14ac:dyDescent="0.3"/>
    <row r="4449" hidden="1" x14ac:dyDescent="0.3"/>
    <row r="4450" hidden="1" x14ac:dyDescent="0.3"/>
    <row r="4451" hidden="1" x14ac:dyDescent="0.3"/>
    <row r="4452" hidden="1" x14ac:dyDescent="0.3"/>
    <row r="4453" hidden="1" x14ac:dyDescent="0.3"/>
    <row r="4454" hidden="1" x14ac:dyDescent="0.3"/>
    <row r="4455" hidden="1" x14ac:dyDescent="0.3"/>
    <row r="4456" hidden="1" x14ac:dyDescent="0.3"/>
    <row r="4457" hidden="1" x14ac:dyDescent="0.3"/>
    <row r="4458" hidden="1" x14ac:dyDescent="0.3"/>
    <row r="4459" hidden="1" x14ac:dyDescent="0.3"/>
    <row r="4460" hidden="1" x14ac:dyDescent="0.3"/>
    <row r="4461" hidden="1" x14ac:dyDescent="0.3"/>
    <row r="4462" hidden="1" x14ac:dyDescent="0.3"/>
    <row r="4463" hidden="1" x14ac:dyDescent="0.3"/>
    <row r="4464" hidden="1" x14ac:dyDescent="0.3"/>
    <row r="4465" hidden="1" x14ac:dyDescent="0.3"/>
    <row r="4466" hidden="1" x14ac:dyDescent="0.3"/>
    <row r="4467" hidden="1" x14ac:dyDescent="0.3"/>
    <row r="4468" hidden="1" x14ac:dyDescent="0.3"/>
    <row r="4469" hidden="1" x14ac:dyDescent="0.3"/>
    <row r="4470" hidden="1" x14ac:dyDescent="0.3"/>
    <row r="4471" hidden="1" x14ac:dyDescent="0.3"/>
    <row r="4472" hidden="1" x14ac:dyDescent="0.3"/>
    <row r="4473" hidden="1" x14ac:dyDescent="0.3"/>
    <row r="4474" hidden="1" x14ac:dyDescent="0.3"/>
    <row r="4475" hidden="1" x14ac:dyDescent="0.3"/>
    <row r="4476" hidden="1" x14ac:dyDescent="0.3"/>
    <row r="4477" hidden="1" x14ac:dyDescent="0.3"/>
    <row r="4478" hidden="1" x14ac:dyDescent="0.3"/>
    <row r="4479" hidden="1" x14ac:dyDescent="0.3"/>
    <row r="4480" hidden="1" x14ac:dyDescent="0.3"/>
    <row r="4481" hidden="1" x14ac:dyDescent="0.3"/>
    <row r="4482" hidden="1" x14ac:dyDescent="0.3"/>
    <row r="4483" hidden="1" x14ac:dyDescent="0.3"/>
    <row r="4484" hidden="1" x14ac:dyDescent="0.3"/>
    <row r="4485" hidden="1" x14ac:dyDescent="0.3"/>
    <row r="4486" hidden="1" x14ac:dyDescent="0.3"/>
    <row r="4487" hidden="1" x14ac:dyDescent="0.3"/>
    <row r="4488" hidden="1" x14ac:dyDescent="0.3"/>
    <row r="4489" hidden="1" x14ac:dyDescent="0.3"/>
    <row r="4490" hidden="1" x14ac:dyDescent="0.3"/>
    <row r="4491" hidden="1" x14ac:dyDescent="0.3"/>
    <row r="4492" hidden="1" x14ac:dyDescent="0.3"/>
    <row r="4493" hidden="1" x14ac:dyDescent="0.3"/>
    <row r="4494" hidden="1" x14ac:dyDescent="0.3"/>
    <row r="4495" hidden="1" x14ac:dyDescent="0.3"/>
    <row r="4496" hidden="1" x14ac:dyDescent="0.3"/>
    <row r="4497" hidden="1" x14ac:dyDescent="0.3"/>
    <row r="4498" hidden="1" x14ac:dyDescent="0.3"/>
    <row r="4499" hidden="1" x14ac:dyDescent="0.3"/>
    <row r="4500" hidden="1" x14ac:dyDescent="0.3"/>
    <row r="4501" hidden="1" x14ac:dyDescent="0.3"/>
    <row r="4502" hidden="1" x14ac:dyDescent="0.3"/>
    <row r="4503" hidden="1" x14ac:dyDescent="0.3"/>
    <row r="4504" hidden="1" x14ac:dyDescent="0.3"/>
    <row r="4505" hidden="1" x14ac:dyDescent="0.3"/>
    <row r="4506" hidden="1" x14ac:dyDescent="0.3"/>
    <row r="4507" hidden="1" x14ac:dyDescent="0.3"/>
    <row r="4508" hidden="1" x14ac:dyDescent="0.3"/>
    <row r="4509" hidden="1" x14ac:dyDescent="0.3"/>
    <row r="4510" hidden="1" x14ac:dyDescent="0.3"/>
    <row r="4511" hidden="1" x14ac:dyDescent="0.3"/>
    <row r="4512" hidden="1" x14ac:dyDescent="0.3"/>
    <row r="4513" hidden="1" x14ac:dyDescent="0.3"/>
    <row r="4514" hidden="1" x14ac:dyDescent="0.3"/>
    <row r="4515" hidden="1" x14ac:dyDescent="0.3"/>
    <row r="4516" hidden="1" x14ac:dyDescent="0.3"/>
    <row r="4517" hidden="1" x14ac:dyDescent="0.3"/>
    <row r="4518" hidden="1" x14ac:dyDescent="0.3"/>
    <row r="4519" hidden="1" x14ac:dyDescent="0.3"/>
    <row r="4520" hidden="1" x14ac:dyDescent="0.3"/>
    <row r="4521" hidden="1" x14ac:dyDescent="0.3"/>
    <row r="4522" hidden="1" x14ac:dyDescent="0.3"/>
    <row r="4523" hidden="1" x14ac:dyDescent="0.3"/>
    <row r="4524" hidden="1" x14ac:dyDescent="0.3"/>
    <row r="4525" hidden="1" x14ac:dyDescent="0.3"/>
    <row r="4526" hidden="1" x14ac:dyDescent="0.3"/>
    <row r="4527" hidden="1" x14ac:dyDescent="0.3"/>
    <row r="4528" hidden="1" x14ac:dyDescent="0.3"/>
    <row r="4529" hidden="1" x14ac:dyDescent="0.3"/>
    <row r="4530" hidden="1" x14ac:dyDescent="0.3"/>
    <row r="4531" hidden="1" x14ac:dyDescent="0.3"/>
    <row r="4532" hidden="1" x14ac:dyDescent="0.3"/>
    <row r="4533" hidden="1" x14ac:dyDescent="0.3"/>
    <row r="4534" hidden="1" x14ac:dyDescent="0.3"/>
    <row r="4535" hidden="1" x14ac:dyDescent="0.3"/>
    <row r="4536" hidden="1" x14ac:dyDescent="0.3"/>
    <row r="4537" hidden="1" x14ac:dyDescent="0.3"/>
    <row r="4538" hidden="1" x14ac:dyDescent="0.3"/>
    <row r="4539" hidden="1" x14ac:dyDescent="0.3"/>
    <row r="4540" hidden="1" x14ac:dyDescent="0.3"/>
    <row r="4541" hidden="1" x14ac:dyDescent="0.3"/>
    <row r="4542" hidden="1" x14ac:dyDescent="0.3"/>
    <row r="4543" hidden="1" x14ac:dyDescent="0.3"/>
    <row r="4544" hidden="1" x14ac:dyDescent="0.3"/>
    <row r="4545" hidden="1" x14ac:dyDescent="0.3"/>
    <row r="4546" hidden="1" x14ac:dyDescent="0.3"/>
    <row r="4547" hidden="1" x14ac:dyDescent="0.3"/>
    <row r="4548" hidden="1" x14ac:dyDescent="0.3"/>
    <row r="4549" hidden="1" x14ac:dyDescent="0.3"/>
    <row r="4550" hidden="1" x14ac:dyDescent="0.3"/>
    <row r="4551" hidden="1" x14ac:dyDescent="0.3"/>
    <row r="4552" hidden="1" x14ac:dyDescent="0.3"/>
    <row r="4553" hidden="1" x14ac:dyDescent="0.3"/>
    <row r="4554" hidden="1" x14ac:dyDescent="0.3"/>
    <row r="4555" hidden="1" x14ac:dyDescent="0.3"/>
    <row r="4556" hidden="1" x14ac:dyDescent="0.3"/>
    <row r="4557" hidden="1" x14ac:dyDescent="0.3"/>
    <row r="4558" hidden="1" x14ac:dyDescent="0.3"/>
    <row r="4559" hidden="1" x14ac:dyDescent="0.3"/>
    <row r="4560" hidden="1" x14ac:dyDescent="0.3"/>
    <row r="4561" hidden="1" x14ac:dyDescent="0.3"/>
    <row r="4562" hidden="1" x14ac:dyDescent="0.3"/>
    <row r="4563" hidden="1" x14ac:dyDescent="0.3"/>
    <row r="4564" hidden="1" x14ac:dyDescent="0.3"/>
    <row r="4565" hidden="1" x14ac:dyDescent="0.3"/>
    <row r="4566" hidden="1" x14ac:dyDescent="0.3"/>
    <row r="4567" hidden="1" x14ac:dyDescent="0.3"/>
    <row r="4568" hidden="1" x14ac:dyDescent="0.3"/>
    <row r="4569" hidden="1" x14ac:dyDescent="0.3"/>
    <row r="4570" hidden="1" x14ac:dyDescent="0.3"/>
    <row r="4571" hidden="1" x14ac:dyDescent="0.3"/>
    <row r="4572" hidden="1" x14ac:dyDescent="0.3"/>
    <row r="4573" hidden="1" x14ac:dyDescent="0.3"/>
    <row r="4574" hidden="1" x14ac:dyDescent="0.3"/>
    <row r="4575" hidden="1" x14ac:dyDescent="0.3"/>
    <row r="4576" hidden="1" x14ac:dyDescent="0.3"/>
    <row r="4577" hidden="1" x14ac:dyDescent="0.3"/>
    <row r="4578" hidden="1" x14ac:dyDescent="0.3"/>
    <row r="4579" hidden="1" x14ac:dyDescent="0.3"/>
    <row r="4580" hidden="1" x14ac:dyDescent="0.3"/>
    <row r="4581" hidden="1" x14ac:dyDescent="0.3"/>
    <row r="4582" hidden="1" x14ac:dyDescent="0.3"/>
    <row r="4583" hidden="1" x14ac:dyDescent="0.3"/>
    <row r="4584" hidden="1" x14ac:dyDescent="0.3"/>
    <row r="4585" hidden="1" x14ac:dyDescent="0.3"/>
    <row r="4586" hidden="1" x14ac:dyDescent="0.3"/>
    <row r="4587" hidden="1" x14ac:dyDescent="0.3"/>
    <row r="4588" hidden="1" x14ac:dyDescent="0.3"/>
    <row r="4589" hidden="1" x14ac:dyDescent="0.3"/>
    <row r="4590" hidden="1" x14ac:dyDescent="0.3"/>
    <row r="4591" hidden="1" x14ac:dyDescent="0.3"/>
    <row r="4592" hidden="1" x14ac:dyDescent="0.3"/>
    <row r="4593" hidden="1" x14ac:dyDescent="0.3"/>
    <row r="4594" hidden="1" x14ac:dyDescent="0.3"/>
    <row r="4595" hidden="1" x14ac:dyDescent="0.3"/>
    <row r="4596" hidden="1" x14ac:dyDescent="0.3"/>
    <row r="4597" hidden="1" x14ac:dyDescent="0.3"/>
    <row r="4598" hidden="1" x14ac:dyDescent="0.3"/>
    <row r="4599" hidden="1" x14ac:dyDescent="0.3"/>
    <row r="4600" hidden="1" x14ac:dyDescent="0.3"/>
    <row r="4601" hidden="1" x14ac:dyDescent="0.3"/>
    <row r="4602" hidden="1" x14ac:dyDescent="0.3"/>
    <row r="4603" hidden="1" x14ac:dyDescent="0.3"/>
    <row r="4604" hidden="1" x14ac:dyDescent="0.3"/>
    <row r="4605" hidden="1" x14ac:dyDescent="0.3"/>
    <row r="4606" hidden="1" x14ac:dyDescent="0.3"/>
    <row r="4607" hidden="1" x14ac:dyDescent="0.3"/>
    <row r="4608" hidden="1" x14ac:dyDescent="0.3"/>
    <row r="4609" hidden="1" x14ac:dyDescent="0.3"/>
    <row r="4610" hidden="1" x14ac:dyDescent="0.3"/>
    <row r="4611" hidden="1" x14ac:dyDescent="0.3"/>
    <row r="4612" hidden="1" x14ac:dyDescent="0.3"/>
    <row r="4613" hidden="1" x14ac:dyDescent="0.3"/>
    <row r="4614" hidden="1" x14ac:dyDescent="0.3"/>
    <row r="4615" hidden="1" x14ac:dyDescent="0.3"/>
    <row r="4616" hidden="1" x14ac:dyDescent="0.3"/>
    <row r="4617" hidden="1" x14ac:dyDescent="0.3"/>
    <row r="4618" hidden="1" x14ac:dyDescent="0.3"/>
    <row r="4619" hidden="1" x14ac:dyDescent="0.3"/>
    <row r="4620" hidden="1" x14ac:dyDescent="0.3"/>
  </sheetData>
  <autoFilter ref="B1:E4620" xr:uid="{A6C98148-4285-4D30-9A5A-12A9D652C591}">
    <filterColumn colId="1">
      <customFilters>
        <customFilter operator="notEqual" val=" "/>
      </customFilters>
    </filterColumn>
    <filterColumn colId="2">
      <filters>
        <filter val="0"/>
      </filters>
    </filterColumn>
    <sortState xmlns:xlrd2="http://schemas.microsoft.com/office/spreadsheetml/2017/richdata2" ref="B2:E4193">
      <sortCondition ref="C1:C4620"/>
    </sortState>
  </autoFilter>
  <sortState xmlns:xlrd2="http://schemas.microsoft.com/office/spreadsheetml/2017/richdata2" ref="B8:B4619">
    <sortCondition ref="B8:B461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AACA-39B8-4A27-ADF1-7C6EB07D61EE}">
  <dimension ref="B5:AH237"/>
  <sheetViews>
    <sheetView zoomScale="70" zoomScaleNormal="70" workbookViewId="0">
      <selection activeCell="C21" sqref="C21"/>
    </sheetView>
  </sheetViews>
  <sheetFormatPr defaultRowHeight="14.4" x14ac:dyDescent="0.3"/>
  <cols>
    <col min="5" max="5" width="13.6640625" bestFit="1" customWidth="1"/>
    <col min="11" max="11" width="9.21875" bestFit="1" customWidth="1"/>
    <col min="17" max="17" width="17.5546875" bestFit="1" customWidth="1"/>
    <col min="23" max="23" width="11.44140625" bestFit="1" customWidth="1"/>
  </cols>
  <sheetData>
    <row r="5" spans="2:34" x14ac:dyDescent="0.3">
      <c r="B5" s="56" t="s">
        <v>41</v>
      </c>
      <c r="C5" s="56" t="s">
        <v>39</v>
      </c>
      <c r="D5" s="10"/>
    </row>
    <row r="6" spans="2:34" x14ac:dyDescent="0.3">
      <c r="B6" s="56" t="s">
        <v>42</v>
      </c>
      <c r="C6" s="60">
        <v>36</v>
      </c>
      <c r="D6" s="10"/>
    </row>
    <row r="7" spans="2:34" x14ac:dyDescent="0.3">
      <c r="B7" s="56" t="s">
        <v>43</v>
      </c>
      <c r="C7" s="60">
        <v>37</v>
      </c>
      <c r="D7" s="10"/>
    </row>
    <row r="8" spans="2:34" x14ac:dyDescent="0.3">
      <c r="B8" s="56" t="s">
        <v>44</v>
      </c>
      <c r="C8" s="60">
        <v>38</v>
      </c>
      <c r="D8" s="10"/>
    </row>
    <row r="9" spans="2:34" x14ac:dyDescent="0.3">
      <c r="B9" s="56" t="s">
        <v>45</v>
      </c>
      <c r="C9" s="60">
        <v>50</v>
      </c>
      <c r="D9" s="10"/>
    </row>
    <row r="10" spans="2:34" x14ac:dyDescent="0.3">
      <c r="B10" s="56" t="s">
        <v>46</v>
      </c>
      <c r="C10" s="60">
        <v>39</v>
      </c>
      <c r="D10" s="10"/>
    </row>
    <row r="11" spans="2:34" x14ac:dyDescent="0.3">
      <c r="B11" s="56" t="s">
        <v>160</v>
      </c>
      <c r="C11" s="60">
        <v>43</v>
      </c>
    </row>
    <row r="14" spans="2:34" x14ac:dyDescent="0.3">
      <c r="F14" s="66" t="s">
        <v>38</v>
      </c>
      <c r="G14" s="66"/>
      <c r="H14" s="66"/>
      <c r="I14" s="66"/>
      <c r="J14" s="66"/>
      <c r="L14" s="66" t="s">
        <v>163</v>
      </c>
      <c r="M14" s="66"/>
      <c r="N14" s="66"/>
      <c r="O14" s="66"/>
      <c r="P14" s="66"/>
      <c r="R14" s="66" t="s">
        <v>49</v>
      </c>
      <c r="S14" s="66"/>
      <c r="T14" s="66"/>
      <c r="U14" s="66"/>
      <c r="V14" s="66"/>
      <c r="X14" s="66" t="s">
        <v>48</v>
      </c>
      <c r="Y14" s="66"/>
      <c r="Z14" s="66"/>
      <c r="AA14" s="66"/>
      <c r="AB14" s="66"/>
      <c r="AD14" s="66" t="s">
        <v>47</v>
      </c>
      <c r="AE14" s="66"/>
      <c r="AF14" s="66"/>
      <c r="AG14" s="66"/>
      <c r="AH14" s="66"/>
    </row>
    <row r="15" spans="2:34" x14ac:dyDescent="0.3">
      <c r="F15" s="42" t="s">
        <v>37</v>
      </c>
      <c r="G15" s="42" t="s">
        <v>29</v>
      </c>
      <c r="H15" s="42" t="s">
        <v>30</v>
      </c>
      <c r="I15" s="42" t="s">
        <v>39</v>
      </c>
      <c r="J15" s="42" t="s">
        <v>40</v>
      </c>
      <c r="L15" s="42" t="s">
        <v>37</v>
      </c>
      <c r="M15" s="42" t="s">
        <v>29</v>
      </c>
      <c r="N15" s="42" t="s">
        <v>30</v>
      </c>
      <c r="O15" s="42" t="s">
        <v>39</v>
      </c>
      <c r="P15" s="42" t="s">
        <v>40</v>
      </c>
      <c r="R15" s="42" t="s">
        <v>37</v>
      </c>
      <c r="S15" s="42" t="s">
        <v>29</v>
      </c>
      <c r="T15" s="42" t="s">
        <v>30</v>
      </c>
      <c r="U15" s="42" t="s">
        <v>39</v>
      </c>
      <c r="V15" s="42" t="s">
        <v>40</v>
      </c>
      <c r="X15" s="42" t="s">
        <v>37</v>
      </c>
      <c r="Y15" s="42" t="s">
        <v>29</v>
      </c>
      <c r="Z15" s="42" t="s">
        <v>30</v>
      </c>
      <c r="AA15" s="42" t="s">
        <v>39</v>
      </c>
      <c r="AB15" s="42" t="s">
        <v>40</v>
      </c>
      <c r="AD15" s="42" t="s">
        <v>37</v>
      </c>
      <c r="AE15" s="42" t="s">
        <v>29</v>
      </c>
      <c r="AF15" s="42" t="s">
        <v>30</v>
      </c>
      <c r="AG15" s="42" t="s">
        <v>39</v>
      </c>
      <c r="AH15" s="42" t="s">
        <v>40</v>
      </c>
    </row>
    <row r="16" spans="2:34" x14ac:dyDescent="0.3">
      <c r="E16" s="27" t="s">
        <v>38</v>
      </c>
      <c r="F16" s="26">
        <v>373</v>
      </c>
      <c r="G16" s="26">
        <v>-23.1</v>
      </c>
      <c r="H16" s="26">
        <v>0</v>
      </c>
      <c r="I16" s="29">
        <f t="shared" ref="I16:I47" si="0">$C$10</f>
        <v>39</v>
      </c>
      <c r="J16" s="29">
        <v>0</v>
      </c>
      <c r="K16" s="40" t="s">
        <v>167</v>
      </c>
      <c r="L16" s="26">
        <v>63</v>
      </c>
      <c r="M16" s="26">
        <v>-3.2</v>
      </c>
      <c r="N16" s="26">
        <v>0</v>
      </c>
      <c r="O16" s="29">
        <f>$C$10</f>
        <v>39</v>
      </c>
      <c r="P16" s="29">
        <v>0</v>
      </c>
      <c r="Q16" s="20" t="s">
        <v>49</v>
      </c>
      <c r="R16" s="26">
        <v>374</v>
      </c>
      <c r="S16" s="26">
        <v>-23.1</v>
      </c>
      <c r="T16" s="57">
        <v>2.57</v>
      </c>
      <c r="U16" s="29">
        <v>37</v>
      </c>
      <c r="V16" s="29">
        <v>1.89E-2</v>
      </c>
      <c r="W16" s="20" t="s">
        <v>48</v>
      </c>
      <c r="X16" s="26">
        <v>373</v>
      </c>
      <c r="Y16" s="26">
        <v>-23.1</v>
      </c>
      <c r="Z16" s="26">
        <v>0</v>
      </c>
      <c r="AA16" s="29">
        <v>38</v>
      </c>
      <c r="AB16" s="29">
        <v>1.2999999999999999E-2</v>
      </c>
      <c r="AC16" s="28" t="s">
        <v>47</v>
      </c>
      <c r="AD16" s="26">
        <v>809</v>
      </c>
      <c r="AE16" s="26">
        <v>-23.1</v>
      </c>
      <c r="AF16" s="26">
        <v>24.1</v>
      </c>
      <c r="AG16" s="29">
        <f>$C$6</f>
        <v>36</v>
      </c>
      <c r="AH16" s="29">
        <v>0</v>
      </c>
    </row>
    <row r="17" spans="6:34" x14ac:dyDescent="0.3">
      <c r="F17" s="26">
        <v>1548</v>
      </c>
      <c r="G17" s="26">
        <v>-22.6</v>
      </c>
      <c r="H17" s="26">
        <v>0</v>
      </c>
      <c r="I17" s="29">
        <f t="shared" si="0"/>
        <v>39</v>
      </c>
      <c r="J17" s="29">
        <f>IF(AND(G17&gt;G16,G18&gt;G17),(G18-G16)/2*I17*10^-3,0)</f>
        <v>1.95E-2</v>
      </c>
      <c r="L17" s="26">
        <v>65</v>
      </c>
      <c r="M17" s="26">
        <v>-3.2</v>
      </c>
      <c r="N17" s="26">
        <v>0.433333333333</v>
      </c>
      <c r="O17" s="29">
        <f t="shared" ref="O17:O81" si="1">$C$10</f>
        <v>39</v>
      </c>
      <c r="P17" s="29">
        <f>IF(AND(N17&gt;N16,N18&gt;N17),(N18-N16)/2*O17*10^-3,0)</f>
        <v>1.69000000000065E-2</v>
      </c>
      <c r="R17" s="26">
        <v>1943</v>
      </c>
      <c r="S17" s="26">
        <v>-22.662500000000001</v>
      </c>
      <c r="T17" s="57">
        <v>2.5718749999999999</v>
      </c>
      <c r="U17" s="29">
        <v>37</v>
      </c>
      <c r="V17" s="29">
        <v>1.89E-2</v>
      </c>
      <c r="X17" s="26">
        <v>374</v>
      </c>
      <c r="Y17" s="26">
        <v>-23.1</v>
      </c>
      <c r="Z17" s="26">
        <v>2.57</v>
      </c>
      <c r="AA17" s="29">
        <v>38</v>
      </c>
      <c r="AB17" s="29">
        <v>1.2999999999999999E-2</v>
      </c>
      <c r="AD17" s="26">
        <v>2273</v>
      </c>
      <c r="AE17" s="26">
        <v>-22.8</v>
      </c>
      <c r="AF17" s="26">
        <v>24.1</v>
      </c>
      <c r="AG17" s="29">
        <f t="shared" ref="AG17:AG80" si="2">$C$6</f>
        <v>36</v>
      </c>
      <c r="AH17" s="29">
        <f>(AE18-AE16)/2*AG17*10^-3</f>
        <v>1.0800000000000027E-2</v>
      </c>
    </row>
    <row r="18" spans="6:34" x14ac:dyDescent="0.3">
      <c r="F18" s="26">
        <v>1547</v>
      </c>
      <c r="G18" s="26">
        <v>-22.1</v>
      </c>
      <c r="H18" s="26">
        <v>0</v>
      </c>
      <c r="I18" s="29">
        <f t="shared" si="0"/>
        <v>39</v>
      </c>
      <c r="J18" s="29">
        <f t="shared" ref="J18:J81" si="3">IF(AND(G18&gt;G17,G19&gt;G18),(G19-G17)/2*I18*10^-3,0)</f>
        <v>1.95E-2</v>
      </c>
      <c r="L18" s="26">
        <v>66</v>
      </c>
      <c r="M18" s="26">
        <v>-3.2</v>
      </c>
      <c r="N18" s="26">
        <v>0.86666666666699999</v>
      </c>
      <c r="O18" s="29">
        <f t="shared" si="1"/>
        <v>39</v>
      </c>
      <c r="P18" s="29">
        <f t="shared" ref="P18:P80" si="4">IF(AND(N18&gt;N17,N19&gt;N18),(N19-N17)/2*O18*10^-3,0)</f>
        <v>1.69000000000065E-2</v>
      </c>
      <c r="R18" s="26">
        <v>1942</v>
      </c>
      <c r="S18" s="26">
        <v>-22.225000000000001</v>
      </c>
      <c r="T18" s="57">
        <v>2.57375</v>
      </c>
      <c r="U18" s="29">
        <v>37</v>
      </c>
      <c r="V18" s="29">
        <v>1.89E-2</v>
      </c>
      <c r="X18" s="26">
        <v>375</v>
      </c>
      <c r="Y18" s="26">
        <v>-23.1</v>
      </c>
      <c r="Z18" s="26">
        <v>0.428333333333</v>
      </c>
      <c r="AA18" s="29">
        <v>38</v>
      </c>
      <c r="AB18" s="29">
        <v>1.2999999999999999E-2</v>
      </c>
      <c r="AD18" s="26">
        <v>2272</v>
      </c>
      <c r="AE18" s="26">
        <v>-22.5</v>
      </c>
      <c r="AF18" s="26">
        <v>24.1</v>
      </c>
      <c r="AG18" s="29">
        <f t="shared" si="2"/>
        <v>36</v>
      </c>
      <c r="AH18" s="29">
        <f t="shared" ref="AH18:AH81" si="5">(AE19-AE17)/2*AG18*10^-3</f>
        <v>1.0800000000000027E-2</v>
      </c>
    </row>
    <row r="19" spans="6:34" x14ac:dyDescent="0.3">
      <c r="F19" s="26">
        <v>1546</v>
      </c>
      <c r="G19" s="26">
        <v>-21.6</v>
      </c>
      <c r="H19" s="26">
        <v>0</v>
      </c>
      <c r="I19" s="29">
        <f t="shared" si="0"/>
        <v>39</v>
      </c>
      <c r="J19" s="29">
        <f t="shared" si="3"/>
        <v>1.95E-2</v>
      </c>
      <c r="L19" s="26">
        <v>67</v>
      </c>
      <c r="M19" s="26">
        <v>-3.2</v>
      </c>
      <c r="N19" s="26">
        <v>1.3</v>
      </c>
      <c r="O19" s="29">
        <f t="shared" si="1"/>
        <v>39</v>
      </c>
      <c r="P19" s="29">
        <f t="shared" si="4"/>
        <v>1.68999999999285E-2</v>
      </c>
      <c r="R19" s="26">
        <v>1941</v>
      </c>
      <c r="S19" s="26">
        <v>-21.787500000000001</v>
      </c>
      <c r="T19" s="57">
        <v>2.5756250000000001</v>
      </c>
      <c r="U19" s="29">
        <v>37</v>
      </c>
      <c r="V19" s="29">
        <v>1.89E-2</v>
      </c>
      <c r="X19" s="26">
        <v>376</v>
      </c>
      <c r="Y19" s="26">
        <v>-23.1</v>
      </c>
      <c r="Z19" s="26">
        <v>0.85666666666699998</v>
      </c>
      <c r="AA19" s="29">
        <v>38</v>
      </c>
      <c r="AB19" s="29">
        <f t="shared" ref="AB19:AB81" si="6">IF(AND(Z19&gt;Z18,Z20&gt;Z19),(Z20-Z18)/2*AA19*10^-3,0)</f>
        <v>1.6276666666673E-2</v>
      </c>
      <c r="AD19" s="26">
        <v>2271</v>
      </c>
      <c r="AE19" s="26">
        <v>-22.2</v>
      </c>
      <c r="AF19" s="26">
        <v>24.1</v>
      </c>
      <c r="AG19" s="29">
        <f t="shared" si="2"/>
        <v>36</v>
      </c>
      <c r="AH19" s="29">
        <f t="shared" si="5"/>
        <v>1.0800000000000027E-2</v>
      </c>
    </row>
    <row r="20" spans="6:34" x14ac:dyDescent="0.3">
      <c r="F20" s="26">
        <v>1545</v>
      </c>
      <c r="G20" s="26">
        <v>-21.1</v>
      </c>
      <c r="H20" s="26">
        <v>0</v>
      </c>
      <c r="I20" s="29">
        <f t="shared" si="0"/>
        <v>39</v>
      </c>
      <c r="J20" s="29">
        <f t="shared" si="3"/>
        <v>1.95E-2</v>
      </c>
      <c r="L20" s="26">
        <v>68</v>
      </c>
      <c r="M20" s="26">
        <v>-3.2</v>
      </c>
      <c r="N20" s="26">
        <v>1.7333333333300001</v>
      </c>
      <c r="O20" s="29">
        <f t="shared" si="1"/>
        <v>39</v>
      </c>
      <c r="P20" s="29">
        <f t="shared" si="4"/>
        <v>1.6900000000064995E-2</v>
      </c>
      <c r="R20" s="26">
        <v>1940</v>
      </c>
      <c r="S20" s="26">
        <v>-21.35</v>
      </c>
      <c r="T20" s="57">
        <v>2.5775000000000001</v>
      </c>
      <c r="U20" s="29">
        <v>37</v>
      </c>
      <c r="V20" s="29">
        <v>1.89E-2</v>
      </c>
      <c r="X20" s="26">
        <v>377</v>
      </c>
      <c r="Y20" s="26">
        <v>-23.1</v>
      </c>
      <c r="Z20" s="26">
        <v>1.2849999999999999</v>
      </c>
      <c r="AA20" s="29">
        <v>38</v>
      </c>
      <c r="AB20" s="29">
        <f t="shared" si="6"/>
        <v>1.6276666666597002E-2</v>
      </c>
      <c r="AD20" s="26">
        <v>2270</v>
      </c>
      <c r="AE20" s="26">
        <v>-21.9</v>
      </c>
      <c r="AF20" s="26">
        <v>24.1</v>
      </c>
      <c r="AG20" s="29">
        <f t="shared" si="2"/>
        <v>36</v>
      </c>
      <c r="AH20" s="29">
        <f t="shared" si="5"/>
        <v>1.4099999999399999E-2</v>
      </c>
    </row>
    <row r="21" spans="6:34" x14ac:dyDescent="0.3">
      <c r="F21" s="26">
        <v>1544</v>
      </c>
      <c r="G21" s="26">
        <v>-20.6</v>
      </c>
      <c r="H21" s="26">
        <v>0</v>
      </c>
      <c r="I21" s="29">
        <f t="shared" si="0"/>
        <v>39</v>
      </c>
      <c r="J21" s="29">
        <f t="shared" si="3"/>
        <v>1.95E-2</v>
      </c>
      <c r="L21" s="26">
        <v>69</v>
      </c>
      <c r="M21" s="26">
        <v>-3.2</v>
      </c>
      <c r="N21" s="26">
        <v>2.1666666666699999</v>
      </c>
      <c r="O21" s="29">
        <f t="shared" si="1"/>
        <v>39</v>
      </c>
      <c r="P21" s="29">
        <f t="shared" si="4"/>
        <v>1.6900000000064998E-2</v>
      </c>
      <c r="R21" s="26">
        <v>1939</v>
      </c>
      <c r="S21" s="26">
        <v>-20.912500000000001</v>
      </c>
      <c r="T21" s="57">
        <v>2.5793750000000002</v>
      </c>
      <c r="U21" s="29">
        <v>37</v>
      </c>
      <c r="V21" s="29">
        <v>1.89E-2</v>
      </c>
      <c r="X21" s="26">
        <v>378</v>
      </c>
      <c r="Y21" s="26">
        <v>-23.1</v>
      </c>
      <c r="Z21" s="26">
        <v>1.71333333333</v>
      </c>
      <c r="AA21" s="29">
        <v>38</v>
      </c>
      <c r="AB21" s="29">
        <f t="shared" si="6"/>
        <v>1.6276666666730003E-2</v>
      </c>
      <c r="AD21" s="26">
        <v>2314</v>
      </c>
      <c r="AE21" s="26">
        <v>-21.416666666699999</v>
      </c>
      <c r="AF21" s="26">
        <v>24.1</v>
      </c>
      <c r="AG21" s="29">
        <f t="shared" si="2"/>
        <v>36</v>
      </c>
      <c r="AH21" s="29">
        <f t="shared" si="5"/>
        <v>1.7400000000600001E-2</v>
      </c>
    </row>
    <row r="22" spans="6:34" x14ac:dyDescent="0.3">
      <c r="F22" s="26">
        <v>1543</v>
      </c>
      <c r="G22" s="26">
        <v>-20.100000000000001</v>
      </c>
      <c r="H22" s="26">
        <v>0</v>
      </c>
      <c r="I22" s="29">
        <f t="shared" si="0"/>
        <v>39</v>
      </c>
      <c r="J22" s="29">
        <f t="shared" si="3"/>
        <v>1.95E-2</v>
      </c>
      <c r="L22" s="26">
        <v>64</v>
      </c>
      <c r="M22" s="26">
        <v>-3.2</v>
      </c>
      <c r="N22" s="26">
        <v>2.6</v>
      </c>
      <c r="O22" s="29">
        <f t="shared" si="1"/>
        <v>39</v>
      </c>
      <c r="P22" s="29">
        <f t="shared" si="4"/>
        <v>0</v>
      </c>
      <c r="R22" s="26">
        <v>1938</v>
      </c>
      <c r="S22" s="26">
        <v>-20.475000000000001</v>
      </c>
      <c r="T22" s="57">
        <v>2.5812499999999998</v>
      </c>
      <c r="U22" s="29">
        <v>37</v>
      </c>
      <c r="V22" s="29">
        <v>1.89E-2</v>
      </c>
      <c r="X22" s="26">
        <v>379</v>
      </c>
      <c r="Y22" s="26">
        <v>-23.1</v>
      </c>
      <c r="Z22" s="26">
        <v>2.1416666666699999</v>
      </c>
      <c r="AA22" s="29">
        <v>38</v>
      </c>
      <c r="AB22" s="29">
        <f t="shared" si="6"/>
        <v>2.5282666666730003E-2</v>
      </c>
      <c r="AD22" s="26">
        <v>2313</v>
      </c>
      <c r="AE22" s="26">
        <v>-20.933333333299998</v>
      </c>
      <c r="AF22" s="26">
        <v>24.1</v>
      </c>
      <c r="AG22" s="29">
        <f t="shared" si="2"/>
        <v>36</v>
      </c>
      <c r="AH22" s="29">
        <f t="shared" si="5"/>
        <v>1.7400000000600001E-2</v>
      </c>
    </row>
    <row r="23" spans="6:34" x14ac:dyDescent="0.3">
      <c r="F23" s="26">
        <v>1542</v>
      </c>
      <c r="G23" s="26">
        <v>-19.600000000000001</v>
      </c>
      <c r="H23" s="26">
        <v>0</v>
      </c>
      <c r="I23" s="29">
        <f t="shared" si="0"/>
        <v>39</v>
      </c>
      <c r="J23" s="29">
        <f t="shared" si="3"/>
        <v>1.95E-2</v>
      </c>
      <c r="L23" s="26">
        <v>125</v>
      </c>
      <c r="M23" s="26">
        <v>-6.4</v>
      </c>
      <c r="N23" s="26">
        <v>0</v>
      </c>
      <c r="O23" s="29">
        <f t="shared" si="1"/>
        <v>39</v>
      </c>
      <c r="P23" s="29">
        <f t="shared" si="4"/>
        <v>0</v>
      </c>
      <c r="R23" s="26">
        <v>1937</v>
      </c>
      <c r="S23" s="26">
        <v>-20.037500000000001</v>
      </c>
      <c r="T23" s="57">
        <v>2.5831249999999999</v>
      </c>
      <c r="U23" s="29">
        <v>37</v>
      </c>
      <c r="V23" s="29">
        <v>1.89E-2</v>
      </c>
      <c r="X23" s="26">
        <v>436</v>
      </c>
      <c r="Y23" s="26">
        <v>-23.1</v>
      </c>
      <c r="Z23" s="26">
        <v>3.044</v>
      </c>
      <c r="AA23" s="29">
        <v>38</v>
      </c>
      <c r="AB23" s="29">
        <f t="shared" si="6"/>
        <v>2.615033333327E-2</v>
      </c>
      <c r="AD23" s="26">
        <v>2312</v>
      </c>
      <c r="AE23" s="26">
        <v>-20.45</v>
      </c>
      <c r="AF23" s="26">
        <v>24.1</v>
      </c>
      <c r="AG23" s="29">
        <f t="shared" si="2"/>
        <v>36</v>
      </c>
      <c r="AH23" s="29">
        <f t="shared" si="5"/>
        <v>1.7399999998799969E-2</v>
      </c>
    </row>
    <row r="24" spans="6:34" x14ac:dyDescent="0.3">
      <c r="F24" s="26">
        <v>1541</v>
      </c>
      <c r="G24" s="26">
        <v>-19.100000000000001</v>
      </c>
      <c r="H24" s="26">
        <v>0</v>
      </c>
      <c r="I24" s="29">
        <f t="shared" si="0"/>
        <v>39</v>
      </c>
      <c r="J24" s="29">
        <f t="shared" si="3"/>
        <v>1.95E-2</v>
      </c>
      <c r="L24" s="26">
        <v>127</v>
      </c>
      <c r="M24" s="26">
        <v>-6.4</v>
      </c>
      <c r="N24" s="26">
        <v>0.433333333333</v>
      </c>
      <c r="O24" s="29">
        <f t="shared" si="1"/>
        <v>39</v>
      </c>
      <c r="P24" s="29">
        <f t="shared" si="4"/>
        <v>1.69000000000065E-2</v>
      </c>
      <c r="R24" s="26">
        <v>1936</v>
      </c>
      <c r="S24" s="26">
        <v>-19.600000000000001</v>
      </c>
      <c r="T24" s="57">
        <v>2.585</v>
      </c>
      <c r="U24" s="29">
        <v>37</v>
      </c>
      <c r="V24" s="29">
        <v>1.89E-2</v>
      </c>
      <c r="X24" s="26">
        <v>437</v>
      </c>
      <c r="Y24" s="26">
        <v>-23.1</v>
      </c>
      <c r="Z24" s="26">
        <v>3.5179999999999998</v>
      </c>
      <c r="AA24" s="29">
        <v>38</v>
      </c>
      <c r="AB24" s="29">
        <f t="shared" si="6"/>
        <v>1.8012E-2</v>
      </c>
      <c r="AD24" s="26">
        <v>2311</v>
      </c>
      <c r="AE24" s="26">
        <v>-19.9666666667</v>
      </c>
      <c r="AF24" s="26">
        <v>24.1</v>
      </c>
      <c r="AG24" s="29">
        <f t="shared" si="2"/>
        <v>36</v>
      </c>
      <c r="AH24" s="29">
        <f t="shared" si="5"/>
        <v>1.7400000000600001E-2</v>
      </c>
    </row>
    <row r="25" spans="6:34" x14ac:dyDescent="0.3">
      <c r="F25" s="26">
        <v>1540</v>
      </c>
      <c r="G25" s="26">
        <v>-18.600000000000001</v>
      </c>
      <c r="H25" s="26">
        <v>0</v>
      </c>
      <c r="I25" s="29">
        <f t="shared" si="0"/>
        <v>39</v>
      </c>
      <c r="J25" s="29">
        <f t="shared" si="3"/>
        <v>1.95E-2</v>
      </c>
      <c r="L25" s="26">
        <v>128</v>
      </c>
      <c r="M25" s="26">
        <v>-6.4</v>
      </c>
      <c r="N25" s="26">
        <v>0.86666666666699999</v>
      </c>
      <c r="O25" s="29">
        <f t="shared" si="1"/>
        <v>39</v>
      </c>
      <c r="P25" s="29">
        <f t="shared" si="4"/>
        <v>1.69000000000065E-2</v>
      </c>
      <c r="R25" s="26">
        <v>1935</v>
      </c>
      <c r="S25" s="26">
        <v>-19.162500000000001</v>
      </c>
      <c r="T25" s="57">
        <v>2.586875</v>
      </c>
      <c r="U25" s="29">
        <v>37</v>
      </c>
      <c r="V25" s="29">
        <v>1.89E-2</v>
      </c>
      <c r="X25" s="26">
        <v>438</v>
      </c>
      <c r="Y25" s="26">
        <v>-23.1</v>
      </c>
      <c r="Z25" s="26">
        <v>3.992</v>
      </c>
      <c r="AA25" s="29">
        <v>38</v>
      </c>
      <c r="AB25" s="29">
        <f t="shared" si="6"/>
        <v>1.8012000000000007E-2</v>
      </c>
      <c r="AD25" s="26">
        <v>2310</v>
      </c>
      <c r="AE25" s="26">
        <v>-19.483333333299999</v>
      </c>
      <c r="AF25" s="26">
        <v>24.1</v>
      </c>
      <c r="AG25" s="29">
        <f t="shared" si="2"/>
        <v>36</v>
      </c>
      <c r="AH25" s="29">
        <f t="shared" si="5"/>
        <v>1.7400000000600001E-2</v>
      </c>
    </row>
    <row r="26" spans="6:34" x14ac:dyDescent="0.3">
      <c r="F26" s="26">
        <v>1539</v>
      </c>
      <c r="G26" s="26">
        <v>-18.100000000000001</v>
      </c>
      <c r="H26" s="26">
        <v>0</v>
      </c>
      <c r="I26" s="29">
        <f t="shared" si="0"/>
        <v>39</v>
      </c>
      <c r="J26" s="29">
        <f t="shared" si="3"/>
        <v>1.95E-2</v>
      </c>
      <c r="L26" s="26">
        <v>129</v>
      </c>
      <c r="M26" s="26">
        <v>-6.4</v>
      </c>
      <c r="N26" s="26">
        <v>1.3</v>
      </c>
      <c r="O26" s="29">
        <f t="shared" si="1"/>
        <v>39</v>
      </c>
      <c r="P26" s="29">
        <f t="shared" si="4"/>
        <v>1.68999999999285E-2</v>
      </c>
      <c r="R26" s="26">
        <v>1934</v>
      </c>
      <c r="S26" s="26">
        <v>-18.725000000000001</v>
      </c>
      <c r="T26" s="57">
        <v>2.5887500000000001</v>
      </c>
      <c r="U26" s="29">
        <v>37</v>
      </c>
      <c r="V26" s="29">
        <v>1.89E-2</v>
      </c>
      <c r="X26" s="26">
        <v>439</v>
      </c>
      <c r="Y26" s="26">
        <v>-23.1</v>
      </c>
      <c r="Z26" s="26">
        <v>4.4660000000000002</v>
      </c>
      <c r="AA26" s="29">
        <v>38</v>
      </c>
      <c r="AB26" s="29">
        <f t="shared" si="6"/>
        <v>1.8012000000000007E-2</v>
      </c>
      <c r="AD26" s="26">
        <v>2309</v>
      </c>
      <c r="AE26" s="26">
        <v>-19</v>
      </c>
      <c r="AF26" s="26">
        <v>24.1</v>
      </c>
      <c r="AG26" s="29">
        <f t="shared" si="2"/>
        <v>36</v>
      </c>
      <c r="AH26" s="29">
        <f t="shared" si="5"/>
        <v>1.7399999998799969E-2</v>
      </c>
    </row>
    <row r="27" spans="6:34" x14ac:dyDescent="0.3">
      <c r="F27" s="26">
        <v>1538</v>
      </c>
      <c r="G27" s="26">
        <v>-17.600000000000001</v>
      </c>
      <c r="H27" s="26">
        <v>0</v>
      </c>
      <c r="I27" s="29">
        <f t="shared" si="0"/>
        <v>39</v>
      </c>
      <c r="J27" s="29">
        <f t="shared" si="3"/>
        <v>1.95E-2</v>
      </c>
      <c r="L27" s="26">
        <v>130</v>
      </c>
      <c r="M27" s="26">
        <v>-6.4</v>
      </c>
      <c r="N27" s="26">
        <v>1.7333333333300001</v>
      </c>
      <c r="O27" s="29">
        <f t="shared" si="1"/>
        <v>39</v>
      </c>
      <c r="P27" s="29">
        <f t="shared" si="4"/>
        <v>1.6900000000064995E-2</v>
      </c>
      <c r="R27" s="26">
        <v>1933</v>
      </c>
      <c r="S27" s="26">
        <v>-18.287500000000001</v>
      </c>
      <c r="T27" s="57">
        <v>2.5906250000000002</v>
      </c>
      <c r="U27" s="29">
        <v>37</v>
      </c>
      <c r="V27" s="29">
        <v>1.89E-2</v>
      </c>
      <c r="X27" s="26">
        <v>440</v>
      </c>
      <c r="Y27" s="26">
        <v>-23.1</v>
      </c>
      <c r="Z27" s="26">
        <v>4.9400000000000004</v>
      </c>
      <c r="AA27" s="29">
        <v>38</v>
      </c>
      <c r="AB27" s="29">
        <f t="shared" si="6"/>
        <v>1.801199999999999E-2</v>
      </c>
      <c r="AD27" s="26">
        <v>2308</v>
      </c>
      <c r="AE27" s="26">
        <v>-18.516666666700001</v>
      </c>
      <c r="AF27" s="26">
        <v>24.1</v>
      </c>
      <c r="AG27" s="29">
        <f t="shared" si="2"/>
        <v>36</v>
      </c>
      <c r="AH27" s="29">
        <f t="shared" si="5"/>
        <v>1.7400000000600001E-2</v>
      </c>
    </row>
    <row r="28" spans="6:34" x14ac:dyDescent="0.3">
      <c r="F28" s="26">
        <v>1537</v>
      </c>
      <c r="G28" s="26">
        <v>-17.100000000000001</v>
      </c>
      <c r="H28" s="26">
        <v>0</v>
      </c>
      <c r="I28" s="29">
        <f t="shared" si="0"/>
        <v>39</v>
      </c>
      <c r="J28" s="29">
        <f t="shared" si="3"/>
        <v>1.95E-2</v>
      </c>
      <c r="L28" s="26">
        <v>131</v>
      </c>
      <c r="M28" s="26">
        <v>-6.4</v>
      </c>
      <c r="N28" s="26">
        <v>2.1666666666699999</v>
      </c>
      <c r="O28" s="29">
        <f t="shared" si="1"/>
        <v>39</v>
      </c>
      <c r="P28" s="29">
        <f t="shared" si="4"/>
        <v>1.6900000000064998E-2</v>
      </c>
      <c r="R28" s="26">
        <v>1932</v>
      </c>
      <c r="S28" s="26">
        <v>-17.850000000000001</v>
      </c>
      <c r="T28" s="57">
        <v>2.5924999999999998</v>
      </c>
      <c r="U28" s="29">
        <v>37</v>
      </c>
      <c r="V28" s="29">
        <v>1.89E-2</v>
      </c>
      <c r="X28" s="26">
        <v>441</v>
      </c>
      <c r="Y28" s="26">
        <v>-23.1</v>
      </c>
      <c r="Z28" s="26">
        <v>5.4139999999999997</v>
      </c>
      <c r="AA28" s="29">
        <v>38</v>
      </c>
      <c r="AB28" s="29">
        <f t="shared" si="6"/>
        <v>1.801199999999999E-2</v>
      </c>
      <c r="AD28" s="26">
        <v>2307</v>
      </c>
      <c r="AE28" s="26">
        <v>-18.0333333333</v>
      </c>
      <c r="AF28" s="26">
        <v>24.1</v>
      </c>
      <c r="AG28" s="29">
        <f t="shared" si="2"/>
        <v>36</v>
      </c>
      <c r="AH28" s="29">
        <f t="shared" si="5"/>
        <v>1.7400000000600001E-2</v>
      </c>
    </row>
    <row r="29" spans="6:34" x14ac:dyDescent="0.3">
      <c r="F29" s="26">
        <v>1536</v>
      </c>
      <c r="G29" s="26">
        <v>-16.600000000000001</v>
      </c>
      <c r="H29" s="26">
        <v>0</v>
      </c>
      <c r="I29" s="29">
        <f t="shared" si="0"/>
        <v>39</v>
      </c>
      <c r="J29" s="29">
        <f t="shared" si="3"/>
        <v>1.95E-2</v>
      </c>
      <c r="L29" s="26">
        <v>126</v>
      </c>
      <c r="M29" s="26">
        <v>-6.4</v>
      </c>
      <c r="N29" s="26">
        <v>2.6</v>
      </c>
      <c r="O29" s="29">
        <f t="shared" si="1"/>
        <v>39</v>
      </c>
      <c r="P29" s="29">
        <f t="shared" si="4"/>
        <v>0</v>
      </c>
      <c r="R29" s="26">
        <v>1931</v>
      </c>
      <c r="S29" s="26">
        <v>-17.412500000000001</v>
      </c>
      <c r="T29" s="57">
        <v>2.5943749999999999</v>
      </c>
      <c r="U29" s="29">
        <v>37</v>
      </c>
      <c r="V29" s="29">
        <v>1.89E-2</v>
      </c>
      <c r="X29" s="26">
        <v>442</v>
      </c>
      <c r="Y29" s="26">
        <v>-23.1</v>
      </c>
      <c r="Z29" s="26">
        <v>5.8879999999999999</v>
      </c>
      <c r="AA29" s="29">
        <v>38</v>
      </c>
      <c r="AB29" s="29">
        <f t="shared" si="6"/>
        <v>1.8012000000000007E-2</v>
      </c>
      <c r="AD29" s="26">
        <v>2306</v>
      </c>
      <c r="AE29" s="26">
        <v>-17.55</v>
      </c>
      <c r="AF29" s="26">
        <v>24.1</v>
      </c>
      <c r="AG29" s="29">
        <f t="shared" si="2"/>
        <v>36</v>
      </c>
      <c r="AH29" s="29">
        <f t="shared" si="5"/>
        <v>1.7399999998799969E-2</v>
      </c>
    </row>
    <row r="30" spans="6:34" x14ac:dyDescent="0.3">
      <c r="F30" s="26">
        <v>311</v>
      </c>
      <c r="G30" s="26">
        <v>-16.100000000000001</v>
      </c>
      <c r="H30" s="26">
        <v>0</v>
      </c>
      <c r="I30" s="29">
        <f t="shared" si="0"/>
        <v>39</v>
      </c>
      <c r="J30" s="29">
        <f t="shared" si="3"/>
        <v>1.7550000000000041E-2</v>
      </c>
      <c r="L30" s="26">
        <v>187</v>
      </c>
      <c r="M30" s="26">
        <v>-9.6999999999999993</v>
      </c>
      <c r="N30" s="26">
        <v>0</v>
      </c>
      <c r="O30" s="29">
        <f t="shared" si="1"/>
        <v>39</v>
      </c>
      <c r="P30" s="29">
        <f t="shared" si="4"/>
        <v>0</v>
      </c>
      <c r="R30" s="26">
        <v>1930</v>
      </c>
      <c r="S30" s="26">
        <v>-16.975000000000001</v>
      </c>
      <c r="T30" s="57">
        <v>2.5962499999999999</v>
      </c>
      <c r="U30" s="29">
        <v>37</v>
      </c>
      <c r="V30" s="29">
        <v>1.89E-2</v>
      </c>
      <c r="X30" s="26">
        <v>443</v>
      </c>
      <c r="Y30" s="26">
        <v>-23.1</v>
      </c>
      <c r="Z30" s="26">
        <v>6.3620000000000001</v>
      </c>
      <c r="AA30" s="29">
        <v>38</v>
      </c>
      <c r="AB30" s="29">
        <f t="shared" si="6"/>
        <v>1.8012000000000007E-2</v>
      </c>
      <c r="AD30" s="26">
        <v>2305</v>
      </c>
      <c r="AE30" s="26">
        <v>-17.066666666700002</v>
      </c>
      <c r="AF30" s="26">
        <v>24.1</v>
      </c>
      <c r="AG30" s="29">
        <f t="shared" si="2"/>
        <v>36</v>
      </c>
      <c r="AH30" s="29">
        <f t="shared" si="5"/>
        <v>1.7400000000600001E-2</v>
      </c>
    </row>
    <row r="31" spans="6:34" x14ac:dyDescent="0.3">
      <c r="F31" s="26">
        <v>1485</v>
      </c>
      <c r="G31" s="26">
        <v>-15.7</v>
      </c>
      <c r="H31" s="26">
        <v>0</v>
      </c>
      <c r="I31" s="29">
        <f t="shared" si="0"/>
        <v>39</v>
      </c>
      <c r="J31" s="29">
        <f t="shared" si="3"/>
        <v>1.5600000000000015E-2</v>
      </c>
      <c r="L31" s="26">
        <v>189</v>
      </c>
      <c r="M31" s="26">
        <v>-9.6999999999999993</v>
      </c>
      <c r="N31" s="26">
        <v>0.433333333333</v>
      </c>
      <c r="O31" s="29">
        <f t="shared" si="1"/>
        <v>39</v>
      </c>
      <c r="P31" s="29">
        <f t="shared" si="4"/>
        <v>1.69000000000065E-2</v>
      </c>
      <c r="R31" s="26">
        <v>1929</v>
      </c>
      <c r="S31" s="26">
        <v>-16.537500000000001</v>
      </c>
      <c r="T31" s="57">
        <v>2.598125</v>
      </c>
      <c r="U31" s="29">
        <v>37</v>
      </c>
      <c r="V31" s="29">
        <v>1.89E-2</v>
      </c>
      <c r="X31" s="26">
        <v>444</v>
      </c>
      <c r="Y31" s="26">
        <v>-23.1</v>
      </c>
      <c r="Z31" s="26">
        <v>6.8360000000000003</v>
      </c>
      <c r="AA31" s="29">
        <v>38</v>
      </c>
      <c r="AB31" s="29">
        <f t="shared" si="6"/>
        <v>1.801199999999999E-2</v>
      </c>
      <c r="AD31" s="26">
        <v>2304</v>
      </c>
      <c r="AE31" s="26">
        <v>-16.583333333300001</v>
      </c>
      <c r="AF31" s="26">
        <v>24.1</v>
      </c>
      <c r="AG31" s="29">
        <f t="shared" si="2"/>
        <v>36</v>
      </c>
      <c r="AH31" s="29">
        <f t="shared" si="5"/>
        <v>1.7400000000600001E-2</v>
      </c>
    </row>
    <row r="32" spans="6:34" x14ac:dyDescent="0.3">
      <c r="F32" s="26">
        <v>1484</v>
      </c>
      <c r="G32" s="26">
        <v>-15.3</v>
      </c>
      <c r="H32" s="26">
        <v>0</v>
      </c>
      <c r="I32" s="29">
        <f t="shared" si="0"/>
        <v>39</v>
      </c>
      <c r="J32" s="29">
        <f t="shared" si="3"/>
        <v>1.559999999999998E-2</v>
      </c>
      <c r="L32" s="26">
        <v>190</v>
      </c>
      <c r="M32" s="26">
        <v>-9.6999999999999993</v>
      </c>
      <c r="N32" s="26">
        <v>0.86666666666699999</v>
      </c>
      <c r="O32" s="29">
        <f t="shared" si="1"/>
        <v>39</v>
      </c>
      <c r="P32" s="29">
        <f t="shared" si="4"/>
        <v>1.69000000000065E-2</v>
      </c>
      <c r="R32" s="26">
        <v>312</v>
      </c>
      <c r="S32" s="26">
        <v>-16.100000000000001</v>
      </c>
      <c r="T32" s="57">
        <v>2.6</v>
      </c>
      <c r="U32" s="29">
        <v>37</v>
      </c>
      <c r="V32" s="29">
        <v>1.89E-2</v>
      </c>
      <c r="X32" s="26">
        <v>445</v>
      </c>
      <c r="Y32" s="26">
        <v>-23.1</v>
      </c>
      <c r="Z32" s="26">
        <v>7.31</v>
      </c>
      <c r="AA32" s="29">
        <v>38</v>
      </c>
      <c r="AB32" s="29">
        <f t="shared" si="6"/>
        <v>1.801199999999999E-2</v>
      </c>
      <c r="AD32" s="26">
        <v>1217</v>
      </c>
      <c r="AE32" s="26">
        <v>-16.100000000000001</v>
      </c>
      <c r="AF32" s="26">
        <v>24.1</v>
      </c>
      <c r="AG32" s="29">
        <f t="shared" si="2"/>
        <v>36</v>
      </c>
      <c r="AH32" s="29">
        <f t="shared" si="5"/>
        <v>1.7223529411800009E-2</v>
      </c>
    </row>
    <row r="33" spans="6:34" x14ac:dyDescent="0.3">
      <c r="F33" s="26">
        <v>1483</v>
      </c>
      <c r="G33" s="26">
        <v>-14.9</v>
      </c>
      <c r="H33" s="26">
        <v>0</v>
      </c>
      <c r="I33" s="29">
        <f t="shared" si="0"/>
        <v>39</v>
      </c>
      <c r="J33" s="29">
        <f t="shared" si="3"/>
        <v>1.5600000000000015E-2</v>
      </c>
      <c r="L33" s="26">
        <v>191</v>
      </c>
      <c r="M33" s="26">
        <v>-9.6999999999999993</v>
      </c>
      <c r="N33" s="26">
        <v>1.3</v>
      </c>
      <c r="O33" s="29">
        <f t="shared" si="1"/>
        <v>39</v>
      </c>
      <c r="P33" s="29">
        <f t="shared" si="4"/>
        <v>1.68999999999285E-2</v>
      </c>
      <c r="R33" s="26">
        <v>4739</v>
      </c>
      <c r="S33" s="26">
        <v>16.100000000000001</v>
      </c>
      <c r="T33" s="57">
        <v>2.6</v>
      </c>
      <c r="U33" s="29">
        <v>37</v>
      </c>
      <c r="V33" s="29">
        <v>1.89E-2</v>
      </c>
      <c r="X33" s="26">
        <v>446</v>
      </c>
      <c r="Y33" s="26">
        <v>-23.1</v>
      </c>
      <c r="Z33" s="26">
        <v>7.7839999999999998</v>
      </c>
      <c r="AA33" s="29">
        <v>38</v>
      </c>
      <c r="AB33" s="29">
        <f t="shared" si="6"/>
        <v>1.801199999999999E-2</v>
      </c>
      <c r="AD33" s="26">
        <v>2428</v>
      </c>
      <c r="AE33" s="26">
        <v>-15.6264705882</v>
      </c>
      <c r="AF33" s="26">
        <v>24.1</v>
      </c>
      <c r="AG33" s="29">
        <f t="shared" si="2"/>
        <v>36</v>
      </c>
      <c r="AH33" s="29">
        <f t="shared" si="5"/>
        <v>1.7047058823000016E-2</v>
      </c>
    </row>
    <row r="34" spans="6:34" x14ac:dyDescent="0.3">
      <c r="F34" s="26">
        <v>1482</v>
      </c>
      <c r="G34" s="26">
        <v>-14.5</v>
      </c>
      <c r="H34" s="26">
        <v>0</v>
      </c>
      <c r="I34" s="29">
        <f t="shared" si="0"/>
        <v>39</v>
      </c>
      <c r="J34" s="29">
        <f t="shared" si="3"/>
        <v>1.5600000000000015E-2</v>
      </c>
      <c r="L34" s="26">
        <v>192</v>
      </c>
      <c r="M34" s="26">
        <v>-9.6999999999999993</v>
      </c>
      <c r="N34" s="26">
        <v>1.7333333333300001</v>
      </c>
      <c r="O34" s="29">
        <f t="shared" si="1"/>
        <v>39</v>
      </c>
      <c r="P34" s="29">
        <f t="shared" si="4"/>
        <v>1.6900000000064995E-2</v>
      </c>
      <c r="R34" s="26">
        <v>6241</v>
      </c>
      <c r="S34" s="26">
        <v>16.537500000000001</v>
      </c>
      <c r="T34" s="57">
        <v>2.598125</v>
      </c>
      <c r="U34" s="29">
        <v>37</v>
      </c>
      <c r="V34" s="29">
        <v>1.89E-2</v>
      </c>
      <c r="X34" s="26">
        <v>447</v>
      </c>
      <c r="Y34" s="26">
        <v>-23.1</v>
      </c>
      <c r="Z34" s="26">
        <v>8.2579999999999991</v>
      </c>
      <c r="AA34" s="29">
        <v>38</v>
      </c>
      <c r="AB34" s="29">
        <f t="shared" si="6"/>
        <v>1.801199999999999E-2</v>
      </c>
      <c r="AD34" s="26">
        <v>2427</v>
      </c>
      <c r="AE34" s="26">
        <v>-15.152941176500001</v>
      </c>
      <c r="AF34" s="26">
        <v>24.1</v>
      </c>
      <c r="AG34" s="29">
        <f t="shared" si="2"/>
        <v>36</v>
      </c>
      <c r="AH34" s="29">
        <f t="shared" si="5"/>
        <v>1.7047058823000016E-2</v>
      </c>
    </row>
    <row r="35" spans="6:34" x14ac:dyDescent="0.3">
      <c r="F35" s="26">
        <v>1481</v>
      </c>
      <c r="G35" s="26">
        <v>-14.1</v>
      </c>
      <c r="H35" s="26">
        <v>0</v>
      </c>
      <c r="I35" s="29">
        <f t="shared" si="0"/>
        <v>39</v>
      </c>
      <c r="J35" s="29">
        <f t="shared" si="3"/>
        <v>1.5600000000000015E-2</v>
      </c>
      <c r="L35" s="26">
        <v>193</v>
      </c>
      <c r="M35" s="26">
        <v>-9.6999999999999993</v>
      </c>
      <c r="N35" s="26">
        <v>2.1666666666699999</v>
      </c>
      <c r="O35" s="29">
        <f t="shared" si="1"/>
        <v>39</v>
      </c>
      <c r="P35" s="29">
        <f t="shared" si="4"/>
        <v>1.6900000000064998E-2</v>
      </c>
      <c r="R35" s="26">
        <v>6242</v>
      </c>
      <c r="S35" s="26">
        <v>16.975000000000001</v>
      </c>
      <c r="T35" s="57">
        <v>2.5962499999999999</v>
      </c>
      <c r="U35" s="29">
        <v>37</v>
      </c>
      <c r="V35" s="29">
        <v>1.89E-2</v>
      </c>
      <c r="X35" s="26">
        <v>448</v>
      </c>
      <c r="Y35" s="26">
        <v>-23.1</v>
      </c>
      <c r="Z35" s="26">
        <v>8.7319999999999993</v>
      </c>
      <c r="AA35" s="29">
        <v>38</v>
      </c>
      <c r="AB35" s="29">
        <f t="shared" si="6"/>
        <v>1.8012000000000007E-2</v>
      </c>
      <c r="AD35" s="26">
        <v>2426</v>
      </c>
      <c r="AE35" s="26">
        <v>-14.679411764699999</v>
      </c>
      <c r="AF35" s="26">
        <v>24.1</v>
      </c>
      <c r="AG35" s="29">
        <f t="shared" si="2"/>
        <v>36</v>
      </c>
      <c r="AH35" s="29">
        <f t="shared" si="5"/>
        <v>1.7047058824800017E-2</v>
      </c>
    </row>
    <row r="36" spans="6:34" x14ac:dyDescent="0.3">
      <c r="F36" s="26">
        <v>1480</v>
      </c>
      <c r="G36" s="26">
        <v>-13.7</v>
      </c>
      <c r="H36" s="26">
        <v>0</v>
      </c>
      <c r="I36" s="29">
        <f t="shared" si="0"/>
        <v>39</v>
      </c>
      <c r="J36" s="29">
        <f t="shared" si="3"/>
        <v>1.559999999999998E-2</v>
      </c>
      <c r="L36" s="26">
        <v>188</v>
      </c>
      <c r="M36" s="26">
        <v>-9.6999999999999993</v>
      </c>
      <c r="N36" s="26">
        <v>2.6</v>
      </c>
      <c r="O36" s="29">
        <f t="shared" si="1"/>
        <v>39</v>
      </c>
      <c r="P36" s="29">
        <f t="shared" si="4"/>
        <v>0</v>
      </c>
      <c r="R36" s="26">
        <v>6243</v>
      </c>
      <c r="S36" s="26">
        <v>17.412500000000001</v>
      </c>
      <c r="T36" s="57">
        <v>2.5943749999999999</v>
      </c>
      <c r="U36" s="29">
        <v>37</v>
      </c>
      <c r="V36" s="29">
        <v>1.89E-2</v>
      </c>
      <c r="X36" s="26">
        <v>449</v>
      </c>
      <c r="Y36" s="26">
        <v>-23.1</v>
      </c>
      <c r="Z36" s="26">
        <v>9.2059999999999995</v>
      </c>
      <c r="AA36" s="29">
        <v>38</v>
      </c>
      <c r="AB36" s="29">
        <f t="shared" si="6"/>
        <v>1.8012000000000007E-2</v>
      </c>
      <c r="AD36" s="26">
        <v>2425</v>
      </c>
      <c r="AE36" s="26">
        <v>-14.2058823529</v>
      </c>
      <c r="AF36" s="26">
        <v>24.1</v>
      </c>
      <c r="AG36" s="29">
        <f t="shared" si="2"/>
        <v>36</v>
      </c>
      <c r="AH36" s="29">
        <f t="shared" si="5"/>
        <v>1.7047058822999984E-2</v>
      </c>
    </row>
    <row r="37" spans="6:34" x14ac:dyDescent="0.3">
      <c r="F37" s="26">
        <v>1479</v>
      </c>
      <c r="G37" s="26">
        <v>-13.3</v>
      </c>
      <c r="H37" s="26">
        <v>0</v>
      </c>
      <c r="I37" s="29">
        <f t="shared" si="0"/>
        <v>39</v>
      </c>
      <c r="J37" s="29">
        <f t="shared" si="3"/>
        <v>1.559999999999998E-2</v>
      </c>
      <c r="L37" s="26">
        <v>249</v>
      </c>
      <c r="M37" s="26">
        <v>-12.9</v>
      </c>
      <c r="N37" s="26">
        <v>0</v>
      </c>
      <c r="O37" s="29">
        <f t="shared" si="1"/>
        <v>39</v>
      </c>
      <c r="P37" s="29">
        <f t="shared" si="4"/>
        <v>0</v>
      </c>
      <c r="R37" s="26">
        <v>6244</v>
      </c>
      <c r="S37" s="26">
        <v>17.850000000000001</v>
      </c>
      <c r="T37" s="57">
        <v>2.5924999999999998</v>
      </c>
      <c r="U37" s="29">
        <v>37</v>
      </c>
      <c r="V37" s="29">
        <v>1.89E-2</v>
      </c>
      <c r="X37" s="26">
        <v>450</v>
      </c>
      <c r="Y37" s="26">
        <v>-23.1</v>
      </c>
      <c r="Z37" s="26">
        <v>9.68</v>
      </c>
      <c r="AA37" s="29">
        <v>38</v>
      </c>
      <c r="AB37" s="29">
        <f t="shared" si="6"/>
        <v>1.8012000000000007E-2</v>
      </c>
      <c r="AD37" s="26">
        <v>2424</v>
      </c>
      <c r="AE37" s="26">
        <v>-13.7323529412</v>
      </c>
      <c r="AF37" s="26">
        <v>24.1</v>
      </c>
      <c r="AG37" s="29">
        <f t="shared" si="2"/>
        <v>36</v>
      </c>
      <c r="AH37" s="29">
        <f t="shared" si="5"/>
        <v>1.7047058822999984E-2</v>
      </c>
    </row>
    <row r="38" spans="6:34" x14ac:dyDescent="0.3">
      <c r="F38" s="26">
        <v>249</v>
      </c>
      <c r="G38" s="26">
        <v>-12.9</v>
      </c>
      <c r="H38" s="26">
        <v>0</v>
      </c>
      <c r="I38" s="29">
        <f t="shared" si="0"/>
        <v>39</v>
      </c>
      <c r="J38" s="29">
        <f t="shared" si="3"/>
        <v>1.5600000000000015E-2</v>
      </c>
      <c r="L38" s="26">
        <v>251</v>
      </c>
      <c r="M38" s="26">
        <v>-12.9</v>
      </c>
      <c r="N38" s="26">
        <v>0.433333333333</v>
      </c>
      <c r="O38" s="29">
        <f t="shared" si="1"/>
        <v>39</v>
      </c>
      <c r="P38" s="29">
        <f t="shared" si="4"/>
        <v>1.69000000000065E-2</v>
      </c>
      <c r="R38" s="26">
        <v>6245</v>
      </c>
      <c r="S38" s="26">
        <v>18.287500000000001</v>
      </c>
      <c r="T38" s="57">
        <v>2.5906250000000002</v>
      </c>
      <c r="U38" s="29">
        <v>37</v>
      </c>
      <c r="V38" s="29">
        <v>1.89E-2</v>
      </c>
      <c r="X38" s="26">
        <v>451</v>
      </c>
      <c r="Y38" s="26">
        <v>-23.1</v>
      </c>
      <c r="Z38" s="26">
        <v>10.154</v>
      </c>
      <c r="AA38" s="29">
        <v>38</v>
      </c>
      <c r="AB38" s="29">
        <f t="shared" si="6"/>
        <v>1.8012000000000007E-2</v>
      </c>
      <c r="AD38" s="26">
        <v>2423</v>
      </c>
      <c r="AE38" s="26">
        <v>-13.258823529400001</v>
      </c>
      <c r="AF38" s="26">
        <v>24.1</v>
      </c>
      <c r="AG38" s="29">
        <f t="shared" si="2"/>
        <v>36</v>
      </c>
      <c r="AH38" s="29">
        <f t="shared" si="5"/>
        <v>1.7047058823000016E-2</v>
      </c>
    </row>
    <row r="39" spans="6:34" x14ac:dyDescent="0.3">
      <c r="F39" s="26">
        <v>1428</v>
      </c>
      <c r="G39" s="26">
        <v>-12.5</v>
      </c>
      <c r="H39" s="26">
        <v>0</v>
      </c>
      <c r="I39" s="29">
        <f t="shared" si="0"/>
        <v>39</v>
      </c>
      <c r="J39" s="29">
        <f t="shared" si="3"/>
        <v>1.5600000000000015E-2</v>
      </c>
      <c r="L39" s="26">
        <v>252</v>
      </c>
      <c r="M39" s="26">
        <v>-12.9</v>
      </c>
      <c r="N39" s="26">
        <v>0.86666666666699999</v>
      </c>
      <c r="O39" s="29">
        <f t="shared" si="1"/>
        <v>39</v>
      </c>
      <c r="P39" s="29">
        <f t="shared" si="4"/>
        <v>1.69000000000065E-2</v>
      </c>
      <c r="R39" s="26">
        <v>6246</v>
      </c>
      <c r="S39" s="26">
        <v>18.725000000000001</v>
      </c>
      <c r="T39" s="57">
        <v>2.5887500000000001</v>
      </c>
      <c r="U39" s="29">
        <v>37</v>
      </c>
      <c r="V39" s="29">
        <v>1.89E-2</v>
      </c>
      <c r="X39" s="26">
        <v>452</v>
      </c>
      <c r="Y39" s="26">
        <v>-23.1</v>
      </c>
      <c r="Z39" s="26">
        <v>10.628</v>
      </c>
      <c r="AA39" s="29">
        <v>38</v>
      </c>
      <c r="AB39" s="29">
        <f t="shared" si="6"/>
        <v>1.8012000000000007E-2</v>
      </c>
      <c r="AD39" s="26">
        <v>2422</v>
      </c>
      <c r="AE39" s="26">
        <v>-12.785294117699999</v>
      </c>
      <c r="AF39" s="26">
        <v>24.1</v>
      </c>
      <c r="AG39" s="29">
        <f t="shared" si="2"/>
        <v>36</v>
      </c>
      <c r="AH39" s="29">
        <f t="shared" si="5"/>
        <v>1.7047058823000016E-2</v>
      </c>
    </row>
    <row r="40" spans="6:34" x14ac:dyDescent="0.3">
      <c r="F40" s="26">
        <v>1427</v>
      </c>
      <c r="G40" s="26">
        <v>-12.1</v>
      </c>
      <c r="H40" s="26">
        <v>0</v>
      </c>
      <c r="I40" s="29">
        <f t="shared" si="0"/>
        <v>39</v>
      </c>
      <c r="J40" s="29">
        <f t="shared" si="3"/>
        <v>1.5600000000000015E-2</v>
      </c>
      <c r="L40" s="26">
        <v>253</v>
      </c>
      <c r="M40" s="26">
        <v>-12.9</v>
      </c>
      <c r="N40" s="26">
        <v>1.3</v>
      </c>
      <c r="O40" s="29">
        <f t="shared" si="1"/>
        <v>39</v>
      </c>
      <c r="P40" s="29">
        <f t="shared" si="4"/>
        <v>1.68999999999285E-2</v>
      </c>
      <c r="R40" s="26">
        <v>6247</v>
      </c>
      <c r="S40" s="26">
        <v>19.162500000000001</v>
      </c>
      <c r="T40" s="57">
        <v>2.586875</v>
      </c>
      <c r="U40" s="29">
        <v>37</v>
      </c>
      <c r="V40" s="29">
        <v>1.89E-2</v>
      </c>
      <c r="X40" s="26">
        <v>453</v>
      </c>
      <c r="Y40" s="26">
        <v>-23.1</v>
      </c>
      <c r="Z40" s="26">
        <v>11.102</v>
      </c>
      <c r="AA40" s="29">
        <v>38</v>
      </c>
      <c r="AB40" s="29">
        <f t="shared" si="6"/>
        <v>1.8012000000000007E-2</v>
      </c>
      <c r="AD40" s="26">
        <v>2421</v>
      </c>
      <c r="AE40" s="26">
        <v>-12.3117647059</v>
      </c>
      <c r="AF40" s="26">
        <v>24.1</v>
      </c>
      <c r="AG40" s="29">
        <f t="shared" si="2"/>
        <v>36</v>
      </c>
      <c r="AH40" s="29">
        <f t="shared" si="5"/>
        <v>1.7047058824799982E-2</v>
      </c>
    </row>
    <row r="41" spans="6:34" x14ac:dyDescent="0.3">
      <c r="F41" s="26">
        <v>1426</v>
      </c>
      <c r="G41" s="26">
        <v>-11.7</v>
      </c>
      <c r="H41" s="26">
        <v>0</v>
      </c>
      <c r="I41" s="29">
        <f t="shared" si="0"/>
        <v>39</v>
      </c>
      <c r="J41" s="29">
        <f t="shared" si="3"/>
        <v>1.559999999999998E-2</v>
      </c>
      <c r="L41" s="26">
        <v>254</v>
      </c>
      <c r="M41" s="26">
        <v>-12.9</v>
      </c>
      <c r="N41" s="26">
        <v>1.7333333333300001</v>
      </c>
      <c r="O41" s="29">
        <f t="shared" si="1"/>
        <v>39</v>
      </c>
      <c r="P41" s="29">
        <f t="shared" si="4"/>
        <v>1.6900000000064995E-2</v>
      </c>
      <c r="R41" s="26">
        <v>6248</v>
      </c>
      <c r="S41" s="26">
        <v>19.600000000000001</v>
      </c>
      <c r="T41" s="57">
        <v>2.585</v>
      </c>
      <c r="U41" s="29">
        <v>37</v>
      </c>
      <c r="V41" s="29">
        <v>1.89E-2</v>
      </c>
      <c r="X41" s="26">
        <v>454</v>
      </c>
      <c r="Y41" s="26">
        <v>-23.1</v>
      </c>
      <c r="Z41" s="26">
        <v>11.576000000000001</v>
      </c>
      <c r="AA41" s="29">
        <v>38</v>
      </c>
      <c r="AB41" s="29">
        <f t="shared" si="6"/>
        <v>1.8012000000000007E-2</v>
      </c>
      <c r="AD41" s="26">
        <v>2420</v>
      </c>
      <c r="AE41" s="26">
        <v>-11.8382352941</v>
      </c>
      <c r="AF41" s="26">
        <v>24.1</v>
      </c>
      <c r="AG41" s="29">
        <f t="shared" si="2"/>
        <v>36</v>
      </c>
      <c r="AH41" s="29">
        <f t="shared" si="5"/>
        <v>1.7047058823000016E-2</v>
      </c>
    </row>
    <row r="42" spans="6:34" x14ac:dyDescent="0.3">
      <c r="F42" s="26">
        <v>1425</v>
      </c>
      <c r="G42" s="26">
        <v>-11.3</v>
      </c>
      <c r="H42" s="26">
        <v>0</v>
      </c>
      <c r="I42" s="29">
        <f t="shared" si="0"/>
        <v>39</v>
      </c>
      <c r="J42" s="29">
        <f t="shared" si="3"/>
        <v>1.559999999999998E-2</v>
      </c>
      <c r="L42" s="26">
        <v>255</v>
      </c>
      <c r="M42" s="26">
        <v>-12.9</v>
      </c>
      <c r="N42" s="26">
        <v>2.1666666666699999</v>
      </c>
      <c r="O42" s="29">
        <f t="shared" si="1"/>
        <v>39</v>
      </c>
      <c r="P42" s="29">
        <f t="shared" si="4"/>
        <v>1.6900000000064998E-2</v>
      </c>
      <c r="R42" s="26">
        <v>6249</v>
      </c>
      <c r="S42" s="26">
        <v>20.037500000000001</v>
      </c>
      <c r="T42" s="57">
        <v>2.5831249999999999</v>
      </c>
      <c r="U42" s="29">
        <v>37</v>
      </c>
      <c r="V42" s="29">
        <v>1.89E-2</v>
      </c>
      <c r="X42" s="26">
        <v>435</v>
      </c>
      <c r="Y42" s="26">
        <v>-23.1</v>
      </c>
      <c r="Z42" s="26">
        <v>12.05</v>
      </c>
      <c r="AA42" s="29">
        <v>38</v>
      </c>
      <c r="AB42" s="29">
        <f t="shared" si="6"/>
        <v>1.7591624999999993E-2</v>
      </c>
      <c r="AD42" s="26">
        <v>2419</v>
      </c>
      <c r="AE42" s="26">
        <v>-11.364705882399999</v>
      </c>
      <c r="AF42" s="26">
        <v>24.1</v>
      </c>
      <c r="AG42" s="29">
        <f t="shared" si="2"/>
        <v>36</v>
      </c>
      <c r="AH42" s="29">
        <f t="shared" si="5"/>
        <v>1.7047058823000016E-2</v>
      </c>
    </row>
    <row r="43" spans="6:34" x14ac:dyDescent="0.3">
      <c r="F43" s="26">
        <v>1424</v>
      </c>
      <c r="G43" s="26">
        <v>-10.9</v>
      </c>
      <c r="H43" s="26">
        <v>0</v>
      </c>
      <c r="I43" s="29">
        <f t="shared" si="0"/>
        <v>39</v>
      </c>
      <c r="J43" s="29">
        <f t="shared" si="3"/>
        <v>1.5600000000000015E-2</v>
      </c>
      <c r="L43" s="26">
        <v>250</v>
      </c>
      <c r="M43" s="26">
        <v>-12.9</v>
      </c>
      <c r="N43" s="26">
        <v>2.6</v>
      </c>
      <c r="O43" s="29">
        <f t="shared" si="1"/>
        <v>39</v>
      </c>
      <c r="P43" s="29">
        <f t="shared" si="4"/>
        <v>0</v>
      </c>
      <c r="R43" s="26">
        <v>6250</v>
      </c>
      <c r="S43" s="26">
        <v>20.475000000000001</v>
      </c>
      <c r="T43" s="57">
        <v>2.5812499999999998</v>
      </c>
      <c r="U43" s="29">
        <v>37</v>
      </c>
      <c r="V43" s="29">
        <v>1.89E-2</v>
      </c>
      <c r="X43" s="26">
        <v>606</v>
      </c>
      <c r="Y43" s="26">
        <v>-23.1</v>
      </c>
      <c r="Z43" s="26">
        <v>12.501875</v>
      </c>
      <c r="AA43" s="29">
        <v>38</v>
      </c>
      <c r="AB43" s="29">
        <f t="shared" si="6"/>
        <v>1.7171249999999975E-2</v>
      </c>
      <c r="AD43" s="26">
        <v>2418</v>
      </c>
      <c r="AE43" s="26">
        <v>-10.8911764706</v>
      </c>
      <c r="AF43" s="26">
        <v>24.1</v>
      </c>
      <c r="AG43" s="29">
        <f t="shared" si="2"/>
        <v>36</v>
      </c>
      <c r="AH43" s="29">
        <f t="shared" si="5"/>
        <v>1.7047058824799982E-2</v>
      </c>
    </row>
    <row r="44" spans="6:34" x14ac:dyDescent="0.3">
      <c r="F44" s="26">
        <v>1423</v>
      </c>
      <c r="G44" s="26">
        <v>-10.5</v>
      </c>
      <c r="H44" s="26">
        <v>0</v>
      </c>
      <c r="I44" s="29">
        <f t="shared" si="0"/>
        <v>39</v>
      </c>
      <c r="J44" s="29">
        <f t="shared" si="3"/>
        <v>1.5600000000000015E-2</v>
      </c>
      <c r="L44" s="26">
        <v>311</v>
      </c>
      <c r="M44" s="26">
        <v>-16.100000000000001</v>
      </c>
      <c r="N44" s="26">
        <v>0</v>
      </c>
      <c r="O44" s="29">
        <f t="shared" si="1"/>
        <v>39</v>
      </c>
      <c r="P44" s="29">
        <f t="shared" si="4"/>
        <v>0</v>
      </c>
      <c r="R44" s="26">
        <v>6251</v>
      </c>
      <c r="S44" s="26">
        <v>20.912500000000001</v>
      </c>
      <c r="T44" s="57">
        <v>2.5793750000000002</v>
      </c>
      <c r="U44" s="29">
        <v>37</v>
      </c>
      <c r="V44" s="29">
        <v>1.89E-2</v>
      </c>
      <c r="X44" s="26">
        <v>607</v>
      </c>
      <c r="Y44" s="26">
        <v>-23.1</v>
      </c>
      <c r="Z44" s="26">
        <v>12.953749999999999</v>
      </c>
      <c r="AA44" s="29">
        <v>38</v>
      </c>
      <c r="AB44" s="29">
        <f t="shared" si="6"/>
        <v>1.7171250000000009E-2</v>
      </c>
      <c r="AD44" s="26">
        <v>2417</v>
      </c>
      <c r="AE44" s="26">
        <v>-10.4176470588</v>
      </c>
      <c r="AF44" s="26">
        <v>24.1</v>
      </c>
      <c r="AG44" s="29">
        <f t="shared" si="2"/>
        <v>36</v>
      </c>
      <c r="AH44" s="29">
        <f t="shared" si="5"/>
        <v>1.7047058823719981E-2</v>
      </c>
    </row>
    <row r="45" spans="6:34" x14ac:dyDescent="0.3">
      <c r="F45" s="26">
        <v>1422</v>
      </c>
      <c r="G45" s="26">
        <v>-10.1</v>
      </c>
      <c r="H45" s="26">
        <v>0</v>
      </c>
      <c r="I45" s="29">
        <f t="shared" si="0"/>
        <v>39</v>
      </c>
      <c r="J45" s="29">
        <f t="shared" si="3"/>
        <v>1.5600000000000015E-2</v>
      </c>
      <c r="L45" s="26">
        <v>313</v>
      </c>
      <c r="M45" s="26">
        <v>-16.100000000000001</v>
      </c>
      <c r="N45" s="26">
        <v>0.433333333333</v>
      </c>
      <c r="O45" s="29">
        <f t="shared" si="1"/>
        <v>39</v>
      </c>
      <c r="P45" s="29">
        <f t="shared" si="4"/>
        <v>1.69000000000065E-2</v>
      </c>
      <c r="R45" s="26">
        <v>6252</v>
      </c>
      <c r="S45" s="26">
        <v>21.35</v>
      </c>
      <c r="T45" s="57">
        <v>2.5775000000000001</v>
      </c>
      <c r="U45" s="29">
        <v>37</v>
      </c>
      <c r="V45" s="29">
        <v>1.89E-2</v>
      </c>
      <c r="X45" s="26">
        <v>608</v>
      </c>
      <c r="Y45" s="26">
        <v>-23.1</v>
      </c>
      <c r="Z45" s="26">
        <v>13.405625000000001</v>
      </c>
      <c r="AA45" s="29">
        <v>38</v>
      </c>
      <c r="AB45" s="29">
        <f t="shared" si="6"/>
        <v>1.7171250000000009E-2</v>
      </c>
      <c r="AD45" s="26">
        <v>2416</v>
      </c>
      <c r="AE45" s="26">
        <v>-9.9441176470600006</v>
      </c>
      <c r="AF45" s="26">
        <v>24.1</v>
      </c>
      <c r="AG45" s="29">
        <f t="shared" si="2"/>
        <v>36</v>
      </c>
      <c r="AH45" s="29">
        <f t="shared" si="5"/>
        <v>1.704705882318E-2</v>
      </c>
    </row>
    <row r="46" spans="6:34" x14ac:dyDescent="0.3">
      <c r="F46" s="26">
        <v>187</v>
      </c>
      <c r="G46" s="26">
        <v>-9.6999999999999993</v>
      </c>
      <c r="H46" s="26">
        <v>0</v>
      </c>
      <c r="I46" s="29">
        <f t="shared" si="0"/>
        <v>39</v>
      </c>
      <c r="J46" s="29">
        <f t="shared" si="3"/>
        <v>1.584375E-2</v>
      </c>
      <c r="L46" s="26">
        <v>314</v>
      </c>
      <c r="M46" s="26">
        <v>-16.100000000000001</v>
      </c>
      <c r="N46" s="26">
        <v>0.86666666666699999</v>
      </c>
      <c r="O46" s="29">
        <f t="shared" si="1"/>
        <v>39</v>
      </c>
      <c r="P46" s="29">
        <f t="shared" si="4"/>
        <v>1.69000000000065E-2</v>
      </c>
      <c r="R46" s="26">
        <v>6253</v>
      </c>
      <c r="S46" s="26">
        <v>21.787500000000001</v>
      </c>
      <c r="T46" s="57">
        <v>2.5756250000000001</v>
      </c>
      <c r="U46" s="29">
        <v>37</v>
      </c>
      <c r="V46" s="29">
        <v>1.89E-2</v>
      </c>
      <c r="X46" s="26">
        <v>609</v>
      </c>
      <c r="Y46" s="26">
        <v>-23.1</v>
      </c>
      <c r="Z46" s="26">
        <v>13.8575</v>
      </c>
      <c r="AA46" s="29">
        <v>38</v>
      </c>
      <c r="AB46" s="29">
        <f t="shared" si="6"/>
        <v>1.7171249999999975E-2</v>
      </c>
      <c r="AD46" s="26">
        <v>2415</v>
      </c>
      <c r="AE46" s="26">
        <v>-9.4705882352900002</v>
      </c>
      <c r="AF46" s="26">
        <v>24.1</v>
      </c>
      <c r="AG46" s="29">
        <f t="shared" si="2"/>
        <v>36</v>
      </c>
      <c r="AH46" s="29">
        <f t="shared" si="5"/>
        <v>1.704705882354E-2</v>
      </c>
    </row>
    <row r="47" spans="6:34" x14ac:dyDescent="0.3">
      <c r="F47" s="26">
        <v>1371</v>
      </c>
      <c r="G47" s="26">
        <v>-9.2874999999999996</v>
      </c>
      <c r="H47" s="26">
        <v>0</v>
      </c>
      <c r="I47" s="29">
        <f t="shared" si="0"/>
        <v>39</v>
      </c>
      <c r="J47" s="29">
        <f t="shared" si="3"/>
        <v>1.6087499999999984E-2</v>
      </c>
      <c r="L47" s="26">
        <v>315</v>
      </c>
      <c r="M47" s="26">
        <v>-16.100000000000001</v>
      </c>
      <c r="N47" s="26">
        <v>1.3</v>
      </c>
      <c r="O47" s="29">
        <f t="shared" si="1"/>
        <v>39</v>
      </c>
      <c r="P47" s="29">
        <f t="shared" si="4"/>
        <v>1.68999999999285E-2</v>
      </c>
      <c r="R47" s="26">
        <v>6254</v>
      </c>
      <c r="S47" s="26">
        <v>22.225000000000001</v>
      </c>
      <c r="T47" s="57">
        <v>2.57375</v>
      </c>
      <c r="U47" s="29">
        <v>37</v>
      </c>
      <c r="V47" s="29">
        <v>1.8499999999999999E-2</v>
      </c>
      <c r="X47" s="26">
        <v>610</v>
      </c>
      <c r="Y47" s="26">
        <v>-23.1</v>
      </c>
      <c r="Z47" s="26">
        <v>14.309374999999999</v>
      </c>
      <c r="AA47" s="29">
        <v>38</v>
      </c>
      <c r="AB47" s="29">
        <f t="shared" si="6"/>
        <v>1.7171250000000009E-2</v>
      </c>
      <c r="AD47" s="26">
        <v>2414</v>
      </c>
      <c r="AE47" s="26">
        <v>-8.9970588235300006</v>
      </c>
      <c r="AF47" s="26">
        <v>24.1</v>
      </c>
      <c r="AG47" s="29">
        <f t="shared" si="2"/>
        <v>36</v>
      </c>
      <c r="AH47" s="29">
        <f t="shared" si="5"/>
        <v>1.7047058823360016E-2</v>
      </c>
    </row>
    <row r="48" spans="6:34" x14ac:dyDescent="0.3">
      <c r="F48" s="26">
        <v>1370</v>
      </c>
      <c r="G48" s="26">
        <v>-8.875</v>
      </c>
      <c r="H48" s="26">
        <v>0</v>
      </c>
      <c r="I48" s="29">
        <f t="shared" ref="I48:I79" si="7">$C$10</f>
        <v>39</v>
      </c>
      <c r="J48" s="29">
        <f t="shared" si="3"/>
        <v>1.6087499999999984E-2</v>
      </c>
      <c r="L48" s="26">
        <v>316</v>
      </c>
      <c r="M48" s="26">
        <v>-16.100000000000001</v>
      </c>
      <c r="N48" s="26">
        <v>1.7333333333300001</v>
      </c>
      <c r="O48" s="29">
        <f t="shared" si="1"/>
        <v>39</v>
      </c>
      <c r="P48" s="29">
        <f t="shared" si="4"/>
        <v>1.6900000000064995E-2</v>
      </c>
      <c r="R48" s="26">
        <v>6255</v>
      </c>
      <c r="S48" s="26">
        <v>22.662500000000001</v>
      </c>
      <c r="T48" s="57">
        <v>2.5718749999999999</v>
      </c>
      <c r="U48" s="29">
        <v>37</v>
      </c>
      <c r="V48" s="29">
        <v>1.8499999999999999E-2</v>
      </c>
      <c r="X48" s="26">
        <v>611</v>
      </c>
      <c r="Y48" s="26">
        <v>-23.1</v>
      </c>
      <c r="Z48" s="26">
        <v>14.76125</v>
      </c>
      <c r="AA48" s="29">
        <v>38</v>
      </c>
      <c r="AB48" s="29">
        <f t="shared" si="6"/>
        <v>1.7171250000000009E-2</v>
      </c>
      <c r="AD48" s="26">
        <v>2413</v>
      </c>
      <c r="AE48" s="26">
        <v>-8.5235294117699993</v>
      </c>
      <c r="AF48" s="26">
        <v>24.1</v>
      </c>
      <c r="AG48" s="29">
        <f t="shared" si="2"/>
        <v>36</v>
      </c>
      <c r="AH48" s="29">
        <f t="shared" si="5"/>
        <v>1.704705882354E-2</v>
      </c>
    </row>
    <row r="49" spans="6:34" x14ac:dyDescent="0.3">
      <c r="F49" s="26">
        <v>1369</v>
      </c>
      <c r="G49" s="26">
        <v>-8.4625000000000004</v>
      </c>
      <c r="H49" s="26">
        <v>0</v>
      </c>
      <c r="I49" s="29">
        <f t="shared" si="7"/>
        <v>39</v>
      </c>
      <c r="J49" s="29">
        <f t="shared" si="3"/>
        <v>1.6087499999999984E-2</v>
      </c>
      <c r="L49" s="26">
        <v>317</v>
      </c>
      <c r="M49" s="26">
        <v>-16.100000000000001</v>
      </c>
      <c r="N49" s="26">
        <v>2.1666666666699999</v>
      </c>
      <c r="O49" s="29">
        <f t="shared" si="1"/>
        <v>39</v>
      </c>
      <c r="P49" s="29">
        <f t="shared" si="4"/>
        <v>1.6900000000064998E-2</v>
      </c>
      <c r="R49" s="26">
        <v>4801</v>
      </c>
      <c r="S49" s="26">
        <v>23.1</v>
      </c>
      <c r="T49" s="57">
        <v>2.57</v>
      </c>
      <c r="U49" s="29">
        <v>37</v>
      </c>
      <c r="V49" s="29">
        <v>1.8499999999999999E-2</v>
      </c>
      <c r="X49" s="26">
        <v>612</v>
      </c>
      <c r="Y49" s="26">
        <v>-23.1</v>
      </c>
      <c r="Z49" s="26">
        <v>15.213125</v>
      </c>
      <c r="AA49" s="29">
        <v>38</v>
      </c>
      <c r="AB49" s="29">
        <f t="shared" si="6"/>
        <v>1.7171249999999975E-2</v>
      </c>
      <c r="AD49" s="26">
        <v>2412</v>
      </c>
      <c r="AE49" s="26">
        <v>-8.0500000000000007</v>
      </c>
      <c r="AF49" s="26">
        <v>24.1</v>
      </c>
      <c r="AG49" s="29">
        <f t="shared" si="2"/>
        <v>36</v>
      </c>
      <c r="AH49" s="29">
        <f t="shared" si="5"/>
        <v>1.7047058823719981E-2</v>
      </c>
    </row>
    <row r="50" spans="6:34" x14ac:dyDescent="0.3">
      <c r="F50" s="26">
        <v>1368</v>
      </c>
      <c r="G50" s="26">
        <v>-8.0500000000000007</v>
      </c>
      <c r="H50" s="26">
        <v>0</v>
      </c>
      <c r="I50" s="29">
        <f t="shared" si="7"/>
        <v>39</v>
      </c>
      <c r="J50" s="29">
        <f t="shared" si="3"/>
        <v>1.6087500000000001E-2</v>
      </c>
      <c r="L50" s="26">
        <v>312</v>
      </c>
      <c r="M50" s="26">
        <v>-16.100000000000001</v>
      </c>
      <c r="N50" s="26">
        <v>2.6</v>
      </c>
      <c r="O50" s="29">
        <f t="shared" si="1"/>
        <v>39</v>
      </c>
      <c r="P50" s="29">
        <f t="shared" si="4"/>
        <v>0</v>
      </c>
      <c r="R50" s="26">
        <v>435</v>
      </c>
      <c r="S50" s="26">
        <v>-23.1</v>
      </c>
      <c r="T50" s="26">
        <v>12.05</v>
      </c>
      <c r="U50" s="29">
        <v>37</v>
      </c>
      <c r="V50" s="29">
        <v>1.8499999999999999E-2</v>
      </c>
      <c r="X50" s="26">
        <v>613</v>
      </c>
      <c r="Y50" s="26">
        <v>-23.1</v>
      </c>
      <c r="Z50" s="26">
        <v>15.664999999999999</v>
      </c>
      <c r="AA50" s="29">
        <v>38</v>
      </c>
      <c r="AB50" s="29">
        <f t="shared" si="6"/>
        <v>1.7171250000000009E-2</v>
      </c>
      <c r="AD50" s="26">
        <v>2411</v>
      </c>
      <c r="AE50" s="26">
        <v>-7.5764705882300003</v>
      </c>
      <c r="AF50" s="26">
        <v>24.1</v>
      </c>
      <c r="AG50" s="29">
        <f t="shared" si="2"/>
        <v>36</v>
      </c>
      <c r="AH50" s="29">
        <f t="shared" si="5"/>
        <v>1.7047058823540014E-2</v>
      </c>
    </row>
    <row r="51" spans="6:34" x14ac:dyDescent="0.3">
      <c r="F51" s="26">
        <v>1367</v>
      </c>
      <c r="G51" s="26">
        <v>-7.6375000000000002</v>
      </c>
      <c r="H51" s="26">
        <v>0</v>
      </c>
      <c r="I51" s="29">
        <f t="shared" si="7"/>
        <v>39</v>
      </c>
      <c r="J51" s="29">
        <f t="shared" si="3"/>
        <v>1.6087500000000022E-2</v>
      </c>
      <c r="L51" s="26">
        <v>4475</v>
      </c>
      <c r="M51" s="26">
        <v>3.2</v>
      </c>
      <c r="N51" s="26">
        <v>0</v>
      </c>
      <c r="O51" s="29">
        <f t="shared" si="1"/>
        <v>39</v>
      </c>
      <c r="P51" s="29">
        <f t="shared" si="4"/>
        <v>0</v>
      </c>
      <c r="R51" s="26">
        <v>2066</v>
      </c>
      <c r="S51" s="26">
        <v>-22.6</v>
      </c>
      <c r="T51" s="26">
        <v>12.05</v>
      </c>
      <c r="U51" s="29">
        <v>37</v>
      </c>
      <c r="V51" s="29">
        <f t="shared" ref="V51:V80" si="8">IF(AND(T51=T50,T51=T52),(S52-S50)/2*U51*10^-3,0)</f>
        <v>1.8499999999999999E-2</v>
      </c>
      <c r="X51" s="26">
        <v>614</v>
      </c>
      <c r="Y51" s="26">
        <v>-23.1</v>
      </c>
      <c r="Z51" s="26">
        <v>16.116875</v>
      </c>
      <c r="AA51" s="29">
        <v>38</v>
      </c>
      <c r="AB51" s="29">
        <f t="shared" si="6"/>
        <v>1.7171250000000044E-2</v>
      </c>
      <c r="AD51" s="26">
        <v>2410</v>
      </c>
      <c r="AE51" s="26">
        <v>-7.1029411764699999</v>
      </c>
      <c r="AF51" s="26">
        <v>24.1</v>
      </c>
      <c r="AG51" s="29">
        <f t="shared" si="2"/>
        <v>36</v>
      </c>
      <c r="AH51" s="29">
        <f t="shared" si="5"/>
        <v>1.7047058823359999E-2</v>
      </c>
    </row>
    <row r="52" spans="6:34" x14ac:dyDescent="0.3">
      <c r="F52" s="26">
        <v>1366</v>
      </c>
      <c r="G52" s="26">
        <v>-7.2249999999999996</v>
      </c>
      <c r="H52" s="26">
        <v>0</v>
      </c>
      <c r="I52" s="29">
        <f t="shared" si="7"/>
        <v>39</v>
      </c>
      <c r="J52" s="29">
        <f t="shared" si="3"/>
        <v>1.6087500000000001E-2</v>
      </c>
      <c r="L52" s="26">
        <v>4501</v>
      </c>
      <c r="M52" s="26">
        <v>3.2</v>
      </c>
      <c r="N52" s="26">
        <v>0.433333333333</v>
      </c>
      <c r="O52" s="29">
        <f t="shared" si="1"/>
        <v>39</v>
      </c>
      <c r="P52" s="29">
        <f t="shared" si="4"/>
        <v>1.69000000000065E-2</v>
      </c>
      <c r="R52" s="26">
        <v>2065</v>
      </c>
      <c r="S52" s="26">
        <v>-22.1</v>
      </c>
      <c r="T52" s="26">
        <v>12.05</v>
      </c>
      <c r="U52" s="29">
        <v>37</v>
      </c>
      <c r="V52" s="29">
        <f t="shared" si="8"/>
        <v>1.8499999999999999E-2</v>
      </c>
      <c r="X52" s="26">
        <v>615</v>
      </c>
      <c r="Y52" s="26">
        <v>-23.1</v>
      </c>
      <c r="Z52" s="26">
        <v>16.568750000000001</v>
      </c>
      <c r="AA52" s="29">
        <v>38</v>
      </c>
      <c r="AB52" s="29">
        <f t="shared" si="6"/>
        <v>1.7171249999999975E-2</v>
      </c>
      <c r="AD52" s="26">
        <v>2409</v>
      </c>
      <c r="AE52" s="26">
        <v>-6.6294117647100004</v>
      </c>
      <c r="AF52" s="26">
        <v>24.1</v>
      </c>
      <c r="AG52" s="29">
        <f t="shared" si="2"/>
        <v>36</v>
      </c>
      <c r="AH52" s="29">
        <f t="shared" si="5"/>
        <v>1.704705882354E-2</v>
      </c>
    </row>
    <row r="53" spans="6:34" x14ac:dyDescent="0.3">
      <c r="F53" s="26">
        <v>1365</v>
      </c>
      <c r="G53" s="26">
        <v>-6.8125</v>
      </c>
      <c r="H53" s="26">
        <v>0</v>
      </c>
      <c r="I53" s="29">
        <f t="shared" si="7"/>
        <v>39</v>
      </c>
      <c r="J53" s="29">
        <f t="shared" si="3"/>
        <v>1.6087499999999984E-2</v>
      </c>
      <c r="L53" s="26">
        <v>4502</v>
      </c>
      <c r="M53" s="26">
        <v>3.2</v>
      </c>
      <c r="N53" s="26">
        <v>0.86666666666699999</v>
      </c>
      <c r="O53" s="29">
        <f t="shared" si="1"/>
        <v>39</v>
      </c>
      <c r="P53" s="29">
        <f t="shared" si="4"/>
        <v>1.69000000000065E-2</v>
      </c>
      <c r="R53" s="26">
        <v>2064</v>
      </c>
      <c r="S53" s="26">
        <v>-21.6</v>
      </c>
      <c r="T53" s="26">
        <v>12.05</v>
      </c>
      <c r="U53" s="29">
        <v>37</v>
      </c>
      <c r="V53" s="29">
        <f t="shared" si="8"/>
        <v>1.8499999999999999E-2</v>
      </c>
      <c r="X53" s="26">
        <v>616</v>
      </c>
      <c r="Y53" s="26">
        <v>-23.1</v>
      </c>
      <c r="Z53" s="26">
        <v>17.020624999999999</v>
      </c>
      <c r="AA53" s="29">
        <v>38</v>
      </c>
      <c r="AB53" s="29">
        <f t="shared" si="6"/>
        <v>1.7171249999999975E-2</v>
      </c>
      <c r="AD53" s="26">
        <v>2408</v>
      </c>
      <c r="AE53" s="26">
        <v>-6.15588235294</v>
      </c>
      <c r="AF53" s="26">
        <v>24.1</v>
      </c>
      <c r="AG53" s="29">
        <f t="shared" si="2"/>
        <v>36</v>
      </c>
      <c r="AH53" s="29">
        <f t="shared" si="5"/>
        <v>1.7047058823540014E-2</v>
      </c>
    </row>
    <row r="54" spans="6:34" x14ac:dyDescent="0.3">
      <c r="F54" s="26">
        <v>125</v>
      </c>
      <c r="G54" s="26">
        <v>-6.4</v>
      </c>
      <c r="H54" s="26">
        <v>0</v>
      </c>
      <c r="I54" s="29">
        <f t="shared" si="7"/>
        <v>39</v>
      </c>
      <c r="J54" s="29">
        <f t="shared" si="3"/>
        <v>1.584375E-2</v>
      </c>
      <c r="L54" s="26">
        <v>4503</v>
      </c>
      <c r="M54" s="26">
        <v>3.2</v>
      </c>
      <c r="N54" s="26">
        <v>1.3</v>
      </c>
      <c r="O54" s="29">
        <f t="shared" si="1"/>
        <v>39</v>
      </c>
      <c r="P54" s="29">
        <f t="shared" si="4"/>
        <v>1.68999999999285E-2</v>
      </c>
      <c r="R54" s="26">
        <v>2063</v>
      </c>
      <c r="S54" s="26">
        <v>-21.1</v>
      </c>
      <c r="T54" s="26">
        <v>12.05</v>
      </c>
      <c r="U54" s="29">
        <v>37</v>
      </c>
      <c r="V54" s="29">
        <f t="shared" si="8"/>
        <v>1.8499999999999999E-2</v>
      </c>
      <c r="X54" s="26">
        <v>617</v>
      </c>
      <c r="Y54" s="26">
        <v>-23.1</v>
      </c>
      <c r="Z54" s="26">
        <v>17.4725</v>
      </c>
      <c r="AA54" s="29">
        <v>38</v>
      </c>
      <c r="AB54" s="29">
        <f t="shared" si="6"/>
        <v>1.7171250000000044E-2</v>
      </c>
      <c r="AD54" s="26">
        <v>2407</v>
      </c>
      <c r="AE54" s="26">
        <v>-5.6823529411799996</v>
      </c>
      <c r="AF54" s="26">
        <v>24.1</v>
      </c>
      <c r="AG54" s="29">
        <f t="shared" si="2"/>
        <v>36</v>
      </c>
      <c r="AH54" s="29">
        <f t="shared" si="5"/>
        <v>1.704705882354E-2</v>
      </c>
    </row>
    <row r="55" spans="6:34" x14ac:dyDescent="0.3">
      <c r="F55" s="26">
        <v>1314</v>
      </c>
      <c r="G55" s="26">
        <v>-6</v>
      </c>
      <c r="H55" s="26">
        <v>0</v>
      </c>
      <c r="I55" s="29">
        <f t="shared" si="7"/>
        <v>39</v>
      </c>
      <c r="J55" s="29">
        <f t="shared" si="3"/>
        <v>1.5600000000000015E-2</v>
      </c>
      <c r="L55" s="26">
        <v>4504</v>
      </c>
      <c r="M55" s="26">
        <v>3.2</v>
      </c>
      <c r="N55" s="26">
        <v>1.7333333333300001</v>
      </c>
      <c r="O55" s="29">
        <f t="shared" si="1"/>
        <v>39</v>
      </c>
      <c r="P55" s="29">
        <f t="shared" si="4"/>
        <v>1.6900000000064995E-2</v>
      </c>
      <c r="R55" s="26">
        <v>2062</v>
      </c>
      <c r="S55" s="26">
        <v>-20.6</v>
      </c>
      <c r="T55" s="26">
        <v>12.05</v>
      </c>
      <c r="U55" s="29">
        <v>37</v>
      </c>
      <c r="V55" s="29">
        <f t="shared" si="8"/>
        <v>1.8499999999999999E-2</v>
      </c>
      <c r="X55" s="26">
        <v>618</v>
      </c>
      <c r="Y55" s="26">
        <v>-23.1</v>
      </c>
      <c r="Z55" s="26">
        <v>17.924375000000001</v>
      </c>
      <c r="AA55" s="29">
        <v>38</v>
      </c>
      <c r="AB55" s="29">
        <f t="shared" si="6"/>
        <v>1.7171249999999975E-2</v>
      </c>
      <c r="AD55" s="26">
        <v>2406</v>
      </c>
      <c r="AE55" s="26">
        <v>-5.20882352941</v>
      </c>
      <c r="AF55" s="26">
        <v>24.1</v>
      </c>
      <c r="AG55" s="29">
        <f t="shared" si="2"/>
        <v>36</v>
      </c>
      <c r="AH55" s="29">
        <f t="shared" si="5"/>
        <v>1.704705882354E-2</v>
      </c>
    </row>
    <row r="56" spans="6:34" x14ac:dyDescent="0.3">
      <c r="F56" s="26">
        <v>1313</v>
      </c>
      <c r="G56" s="26">
        <v>-5.6</v>
      </c>
      <c r="H56" s="26">
        <v>0</v>
      </c>
      <c r="I56" s="29">
        <f t="shared" si="7"/>
        <v>39</v>
      </c>
      <c r="J56" s="29">
        <f t="shared" si="3"/>
        <v>1.5599999999999996E-2</v>
      </c>
      <c r="L56" s="26">
        <v>4505</v>
      </c>
      <c r="M56" s="26">
        <v>3.2</v>
      </c>
      <c r="N56" s="26">
        <v>2.1666666666699999</v>
      </c>
      <c r="O56" s="29">
        <f t="shared" si="1"/>
        <v>39</v>
      </c>
      <c r="P56" s="29">
        <f t="shared" si="4"/>
        <v>1.6900000000064998E-2</v>
      </c>
      <c r="R56" s="26">
        <v>2061</v>
      </c>
      <c r="S56" s="26">
        <v>-20.100000000000001</v>
      </c>
      <c r="T56" s="26">
        <v>12.05</v>
      </c>
      <c r="U56" s="29">
        <v>37</v>
      </c>
      <c r="V56" s="29">
        <f t="shared" si="8"/>
        <v>1.8499999999999999E-2</v>
      </c>
      <c r="X56" s="26">
        <v>619</v>
      </c>
      <c r="Y56" s="26">
        <v>-23.1</v>
      </c>
      <c r="Z56" s="26">
        <v>18.376249999999999</v>
      </c>
      <c r="AA56" s="29">
        <v>38</v>
      </c>
      <c r="AB56" s="29">
        <f t="shared" si="6"/>
        <v>1.7171249999999975E-2</v>
      </c>
      <c r="AD56" s="26">
        <v>2405</v>
      </c>
      <c r="AE56" s="26">
        <v>-4.7352941176499996</v>
      </c>
      <c r="AF56" s="26">
        <v>24.1</v>
      </c>
      <c r="AG56" s="29">
        <f t="shared" si="2"/>
        <v>36</v>
      </c>
      <c r="AH56" s="29">
        <f t="shared" si="5"/>
        <v>1.704705882354E-2</v>
      </c>
    </row>
    <row r="57" spans="6:34" x14ac:dyDescent="0.3">
      <c r="F57" s="26">
        <v>1312</v>
      </c>
      <c r="G57" s="26">
        <v>-5.2</v>
      </c>
      <c r="H57" s="26">
        <v>0</v>
      </c>
      <c r="I57" s="29">
        <f t="shared" si="7"/>
        <v>39</v>
      </c>
      <c r="J57" s="29">
        <f t="shared" si="3"/>
        <v>1.5599999999999996E-2</v>
      </c>
      <c r="L57" s="26">
        <v>4491</v>
      </c>
      <c r="M57" s="26">
        <v>3.2</v>
      </c>
      <c r="N57" s="26">
        <v>2.6</v>
      </c>
      <c r="O57" s="29">
        <f t="shared" si="1"/>
        <v>39</v>
      </c>
      <c r="P57" s="29">
        <f t="shared" si="4"/>
        <v>0</v>
      </c>
      <c r="R57" s="26">
        <v>2060</v>
      </c>
      <c r="S57" s="26">
        <v>-19.600000000000001</v>
      </c>
      <c r="T57" s="26">
        <v>12.05</v>
      </c>
      <c r="U57" s="29">
        <v>37</v>
      </c>
      <c r="V57" s="29">
        <f t="shared" si="8"/>
        <v>1.8499999999999999E-2</v>
      </c>
      <c r="X57" s="26">
        <v>620</v>
      </c>
      <c r="Y57" s="26">
        <v>-23.1</v>
      </c>
      <c r="Z57" s="26">
        <v>18.828125</v>
      </c>
      <c r="AA57" s="29">
        <v>38</v>
      </c>
      <c r="AB57" s="29">
        <f t="shared" si="6"/>
        <v>1.7171250000000044E-2</v>
      </c>
      <c r="AD57" s="26">
        <v>2404</v>
      </c>
      <c r="AE57" s="26">
        <v>-4.2617647058800001</v>
      </c>
      <c r="AF57" s="26">
        <v>24.1</v>
      </c>
      <c r="AG57" s="29">
        <f t="shared" si="2"/>
        <v>36</v>
      </c>
      <c r="AH57" s="29">
        <f t="shared" si="5"/>
        <v>1.7047058823539993E-2</v>
      </c>
    </row>
    <row r="58" spans="6:34" x14ac:dyDescent="0.3">
      <c r="F58" s="26">
        <v>1311</v>
      </c>
      <c r="G58" s="26">
        <v>-4.8</v>
      </c>
      <c r="H58" s="26">
        <v>0</v>
      </c>
      <c r="I58" s="29">
        <f t="shared" si="7"/>
        <v>39</v>
      </c>
      <c r="J58" s="29">
        <f t="shared" si="3"/>
        <v>1.5599999999999996E-2</v>
      </c>
      <c r="L58" s="26">
        <v>4537</v>
      </c>
      <c r="M58" s="26">
        <v>6.4</v>
      </c>
      <c r="N58" s="26">
        <v>0</v>
      </c>
      <c r="O58" s="29">
        <f t="shared" si="1"/>
        <v>39</v>
      </c>
      <c r="P58" s="29">
        <f t="shared" si="4"/>
        <v>0</v>
      </c>
      <c r="R58" s="26">
        <v>2059</v>
      </c>
      <c r="S58" s="26">
        <v>-19.100000000000001</v>
      </c>
      <c r="T58" s="26">
        <v>12.05</v>
      </c>
      <c r="U58" s="29">
        <v>37</v>
      </c>
      <c r="V58" s="29">
        <f t="shared" si="8"/>
        <v>1.8499999999999999E-2</v>
      </c>
      <c r="X58" s="26">
        <v>605</v>
      </c>
      <c r="Y58" s="26">
        <v>-23.1</v>
      </c>
      <c r="Z58" s="26">
        <v>19.28</v>
      </c>
      <c r="AA58" s="29">
        <v>38</v>
      </c>
      <c r="AB58" s="29">
        <f t="shared" si="6"/>
        <v>1.7183125000000032E-2</v>
      </c>
      <c r="AD58" s="26">
        <v>2403</v>
      </c>
      <c r="AE58" s="26">
        <v>-3.7882352941200002</v>
      </c>
      <c r="AF58" s="26">
        <v>24.1</v>
      </c>
      <c r="AG58" s="29">
        <f t="shared" si="2"/>
        <v>36</v>
      </c>
      <c r="AH58" s="29">
        <f t="shared" si="5"/>
        <v>1.704705882354E-2</v>
      </c>
    </row>
    <row r="59" spans="6:34" x14ac:dyDescent="0.3">
      <c r="F59" s="26">
        <v>1310</v>
      </c>
      <c r="G59" s="26">
        <v>-4.4000000000000004</v>
      </c>
      <c r="H59" s="26">
        <v>0</v>
      </c>
      <c r="I59" s="29">
        <f t="shared" si="7"/>
        <v>39</v>
      </c>
      <c r="J59" s="29">
        <f t="shared" si="3"/>
        <v>1.5599999999999996E-2</v>
      </c>
      <c r="L59" s="26">
        <v>4563</v>
      </c>
      <c r="M59" s="26">
        <v>6.4</v>
      </c>
      <c r="N59" s="26">
        <v>0.433333333333</v>
      </c>
      <c r="O59" s="29">
        <f t="shared" si="1"/>
        <v>39</v>
      </c>
      <c r="P59" s="29">
        <f t="shared" si="4"/>
        <v>1.69000000000065E-2</v>
      </c>
      <c r="R59" s="26">
        <v>2058</v>
      </c>
      <c r="S59" s="26">
        <v>-18.600000000000001</v>
      </c>
      <c r="T59" s="26">
        <v>12.05</v>
      </c>
      <c r="U59" s="29">
        <v>37</v>
      </c>
      <c r="V59" s="29">
        <f t="shared" si="8"/>
        <v>1.8499999999999999E-2</v>
      </c>
      <c r="X59" s="26">
        <v>742</v>
      </c>
      <c r="Y59" s="26">
        <v>-23.1</v>
      </c>
      <c r="Z59" s="26">
        <v>19.732500000000002</v>
      </c>
      <c r="AA59" s="29">
        <v>38</v>
      </c>
      <c r="AB59" s="29">
        <f t="shared" si="6"/>
        <v>1.7194999999999953E-2</v>
      </c>
      <c r="AD59" s="26">
        <v>2402</v>
      </c>
      <c r="AE59" s="26">
        <v>-3.3147058823500002</v>
      </c>
      <c r="AF59" s="26">
        <v>24.1</v>
      </c>
      <c r="AG59" s="29">
        <f t="shared" si="2"/>
        <v>36</v>
      </c>
      <c r="AH59" s="29">
        <f t="shared" si="5"/>
        <v>1.7047058823540007E-2</v>
      </c>
    </row>
    <row r="60" spans="6:34" x14ac:dyDescent="0.3">
      <c r="F60" s="26">
        <v>1309</v>
      </c>
      <c r="G60" s="26">
        <v>-4</v>
      </c>
      <c r="H60" s="26">
        <v>0</v>
      </c>
      <c r="I60" s="29">
        <f t="shared" si="7"/>
        <v>39</v>
      </c>
      <c r="J60" s="29">
        <f t="shared" si="3"/>
        <v>1.5600000000000004E-2</v>
      </c>
      <c r="L60" s="26">
        <v>4564</v>
      </c>
      <c r="M60" s="26">
        <v>6.4</v>
      </c>
      <c r="N60" s="26">
        <v>0.86666666666699999</v>
      </c>
      <c r="O60" s="29">
        <f t="shared" si="1"/>
        <v>39</v>
      </c>
      <c r="P60" s="29">
        <f t="shared" si="4"/>
        <v>1.69000000000065E-2</v>
      </c>
      <c r="R60" s="26">
        <v>2057</v>
      </c>
      <c r="S60" s="26">
        <v>-18.100000000000001</v>
      </c>
      <c r="T60" s="26">
        <v>12.05</v>
      </c>
      <c r="U60" s="29">
        <v>37</v>
      </c>
      <c r="V60" s="29">
        <f t="shared" si="8"/>
        <v>1.8499999999999999E-2</v>
      </c>
      <c r="X60" s="26">
        <v>743</v>
      </c>
      <c r="Y60" s="26">
        <v>-23.1</v>
      </c>
      <c r="Z60" s="26">
        <v>20.184999999999999</v>
      </c>
      <c r="AA60" s="29">
        <v>38</v>
      </c>
      <c r="AB60" s="29">
        <f t="shared" si="6"/>
        <v>1.7194999999999953E-2</v>
      </c>
      <c r="AD60" s="26">
        <v>2401</v>
      </c>
      <c r="AE60" s="26">
        <v>-2.8411764705899998</v>
      </c>
      <c r="AF60" s="26">
        <v>24.1</v>
      </c>
      <c r="AG60" s="29">
        <f t="shared" si="2"/>
        <v>36</v>
      </c>
      <c r="AH60" s="29">
        <f t="shared" si="5"/>
        <v>1.7047058823540007E-2</v>
      </c>
    </row>
    <row r="61" spans="6:34" x14ac:dyDescent="0.3">
      <c r="F61" s="26">
        <v>1308</v>
      </c>
      <c r="G61" s="26">
        <v>-3.6</v>
      </c>
      <c r="H61" s="26">
        <v>0</v>
      </c>
      <c r="I61" s="29">
        <f t="shared" si="7"/>
        <v>39</v>
      </c>
      <c r="J61" s="29">
        <f t="shared" si="3"/>
        <v>1.5599999999999996E-2</v>
      </c>
      <c r="L61" s="26">
        <v>4565</v>
      </c>
      <c r="M61" s="26">
        <v>6.4</v>
      </c>
      <c r="N61" s="26">
        <v>1.3</v>
      </c>
      <c r="O61" s="29">
        <f t="shared" si="1"/>
        <v>39</v>
      </c>
      <c r="P61" s="29">
        <f t="shared" si="4"/>
        <v>1.68999999999285E-2</v>
      </c>
      <c r="R61" s="26">
        <v>2056</v>
      </c>
      <c r="S61" s="26">
        <v>-17.600000000000001</v>
      </c>
      <c r="T61" s="26">
        <v>12.05</v>
      </c>
      <c r="U61" s="29">
        <v>37</v>
      </c>
      <c r="V61" s="29">
        <f t="shared" si="8"/>
        <v>1.8499999999999999E-2</v>
      </c>
      <c r="X61" s="26">
        <v>744</v>
      </c>
      <c r="Y61" s="26">
        <v>-23.1</v>
      </c>
      <c r="Z61" s="26">
        <v>20.637499999999999</v>
      </c>
      <c r="AA61" s="29">
        <v>38</v>
      </c>
      <c r="AB61" s="29">
        <f t="shared" si="6"/>
        <v>1.7195000000000023E-2</v>
      </c>
      <c r="AD61" s="26">
        <v>2400</v>
      </c>
      <c r="AE61" s="26">
        <v>-2.3676470588199998</v>
      </c>
      <c r="AF61" s="26">
        <v>24.1</v>
      </c>
      <c r="AG61" s="29">
        <f t="shared" si="2"/>
        <v>36</v>
      </c>
      <c r="AH61" s="29">
        <f t="shared" si="5"/>
        <v>1.7047058823539997E-2</v>
      </c>
    </row>
    <row r="62" spans="6:34" x14ac:dyDescent="0.3">
      <c r="F62" s="26">
        <v>63</v>
      </c>
      <c r="G62" s="26">
        <v>-3.2</v>
      </c>
      <c r="H62" s="26">
        <v>0</v>
      </c>
      <c r="I62" s="29">
        <f t="shared" si="7"/>
        <v>39</v>
      </c>
      <c r="J62" s="29">
        <f t="shared" si="3"/>
        <v>1.5600000000000004E-2</v>
      </c>
      <c r="L62" s="26">
        <v>4566</v>
      </c>
      <c r="M62" s="26">
        <v>6.4</v>
      </c>
      <c r="N62" s="26">
        <v>1.7333333333300001</v>
      </c>
      <c r="O62" s="29">
        <f t="shared" si="1"/>
        <v>39</v>
      </c>
      <c r="P62" s="29">
        <f t="shared" si="4"/>
        <v>1.6900000000064995E-2</v>
      </c>
      <c r="R62" s="26">
        <v>2055</v>
      </c>
      <c r="S62" s="26">
        <v>-17.100000000000001</v>
      </c>
      <c r="T62" s="26">
        <v>12.05</v>
      </c>
      <c r="U62" s="29">
        <v>37</v>
      </c>
      <c r="V62" s="29">
        <f t="shared" si="8"/>
        <v>1.8499999999999999E-2</v>
      </c>
      <c r="X62" s="26">
        <v>745</v>
      </c>
      <c r="Y62" s="26">
        <v>-23.1</v>
      </c>
      <c r="Z62" s="26">
        <v>21.09</v>
      </c>
      <c r="AA62" s="29">
        <v>38</v>
      </c>
      <c r="AB62" s="29">
        <f t="shared" si="6"/>
        <v>1.7195000000000023E-2</v>
      </c>
      <c r="AD62" s="26">
        <v>2399</v>
      </c>
      <c r="AE62" s="26">
        <v>-1.8941176470600001</v>
      </c>
      <c r="AF62" s="26">
        <v>24.1</v>
      </c>
      <c r="AG62" s="29">
        <f t="shared" si="2"/>
        <v>36</v>
      </c>
      <c r="AH62" s="29">
        <f t="shared" si="5"/>
        <v>1.704705882354E-2</v>
      </c>
    </row>
    <row r="63" spans="6:34" x14ac:dyDescent="0.3">
      <c r="F63" s="26">
        <v>1257</v>
      </c>
      <c r="G63" s="26">
        <v>-2.8</v>
      </c>
      <c r="H63" s="26">
        <v>0</v>
      </c>
      <c r="I63" s="29">
        <f t="shared" si="7"/>
        <v>39</v>
      </c>
      <c r="J63" s="29">
        <f t="shared" si="3"/>
        <v>1.5600000000000004E-2</v>
      </c>
      <c r="L63" s="26">
        <v>4567</v>
      </c>
      <c r="M63" s="26">
        <v>6.4</v>
      </c>
      <c r="N63" s="26">
        <v>2.1666666666699999</v>
      </c>
      <c r="O63" s="29">
        <f t="shared" si="1"/>
        <v>39</v>
      </c>
      <c r="P63" s="29">
        <f t="shared" si="4"/>
        <v>1.6900000000064998E-2</v>
      </c>
      <c r="R63" s="26">
        <v>2054</v>
      </c>
      <c r="S63" s="26">
        <v>-16.600000000000001</v>
      </c>
      <c r="T63" s="26">
        <v>12.05</v>
      </c>
      <c r="U63" s="29">
        <v>37</v>
      </c>
      <c r="V63" s="29">
        <f t="shared" si="8"/>
        <v>1.8499999999999999E-2</v>
      </c>
      <c r="X63" s="26">
        <v>746</v>
      </c>
      <c r="Y63" s="26">
        <v>-23.1</v>
      </c>
      <c r="Z63" s="26">
        <v>21.5425</v>
      </c>
      <c r="AA63" s="29">
        <v>38</v>
      </c>
      <c r="AB63" s="29">
        <f t="shared" si="6"/>
        <v>1.7195000000000023E-2</v>
      </c>
      <c r="AD63" s="26">
        <v>2398</v>
      </c>
      <c r="AE63" s="26">
        <v>-1.4205882352899999</v>
      </c>
      <c r="AF63" s="26">
        <v>24.1</v>
      </c>
      <c r="AG63" s="29">
        <f t="shared" si="2"/>
        <v>36</v>
      </c>
      <c r="AH63" s="29">
        <f t="shared" si="5"/>
        <v>1.7047058823558003E-2</v>
      </c>
    </row>
    <row r="64" spans="6:34" x14ac:dyDescent="0.3">
      <c r="F64" s="26">
        <v>1256</v>
      </c>
      <c r="G64" s="26">
        <v>-2.4</v>
      </c>
      <c r="H64" s="26">
        <v>0</v>
      </c>
      <c r="I64" s="29">
        <f t="shared" si="7"/>
        <v>39</v>
      </c>
      <c r="J64" s="29">
        <f t="shared" si="3"/>
        <v>1.5599999999999996E-2</v>
      </c>
      <c r="L64" s="26">
        <v>4553</v>
      </c>
      <c r="M64" s="26">
        <v>6.4</v>
      </c>
      <c r="N64" s="26">
        <v>2.6</v>
      </c>
      <c r="O64" s="29">
        <f t="shared" si="1"/>
        <v>39</v>
      </c>
      <c r="P64" s="29">
        <f t="shared" si="4"/>
        <v>0</v>
      </c>
      <c r="R64" s="26">
        <v>843</v>
      </c>
      <c r="S64" s="26">
        <v>-16.100000000000001</v>
      </c>
      <c r="T64" s="26">
        <v>12.05</v>
      </c>
      <c r="U64" s="29">
        <v>37</v>
      </c>
      <c r="V64" s="29">
        <v>1.6799999999999999E-2</v>
      </c>
      <c r="X64" s="26">
        <v>747</v>
      </c>
      <c r="Y64" s="26">
        <v>-23.1</v>
      </c>
      <c r="Z64" s="26">
        <v>21.995000000000001</v>
      </c>
      <c r="AA64" s="29">
        <v>38</v>
      </c>
      <c r="AB64" s="29">
        <f t="shared" si="6"/>
        <v>1.7195000000000023E-2</v>
      </c>
      <c r="AD64" s="26">
        <v>2397</v>
      </c>
      <c r="AE64" s="26">
        <v>-0.94705882352899995</v>
      </c>
      <c r="AF64" s="26">
        <v>24.1</v>
      </c>
      <c r="AG64" s="29">
        <f t="shared" si="2"/>
        <v>36</v>
      </c>
      <c r="AH64" s="29">
        <f t="shared" si="5"/>
        <v>1.704705882345E-2</v>
      </c>
    </row>
    <row r="65" spans="6:34" x14ac:dyDescent="0.3">
      <c r="F65" s="26">
        <v>1255</v>
      </c>
      <c r="G65" s="26">
        <v>-2</v>
      </c>
      <c r="H65" s="26">
        <v>0</v>
      </c>
      <c r="I65" s="29">
        <f t="shared" si="7"/>
        <v>39</v>
      </c>
      <c r="J65" s="29">
        <f t="shared" si="3"/>
        <v>1.5599999999999996E-2</v>
      </c>
      <c r="L65" s="26">
        <v>4599</v>
      </c>
      <c r="M65" s="26">
        <v>9.6999999999999993</v>
      </c>
      <c r="N65" s="26">
        <v>0</v>
      </c>
      <c r="O65" s="29">
        <f t="shared" si="1"/>
        <v>39</v>
      </c>
      <c r="P65" s="29">
        <f t="shared" si="4"/>
        <v>0</v>
      </c>
      <c r="R65" s="26">
        <v>5274</v>
      </c>
      <c r="S65" s="26">
        <v>16.100000000000001</v>
      </c>
      <c r="T65" s="26">
        <v>12.05</v>
      </c>
      <c r="U65" s="29">
        <v>37</v>
      </c>
      <c r="V65" s="29">
        <v>1.6799999999999999E-2</v>
      </c>
      <c r="X65" s="26">
        <v>748</v>
      </c>
      <c r="Y65" s="26">
        <v>-23.1</v>
      </c>
      <c r="Z65" s="26">
        <v>22.447500000000002</v>
      </c>
      <c r="AA65" s="29">
        <v>38</v>
      </c>
      <c r="AB65" s="29">
        <f t="shared" si="6"/>
        <v>1.7194999999999953E-2</v>
      </c>
      <c r="AD65" s="26">
        <v>2396</v>
      </c>
      <c r="AE65" s="26">
        <v>-0.47352941176500002</v>
      </c>
      <c r="AF65" s="26">
        <v>24.1</v>
      </c>
      <c r="AG65" s="29">
        <f t="shared" si="2"/>
        <v>36</v>
      </c>
      <c r="AH65" s="29">
        <f t="shared" si="5"/>
        <v>1.7047058823522001E-2</v>
      </c>
    </row>
    <row r="66" spans="6:34" x14ac:dyDescent="0.3">
      <c r="F66" s="26">
        <v>1254</v>
      </c>
      <c r="G66" s="26">
        <v>-1.6</v>
      </c>
      <c r="H66" s="26">
        <v>0</v>
      </c>
      <c r="I66" s="29">
        <f t="shared" si="7"/>
        <v>39</v>
      </c>
      <c r="J66" s="29">
        <f t="shared" si="3"/>
        <v>1.5600000000000001E-2</v>
      </c>
      <c r="L66" s="26">
        <v>4625</v>
      </c>
      <c r="M66" s="26">
        <v>9.6999999999999993</v>
      </c>
      <c r="N66" s="26">
        <v>0.433333333333</v>
      </c>
      <c r="O66" s="29">
        <f t="shared" si="1"/>
        <v>39</v>
      </c>
      <c r="P66" s="29">
        <f t="shared" si="4"/>
        <v>1.69000000000065E-2</v>
      </c>
      <c r="R66" s="26">
        <v>6364</v>
      </c>
      <c r="S66" s="26">
        <v>16.600000000000001</v>
      </c>
      <c r="T66" s="26">
        <v>12.05</v>
      </c>
      <c r="U66" s="29">
        <v>37</v>
      </c>
      <c r="V66" s="29">
        <f t="shared" si="8"/>
        <v>1.8499999999999999E-2</v>
      </c>
      <c r="X66" s="26">
        <v>741</v>
      </c>
      <c r="Y66" s="26">
        <v>-23.1</v>
      </c>
      <c r="Z66" s="26">
        <v>22.9</v>
      </c>
      <c r="AA66" s="29">
        <v>38</v>
      </c>
      <c r="AB66" s="29">
        <f t="shared" si="6"/>
        <v>1.4297499999999958E-2</v>
      </c>
      <c r="AD66" s="26">
        <v>2395</v>
      </c>
      <c r="AE66" s="26">
        <v>0</v>
      </c>
      <c r="AF66" s="26">
        <v>24.1</v>
      </c>
      <c r="AG66" s="29">
        <f t="shared" si="2"/>
        <v>36</v>
      </c>
      <c r="AH66" s="29">
        <f t="shared" si="5"/>
        <v>1.7047058823540004E-2</v>
      </c>
    </row>
    <row r="67" spans="6:34" x14ac:dyDescent="0.3">
      <c r="F67" s="26">
        <v>1253</v>
      </c>
      <c r="G67" s="26">
        <v>-1.2</v>
      </c>
      <c r="H67" s="26">
        <v>0</v>
      </c>
      <c r="I67" s="29">
        <f t="shared" si="7"/>
        <v>39</v>
      </c>
      <c r="J67" s="29">
        <f t="shared" si="3"/>
        <v>1.5600000000000001E-2</v>
      </c>
      <c r="L67" s="26">
        <v>4626</v>
      </c>
      <c r="M67" s="26">
        <v>9.6999999999999993</v>
      </c>
      <c r="N67" s="26">
        <v>0.86666666666699999</v>
      </c>
      <c r="O67" s="29">
        <f t="shared" si="1"/>
        <v>39</v>
      </c>
      <c r="P67" s="29">
        <f t="shared" si="4"/>
        <v>1.69000000000065E-2</v>
      </c>
      <c r="R67" s="26">
        <v>6365</v>
      </c>
      <c r="S67" s="26">
        <v>17.100000000000001</v>
      </c>
      <c r="T67" s="26">
        <v>12.05</v>
      </c>
      <c r="U67" s="29">
        <v>37</v>
      </c>
      <c r="V67" s="29">
        <f t="shared" si="8"/>
        <v>1.8499999999999999E-2</v>
      </c>
      <c r="X67" s="26">
        <v>810</v>
      </c>
      <c r="Y67" s="26">
        <v>-23.1</v>
      </c>
      <c r="Z67" s="26">
        <v>23.2</v>
      </c>
      <c r="AA67" s="29">
        <v>38</v>
      </c>
      <c r="AB67" s="29">
        <f t="shared" si="6"/>
        <v>1.1400000000000026E-2</v>
      </c>
      <c r="AD67" s="26">
        <v>10280</v>
      </c>
      <c r="AE67" s="26">
        <v>0.47352941176500002</v>
      </c>
      <c r="AF67" s="26">
        <v>24.1</v>
      </c>
      <c r="AG67" s="29">
        <f t="shared" si="2"/>
        <v>36</v>
      </c>
      <c r="AH67" s="29">
        <f t="shared" si="5"/>
        <v>1.7047058823522001E-2</v>
      </c>
    </row>
    <row r="68" spans="6:34" x14ac:dyDescent="0.3">
      <c r="F68" s="26">
        <v>1252</v>
      </c>
      <c r="G68" s="26">
        <v>-0.8</v>
      </c>
      <c r="H68" s="26">
        <v>0</v>
      </c>
      <c r="I68" s="29">
        <f t="shared" si="7"/>
        <v>39</v>
      </c>
      <c r="J68" s="29">
        <f t="shared" si="3"/>
        <v>1.5599999999999998E-2</v>
      </c>
      <c r="L68" s="26">
        <v>4627</v>
      </c>
      <c r="M68" s="26">
        <v>9.6999999999999993</v>
      </c>
      <c r="N68" s="26">
        <v>1.3</v>
      </c>
      <c r="O68" s="29">
        <f t="shared" si="1"/>
        <v>39</v>
      </c>
      <c r="P68" s="29">
        <f t="shared" si="4"/>
        <v>1.68999999999285E-2</v>
      </c>
      <c r="R68" s="26">
        <v>6366</v>
      </c>
      <c r="S68" s="26">
        <v>17.600000000000001</v>
      </c>
      <c r="T68" s="26">
        <v>12.05</v>
      </c>
      <c r="U68" s="29">
        <v>37</v>
      </c>
      <c r="V68" s="29">
        <f t="shared" si="8"/>
        <v>1.8499999999999999E-2</v>
      </c>
      <c r="X68" s="26">
        <v>811</v>
      </c>
      <c r="Y68" s="26">
        <v>-23.1</v>
      </c>
      <c r="Z68" s="26">
        <v>23.5</v>
      </c>
      <c r="AA68" s="29">
        <v>38</v>
      </c>
      <c r="AB68" s="29">
        <f t="shared" si="6"/>
        <v>1.1400000000000026E-2</v>
      </c>
      <c r="AD68" s="26">
        <v>10281</v>
      </c>
      <c r="AE68" s="26">
        <v>0.94705882352899995</v>
      </c>
      <c r="AF68" s="26">
        <v>24.1</v>
      </c>
      <c r="AG68" s="29">
        <f t="shared" si="2"/>
        <v>36</v>
      </c>
      <c r="AH68" s="29">
        <f t="shared" si="5"/>
        <v>1.704705882345E-2</v>
      </c>
    </row>
    <row r="69" spans="6:34" x14ac:dyDescent="0.3">
      <c r="F69" s="26">
        <v>1251</v>
      </c>
      <c r="G69" s="26">
        <v>-0.4</v>
      </c>
      <c r="H69" s="26">
        <v>0</v>
      </c>
      <c r="I69" s="29">
        <f t="shared" si="7"/>
        <v>39</v>
      </c>
      <c r="J69" s="29">
        <f t="shared" si="3"/>
        <v>1.5600000000000001E-2</v>
      </c>
      <c r="L69" s="26">
        <v>4628</v>
      </c>
      <c r="M69" s="26">
        <v>9.6999999999999993</v>
      </c>
      <c r="N69" s="26">
        <v>1.7333333333300001</v>
      </c>
      <c r="O69" s="29">
        <f t="shared" si="1"/>
        <v>39</v>
      </c>
      <c r="P69" s="29">
        <f t="shared" si="4"/>
        <v>1.6900000000064995E-2</v>
      </c>
      <c r="R69" s="26">
        <v>6367</v>
      </c>
      <c r="S69" s="26">
        <v>18.100000000000001</v>
      </c>
      <c r="T69" s="26">
        <v>12.05</v>
      </c>
      <c r="U69" s="29">
        <v>37</v>
      </c>
      <c r="V69" s="29">
        <f t="shared" si="8"/>
        <v>1.8499999999999999E-2</v>
      </c>
      <c r="X69" s="26">
        <v>812</v>
      </c>
      <c r="Y69" s="26">
        <v>-23.1</v>
      </c>
      <c r="Z69" s="26">
        <v>23.8</v>
      </c>
      <c r="AA69" s="29">
        <v>38</v>
      </c>
      <c r="AB69" s="29">
        <f t="shared" si="6"/>
        <v>1.1400000000000026E-2</v>
      </c>
      <c r="AD69" s="26">
        <v>10282</v>
      </c>
      <c r="AE69" s="26">
        <v>1.4205882352899999</v>
      </c>
      <c r="AF69" s="26">
        <v>24.1</v>
      </c>
      <c r="AG69" s="29">
        <f t="shared" si="2"/>
        <v>36</v>
      </c>
      <c r="AH69" s="29">
        <f t="shared" si="5"/>
        <v>1.7047058823558003E-2</v>
      </c>
    </row>
    <row r="70" spans="6:34" x14ac:dyDescent="0.3">
      <c r="F70" s="26">
        <v>1</v>
      </c>
      <c r="G70" s="26">
        <v>0</v>
      </c>
      <c r="H70" s="26">
        <v>0</v>
      </c>
      <c r="I70" s="29">
        <v>42</v>
      </c>
      <c r="J70" s="29">
        <f t="shared" si="3"/>
        <v>1.6800000000000002E-2</v>
      </c>
      <c r="L70" s="26">
        <v>4629</v>
      </c>
      <c r="M70" s="26">
        <v>9.6999999999999993</v>
      </c>
      <c r="N70" s="26">
        <v>2.1666666666699999</v>
      </c>
      <c r="O70" s="29">
        <f t="shared" si="1"/>
        <v>39</v>
      </c>
      <c r="P70" s="29">
        <f t="shared" si="4"/>
        <v>1.6900000000064998E-2</v>
      </c>
      <c r="R70" s="26">
        <v>6368</v>
      </c>
      <c r="S70" s="26">
        <v>18.600000000000001</v>
      </c>
      <c r="T70" s="26">
        <v>12.05</v>
      </c>
      <c r="U70" s="29">
        <v>37</v>
      </c>
      <c r="V70" s="29">
        <f t="shared" si="8"/>
        <v>1.8499999999999999E-2</v>
      </c>
      <c r="X70" s="26">
        <v>809</v>
      </c>
      <c r="Y70" s="26">
        <v>-23.1</v>
      </c>
      <c r="Z70" s="26">
        <v>24.1</v>
      </c>
      <c r="AA70" s="29">
        <v>38</v>
      </c>
      <c r="AB70" s="29">
        <f t="shared" si="6"/>
        <v>0</v>
      </c>
      <c r="AD70" s="26">
        <v>10283</v>
      </c>
      <c r="AE70" s="26">
        <v>1.8941176470600001</v>
      </c>
      <c r="AF70" s="26">
        <v>24.1</v>
      </c>
      <c r="AG70" s="29">
        <f t="shared" si="2"/>
        <v>36</v>
      </c>
      <c r="AH70" s="29">
        <f t="shared" si="5"/>
        <v>1.704705882354E-2</v>
      </c>
    </row>
    <row r="71" spans="6:34" x14ac:dyDescent="0.3">
      <c r="F71" s="26">
        <v>7263</v>
      </c>
      <c r="G71" s="26">
        <v>0.4</v>
      </c>
      <c r="H71" s="26">
        <v>0</v>
      </c>
      <c r="I71" s="29">
        <f t="shared" si="7"/>
        <v>39</v>
      </c>
      <c r="J71" s="29">
        <f t="shared" si="3"/>
        <v>1.5600000000000001E-2</v>
      </c>
      <c r="L71" s="26">
        <v>4615</v>
      </c>
      <c r="M71" s="26">
        <v>9.6999999999999993</v>
      </c>
      <c r="N71" s="26">
        <v>2.6</v>
      </c>
      <c r="O71" s="29">
        <f t="shared" si="1"/>
        <v>39</v>
      </c>
      <c r="P71" s="29">
        <f t="shared" si="4"/>
        <v>0</v>
      </c>
      <c r="R71" s="26">
        <v>6369</v>
      </c>
      <c r="S71" s="26">
        <v>19.100000000000001</v>
      </c>
      <c r="T71" s="26">
        <v>12.05</v>
      </c>
      <c r="U71" s="29">
        <v>37</v>
      </c>
      <c r="V71" s="29">
        <f t="shared" si="8"/>
        <v>1.8499999999999999E-2</v>
      </c>
      <c r="X71" s="26">
        <v>311</v>
      </c>
      <c r="Y71" s="26">
        <v>-16.100000000000001</v>
      </c>
      <c r="Z71" s="26">
        <v>0</v>
      </c>
      <c r="AA71" s="29">
        <v>36</v>
      </c>
      <c r="AB71" s="29">
        <f t="shared" si="6"/>
        <v>0</v>
      </c>
      <c r="AD71" s="26">
        <v>10284</v>
      </c>
      <c r="AE71" s="26">
        <v>2.3676470588199998</v>
      </c>
      <c r="AF71" s="26">
        <v>24.1</v>
      </c>
      <c r="AG71" s="29">
        <f t="shared" si="2"/>
        <v>36</v>
      </c>
      <c r="AH71" s="29">
        <f t="shared" si="5"/>
        <v>1.7047058823539997E-2</v>
      </c>
    </row>
    <row r="72" spans="6:34" x14ac:dyDescent="0.3">
      <c r="F72" s="26">
        <v>7264</v>
      </c>
      <c r="G72" s="26">
        <v>0.8</v>
      </c>
      <c r="H72" s="26">
        <v>0</v>
      </c>
      <c r="I72" s="29">
        <f t="shared" si="7"/>
        <v>39</v>
      </c>
      <c r="J72" s="29">
        <f t="shared" si="3"/>
        <v>1.5599999999999998E-2</v>
      </c>
      <c r="L72" s="26">
        <v>4661</v>
      </c>
      <c r="M72" s="26">
        <v>12.9</v>
      </c>
      <c r="N72" s="26">
        <v>0</v>
      </c>
      <c r="O72" s="29">
        <f t="shared" si="1"/>
        <v>39</v>
      </c>
      <c r="P72" s="29">
        <f t="shared" si="4"/>
        <v>0</v>
      </c>
      <c r="R72" s="26">
        <v>6370</v>
      </c>
      <c r="S72" s="26">
        <v>19.600000000000001</v>
      </c>
      <c r="T72" s="26">
        <v>12.05</v>
      </c>
      <c r="U72" s="29">
        <v>37</v>
      </c>
      <c r="V72" s="29">
        <f t="shared" si="8"/>
        <v>1.8499999999999999E-2</v>
      </c>
      <c r="X72" s="26">
        <v>313</v>
      </c>
      <c r="Y72" s="26">
        <v>-16.100000000000001</v>
      </c>
      <c r="Z72" s="26">
        <v>0.433333333333</v>
      </c>
      <c r="AA72" s="29">
        <v>36</v>
      </c>
      <c r="AB72" s="29">
        <f t="shared" si="6"/>
        <v>1.5600000000006E-2</v>
      </c>
      <c r="AD72" s="26">
        <v>10285</v>
      </c>
      <c r="AE72" s="26">
        <v>2.8411764705899998</v>
      </c>
      <c r="AF72" s="26">
        <v>24.1</v>
      </c>
      <c r="AG72" s="29">
        <f t="shared" si="2"/>
        <v>36</v>
      </c>
      <c r="AH72" s="29">
        <f t="shared" si="5"/>
        <v>1.7047058823540007E-2</v>
      </c>
    </row>
    <row r="73" spans="6:34" x14ac:dyDescent="0.3">
      <c r="F73" s="26">
        <v>7265</v>
      </c>
      <c r="G73" s="26">
        <v>1.2</v>
      </c>
      <c r="H73" s="26">
        <v>0</v>
      </c>
      <c r="I73" s="29">
        <f t="shared" si="7"/>
        <v>39</v>
      </c>
      <c r="J73" s="29">
        <f t="shared" si="3"/>
        <v>1.5600000000000001E-2</v>
      </c>
      <c r="L73" s="26">
        <v>4687</v>
      </c>
      <c r="M73" s="26">
        <v>12.9</v>
      </c>
      <c r="N73" s="26">
        <v>0.433333333333</v>
      </c>
      <c r="O73" s="29">
        <f t="shared" si="1"/>
        <v>39</v>
      </c>
      <c r="P73" s="29">
        <f t="shared" si="4"/>
        <v>1.69000000000065E-2</v>
      </c>
      <c r="R73" s="26">
        <v>6371</v>
      </c>
      <c r="S73" s="26">
        <v>20.100000000000001</v>
      </c>
      <c r="T73" s="26">
        <v>12.05</v>
      </c>
      <c r="U73" s="29">
        <v>37</v>
      </c>
      <c r="V73" s="29">
        <f t="shared" si="8"/>
        <v>1.8499999999999999E-2</v>
      </c>
      <c r="X73" s="26">
        <v>314</v>
      </c>
      <c r="Y73" s="26">
        <v>-16.100000000000001</v>
      </c>
      <c r="Z73" s="26">
        <v>0.86666666666699999</v>
      </c>
      <c r="AA73" s="29">
        <v>36</v>
      </c>
      <c r="AB73" s="29">
        <f t="shared" si="6"/>
        <v>1.5600000000006E-2</v>
      </c>
      <c r="AD73" s="26">
        <v>10286</v>
      </c>
      <c r="AE73" s="26">
        <v>3.3147058823500002</v>
      </c>
      <c r="AF73" s="26">
        <v>24.1</v>
      </c>
      <c r="AG73" s="29">
        <f t="shared" si="2"/>
        <v>36</v>
      </c>
      <c r="AH73" s="29">
        <f t="shared" si="5"/>
        <v>1.7047058823540007E-2</v>
      </c>
    </row>
    <row r="74" spans="6:34" x14ac:dyDescent="0.3">
      <c r="F74" s="26">
        <v>7266</v>
      </c>
      <c r="G74" s="26">
        <v>1.6</v>
      </c>
      <c r="H74" s="26">
        <v>0</v>
      </c>
      <c r="I74" s="29">
        <f t="shared" si="7"/>
        <v>39</v>
      </c>
      <c r="J74" s="29">
        <f t="shared" si="3"/>
        <v>1.5600000000000001E-2</v>
      </c>
      <c r="L74" s="26">
        <v>4688</v>
      </c>
      <c r="M74" s="26">
        <v>12.9</v>
      </c>
      <c r="N74" s="26">
        <v>0.86666666666699999</v>
      </c>
      <c r="O74" s="29">
        <f t="shared" si="1"/>
        <v>39</v>
      </c>
      <c r="P74" s="29">
        <f t="shared" si="4"/>
        <v>1.69000000000065E-2</v>
      </c>
      <c r="R74" s="26">
        <v>6372</v>
      </c>
      <c r="S74" s="26">
        <v>20.6</v>
      </c>
      <c r="T74" s="26">
        <v>12.05</v>
      </c>
      <c r="U74" s="29">
        <v>37</v>
      </c>
      <c r="V74" s="29">
        <f t="shared" si="8"/>
        <v>1.8499999999999999E-2</v>
      </c>
      <c r="X74" s="26">
        <v>315</v>
      </c>
      <c r="Y74" s="26">
        <v>-16.100000000000001</v>
      </c>
      <c r="Z74" s="26">
        <v>1.3</v>
      </c>
      <c r="AA74" s="29">
        <v>36</v>
      </c>
      <c r="AB74" s="29">
        <f t="shared" si="6"/>
        <v>1.5599999999934002E-2</v>
      </c>
      <c r="AD74" s="26">
        <v>10287</v>
      </c>
      <c r="AE74" s="26">
        <v>3.7882352941200002</v>
      </c>
      <c r="AF74" s="26">
        <v>24.1</v>
      </c>
      <c r="AG74" s="29">
        <f t="shared" si="2"/>
        <v>36</v>
      </c>
      <c r="AH74" s="29">
        <f t="shared" si="5"/>
        <v>1.704705882354E-2</v>
      </c>
    </row>
    <row r="75" spans="6:34" x14ac:dyDescent="0.3">
      <c r="F75" s="26">
        <v>7267</v>
      </c>
      <c r="G75" s="26">
        <v>2</v>
      </c>
      <c r="H75" s="26">
        <v>0</v>
      </c>
      <c r="I75" s="29">
        <f t="shared" si="7"/>
        <v>39</v>
      </c>
      <c r="J75" s="29">
        <f t="shared" si="3"/>
        <v>1.5599999999999996E-2</v>
      </c>
      <c r="L75" s="26">
        <v>4689</v>
      </c>
      <c r="M75" s="26">
        <v>12.9</v>
      </c>
      <c r="N75" s="26">
        <v>1.3</v>
      </c>
      <c r="O75" s="29">
        <f t="shared" si="1"/>
        <v>39</v>
      </c>
      <c r="P75" s="29">
        <f t="shared" si="4"/>
        <v>1.68999999999285E-2</v>
      </c>
      <c r="R75" s="26">
        <v>6373</v>
      </c>
      <c r="S75" s="26">
        <v>21.1</v>
      </c>
      <c r="T75" s="26">
        <v>12.05</v>
      </c>
      <c r="U75" s="29">
        <v>37</v>
      </c>
      <c r="V75" s="29">
        <f t="shared" si="8"/>
        <v>1.8499999999999999E-2</v>
      </c>
      <c r="X75" s="26">
        <v>316</v>
      </c>
      <c r="Y75" s="26">
        <v>-16.100000000000001</v>
      </c>
      <c r="Z75" s="26">
        <v>1.7333333333300001</v>
      </c>
      <c r="AA75" s="29">
        <v>36</v>
      </c>
      <c r="AB75" s="29">
        <f t="shared" si="6"/>
        <v>1.5600000000059996E-2</v>
      </c>
      <c r="AD75" s="26">
        <v>10288</v>
      </c>
      <c r="AE75" s="26">
        <v>4.2617647058800001</v>
      </c>
      <c r="AF75" s="26">
        <v>24.1</v>
      </c>
      <c r="AG75" s="29">
        <f t="shared" si="2"/>
        <v>36</v>
      </c>
      <c r="AH75" s="29">
        <f t="shared" si="5"/>
        <v>1.7047058823539993E-2</v>
      </c>
    </row>
    <row r="76" spans="6:34" x14ac:dyDescent="0.3">
      <c r="F76" s="26">
        <v>7268</v>
      </c>
      <c r="G76" s="26">
        <v>2.4</v>
      </c>
      <c r="H76" s="26">
        <v>0</v>
      </c>
      <c r="I76" s="29">
        <f t="shared" si="7"/>
        <v>39</v>
      </c>
      <c r="J76" s="29">
        <f t="shared" si="3"/>
        <v>1.5599999999999996E-2</v>
      </c>
      <c r="L76" s="26">
        <v>4690</v>
      </c>
      <c r="M76" s="26">
        <v>12.9</v>
      </c>
      <c r="N76" s="26">
        <v>1.7333333333300001</v>
      </c>
      <c r="O76" s="29">
        <f t="shared" si="1"/>
        <v>39</v>
      </c>
      <c r="P76" s="29">
        <f t="shared" si="4"/>
        <v>1.6900000000064995E-2</v>
      </c>
      <c r="R76" s="26">
        <v>6374</v>
      </c>
      <c r="S76" s="26">
        <v>21.6</v>
      </c>
      <c r="T76" s="26">
        <v>12.05</v>
      </c>
      <c r="U76" s="29">
        <v>37</v>
      </c>
      <c r="V76" s="29">
        <f t="shared" si="8"/>
        <v>1.8499999999999999E-2</v>
      </c>
      <c r="X76" s="26">
        <v>317</v>
      </c>
      <c r="Y76" s="26">
        <v>-16.100000000000001</v>
      </c>
      <c r="Z76" s="26">
        <v>2.1666666666699999</v>
      </c>
      <c r="AA76" s="29">
        <v>36</v>
      </c>
      <c r="AB76" s="29">
        <f t="shared" si="6"/>
        <v>1.560000000006E-2</v>
      </c>
      <c r="AD76" s="26">
        <v>10289</v>
      </c>
      <c r="AE76" s="26">
        <v>4.7352941176499996</v>
      </c>
      <c r="AF76" s="26">
        <v>24.1</v>
      </c>
      <c r="AG76" s="29">
        <f t="shared" si="2"/>
        <v>36</v>
      </c>
      <c r="AH76" s="29">
        <f t="shared" si="5"/>
        <v>1.704705882354E-2</v>
      </c>
    </row>
    <row r="77" spans="6:34" x14ac:dyDescent="0.3">
      <c r="F77" s="26">
        <v>7269</v>
      </c>
      <c r="G77" s="26">
        <v>2.8</v>
      </c>
      <c r="H77" s="26">
        <v>0</v>
      </c>
      <c r="I77" s="29">
        <f t="shared" si="7"/>
        <v>39</v>
      </c>
      <c r="J77" s="29">
        <f t="shared" si="3"/>
        <v>1.5600000000000004E-2</v>
      </c>
      <c r="L77" s="26">
        <v>4691</v>
      </c>
      <c r="M77" s="26">
        <v>12.9</v>
      </c>
      <c r="N77" s="26">
        <v>2.1666666666699999</v>
      </c>
      <c r="O77" s="29">
        <f t="shared" si="1"/>
        <v>39</v>
      </c>
      <c r="P77" s="29">
        <f t="shared" si="4"/>
        <v>1.6900000000064998E-2</v>
      </c>
      <c r="R77" s="26">
        <v>6375</v>
      </c>
      <c r="S77" s="26">
        <v>22.1</v>
      </c>
      <c r="T77" s="26">
        <v>12.05</v>
      </c>
      <c r="U77" s="29">
        <v>37</v>
      </c>
      <c r="V77" s="29">
        <f t="shared" si="8"/>
        <v>1.8499999999999999E-2</v>
      </c>
      <c r="X77" s="26">
        <v>312</v>
      </c>
      <c r="Y77" s="26">
        <v>-16.100000000000001</v>
      </c>
      <c r="Z77" s="26">
        <v>2.6</v>
      </c>
      <c r="AA77" s="29">
        <v>36</v>
      </c>
      <c r="AB77" s="29">
        <f t="shared" si="6"/>
        <v>1.6304999999939999E-2</v>
      </c>
      <c r="AD77" s="26">
        <v>10290</v>
      </c>
      <c r="AE77" s="26">
        <v>5.20882352941</v>
      </c>
      <c r="AF77" s="26">
        <v>24.1</v>
      </c>
      <c r="AG77" s="29">
        <f t="shared" si="2"/>
        <v>36</v>
      </c>
      <c r="AH77" s="29">
        <f t="shared" si="5"/>
        <v>1.704705882354E-2</v>
      </c>
    </row>
    <row r="78" spans="6:34" x14ac:dyDescent="0.3">
      <c r="F78" s="26">
        <v>4475</v>
      </c>
      <c r="G78" s="26">
        <v>3.2</v>
      </c>
      <c r="H78" s="26">
        <v>0</v>
      </c>
      <c r="I78" s="29">
        <f t="shared" si="7"/>
        <v>39</v>
      </c>
      <c r="J78" s="29">
        <f t="shared" si="3"/>
        <v>1.5600000000000004E-2</v>
      </c>
      <c r="L78" s="26">
        <v>4677</v>
      </c>
      <c r="M78" s="26">
        <v>12.9</v>
      </c>
      <c r="N78" s="26">
        <v>2.6</v>
      </c>
      <c r="O78" s="29">
        <f t="shared" si="1"/>
        <v>39</v>
      </c>
      <c r="P78" s="29">
        <f t="shared" si="4"/>
        <v>0</v>
      </c>
      <c r="R78" s="26">
        <v>6376</v>
      </c>
      <c r="S78" s="26">
        <v>22.6</v>
      </c>
      <c r="T78" s="26">
        <v>12.05</v>
      </c>
      <c r="U78" s="29">
        <v>37</v>
      </c>
      <c r="V78" s="29">
        <f t="shared" si="8"/>
        <v>1.8499999999999999E-2</v>
      </c>
      <c r="X78" s="26">
        <v>844</v>
      </c>
      <c r="Y78" s="26">
        <v>-16.100000000000001</v>
      </c>
      <c r="Z78" s="26">
        <v>3.0724999999999998</v>
      </c>
      <c r="AA78" s="29">
        <v>36</v>
      </c>
      <c r="AB78" s="29">
        <f t="shared" si="6"/>
        <v>1.7009999999999997E-2</v>
      </c>
      <c r="AD78" s="26">
        <v>10291</v>
      </c>
      <c r="AE78" s="26">
        <v>5.6823529411799996</v>
      </c>
      <c r="AF78" s="26">
        <v>24.1</v>
      </c>
      <c r="AG78" s="29">
        <f t="shared" si="2"/>
        <v>36</v>
      </c>
      <c r="AH78" s="29">
        <f t="shared" si="5"/>
        <v>1.704705882354E-2</v>
      </c>
    </row>
    <row r="79" spans="6:34" x14ac:dyDescent="0.3">
      <c r="F79" s="26">
        <v>5669</v>
      </c>
      <c r="G79" s="26">
        <v>3.6</v>
      </c>
      <c r="H79" s="26">
        <v>0</v>
      </c>
      <c r="I79" s="29">
        <f t="shared" si="7"/>
        <v>39</v>
      </c>
      <c r="J79" s="29">
        <f t="shared" si="3"/>
        <v>1.5599999999999996E-2</v>
      </c>
      <c r="L79" s="26">
        <v>4723</v>
      </c>
      <c r="M79" s="26">
        <v>16.100000000000001</v>
      </c>
      <c r="N79" s="26">
        <v>0</v>
      </c>
      <c r="O79" s="29">
        <f t="shared" si="1"/>
        <v>39</v>
      </c>
      <c r="P79" s="29">
        <f t="shared" si="4"/>
        <v>0</v>
      </c>
      <c r="R79" s="26">
        <v>4866</v>
      </c>
      <c r="S79" s="26">
        <v>23.1</v>
      </c>
      <c r="T79" s="26">
        <v>12.05</v>
      </c>
      <c r="U79" s="29">
        <v>37</v>
      </c>
      <c r="V79" s="29">
        <f t="shared" si="8"/>
        <v>0</v>
      </c>
      <c r="X79" s="26">
        <v>845</v>
      </c>
      <c r="Y79" s="26">
        <v>-16.100000000000001</v>
      </c>
      <c r="Z79" s="26">
        <v>3.5449999999999999</v>
      </c>
      <c r="AA79" s="29">
        <v>36</v>
      </c>
      <c r="AB79" s="29">
        <f t="shared" si="6"/>
        <v>1.7010000000000004E-2</v>
      </c>
      <c r="AD79" s="26">
        <v>10292</v>
      </c>
      <c r="AE79" s="26">
        <v>6.15588235294</v>
      </c>
      <c r="AF79" s="26">
        <v>24.1</v>
      </c>
      <c r="AG79" s="29">
        <f t="shared" si="2"/>
        <v>36</v>
      </c>
      <c r="AH79" s="29">
        <f t="shared" si="5"/>
        <v>1.7047058823540014E-2</v>
      </c>
    </row>
    <row r="80" spans="6:34" x14ac:dyDescent="0.3">
      <c r="F80" s="26">
        <v>5670</v>
      </c>
      <c r="G80" s="26">
        <v>4</v>
      </c>
      <c r="H80" s="26">
        <v>0</v>
      </c>
      <c r="I80" s="29">
        <f t="shared" ref="I80:I111" si="9">$C$10</f>
        <v>39</v>
      </c>
      <c r="J80" s="29">
        <f t="shared" si="3"/>
        <v>1.5600000000000004E-2</v>
      </c>
      <c r="L80" s="26">
        <v>4749</v>
      </c>
      <c r="M80" s="26">
        <v>16.100000000000001</v>
      </c>
      <c r="N80" s="26">
        <v>0.433333333333</v>
      </c>
      <c r="O80" s="29">
        <f t="shared" si="1"/>
        <v>39</v>
      </c>
      <c r="P80" s="29">
        <f t="shared" si="4"/>
        <v>1.69000000000065E-2</v>
      </c>
      <c r="R80" s="26">
        <v>605</v>
      </c>
      <c r="S80" s="26">
        <v>-23.1</v>
      </c>
      <c r="T80" s="26">
        <v>19.28</v>
      </c>
      <c r="U80" s="29">
        <v>37</v>
      </c>
      <c r="V80" s="29">
        <f t="shared" si="8"/>
        <v>0</v>
      </c>
      <c r="X80" s="26">
        <v>846</v>
      </c>
      <c r="Y80" s="26">
        <v>-16.100000000000001</v>
      </c>
      <c r="Z80" s="26">
        <v>4.0175000000000001</v>
      </c>
      <c r="AA80" s="29">
        <v>36</v>
      </c>
      <c r="AB80" s="29">
        <f t="shared" si="6"/>
        <v>1.7010000000000004E-2</v>
      </c>
      <c r="AD80" s="26">
        <v>10293</v>
      </c>
      <c r="AE80" s="26">
        <v>6.6294117647100004</v>
      </c>
      <c r="AF80" s="26">
        <v>24.1</v>
      </c>
      <c r="AG80" s="29">
        <f t="shared" si="2"/>
        <v>36</v>
      </c>
      <c r="AH80" s="29">
        <f t="shared" si="5"/>
        <v>1.704705882354E-2</v>
      </c>
    </row>
    <row r="81" spans="6:34" x14ac:dyDescent="0.3">
      <c r="F81" s="26">
        <v>5671</v>
      </c>
      <c r="G81" s="26">
        <v>4.4000000000000004</v>
      </c>
      <c r="H81" s="26">
        <v>0</v>
      </c>
      <c r="I81" s="29">
        <f t="shared" si="9"/>
        <v>39</v>
      </c>
      <c r="J81" s="29">
        <f t="shared" si="3"/>
        <v>1.5599999999999996E-2</v>
      </c>
      <c r="L81" s="26">
        <v>4750</v>
      </c>
      <c r="M81" s="26">
        <v>16.100000000000001</v>
      </c>
      <c r="N81" s="26">
        <v>0.86666666666699999</v>
      </c>
      <c r="O81" s="29">
        <f t="shared" si="1"/>
        <v>39</v>
      </c>
      <c r="P81" s="29">
        <f t="shared" ref="P81:P85" si="10">IF(AND(N81&gt;N80,N82&gt;N81),(N82-N80)/2*O81*10^-3,0)</f>
        <v>1.69000000000065E-2</v>
      </c>
      <c r="R81" s="26">
        <v>1013</v>
      </c>
      <c r="S81" s="26">
        <v>-16.100000000000001</v>
      </c>
      <c r="T81" s="26">
        <v>19.28</v>
      </c>
      <c r="U81" s="29">
        <v>37</v>
      </c>
      <c r="V81" s="29" t="s">
        <v>164</v>
      </c>
      <c r="X81" s="26">
        <v>847</v>
      </c>
      <c r="Y81" s="26">
        <v>-16.100000000000001</v>
      </c>
      <c r="Z81" s="26">
        <v>4.49</v>
      </c>
      <c r="AA81" s="29">
        <v>36</v>
      </c>
      <c r="AB81" s="29">
        <f t="shared" si="6"/>
        <v>1.7010000000000004E-2</v>
      </c>
      <c r="AD81" s="26">
        <v>10294</v>
      </c>
      <c r="AE81" s="26">
        <v>7.1029411764699999</v>
      </c>
      <c r="AF81" s="26">
        <v>24.1</v>
      </c>
      <c r="AG81" s="29">
        <f t="shared" ref="AG81:AG116" si="11">$C$6</f>
        <v>36</v>
      </c>
      <c r="AH81" s="29">
        <f t="shared" si="5"/>
        <v>1.7047058823359999E-2</v>
      </c>
    </row>
    <row r="82" spans="6:34" x14ac:dyDescent="0.3">
      <c r="F82" s="26">
        <v>5672</v>
      </c>
      <c r="G82" s="26">
        <v>4.8</v>
      </c>
      <c r="H82" s="26">
        <v>0</v>
      </c>
      <c r="I82" s="29">
        <f t="shared" si="9"/>
        <v>39</v>
      </c>
      <c r="J82" s="29">
        <f t="shared" ref="J82:J145" si="12">IF(AND(G82&gt;G81,G83&gt;G82),(G83-G81)/2*I82*10^-3,0)</f>
        <v>1.5599999999999996E-2</v>
      </c>
      <c r="L82" s="26">
        <v>4751</v>
      </c>
      <c r="M82" s="26">
        <v>16.100000000000001</v>
      </c>
      <c r="N82" s="26">
        <v>1.3</v>
      </c>
      <c r="O82" s="29">
        <f t="shared" ref="O82:O85" si="13">$C$10</f>
        <v>39</v>
      </c>
      <c r="P82" s="29">
        <f t="shared" si="10"/>
        <v>1.68999999999285E-2</v>
      </c>
      <c r="R82" s="26">
        <v>2162</v>
      </c>
      <c r="S82" s="26">
        <v>-16.600000000000001</v>
      </c>
      <c r="T82" s="26">
        <v>19.28</v>
      </c>
      <c r="U82" s="29">
        <v>37</v>
      </c>
      <c r="V82" s="29">
        <f>IF(AND(T82=T81,T82=T83),(S83-S81)/2*U82*10^-3,0)*(-1)</f>
        <v>1.8499999999999999E-2</v>
      </c>
      <c r="X82" s="26">
        <v>848</v>
      </c>
      <c r="Y82" s="26">
        <v>-16.100000000000001</v>
      </c>
      <c r="Z82" s="26">
        <v>4.9625000000000004</v>
      </c>
      <c r="AA82" s="29">
        <v>36</v>
      </c>
      <c r="AB82" s="29">
        <f t="shared" ref="AB82:AB145" si="14">IF(AND(Z82&gt;Z81,Z83&gt;Z82),(Z83-Z81)/2*AA82*10^-3,0)</f>
        <v>1.700999999999999E-2</v>
      </c>
      <c r="AD82" s="26">
        <v>10295</v>
      </c>
      <c r="AE82" s="26">
        <v>7.5764705882300003</v>
      </c>
      <c r="AF82" s="26">
        <v>24.1</v>
      </c>
      <c r="AG82" s="29">
        <f t="shared" si="11"/>
        <v>36</v>
      </c>
      <c r="AH82" s="29">
        <f t="shared" ref="AH82:AH115" si="15">(AE83-AE81)/2*AG82*10^-3</f>
        <v>1.7047058823540014E-2</v>
      </c>
    </row>
    <row r="83" spans="6:34" x14ac:dyDescent="0.3">
      <c r="F83" s="26">
        <v>5673</v>
      </c>
      <c r="G83" s="26">
        <v>5.2</v>
      </c>
      <c r="H83" s="26">
        <v>0</v>
      </c>
      <c r="I83" s="29">
        <f t="shared" si="9"/>
        <v>39</v>
      </c>
      <c r="J83" s="29">
        <f t="shared" si="12"/>
        <v>1.5599999999999996E-2</v>
      </c>
      <c r="L83" s="26">
        <v>4752</v>
      </c>
      <c r="M83" s="26">
        <v>16.100000000000001</v>
      </c>
      <c r="N83" s="26">
        <v>1.7333333333300001</v>
      </c>
      <c r="O83" s="29">
        <f t="shared" si="13"/>
        <v>39</v>
      </c>
      <c r="P83" s="29">
        <f t="shared" si="10"/>
        <v>1.6900000000064995E-2</v>
      </c>
      <c r="R83" s="26">
        <v>2163</v>
      </c>
      <c r="S83" s="26">
        <v>-17.100000000000001</v>
      </c>
      <c r="T83" s="26">
        <v>19.28</v>
      </c>
      <c r="U83" s="29">
        <v>37</v>
      </c>
      <c r="V83" s="29">
        <f t="shared" ref="V83:V93" si="16">IF(AND(T83=T82,T83=T84),(S84-S82)/2*U83*10^-3,0)*(-1)</f>
        <v>1.8499999999999999E-2</v>
      </c>
      <c r="X83" s="26">
        <v>849</v>
      </c>
      <c r="Y83" s="26">
        <v>-16.100000000000001</v>
      </c>
      <c r="Z83" s="26">
        <v>5.4349999999999996</v>
      </c>
      <c r="AA83" s="29">
        <v>36</v>
      </c>
      <c r="AB83" s="29">
        <f t="shared" si="14"/>
        <v>1.700999999999999E-2</v>
      </c>
      <c r="AD83" s="26">
        <v>10296</v>
      </c>
      <c r="AE83" s="26">
        <v>8.0500000000000007</v>
      </c>
      <c r="AF83" s="26">
        <v>24.1</v>
      </c>
      <c r="AG83" s="29">
        <f t="shared" si="11"/>
        <v>36</v>
      </c>
      <c r="AH83" s="29">
        <f t="shared" si="15"/>
        <v>1.7047058823719981E-2</v>
      </c>
    </row>
    <row r="84" spans="6:34" x14ac:dyDescent="0.3">
      <c r="F84" s="26">
        <v>5674</v>
      </c>
      <c r="G84" s="26">
        <v>5.6</v>
      </c>
      <c r="H84" s="26">
        <v>0</v>
      </c>
      <c r="I84" s="29">
        <f t="shared" si="9"/>
        <v>39</v>
      </c>
      <c r="J84" s="29">
        <f t="shared" si="12"/>
        <v>1.5599999999999996E-2</v>
      </c>
      <c r="L84" s="26">
        <v>4753</v>
      </c>
      <c r="M84" s="26">
        <v>16.100000000000001</v>
      </c>
      <c r="N84" s="26">
        <v>2.1666666666699999</v>
      </c>
      <c r="O84" s="29">
        <f t="shared" si="13"/>
        <v>39</v>
      </c>
      <c r="P84" s="29">
        <f t="shared" si="10"/>
        <v>1.6900000000064998E-2</v>
      </c>
      <c r="R84" s="26">
        <v>2164</v>
      </c>
      <c r="S84" s="26">
        <v>-17.600000000000001</v>
      </c>
      <c r="T84" s="26">
        <v>19.28</v>
      </c>
      <c r="U84" s="29">
        <v>37</v>
      </c>
      <c r="V84" s="29">
        <f t="shared" si="16"/>
        <v>1.8499999999999999E-2</v>
      </c>
      <c r="X84" s="26">
        <v>850</v>
      </c>
      <c r="Y84" s="26">
        <v>-16.100000000000001</v>
      </c>
      <c r="Z84" s="26">
        <v>5.9074999999999998</v>
      </c>
      <c r="AA84" s="29">
        <v>36</v>
      </c>
      <c r="AB84" s="29">
        <f t="shared" si="14"/>
        <v>1.7010000000000004E-2</v>
      </c>
      <c r="AD84" s="26">
        <v>10297</v>
      </c>
      <c r="AE84" s="26">
        <v>8.5235294117699993</v>
      </c>
      <c r="AF84" s="26">
        <v>24.1</v>
      </c>
      <c r="AG84" s="29">
        <f t="shared" si="11"/>
        <v>36</v>
      </c>
      <c r="AH84" s="29">
        <f t="shared" si="15"/>
        <v>1.704705882354E-2</v>
      </c>
    </row>
    <row r="85" spans="6:34" x14ac:dyDescent="0.3">
      <c r="F85" s="26">
        <v>5675</v>
      </c>
      <c r="G85" s="26">
        <v>6</v>
      </c>
      <c r="H85" s="26">
        <v>0</v>
      </c>
      <c r="I85" s="29">
        <f t="shared" si="9"/>
        <v>39</v>
      </c>
      <c r="J85" s="29">
        <f t="shared" si="12"/>
        <v>1.5600000000000015E-2</v>
      </c>
      <c r="L85" s="26">
        <v>4739</v>
      </c>
      <c r="M85" s="26">
        <v>16.100000000000001</v>
      </c>
      <c r="N85" s="26">
        <v>2.6</v>
      </c>
      <c r="O85" s="29">
        <f t="shared" si="13"/>
        <v>39</v>
      </c>
      <c r="P85" s="29">
        <f t="shared" si="10"/>
        <v>0</v>
      </c>
      <c r="R85" s="26">
        <v>2165</v>
      </c>
      <c r="S85" s="26">
        <v>-18.100000000000001</v>
      </c>
      <c r="T85" s="26">
        <v>19.28</v>
      </c>
      <c r="U85" s="29">
        <v>37</v>
      </c>
      <c r="V85" s="29">
        <f t="shared" si="16"/>
        <v>1.8499999999999999E-2</v>
      </c>
      <c r="X85" s="26">
        <v>851</v>
      </c>
      <c r="Y85" s="26">
        <v>-16.100000000000001</v>
      </c>
      <c r="Z85" s="26">
        <v>6.38</v>
      </c>
      <c r="AA85" s="29">
        <v>36</v>
      </c>
      <c r="AB85" s="29">
        <f t="shared" si="14"/>
        <v>1.7010000000000004E-2</v>
      </c>
      <c r="AD85" s="26">
        <v>10298</v>
      </c>
      <c r="AE85" s="26">
        <v>8.9970588235300006</v>
      </c>
      <c r="AF85" s="26">
        <v>24.1</v>
      </c>
      <c r="AG85" s="29">
        <f t="shared" si="11"/>
        <v>36</v>
      </c>
      <c r="AH85" s="29">
        <f t="shared" si="15"/>
        <v>1.7047058823360016E-2</v>
      </c>
    </row>
    <row r="86" spans="6:34" x14ac:dyDescent="0.3">
      <c r="F86" s="26">
        <v>4537</v>
      </c>
      <c r="G86" s="26">
        <v>6.4</v>
      </c>
      <c r="H86" s="26">
        <v>0</v>
      </c>
      <c r="I86" s="29">
        <f t="shared" si="9"/>
        <v>39</v>
      </c>
      <c r="J86" s="29">
        <f t="shared" si="12"/>
        <v>1.584375E-2</v>
      </c>
      <c r="R86" s="26">
        <v>2166</v>
      </c>
      <c r="S86" s="26">
        <v>-18.600000000000001</v>
      </c>
      <c r="T86" s="26">
        <v>19.28</v>
      </c>
      <c r="U86" s="29">
        <v>37</v>
      </c>
      <c r="V86" s="29">
        <f t="shared" si="16"/>
        <v>1.8499999999999999E-2</v>
      </c>
      <c r="X86" s="26">
        <v>852</v>
      </c>
      <c r="Y86" s="26">
        <v>-16.100000000000001</v>
      </c>
      <c r="Z86" s="26">
        <v>6.8525</v>
      </c>
      <c r="AA86" s="29">
        <v>36</v>
      </c>
      <c r="AB86" s="29">
        <f t="shared" si="14"/>
        <v>1.7010000000000004E-2</v>
      </c>
      <c r="AD86" s="26">
        <v>10299</v>
      </c>
      <c r="AE86" s="26">
        <v>9.4705882352900002</v>
      </c>
      <c r="AF86" s="26">
        <v>24.1</v>
      </c>
      <c r="AG86" s="29">
        <f t="shared" si="11"/>
        <v>36</v>
      </c>
      <c r="AH86" s="29">
        <f t="shared" si="15"/>
        <v>1.704705882354E-2</v>
      </c>
    </row>
    <row r="87" spans="6:34" x14ac:dyDescent="0.3">
      <c r="F87" s="26">
        <v>5726</v>
      </c>
      <c r="G87" s="26">
        <v>6.8125</v>
      </c>
      <c r="H87" s="26">
        <v>0</v>
      </c>
      <c r="I87" s="29">
        <f t="shared" si="9"/>
        <v>39</v>
      </c>
      <c r="J87" s="29">
        <f t="shared" si="12"/>
        <v>1.6087499999999984E-2</v>
      </c>
      <c r="R87" s="26">
        <v>2167</v>
      </c>
      <c r="S87" s="26">
        <v>-19.100000000000001</v>
      </c>
      <c r="T87" s="26">
        <v>19.28</v>
      </c>
      <c r="U87" s="29">
        <v>37</v>
      </c>
      <c r="V87" s="29">
        <f t="shared" si="16"/>
        <v>1.8499999999999999E-2</v>
      </c>
      <c r="X87" s="26">
        <v>853</v>
      </c>
      <c r="Y87" s="26">
        <v>-16.100000000000001</v>
      </c>
      <c r="Z87" s="26">
        <v>7.3250000000000002</v>
      </c>
      <c r="AA87" s="29">
        <v>36</v>
      </c>
      <c r="AB87" s="29">
        <f t="shared" si="14"/>
        <v>1.7010000000000004E-2</v>
      </c>
      <c r="AD87" s="26">
        <v>10300</v>
      </c>
      <c r="AE87" s="26">
        <v>9.9441176470600006</v>
      </c>
      <c r="AF87" s="26">
        <v>24.1</v>
      </c>
      <c r="AG87" s="29">
        <f t="shared" si="11"/>
        <v>36</v>
      </c>
      <c r="AH87" s="29">
        <f t="shared" si="15"/>
        <v>1.704705882318E-2</v>
      </c>
    </row>
    <row r="88" spans="6:34" x14ac:dyDescent="0.3">
      <c r="F88" s="26">
        <v>5727</v>
      </c>
      <c r="G88" s="26">
        <v>7.2249999999999996</v>
      </c>
      <c r="H88" s="26">
        <v>0</v>
      </c>
      <c r="I88" s="29">
        <f t="shared" si="9"/>
        <v>39</v>
      </c>
      <c r="J88" s="29">
        <f t="shared" si="12"/>
        <v>1.6087500000000001E-2</v>
      </c>
      <c r="R88" s="26">
        <v>2168</v>
      </c>
      <c r="S88" s="26">
        <v>-19.600000000000001</v>
      </c>
      <c r="T88" s="26">
        <v>19.28</v>
      </c>
      <c r="U88" s="29">
        <v>37</v>
      </c>
      <c r="V88" s="29">
        <f t="shared" si="16"/>
        <v>1.8499999999999999E-2</v>
      </c>
      <c r="X88" s="26">
        <v>854</v>
      </c>
      <c r="Y88" s="26">
        <v>-16.100000000000001</v>
      </c>
      <c r="Z88" s="26">
        <v>7.7975000000000003</v>
      </c>
      <c r="AA88" s="29">
        <v>36</v>
      </c>
      <c r="AB88" s="29">
        <f t="shared" si="14"/>
        <v>1.700999999999999E-2</v>
      </c>
      <c r="AD88" s="26">
        <v>10301</v>
      </c>
      <c r="AE88" s="26">
        <v>10.4176470588</v>
      </c>
      <c r="AF88" s="26">
        <v>24.1</v>
      </c>
      <c r="AG88" s="29">
        <f t="shared" si="11"/>
        <v>36</v>
      </c>
      <c r="AH88" s="29">
        <f t="shared" si="15"/>
        <v>1.7047058823719981E-2</v>
      </c>
    </row>
    <row r="89" spans="6:34" x14ac:dyDescent="0.3">
      <c r="F89" s="26">
        <v>5728</v>
      </c>
      <c r="G89" s="26">
        <v>7.6375000000000002</v>
      </c>
      <c r="H89" s="26">
        <v>0</v>
      </c>
      <c r="I89" s="29">
        <f t="shared" si="9"/>
        <v>39</v>
      </c>
      <c r="J89" s="29">
        <f t="shared" si="12"/>
        <v>1.6087500000000022E-2</v>
      </c>
      <c r="R89" s="26">
        <v>2169</v>
      </c>
      <c r="S89" s="26">
        <v>-20.100000000000001</v>
      </c>
      <c r="T89" s="26">
        <v>19.28</v>
      </c>
      <c r="U89" s="29">
        <v>37</v>
      </c>
      <c r="V89" s="29">
        <f t="shared" si="16"/>
        <v>1.8499999999999999E-2</v>
      </c>
      <c r="X89" s="26">
        <v>855</v>
      </c>
      <c r="Y89" s="26">
        <v>-16.100000000000001</v>
      </c>
      <c r="Z89" s="26">
        <v>8.27</v>
      </c>
      <c r="AA89" s="29">
        <v>36</v>
      </c>
      <c r="AB89" s="29">
        <f t="shared" si="14"/>
        <v>1.700999999999999E-2</v>
      </c>
      <c r="AD89" s="26">
        <v>10302</v>
      </c>
      <c r="AE89" s="26">
        <v>10.8911764706</v>
      </c>
      <c r="AF89" s="26">
        <v>24.1</v>
      </c>
      <c r="AG89" s="29">
        <f t="shared" si="11"/>
        <v>36</v>
      </c>
      <c r="AH89" s="29">
        <f t="shared" si="15"/>
        <v>1.7047058824799982E-2</v>
      </c>
    </row>
    <row r="90" spans="6:34" x14ac:dyDescent="0.3">
      <c r="F90" s="26">
        <v>5729</v>
      </c>
      <c r="G90" s="26">
        <v>8.0500000000000007</v>
      </c>
      <c r="H90" s="26">
        <v>0</v>
      </c>
      <c r="I90" s="29">
        <f t="shared" si="9"/>
        <v>39</v>
      </c>
      <c r="J90" s="29">
        <f t="shared" si="12"/>
        <v>1.6087500000000001E-2</v>
      </c>
      <c r="R90" s="26">
        <v>2170</v>
      </c>
      <c r="S90" s="26">
        <v>-20.6</v>
      </c>
      <c r="T90" s="26">
        <v>19.28</v>
      </c>
      <c r="U90" s="29">
        <v>37</v>
      </c>
      <c r="V90" s="29">
        <f t="shared" si="16"/>
        <v>1.8499999999999999E-2</v>
      </c>
      <c r="X90" s="26">
        <v>856</v>
      </c>
      <c r="Y90" s="26">
        <v>-16.100000000000001</v>
      </c>
      <c r="Z90" s="26">
        <v>8.7424999999999997</v>
      </c>
      <c r="AA90" s="29">
        <v>36</v>
      </c>
      <c r="AB90" s="29">
        <f t="shared" si="14"/>
        <v>1.7010000000000004E-2</v>
      </c>
      <c r="AD90" s="26">
        <v>10303</v>
      </c>
      <c r="AE90" s="26">
        <v>11.364705882399999</v>
      </c>
      <c r="AF90" s="26">
        <v>24.1</v>
      </c>
      <c r="AG90" s="29">
        <f t="shared" si="11"/>
        <v>36</v>
      </c>
      <c r="AH90" s="29">
        <f t="shared" si="15"/>
        <v>1.7047058823000016E-2</v>
      </c>
    </row>
    <row r="91" spans="6:34" x14ac:dyDescent="0.3">
      <c r="F91" s="26">
        <v>5730</v>
      </c>
      <c r="G91" s="26">
        <v>8.4625000000000004</v>
      </c>
      <c r="H91" s="26">
        <v>0</v>
      </c>
      <c r="I91" s="29">
        <f t="shared" si="9"/>
        <v>39</v>
      </c>
      <c r="J91" s="29">
        <f t="shared" si="12"/>
        <v>1.6087499999999984E-2</v>
      </c>
      <c r="R91" s="26">
        <v>2171</v>
      </c>
      <c r="S91" s="26">
        <v>-21.1</v>
      </c>
      <c r="T91" s="26">
        <v>19.28</v>
      </c>
      <c r="U91" s="29">
        <v>37</v>
      </c>
      <c r="V91" s="29">
        <f t="shared" si="16"/>
        <v>1.8499999999999999E-2</v>
      </c>
      <c r="X91" s="26">
        <v>857</v>
      </c>
      <c r="Y91" s="26">
        <v>-16.100000000000001</v>
      </c>
      <c r="Z91" s="26">
        <v>9.2149999999999999</v>
      </c>
      <c r="AA91" s="29">
        <v>36</v>
      </c>
      <c r="AB91" s="29">
        <f t="shared" si="14"/>
        <v>1.7010000000000004E-2</v>
      </c>
      <c r="AD91" s="26">
        <v>10304</v>
      </c>
      <c r="AE91" s="26">
        <v>11.8382352941</v>
      </c>
      <c r="AF91" s="26">
        <v>24.1</v>
      </c>
      <c r="AG91" s="29">
        <f t="shared" si="11"/>
        <v>36</v>
      </c>
      <c r="AH91" s="29">
        <f t="shared" si="15"/>
        <v>1.7047058823000016E-2</v>
      </c>
    </row>
    <row r="92" spans="6:34" x14ac:dyDescent="0.3">
      <c r="F92" s="26">
        <v>5731</v>
      </c>
      <c r="G92" s="26">
        <v>8.875</v>
      </c>
      <c r="H92" s="26">
        <v>0</v>
      </c>
      <c r="I92" s="29">
        <f t="shared" si="9"/>
        <v>39</v>
      </c>
      <c r="J92" s="29">
        <f t="shared" si="12"/>
        <v>1.6087499999999984E-2</v>
      </c>
      <c r="R92" s="26">
        <v>2172</v>
      </c>
      <c r="S92" s="26">
        <v>-21.6</v>
      </c>
      <c r="T92" s="26">
        <v>19.28</v>
      </c>
      <c r="U92" s="29">
        <v>37</v>
      </c>
      <c r="V92" s="29">
        <f t="shared" si="16"/>
        <v>1.8499999999999999E-2</v>
      </c>
      <c r="X92" s="26">
        <v>858</v>
      </c>
      <c r="Y92" s="26">
        <v>-16.100000000000001</v>
      </c>
      <c r="Z92" s="26">
        <v>9.6875</v>
      </c>
      <c r="AA92" s="29">
        <v>36</v>
      </c>
      <c r="AB92" s="29">
        <f t="shared" si="14"/>
        <v>1.7010000000000004E-2</v>
      </c>
      <c r="AD92" s="26">
        <v>10305</v>
      </c>
      <c r="AE92" s="26">
        <v>12.3117647059</v>
      </c>
      <c r="AF92" s="26">
        <v>24.1</v>
      </c>
      <c r="AG92" s="29">
        <f t="shared" si="11"/>
        <v>36</v>
      </c>
      <c r="AH92" s="29">
        <f t="shared" si="15"/>
        <v>1.7047058824799982E-2</v>
      </c>
    </row>
    <row r="93" spans="6:34" x14ac:dyDescent="0.3">
      <c r="F93" s="26">
        <v>5732</v>
      </c>
      <c r="G93" s="26">
        <v>9.2874999999999996</v>
      </c>
      <c r="H93" s="26">
        <v>0</v>
      </c>
      <c r="I93" s="29">
        <f t="shared" si="9"/>
        <v>39</v>
      </c>
      <c r="J93" s="29">
        <f t="shared" si="12"/>
        <v>1.6087499999999984E-2</v>
      </c>
      <c r="R93" s="26">
        <v>2173</v>
      </c>
      <c r="S93" s="26">
        <v>-22.1</v>
      </c>
      <c r="T93" s="26">
        <v>19.28</v>
      </c>
      <c r="U93" s="29">
        <v>37</v>
      </c>
      <c r="V93" s="29">
        <f t="shared" si="16"/>
        <v>1.8499999999999999E-2</v>
      </c>
      <c r="X93" s="26">
        <v>859</v>
      </c>
      <c r="Y93" s="26">
        <v>-16.100000000000001</v>
      </c>
      <c r="Z93" s="26">
        <v>10.16</v>
      </c>
      <c r="AA93" s="29">
        <v>36</v>
      </c>
      <c r="AB93" s="29">
        <f t="shared" si="14"/>
        <v>1.7010000000000004E-2</v>
      </c>
      <c r="AD93" s="26">
        <v>10306</v>
      </c>
      <c r="AE93" s="26">
        <v>12.785294117699999</v>
      </c>
      <c r="AF93" s="26">
        <v>24.1</v>
      </c>
      <c r="AG93" s="29">
        <f t="shared" si="11"/>
        <v>36</v>
      </c>
      <c r="AH93" s="29">
        <f t="shared" si="15"/>
        <v>1.7047058823000016E-2</v>
      </c>
    </row>
    <row r="94" spans="6:34" x14ac:dyDescent="0.3">
      <c r="F94" s="26">
        <v>4599</v>
      </c>
      <c r="G94" s="26">
        <v>9.6999999999999993</v>
      </c>
      <c r="H94" s="26">
        <v>0</v>
      </c>
      <c r="I94" s="29">
        <f t="shared" si="9"/>
        <v>39</v>
      </c>
      <c r="J94" s="29">
        <f t="shared" si="12"/>
        <v>1.584375E-2</v>
      </c>
      <c r="R94" s="26">
        <v>2174</v>
      </c>
      <c r="S94" s="26">
        <v>-22.6</v>
      </c>
      <c r="T94" s="26">
        <v>19.28</v>
      </c>
      <c r="U94" s="29">
        <v>37</v>
      </c>
      <c r="V94" s="29">
        <v>1.8499999999999999E-2</v>
      </c>
      <c r="X94" s="26">
        <v>860</v>
      </c>
      <c r="Y94" s="26">
        <v>-16.100000000000001</v>
      </c>
      <c r="Z94" s="26">
        <v>10.6325</v>
      </c>
      <c r="AA94" s="29">
        <v>36</v>
      </c>
      <c r="AB94" s="29">
        <f t="shared" si="14"/>
        <v>1.7010000000000004E-2</v>
      </c>
      <c r="AD94" s="26">
        <v>10307</v>
      </c>
      <c r="AE94" s="26">
        <v>13.258823529400001</v>
      </c>
      <c r="AF94" s="26">
        <v>24.1</v>
      </c>
      <c r="AG94" s="29">
        <f t="shared" si="11"/>
        <v>36</v>
      </c>
      <c r="AH94" s="29">
        <f t="shared" si="15"/>
        <v>1.7047058823000016E-2</v>
      </c>
    </row>
    <row r="95" spans="6:34" x14ac:dyDescent="0.3">
      <c r="F95" s="26">
        <v>5783</v>
      </c>
      <c r="G95" s="26">
        <v>10.1</v>
      </c>
      <c r="H95" s="26">
        <v>0</v>
      </c>
      <c r="I95" s="29">
        <f t="shared" si="9"/>
        <v>39</v>
      </c>
      <c r="J95" s="29">
        <f t="shared" si="12"/>
        <v>1.5600000000000015E-2</v>
      </c>
      <c r="R95" s="26">
        <v>5032</v>
      </c>
      <c r="S95" s="26">
        <v>23.1</v>
      </c>
      <c r="T95" s="26">
        <v>19.28</v>
      </c>
      <c r="U95" s="29">
        <v>37</v>
      </c>
      <c r="V95" s="29">
        <v>1.7600000000000001E-2</v>
      </c>
      <c r="X95" s="26">
        <v>861</v>
      </c>
      <c r="Y95" s="26">
        <v>-16.100000000000001</v>
      </c>
      <c r="Z95" s="26">
        <v>11.105</v>
      </c>
      <c r="AA95" s="29">
        <v>36</v>
      </c>
      <c r="AB95" s="29">
        <f t="shared" si="14"/>
        <v>1.7010000000000004E-2</v>
      </c>
      <c r="AD95" s="26">
        <v>10308</v>
      </c>
      <c r="AE95" s="26">
        <v>13.7323529412</v>
      </c>
      <c r="AF95" s="26">
        <v>24.1</v>
      </c>
      <c r="AG95" s="29">
        <f t="shared" si="11"/>
        <v>36</v>
      </c>
      <c r="AH95" s="29">
        <f t="shared" si="15"/>
        <v>1.7047058822999984E-2</v>
      </c>
    </row>
    <row r="96" spans="6:34" x14ac:dyDescent="0.3">
      <c r="F96" s="26">
        <v>5784</v>
      </c>
      <c r="G96" s="26">
        <v>10.5</v>
      </c>
      <c r="H96" s="26">
        <v>0</v>
      </c>
      <c r="I96" s="29">
        <f t="shared" si="9"/>
        <v>39</v>
      </c>
      <c r="J96" s="29">
        <f t="shared" si="12"/>
        <v>1.5600000000000015E-2</v>
      </c>
      <c r="R96" s="26">
        <v>5440</v>
      </c>
      <c r="S96" s="26">
        <v>16.100000000000001</v>
      </c>
      <c r="T96" s="26">
        <v>19.28</v>
      </c>
      <c r="U96" s="29">
        <v>37</v>
      </c>
      <c r="V96" s="29">
        <v>1.8499999999999999E-2</v>
      </c>
      <c r="X96" s="26">
        <v>862</v>
      </c>
      <c r="Y96" s="26">
        <v>-16.100000000000001</v>
      </c>
      <c r="Z96" s="26">
        <v>11.577500000000001</v>
      </c>
      <c r="AA96" s="29">
        <v>36</v>
      </c>
      <c r="AB96" s="29">
        <f t="shared" si="14"/>
        <v>1.7010000000000004E-2</v>
      </c>
      <c r="AD96" s="26">
        <v>10309</v>
      </c>
      <c r="AE96" s="26">
        <v>14.2058823529</v>
      </c>
      <c r="AF96" s="26">
        <v>24.1</v>
      </c>
      <c r="AG96" s="29">
        <f t="shared" si="11"/>
        <v>36</v>
      </c>
      <c r="AH96" s="29">
        <f t="shared" si="15"/>
        <v>1.7047058822999984E-2</v>
      </c>
    </row>
    <row r="97" spans="6:34" x14ac:dyDescent="0.3">
      <c r="F97" s="26">
        <v>5785</v>
      </c>
      <c r="G97" s="26">
        <v>10.9</v>
      </c>
      <c r="H97" s="26">
        <v>0</v>
      </c>
      <c r="I97" s="29">
        <f t="shared" si="9"/>
        <v>39</v>
      </c>
      <c r="J97" s="29">
        <f t="shared" si="12"/>
        <v>1.5600000000000015E-2</v>
      </c>
      <c r="R97" s="26">
        <v>6472</v>
      </c>
      <c r="S97" s="26">
        <v>16.600000000000001</v>
      </c>
      <c r="T97" s="26">
        <v>19.28</v>
      </c>
      <c r="U97" s="29">
        <v>37</v>
      </c>
      <c r="V97" s="29">
        <f t="shared" ref="V97:V109" si="17">IF(AND(T97=T96,T97=T98),(S98-S96)/2*U97*10^-3,0)</f>
        <v>1.8499999999999999E-2</v>
      </c>
      <c r="X97" s="26">
        <v>843</v>
      </c>
      <c r="Y97" s="26">
        <v>-16.100000000000001</v>
      </c>
      <c r="Z97" s="26">
        <v>12.05</v>
      </c>
      <c r="AA97" s="29">
        <v>36</v>
      </c>
      <c r="AB97" s="29">
        <f t="shared" si="14"/>
        <v>1.663874999999999E-2</v>
      </c>
      <c r="AD97" s="26">
        <v>10310</v>
      </c>
      <c r="AE97" s="26">
        <v>14.679411764699999</v>
      </c>
      <c r="AF97" s="26">
        <v>24.1</v>
      </c>
      <c r="AG97" s="29">
        <f t="shared" si="11"/>
        <v>36</v>
      </c>
      <c r="AH97" s="29">
        <f t="shared" si="15"/>
        <v>1.7047058824800017E-2</v>
      </c>
    </row>
    <row r="98" spans="6:34" x14ac:dyDescent="0.3">
      <c r="F98" s="26">
        <v>5786</v>
      </c>
      <c r="G98" s="26">
        <v>11.3</v>
      </c>
      <c r="H98" s="26">
        <v>0</v>
      </c>
      <c r="I98" s="29">
        <f t="shared" si="9"/>
        <v>39</v>
      </c>
      <c r="J98" s="29">
        <f t="shared" si="12"/>
        <v>1.559999999999998E-2</v>
      </c>
      <c r="R98" s="26">
        <v>6473</v>
      </c>
      <c r="S98" s="26">
        <v>17.100000000000001</v>
      </c>
      <c r="T98" s="26">
        <v>19.28</v>
      </c>
      <c r="U98" s="29">
        <v>37</v>
      </c>
      <c r="V98" s="29">
        <f t="shared" si="17"/>
        <v>1.8499999999999999E-2</v>
      </c>
      <c r="X98" s="26">
        <v>1014</v>
      </c>
      <c r="Y98" s="26">
        <v>-16.100000000000001</v>
      </c>
      <c r="Z98" s="26">
        <v>12.501875</v>
      </c>
      <c r="AA98" s="29">
        <v>36</v>
      </c>
      <c r="AB98" s="29">
        <f t="shared" si="14"/>
        <v>1.6267499999999976E-2</v>
      </c>
      <c r="AD98" s="26">
        <v>10311</v>
      </c>
      <c r="AE98" s="26">
        <v>15.152941176500001</v>
      </c>
      <c r="AF98" s="26">
        <v>24.1</v>
      </c>
      <c r="AG98" s="29">
        <f t="shared" si="11"/>
        <v>36</v>
      </c>
      <c r="AH98" s="29">
        <f t="shared" si="15"/>
        <v>1.7047058823000016E-2</v>
      </c>
    </row>
    <row r="99" spans="6:34" x14ac:dyDescent="0.3">
      <c r="F99" s="26">
        <v>5787</v>
      </c>
      <c r="G99" s="26">
        <v>11.7</v>
      </c>
      <c r="H99" s="26">
        <v>0</v>
      </c>
      <c r="I99" s="29">
        <f t="shared" si="9"/>
        <v>39</v>
      </c>
      <c r="J99" s="29">
        <f t="shared" si="12"/>
        <v>1.559999999999998E-2</v>
      </c>
      <c r="R99" s="26">
        <v>6474</v>
      </c>
      <c r="S99" s="26">
        <v>17.600000000000001</v>
      </c>
      <c r="T99" s="26">
        <v>19.28</v>
      </c>
      <c r="U99" s="29">
        <v>37</v>
      </c>
      <c r="V99" s="29">
        <f t="shared" si="17"/>
        <v>1.8499999999999999E-2</v>
      </c>
      <c r="X99" s="26">
        <v>1015</v>
      </c>
      <c r="Y99" s="26">
        <v>-16.100000000000001</v>
      </c>
      <c r="Z99" s="26">
        <v>12.953749999999999</v>
      </c>
      <c r="AA99" s="29">
        <v>36</v>
      </c>
      <c r="AB99" s="29">
        <f t="shared" si="14"/>
        <v>1.6267500000000008E-2</v>
      </c>
      <c r="AD99" s="26">
        <v>10312</v>
      </c>
      <c r="AE99" s="26">
        <v>15.6264705882</v>
      </c>
      <c r="AF99" s="26">
        <v>24.1</v>
      </c>
      <c r="AG99" s="29">
        <f t="shared" si="11"/>
        <v>36</v>
      </c>
      <c r="AH99" s="29">
        <f t="shared" si="15"/>
        <v>1.7047058823000016E-2</v>
      </c>
    </row>
    <row r="100" spans="6:34" x14ac:dyDescent="0.3">
      <c r="F100" s="26">
        <v>5788</v>
      </c>
      <c r="G100" s="26">
        <v>12.1</v>
      </c>
      <c r="H100" s="26">
        <v>0</v>
      </c>
      <c r="I100" s="29">
        <f t="shared" si="9"/>
        <v>39</v>
      </c>
      <c r="J100" s="29">
        <f t="shared" si="12"/>
        <v>1.5600000000000015E-2</v>
      </c>
      <c r="R100" s="26">
        <v>6475</v>
      </c>
      <c r="S100" s="26">
        <v>18.100000000000001</v>
      </c>
      <c r="T100" s="26">
        <v>19.28</v>
      </c>
      <c r="U100" s="29">
        <v>37</v>
      </c>
      <c r="V100" s="29">
        <f t="shared" si="17"/>
        <v>1.8499999999999999E-2</v>
      </c>
      <c r="X100" s="26">
        <v>1016</v>
      </c>
      <c r="Y100" s="26">
        <v>-16.100000000000001</v>
      </c>
      <c r="Z100" s="26">
        <v>13.405625000000001</v>
      </c>
      <c r="AA100" s="29">
        <v>36</v>
      </c>
      <c r="AB100" s="29">
        <f t="shared" si="14"/>
        <v>1.6267500000000008E-2</v>
      </c>
      <c r="AD100" s="26">
        <v>5632</v>
      </c>
      <c r="AE100" s="26">
        <v>16.100000000000001</v>
      </c>
      <c r="AF100" s="26">
        <v>24.1</v>
      </c>
      <c r="AG100" s="29">
        <f t="shared" si="11"/>
        <v>36</v>
      </c>
      <c r="AH100" s="29">
        <f t="shared" si="15"/>
        <v>1.7223529411800009E-2</v>
      </c>
    </row>
    <row r="101" spans="6:34" x14ac:dyDescent="0.3">
      <c r="F101" s="26">
        <v>5789</v>
      </c>
      <c r="G101" s="26">
        <v>12.5</v>
      </c>
      <c r="H101" s="26">
        <v>0</v>
      </c>
      <c r="I101" s="29">
        <f t="shared" si="9"/>
        <v>39</v>
      </c>
      <c r="J101" s="29">
        <f t="shared" si="12"/>
        <v>1.5600000000000015E-2</v>
      </c>
      <c r="R101" s="26">
        <v>6476</v>
      </c>
      <c r="S101" s="26">
        <v>18.600000000000001</v>
      </c>
      <c r="T101" s="26">
        <v>19.28</v>
      </c>
      <c r="U101" s="29">
        <v>37</v>
      </c>
      <c r="V101" s="29">
        <f t="shared" si="17"/>
        <v>1.8499999999999999E-2</v>
      </c>
      <c r="X101" s="26">
        <v>1017</v>
      </c>
      <c r="Y101" s="26">
        <v>-16.100000000000001</v>
      </c>
      <c r="Z101" s="26">
        <v>13.8575</v>
      </c>
      <c r="AA101" s="29">
        <v>36</v>
      </c>
      <c r="AB101" s="29">
        <f t="shared" si="14"/>
        <v>1.6267499999999976E-2</v>
      </c>
      <c r="AD101" s="26">
        <v>6612</v>
      </c>
      <c r="AE101" s="26">
        <v>16.583333333300001</v>
      </c>
      <c r="AF101" s="26">
        <v>24.1</v>
      </c>
      <c r="AG101" s="29">
        <f t="shared" si="11"/>
        <v>36</v>
      </c>
      <c r="AH101" s="29">
        <f t="shared" si="15"/>
        <v>1.7400000000600001E-2</v>
      </c>
    </row>
    <row r="102" spans="6:34" x14ac:dyDescent="0.3">
      <c r="F102" s="26">
        <v>4661</v>
      </c>
      <c r="G102" s="26">
        <v>12.9</v>
      </c>
      <c r="H102" s="26">
        <v>0</v>
      </c>
      <c r="I102" s="29">
        <f t="shared" si="9"/>
        <v>39</v>
      </c>
      <c r="J102" s="29">
        <f t="shared" si="12"/>
        <v>1.5600000000000015E-2</v>
      </c>
      <c r="R102" s="26">
        <v>6477</v>
      </c>
      <c r="S102" s="26">
        <v>19.100000000000001</v>
      </c>
      <c r="T102" s="26">
        <v>19.28</v>
      </c>
      <c r="U102" s="29">
        <v>37</v>
      </c>
      <c r="V102" s="29">
        <f t="shared" si="17"/>
        <v>1.8499999999999999E-2</v>
      </c>
      <c r="X102" s="26">
        <v>1018</v>
      </c>
      <c r="Y102" s="26">
        <v>-16.100000000000001</v>
      </c>
      <c r="Z102" s="26">
        <v>14.309374999999999</v>
      </c>
      <c r="AA102" s="29">
        <v>36</v>
      </c>
      <c r="AB102" s="29">
        <f t="shared" si="14"/>
        <v>1.6267500000000008E-2</v>
      </c>
      <c r="AD102" s="26">
        <v>6613</v>
      </c>
      <c r="AE102" s="26">
        <v>17.066666666700002</v>
      </c>
      <c r="AF102" s="26">
        <v>24.1</v>
      </c>
      <c r="AG102" s="29">
        <f t="shared" si="11"/>
        <v>36</v>
      </c>
      <c r="AH102" s="29">
        <f t="shared" si="15"/>
        <v>1.7400000000600001E-2</v>
      </c>
    </row>
    <row r="103" spans="6:34" x14ac:dyDescent="0.3">
      <c r="F103" s="26">
        <v>5840</v>
      </c>
      <c r="G103" s="26">
        <v>13.3</v>
      </c>
      <c r="H103" s="26">
        <v>0</v>
      </c>
      <c r="I103" s="29">
        <f t="shared" si="9"/>
        <v>39</v>
      </c>
      <c r="J103" s="29">
        <f t="shared" si="12"/>
        <v>1.559999999999998E-2</v>
      </c>
      <c r="R103" s="26">
        <v>6478</v>
      </c>
      <c r="S103" s="26">
        <v>19.600000000000001</v>
      </c>
      <c r="T103" s="26">
        <v>19.28</v>
      </c>
      <c r="U103" s="29">
        <v>37</v>
      </c>
      <c r="V103" s="29">
        <f t="shared" si="17"/>
        <v>1.8499999999999999E-2</v>
      </c>
      <c r="X103" s="26">
        <v>1019</v>
      </c>
      <c r="Y103" s="26">
        <v>-16.100000000000001</v>
      </c>
      <c r="Z103" s="26">
        <v>14.76125</v>
      </c>
      <c r="AA103" s="29">
        <v>36</v>
      </c>
      <c r="AB103" s="29">
        <f t="shared" si="14"/>
        <v>1.6267500000000008E-2</v>
      </c>
      <c r="AD103" s="26">
        <v>6614</v>
      </c>
      <c r="AE103" s="26">
        <v>17.55</v>
      </c>
      <c r="AF103" s="26">
        <v>24.1</v>
      </c>
      <c r="AG103" s="29">
        <f t="shared" si="11"/>
        <v>36</v>
      </c>
      <c r="AH103" s="29">
        <f t="shared" si="15"/>
        <v>1.7399999998799969E-2</v>
      </c>
    </row>
    <row r="104" spans="6:34" x14ac:dyDescent="0.3">
      <c r="F104" s="26">
        <v>5841</v>
      </c>
      <c r="G104" s="26">
        <v>13.7</v>
      </c>
      <c r="H104" s="26">
        <v>0</v>
      </c>
      <c r="I104" s="29">
        <f t="shared" si="9"/>
        <v>39</v>
      </c>
      <c r="J104" s="29">
        <f t="shared" si="12"/>
        <v>1.559999999999998E-2</v>
      </c>
      <c r="R104" s="26">
        <v>6479</v>
      </c>
      <c r="S104" s="26">
        <v>20.100000000000001</v>
      </c>
      <c r="T104" s="26">
        <v>19.28</v>
      </c>
      <c r="U104" s="29">
        <v>37</v>
      </c>
      <c r="V104" s="29">
        <f t="shared" si="17"/>
        <v>1.8499999999999999E-2</v>
      </c>
      <c r="X104" s="26">
        <v>1020</v>
      </c>
      <c r="Y104" s="26">
        <v>-16.100000000000001</v>
      </c>
      <c r="Z104" s="26">
        <v>15.213125</v>
      </c>
      <c r="AA104" s="29">
        <v>36</v>
      </c>
      <c r="AB104" s="29">
        <f t="shared" si="14"/>
        <v>1.6267499999999976E-2</v>
      </c>
      <c r="AD104" s="26">
        <v>6615</v>
      </c>
      <c r="AE104" s="26">
        <v>18.0333333333</v>
      </c>
      <c r="AF104" s="26">
        <v>24.1</v>
      </c>
      <c r="AG104" s="29">
        <f t="shared" si="11"/>
        <v>36</v>
      </c>
      <c r="AH104" s="29">
        <f t="shared" si="15"/>
        <v>1.7400000000600001E-2</v>
      </c>
    </row>
    <row r="105" spans="6:34" x14ac:dyDescent="0.3">
      <c r="F105" s="26">
        <v>5842</v>
      </c>
      <c r="G105" s="26">
        <v>14.1</v>
      </c>
      <c r="H105" s="26">
        <v>0</v>
      </c>
      <c r="I105" s="29">
        <f t="shared" si="9"/>
        <v>39</v>
      </c>
      <c r="J105" s="29">
        <f t="shared" si="12"/>
        <v>1.5600000000000015E-2</v>
      </c>
      <c r="R105" s="26">
        <v>6480</v>
      </c>
      <c r="S105" s="26">
        <v>20.6</v>
      </c>
      <c r="T105" s="26">
        <v>19.28</v>
      </c>
      <c r="U105" s="29">
        <v>37</v>
      </c>
      <c r="V105" s="29">
        <f t="shared" si="17"/>
        <v>1.8499999999999999E-2</v>
      </c>
      <c r="X105" s="26">
        <v>1021</v>
      </c>
      <c r="Y105" s="26">
        <v>-16.100000000000001</v>
      </c>
      <c r="Z105" s="26">
        <v>15.664999999999999</v>
      </c>
      <c r="AA105" s="29">
        <v>36</v>
      </c>
      <c r="AB105" s="29">
        <f t="shared" si="14"/>
        <v>1.6267500000000008E-2</v>
      </c>
      <c r="AD105" s="26">
        <v>6616</v>
      </c>
      <c r="AE105" s="26">
        <v>18.516666666700001</v>
      </c>
      <c r="AF105" s="26">
        <v>24.1</v>
      </c>
      <c r="AG105" s="29">
        <f t="shared" si="11"/>
        <v>36</v>
      </c>
      <c r="AH105" s="29">
        <f t="shared" si="15"/>
        <v>1.7400000000600001E-2</v>
      </c>
    </row>
    <row r="106" spans="6:34" x14ac:dyDescent="0.3">
      <c r="F106" s="26">
        <v>5843</v>
      </c>
      <c r="G106" s="26">
        <v>14.5</v>
      </c>
      <c r="H106" s="26">
        <v>0</v>
      </c>
      <c r="I106" s="29">
        <f t="shared" si="9"/>
        <v>39</v>
      </c>
      <c r="J106" s="29">
        <f t="shared" si="12"/>
        <v>1.5600000000000015E-2</v>
      </c>
      <c r="R106" s="26">
        <v>6481</v>
      </c>
      <c r="S106" s="26">
        <v>21.1</v>
      </c>
      <c r="T106" s="26">
        <v>19.28</v>
      </c>
      <c r="U106" s="29">
        <v>37</v>
      </c>
      <c r="V106" s="29">
        <f t="shared" si="17"/>
        <v>1.8499999999999999E-2</v>
      </c>
      <c r="X106" s="26">
        <v>1022</v>
      </c>
      <c r="Y106" s="26">
        <v>-16.100000000000001</v>
      </c>
      <c r="Z106" s="26">
        <v>16.116875</v>
      </c>
      <c r="AA106" s="29">
        <v>36</v>
      </c>
      <c r="AB106" s="29">
        <f t="shared" si="14"/>
        <v>1.6267500000000042E-2</v>
      </c>
      <c r="AD106" s="26">
        <v>6617</v>
      </c>
      <c r="AE106" s="26">
        <v>19</v>
      </c>
      <c r="AF106" s="26">
        <v>24.1</v>
      </c>
      <c r="AG106" s="29">
        <f t="shared" si="11"/>
        <v>36</v>
      </c>
      <c r="AH106" s="29">
        <f t="shared" si="15"/>
        <v>1.7399999998799969E-2</v>
      </c>
    </row>
    <row r="107" spans="6:34" x14ac:dyDescent="0.3">
      <c r="F107" s="26">
        <v>5844</v>
      </c>
      <c r="G107" s="26">
        <v>14.9</v>
      </c>
      <c r="H107" s="26">
        <v>0</v>
      </c>
      <c r="I107" s="29">
        <f t="shared" si="9"/>
        <v>39</v>
      </c>
      <c r="J107" s="29">
        <f t="shared" si="12"/>
        <v>1.5600000000000015E-2</v>
      </c>
      <c r="R107" s="26">
        <v>6482</v>
      </c>
      <c r="S107" s="26">
        <v>21.6</v>
      </c>
      <c r="T107" s="26">
        <v>19.28</v>
      </c>
      <c r="U107" s="29">
        <v>37</v>
      </c>
      <c r="V107" s="29">
        <f t="shared" si="17"/>
        <v>1.8499999999999999E-2</v>
      </c>
      <c r="X107" s="26">
        <v>1023</v>
      </c>
      <c r="Y107" s="26">
        <v>-16.100000000000001</v>
      </c>
      <c r="Z107" s="26">
        <v>16.568750000000001</v>
      </c>
      <c r="AA107" s="29">
        <v>36</v>
      </c>
      <c r="AB107" s="29">
        <f t="shared" si="14"/>
        <v>1.6267499999999976E-2</v>
      </c>
      <c r="AD107" s="26">
        <v>6618</v>
      </c>
      <c r="AE107" s="26">
        <v>19.483333333299999</v>
      </c>
      <c r="AF107" s="26">
        <v>24.1</v>
      </c>
      <c r="AG107" s="29">
        <f t="shared" si="11"/>
        <v>36</v>
      </c>
      <c r="AH107" s="29">
        <f t="shared" si="15"/>
        <v>1.7400000000600001E-2</v>
      </c>
    </row>
    <row r="108" spans="6:34" x14ac:dyDescent="0.3">
      <c r="F108" s="26">
        <v>5845</v>
      </c>
      <c r="G108" s="26">
        <v>15.3</v>
      </c>
      <c r="H108" s="26">
        <v>0</v>
      </c>
      <c r="I108" s="29">
        <f t="shared" si="9"/>
        <v>39</v>
      </c>
      <c r="J108" s="29">
        <f t="shared" si="12"/>
        <v>1.559999999999998E-2</v>
      </c>
      <c r="R108" s="26">
        <v>6483</v>
      </c>
      <c r="S108" s="26">
        <v>22.1</v>
      </c>
      <c r="T108" s="26">
        <v>19.28</v>
      </c>
      <c r="U108" s="29">
        <v>37</v>
      </c>
      <c r="V108" s="29">
        <f t="shared" si="17"/>
        <v>1.8499999999999999E-2</v>
      </c>
      <c r="X108" s="26">
        <v>1024</v>
      </c>
      <c r="Y108" s="26">
        <v>-16.100000000000001</v>
      </c>
      <c r="Z108" s="26">
        <v>17.020624999999999</v>
      </c>
      <c r="AA108" s="29">
        <v>36</v>
      </c>
      <c r="AB108" s="29">
        <f t="shared" si="14"/>
        <v>1.6267499999999976E-2</v>
      </c>
      <c r="AD108" s="26">
        <v>6619</v>
      </c>
      <c r="AE108" s="26">
        <v>19.9666666667</v>
      </c>
      <c r="AF108" s="26">
        <v>24.1</v>
      </c>
      <c r="AG108" s="29">
        <f t="shared" si="11"/>
        <v>36</v>
      </c>
      <c r="AH108" s="29">
        <f t="shared" si="15"/>
        <v>1.7400000000600001E-2</v>
      </c>
    </row>
    <row r="109" spans="6:34" x14ac:dyDescent="0.3">
      <c r="F109" s="26">
        <v>5846</v>
      </c>
      <c r="G109" s="26">
        <v>15.7</v>
      </c>
      <c r="H109" s="26">
        <v>0</v>
      </c>
      <c r="I109" s="29">
        <f t="shared" si="9"/>
        <v>39</v>
      </c>
      <c r="J109" s="29">
        <f t="shared" si="12"/>
        <v>1.5600000000000015E-2</v>
      </c>
      <c r="R109" s="26">
        <v>6484</v>
      </c>
      <c r="S109" s="26">
        <v>22.6</v>
      </c>
      <c r="T109" s="26">
        <v>19.28</v>
      </c>
      <c r="U109" s="29">
        <v>37</v>
      </c>
      <c r="V109" s="29">
        <f t="shared" si="17"/>
        <v>0</v>
      </c>
      <c r="X109" s="26">
        <v>1025</v>
      </c>
      <c r="Y109" s="26">
        <v>-16.100000000000001</v>
      </c>
      <c r="Z109" s="26">
        <v>17.4725</v>
      </c>
      <c r="AA109" s="29">
        <v>36</v>
      </c>
      <c r="AB109" s="29">
        <f t="shared" si="14"/>
        <v>1.6267500000000042E-2</v>
      </c>
      <c r="AD109" s="26">
        <v>6620</v>
      </c>
      <c r="AE109" s="26">
        <v>20.45</v>
      </c>
      <c r="AF109" s="26">
        <v>24.1</v>
      </c>
      <c r="AG109" s="29">
        <f t="shared" si="11"/>
        <v>36</v>
      </c>
      <c r="AH109" s="29">
        <f t="shared" si="15"/>
        <v>1.7399999998799969E-2</v>
      </c>
    </row>
    <row r="110" spans="6:34" x14ac:dyDescent="0.3">
      <c r="F110" s="26">
        <v>4723</v>
      </c>
      <c r="G110" s="26">
        <v>16.100000000000001</v>
      </c>
      <c r="H110" s="26">
        <v>0</v>
      </c>
      <c r="I110" s="29">
        <f t="shared" si="9"/>
        <v>39</v>
      </c>
      <c r="J110" s="29">
        <f t="shared" si="12"/>
        <v>1.7550000000000041E-2</v>
      </c>
      <c r="R110" s="3"/>
      <c r="S110" s="3"/>
      <c r="T110" s="3"/>
      <c r="U110" s="3"/>
      <c r="V110" s="3"/>
      <c r="X110" s="26">
        <v>1026</v>
      </c>
      <c r="Y110" s="26">
        <v>-16.100000000000001</v>
      </c>
      <c r="Z110" s="26">
        <v>17.924375000000001</v>
      </c>
      <c r="AA110" s="29">
        <v>36</v>
      </c>
      <c r="AB110" s="29">
        <f t="shared" si="14"/>
        <v>1.6267499999999976E-2</v>
      </c>
      <c r="AD110" s="26">
        <v>6621</v>
      </c>
      <c r="AE110" s="26">
        <v>20.933333333299998</v>
      </c>
      <c r="AF110" s="26">
        <v>24.1</v>
      </c>
      <c r="AG110" s="29">
        <f t="shared" si="11"/>
        <v>36</v>
      </c>
      <c r="AH110" s="29">
        <f t="shared" si="15"/>
        <v>1.7400000000600001E-2</v>
      </c>
    </row>
    <row r="111" spans="6:34" x14ac:dyDescent="0.3">
      <c r="F111" s="26">
        <v>5903</v>
      </c>
      <c r="G111" s="26">
        <v>16.600000000000001</v>
      </c>
      <c r="H111" s="26">
        <v>0</v>
      </c>
      <c r="I111" s="29">
        <f t="shared" si="9"/>
        <v>39</v>
      </c>
      <c r="J111" s="29">
        <f t="shared" si="12"/>
        <v>1.95E-2</v>
      </c>
      <c r="R111" s="3"/>
      <c r="S111" s="3"/>
      <c r="T111" s="3"/>
      <c r="U111" s="3"/>
      <c r="V111" s="3"/>
      <c r="X111" s="26">
        <v>1027</v>
      </c>
      <c r="Y111" s="26">
        <v>-16.100000000000001</v>
      </c>
      <c r="Z111" s="26">
        <v>18.376249999999999</v>
      </c>
      <c r="AA111" s="29">
        <v>36</v>
      </c>
      <c r="AB111" s="29">
        <f t="shared" si="14"/>
        <v>1.6267499999999976E-2</v>
      </c>
      <c r="AD111" s="26">
        <v>6622</v>
      </c>
      <c r="AE111" s="26">
        <v>21.416666666699999</v>
      </c>
      <c r="AF111" s="26">
        <v>24.1</v>
      </c>
      <c r="AG111" s="29">
        <f t="shared" si="11"/>
        <v>36</v>
      </c>
      <c r="AH111" s="29">
        <f t="shared" si="15"/>
        <v>1.7400000000600001E-2</v>
      </c>
    </row>
    <row r="112" spans="6:34" x14ac:dyDescent="0.3">
      <c r="F112" s="26">
        <v>5904</v>
      </c>
      <c r="G112" s="26">
        <v>17.100000000000001</v>
      </c>
      <c r="H112" s="26">
        <v>0</v>
      </c>
      <c r="I112" s="29">
        <f t="shared" ref="I112:I124" si="18">$C$10</f>
        <v>39</v>
      </c>
      <c r="J112" s="29">
        <f t="shared" si="12"/>
        <v>1.95E-2</v>
      </c>
      <c r="R112" s="3"/>
      <c r="S112" s="3"/>
      <c r="T112" s="3"/>
      <c r="U112" s="3"/>
      <c r="V112" s="3"/>
      <c r="X112" s="26">
        <v>1028</v>
      </c>
      <c r="Y112" s="26">
        <v>-16.100000000000001</v>
      </c>
      <c r="Z112" s="26">
        <v>18.828125</v>
      </c>
      <c r="AA112" s="29">
        <v>36</v>
      </c>
      <c r="AB112" s="29">
        <f t="shared" si="14"/>
        <v>1.6267500000000042E-2</v>
      </c>
      <c r="AD112" s="26">
        <v>6568</v>
      </c>
      <c r="AE112" s="26">
        <v>21.9</v>
      </c>
      <c r="AF112" s="26">
        <v>24.1</v>
      </c>
      <c r="AG112" s="29">
        <f t="shared" si="11"/>
        <v>36</v>
      </c>
      <c r="AH112" s="29">
        <f t="shared" si="15"/>
        <v>1.4099999999399999E-2</v>
      </c>
    </row>
    <row r="113" spans="6:34" x14ac:dyDescent="0.3">
      <c r="F113" s="26">
        <v>5905</v>
      </c>
      <c r="G113" s="26">
        <v>17.600000000000001</v>
      </c>
      <c r="H113" s="26">
        <v>0</v>
      </c>
      <c r="I113" s="29">
        <f t="shared" si="18"/>
        <v>39</v>
      </c>
      <c r="J113" s="29">
        <f t="shared" si="12"/>
        <v>1.95E-2</v>
      </c>
      <c r="R113" s="3"/>
      <c r="S113" s="3"/>
      <c r="T113" s="3"/>
      <c r="U113" s="3"/>
      <c r="V113" s="3"/>
      <c r="X113" s="26">
        <v>1013</v>
      </c>
      <c r="Y113" s="26">
        <v>-16.100000000000001</v>
      </c>
      <c r="Z113" s="26">
        <v>19.28</v>
      </c>
      <c r="AA113" s="29">
        <v>36</v>
      </c>
      <c r="AB113" s="29">
        <f t="shared" si="14"/>
        <v>1.6278750000000029E-2</v>
      </c>
      <c r="AD113" s="26">
        <v>6581</v>
      </c>
      <c r="AE113" s="26">
        <v>22.2</v>
      </c>
      <c r="AF113" s="26">
        <v>24.1</v>
      </c>
      <c r="AG113" s="29">
        <f t="shared" si="11"/>
        <v>36</v>
      </c>
      <c r="AH113" s="29">
        <f t="shared" si="15"/>
        <v>1.0800000000000027E-2</v>
      </c>
    </row>
    <row r="114" spans="6:34" x14ac:dyDescent="0.3">
      <c r="F114" s="26">
        <v>5906</v>
      </c>
      <c r="G114" s="26">
        <v>18.100000000000001</v>
      </c>
      <c r="H114" s="26">
        <v>0</v>
      </c>
      <c r="I114" s="29">
        <f t="shared" si="18"/>
        <v>39</v>
      </c>
      <c r="J114" s="29">
        <f t="shared" si="12"/>
        <v>1.95E-2</v>
      </c>
      <c r="R114" s="3"/>
      <c r="S114" s="3"/>
      <c r="T114" s="3"/>
      <c r="U114" s="3"/>
      <c r="V114" s="3"/>
      <c r="X114" s="26">
        <v>1150</v>
      </c>
      <c r="Y114" s="26">
        <v>-16.100000000000001</v>
      </c>
      <c r="Z114" s="26">
        <v>19.732500000000002</v>
      </c>
      <c r="AA114" s="29">
        <v>36</v>
      </c>
      <c r="AB114" s="29">
        <f t="shared" si="14"/>
        <v>1.6289999999999957E-2</v>
      </c>
      <c r="AD114" s="26">
        <v>6582</v>
      </c>
      <c r="AE114" s="26">
        <v>22.5</v>
      </c>
      <c r="AF114" s="26">
        <v>24.1</v>
      </c>
      <c r="AG114" s="29">
        <f t="shared" si="11"/>
        <v>36</v>
      </c>
      <c r="AH114" s="29">
        <f t="shared" si="15"/>
        <v>1.0800000000000027E-2</v>
      </c>
    </row>
    <row r="115" spans="6:34" x14ac:dyDescent="0.3">
      <c r="F115" s="26">
        <v>5907</v>
      </c>
      <c r="G115" s="26">
        <v>18.600000000000001</v>
      </c>
      <c r="H115" s="26">
        <v>0</v>
      </c>
      <c r="I115" s="29">
        <f t="shared" si="18"/>
        <v>39</v>
      </c>
      <c r="J115" s="29">
        <f t="shared" si="12"/>
        <v>1.95E-2</v>
      </c>
      <c r="R115" s="3"/>
      <c r="S115" s="3"/>
      <c r="T115" s="3"/>
      <c r="U115" s="3"/>
      <c r="V115" s="3"/>
      <c r="X115" s="26">
        <v>1151</v>
      </c>
      <c r="Y115" s="26">
        <v>-16.100000000000001</v>
      </c>
      <c r="Z115" s="26">
        <v>20.184999999999999</v>
      </c>
      <c r="AA115" s="29">
        <v>36</v>
      </c>
      <c r="AB115" s="29">
        <f t="shared" si="14"/>
        <v>1.6289999999999957E-2</v>
      </c>
      <c r="AD115" s="26">
        <v>6583</v>
      </c>
      <c r="AE115" s="26">
        <v>22.8</v>
      </c>
      <c r="AF115" s="26">
        <v>24.1</v>
      </c>
      <c r="AG115" s="29">
        <f t="shared" si="11"/>
        <v>36</v>
      </c>
      <c r="AH115" s="29">
        <f t="shared" si="15"/>
        <v>1.0800000000000027E-2</v>
      </c>
    </row>
    <row r="116" spans="6:34" x14ac:dyDescent="0.3">
      <c r="F116" s="26">
        <v>5908</v>
      </c>
      <c r="G116" s="26">
        <v>19.100000000000001</v>
      </c>
      <c r="H116" s="26">
        <v>0</v>
      </c>
      <c r="I116" s="29">
        <f t="shared" si="18"/>
        <v>39</v>
      </c>
      <c r="J116" s="29">
        <f t="shared" si="12"/>
        <v>1.95E-2</v>
      </c>
      <c r="R116" s="3"/>
      <c r="S116" s="3"/>
      <c r="T116" s="3"/>
      <c r="U116" s="3"/>
      <c r="V116" s="3"/>
      <c r="X116" s="26">
        <v>1152</v>
      </c>
      <c r="Y116" s="26">
        <v>-16.100000000000001</v>
      </c>
      <c r="Z116" s="26">
        <v>20.637499999999999</v>
      </c>
      <c r="AA116" s="29">
        <v>36</v>
      </c>
      <c r="AB116" s="29">
        <f t="shared" si="14"/>
        <v>1.629000000000002E-2</v>
      </c>
      <c r="AD116" s="26">
        <v>5224</v>
      </c>
      <c r="AE116" s="26">
        <v>23.1</v>
      </c>
      <c r="AF116" s="26">
        <v>24.1</v>
      </c>
      <c r="AG116" s="29">
        <f t="shared" si="11"/>
        <v>36</v>
      </c>
      <c r="AH116" s="29">
        <v>1E-3</v>
      </c>
    </row>
    <row r="117" spans="6:34" x14ac:dyDescent="0.3">
      <c r="F117" s="26">
        <v>5909</v>
      </c>
      <c r="G117" s="26">
        <v>19.600000000000001</v>
      </c>
      <c r="H117" s="26">
        <v>0</v>
      </c>
      <c r="I117" s="29">
        <f t="shared" si="18"/>
        <v>39</v>
      </c>
      <c r="J117" s="29">
        <f t="shared" si="12"/>
        <v>1.95E-2</v>
      </c>
      <c r="R117" s="3"/>
      <c r="S117" s="3"/>
      <c r="T117" s="3"/>
      <c r="U117" s="3"/>
      <c r="V117" s="3"/>
      <c r="X117" s="26">
        <v>1153</v>
      </c>
      <c r="Y117" s="26">
        <v>-16.100000000000001</v>
      </c>
      <c r="Z117" s="26">
        <v>21.09</v>
      </c>
      <c r="AA117" s="29">
        <v>36</v>
      </c>
      <c r="AB117" s="29">
        <f t="shared" si="14"/>
        <v>1.629000000000002E-2</v>
      </c>
    </row>
    <row r="118" spans="6:34" x14ac:dyDescent="0.3">
      <c r="F118" s="26">
        <v>5910</v>
      </c>
      <c r="G118" s="26">
        <v>20.100000000000001</v>
      </c>
      <c r="H118" s="26">
        <v>0</v>
      </c>
      <c r="I118" s="29">
        <f t="shared" si="18"/>
        <v>39</v>
      </c>
      <c r="J118" s="29">
        <f t="shared" si="12"/>
        <v>1.95E-2</v>
      </c>
      <c r="R118" s="3"/>
      <c r="S118" s="3"/>
      <c r="T118" s="3"/>
      <c r="U118" s="3"/>
      <c r="V118" s="3"/>
      <c r="X118" s="26">
        <v>1154</v>
      </c>
      <c r="Y118" s="26">
        <v>-16.100000000000001</v>
      </c>
      <c r="Z118" s="26">
        <v>21.5425</v>
      </c>
      <c r="AA118" s="29">
        <v>36</v>
      </c>
      <c r="AB118" s="29">
        <f t="shared" si="14"/>
        <v>1.629000000000002E-2</v>
      </c>
    </row>
    <row r="119" spans="6:34" x14ac:dyDescent="0.3">
      <c r="F119" s="26">
        <v>5911</v>
      </c>
      <c r="G119" s="26">
        <v>20.6</v>
      </c>
      <c r="H119" s="26">
        <v>0</v>
      </c>
      <c r="I119" s="29">
        <f t="shared" si="18"/>
        <v>39</v>
      </c>
      <c r="J119" s="29">
        <f t="shared" si="12"/>
        <v>1.95E-2</v>
      </c>
      <c r="R119" s="3"/>
      <c r="S119" s="3"/>
      <c r="T119" s="3"/>
      <c r="U119" s="3"/>
      <c r="V119" s="3"/>
      <c r="X119" s="26">
        <v>1155</v>
      </c>
      <c r="Y119" s="26">
        <v>-16.100000000000001</v>
      </c>
      <c r="Z119" s="26">
        <v>21.995000000000001</v>
      </c>
      <c r="AA119" s="29">
        <v>36</v>
      </c>
      <c r="AB119" s="29">
        <f t="shared" si="14"/>
        <v>1.629000000000002E-2</v>
      </c>
    </row>
    <row r="120" spans="6:34" x14ac:dyDescent="0.3">
      <c r="F120" s="26">
        <v>5912</v>
      </c>
      <c r="G120" s="26">
        <v>21.1</v>
      </c>
      <c r="H120" s="26">
        <v>0</v>
      </c>
      <c r="I120" s="29">
        <f t="shared" si="18"/>
        <v>39</v>
      </c>
      <c r="J120" s="29">
        <f t="shared" si="12"/>
        <v>1.95E-2</v>
      </c>
      <c r="R120" s="3"/>
      <c r="S120" s="3"/>
      <c r="T120" s="3"/>
      <c r="U120" s="3"/>
      <c r="V120" s="3"/>
      <c r="X120" s="26">
        <v>1156</v>
      </c>
      <c r="Y120" s="26">
        <v>-16.100000000000001</v>
      </c>
      <c r="Z120" s="26">
        <v>22.447500000000002</v>
      </c>
      <c r="AA120" s="29">
        <v>36</v>
      </c>
      <c r="AB120" s="29">
        <f t="shared" si="14"/>
        <v>1.6289999999999957E-2</v>
      </c>
    </row>
    <row r="121" spans="6:34" x14ac:dyDescent="0.3">
      <c r="F121" s="26">
        <v>5913</v>
      </c>
      <c r="G121" s="26">
        <v>21.6</v>
      </c>
      <c r="H121" s="26">
        <v>0</v>
      </c>
      <c r="I121" s="29">
        <f t="shared" si="18"/>
        <v>39</v>
      </c>
      <c r="J121" s="29">
        <f t="shared" si="12"/>
        <v>1.95E-2</v>
      </c>
      <c r="R121" s="3"/>
      <c r="S121" s="3"/>
      <c r="T121" s="3"/>
      <c r="U121" s="3"/>
      <c r="V121" s="3"/>
      <c r="X121" s="26">
        <v>1149</v>
      </c>
      <c r="Y121" s="26">
        <v>-16.100000000000001</v>
      </c>
      <c r="Z121" s="26">
        <v>22.9</v>
      </c>
      <c r="AA121" s="29">
        <v>36</v>
      </c>
      <c r="AB121" s="29">
        <f t="shared" si="14"/>
        <v>1.354499999999996E-2</v>
      </c>
    </row>
    <row r="122" spans="6:34" x14ac:dyDescent="0.3">
      <c r="F122" s="26">
        <v>5914</v>
      </c>
      <c r="G122" s="26">
        <v>22.1</v>
      </c>
      <c r="H122" s="26">
        <v>0</v>
      </c>
      <c r="I122" s="29">
        <f t="shared" si="18"/>
        <v>39</v>
      </c>
      <c r="J122" s="29">
        <f t="shared" si="12"/>
        <v>1.95E-2</v>
      </c>
      <c r="R122" s="3"/>
      <c r="S122" s="3"/>
      <c r="T122" s="3"/>
      <c r="U122" s="3"/>
      <c r="V122" s="3"/>
      <c r="X122" s="26">
        <v>1218</v>
      </c>
      <c r="Y122" s="26">
        <v>-16.100000000000001</v>
      </c>
      <c r="Z122" s="26">
        <v>23.2</v>
      </c>
      <c r="AA122" s="29">
        <v>36</v>
      </c>
      <c r="AB122" s="29">
        <f t="shared" si="14"/>
        <v>1.0800000000000027E-2</v>
      </c>
    </row>
    <row r="123" spans="6:34" x14ac:dyDescent="0.3">
      <c r="F123" s="26">
        <v>5915</v>
      </c>
      <c r="G123" s="26">
        <v>22.6</v>
      </c>
      <c r="H123" s="26">
        <v>0</v>
      </c>
      <c r="I123" s="29">
        <f t="shared" si="18"/>
        <v>39</v>
      </c>
      <c r="J123" s="29">
        <f t="shared" si="12"/>
        <v>1.95E-2</v>
      </c>
      <c r="R123" s="3"/>
      <c r="S123" s="3"/>
      <c r="T123" s="3"/>
      <c r="U123" s="3"/>
      <c r="V123" s="3"/>
      <c r="X123" s="26">
        <v>1219</v>
      </c>
      <c r="Y123" s="26">
        <v>-16.100000000000001</v>
      </c>
      <c r="Z123" s="26">
        <v>23.5</v>
      </c>
      <c r="AA123" s="29">
        <v>36</v>
      </c>
      <c r="AB123" s="29">
        <f t="shared" si="14"/>
        <v>1.0800000000000027E-2</v>
      </c>
    </row>
    <row r="124" spans="6:34" x14ac:dyDescent="0.3">
      <c r="F124" s="26">
        <v>4785</v>
      </c>
      <c r="G124" s="26">
        <v>23.1</v>
      </c>
      <c r="H124" s="26">
        <v>0</v>
      </c>
      <c r="I124" s="29">
        <f t="shared" si="18"/>
        <v>39</v>
      </c>
      <c r="J124" s="29">
        <f t="shared" si="12"/>
        <v>0</v>
      </c>
      <c r="R124" s="3"/>
      <c r="S124" s="3"/>
      <c r="T124" s="3"/>
      <c r="U124" s="3"/>
      <c r="V124" s="3"/>
      <c r="X124" s="26">
        <v>1220</v>
      </c>
      <c r="Y124" s="26">
        <v>-16.100000000000001</v>
      </c>
      <c r="Z124" s="26">
        <v>23.8</v>
      </c>
      <c r="AA124" s="29">
        <v>36</v>
      </c>
      <c r="AB124" s="29">
        <f t="shared" si="14"/>
        <v>1.0800000000000027E-2</v>
      </c>
    </row>
    <row r="125" spans="6:34" x14ac:dyDescent="0.3">
      <c r="F125" s="26">
        <v>374</v>
      </c>
      <c r="G125" s="26">
        <v>-23.1</v>
      </c>
      <c r="H125" s="57">
        <v>2.57</v>
      </c>
      <c r="I125" s="29">
        <f>C6</f>
        <v>36</v>
      </c>
      <c r="J125" s="29">
        <f t="shared" si="12"/>
        <v>0</v>
      </c>
      <c r="R125" s="3"/>
      <c r="S125" s="3"/>
      <c r="T125" s="3"/>
      <c r="U125" s="3"/>
      <c r="V125" s="3"/>
      <c r="X125" s="26">
        <v>1217</v>
      </c>
      <c r="Y125" s="26">
        <v>-16.100000000000001</v>
      </c>
      <c r="Z125" s="26">
        <v>24.1</v>
      </c>
      <c r="AA125" s="29">
        <v>36</v>
      </c>
      <c r="AB125" s="29">
        <f t="shared" si="14"/>
        <v>0</v>
      </c>
    </row>
    <row r="126" spans="6:34" x14ac:dyDescent="0.3">
      <c r="F126" s="26">
        <v>1943</v>
      </c>
      <c r="G126" s="26">
        <v>-22.662500000000001</v>
      </c>
      <c r="H126" s="57">
        <v>2.5718749999999999</v>
      </c>
      <c r="I126" s="29">
        <f>C6</f>
        <v>36</v>
      </c>
      <c r="J126" s="29">
        <f t="shared" si="12"/>
        <v>1.575E-2</v>
      </c>
      <c r="R126" s="3"/>
      <c r="S126" s="3"/>
      <c r="T126" s="3"/>
      <c r="U126" s="3"/>
      <c r="V126" s="3"/>
      <c r="X126" s="26">
        <v>4723</v>
      </c>
      <c r="Y126" s="26">
        <v>16.100000000000001</v>
      </c>
      <c r="Z126" s="26">
        <v>0</v>
      </c>
      <c r="AA126" s="29">
        <v>36</v>
      </c>
      <c r="AB126" s="29">
        <f t="shared" si="14"/>
        <v>0</v>
      </c>
    </row>
    <row r="127" spans="6:34" x14ac:dyDescent="0.3">
      <c r="F127" s="26">
        <v>1942</v>
      </c>
      <c r="G127" s="26">
        <v>-22.225000000000001</v>
      </c>
      <c r="H127" s="57">
        <v>2.57375</v>
      </c>
      <c r="I127" s="29">
        <v>36</v>
      </c>
      <c r="J127" s="29">
        <f t="shared" si="12"/>
        <v>1.575E-2</v>
      </c>
      <c r="R127" s="3"/>
      <c r="S127" s="3"/>
      <c r="T127" s="3"/>
      <c r="U127" s="3"/>
      <c r="V127" s="3"/>
      <c r="X127" s="26">
        <v>4749</v>
      </c>
      <c r="Y127" s="26">
        <v>16.100000000000001</v>
      </c>
      <c r="Z127" s="26">
        <v>0.433333333333</v>
      </c>
      <c r="AA127" s="29">
        <v>36</v>
      </c>
      <c r="AB127" s="29">
        <f t="shared" si="14"/>
        <v>1.5600000000006E-2</v>
      </c>
    </row>
    <row r="128" spans="6:34" x14ac:dyDescent="0.3">
      <c r="F128" s="26">
        <v>1941</v>
      </c>
      <c r="G128" s="26">
        <v>-21.787500000000001</v>
      </c>
      <c r="H128" s="57">
        <v>2.5756250000000001</v>
      </c>
      <c r="I128" s="29">
        <v>36</v>
      </c>
      <c r="J128" s="29">
        <f t="shared" si="12"/>
        <v>1.575E-2</v>
      </c>
      <c r="R128" s="3"/>
      <c r="S128" s="3"/>
      <c r="T128" s="3"/>
      <c r="U128" s="3"/>
      <c r="V128" s="3"/>
      <c r="X128" s="26">
        <v>4750</v>
      </c>
      <c r="Y128" s="26">
        <v>16.100000000000001</v>
      </c>
      <c r="Z128" s="26">
        <v>0.86666666666699999</v>
      </c>
      <c r="AA128" s="29">
        <v>36</v>
      </c>
      <c r="AB128" s="29">
        <f t="shared" si="14"/>
        <v>1.5600000000006E-2</v>
      </c>
    </row>
    <row r="129" spans="6:28" x14ac:dyDescent="0.3">
      <c r="F129" s="26">
        <v>1940</v>
      </c>
      <c r="G129" s="26">
        <v>-21.35</v>
      </c>
      <c r="H129" s="57">
        <v>2.5775000000000001</v>
      </c>
      <c r="I129" s="29">
        <v>36</v>
      </c>
      <c r="J129" s="29">
        <f t="shared" si="12"/>
        <v>1.575E-2</v>
      </c>
      <c r="R129" s="3"/>
      <c r="S129" s="3"/>
      <c r="T129" s="3"/>
      <c r="U129" s="3"/>
      <c r="V129" s="3"/>
      <c r="X129" s="26">
        <v>4751</v>
      </c>
      <c r="Y129" s="26">
        <v>16.100000000000001</v>
      </c>
      <c r="Z129" s="26">
        <v>1.3</v>
      </c>
      <c r="AA129" s="29">
        <v>36</v>
      </c>
      <c r="AB129" s="29">
        <f t="shared" si="14"/>
        <v>1.5599999999934002E-2</v>
      </c>
    </row>
    <row r="130" spans="6:28" x14ac:dyDescent="0.3">
      <c r="F130" s="26">
        <v>1939</v>
      </c>
      <c r="G130" s="26">
        <v>-20.912500000000001</v>
      </c>
      <c r="H130" s="57">
        <v>2.5793750000000002</v>
      </c>
      <c r="I130" s="29">
        <v>36</v>
      </c>
      <c r="J130" s="29">
        <f t="shared" si="12"/>
        <v>1.575E-2</v>
      </c>
      <c r="R130" s="3"/>
      <c r="S130" s="3"/>
      <c r="T130" s="3"/>
      <c r="U130" s="3"/>
      <c r="V130" s="3"/>
      <c r="X130" s="26">
        <v>4752</v>
      </c>
      <c r="Y130" s="26">
        <v>16.100000000000001</v>
      </c>
      <c r="Z130" s="26">
        <v>1.7333333333300001</v>
      </c>
      <c r="AA130" s="29">
        <v>36</v>
      </c>
      <c r="AB130" s="29">
        <f t="shared" si="14"/>
        <v>1.5600000000059996E-2</v>
      </c>
    </row>
    <row r="131" spans="6:28" x14ac:dyDescent="0.3">
      <c r="F131" s="26">
        <v>1938</v>
      </c>
      <c r="G131" s="26">
        <v>-20.475000000000001</v>
      </c>
      <c r="H131" s="57">
        <v>2.5812499999999998</v>
      </c>
      <c r="I131" s="29">
        <v>36</v>
      </c>
      <c r="J131" s="29">
        <f t="shared" si="12"/>
        <v>1.575E-2</v>
      </c>
      <c r="R131" s="3"/>
      <c r="S131" s="3"/>
      <c r="T131" s="3"/>
      <c r="U131" s="3"/>
      <c r="V131" s="3"/>
      <c r="X131" s="26">
        <v>4753</v>
      </c>
      <c r="Y131" s="26">
        <v>16.100000000000001</v>
      </c>
      <c r="Z131" s="26">
        <v>2.1666666666699999</v>
      </c>
      <c r="AA131" s="29">
        <v>36</v>
      </c>
      <c r="AB131" s="29">
        <f t="shared" si="14"/>
        <v>1.560000000006E-2</v>
      </c>
    </row>
    <row r="132" spans="6:28" x14ac:dyDescent="0.3">
      <c r="F132" s="26">
        <v>1937</v>
      </c>
      <c r="G132" s="26">
        <v>-20.037500000000001</v>
      </c>
      <c r="H132" s="57">
        <v>2.5831249999999999</v>
      </c>
      <c r="I132" s="29">
        <v>36</v>
      </c>
      <c r="J132" s="29">
        <f t="shared" si="12"/>
        <v>1.575E-2</v>
      </c>
      <c r="R132" s="3"/>
      <c r="S132" s="3"/>
      <c r="T132" s="3"/>
      <c r="U132" s="3"/>
      <c r="V132" s="3"/>
      <c r="X132" s="26">
        <v>4739</v>
      </c>
      <c r="Y132" s="26">
        <v>16.100000000000001</v>
      </c>
      <c r="Z132" s="26">
        <v>2.6</v>
      </c>
      <c r="AA132" s="29">
        <v>36</v>
      </c>
      <c r="AB132" s="29">
        <f t="shared" si="14"/>
        <v>1.6304999999939999E-2</v>
      </c>
    </row>
    <row r="133" spans="6:28" x14ac:dyDescent="0.3">
      <c r="F133" s="26">
        <v>1936</v>
      </c>
      <c r="G133" s="26">
        <v>-19.600000000000001</v>
      </c>
      <c r="H133" s="57">
        <v>2.585</v>
      </c>
      <c r="I133" s="29">
        <v>36</v>
      </c>
      <c r="J133" s="29">
        <f t="shared" si="12"/>
        <v>1.575E-2</v>
      </c>
      <c r="R133" s="3"/>
      <c r="S133" s="3"/>
      <c r="T133" s="3"/>
      <c r="U133" s="3"/>
      <c r="V133" s="3"/>
      <c r="X133" s="26">
        <v>5284</v>
      </c>
      <c r="Y133" s="26">
        <v>16.100000000000001</v>
      </c>
      <c r="Z133" s="26">
        <v>3.0724999999999998</v>
      </c>
      <c r="AA133" s="29">
        <v>36</v>
      </c>
      <c r="AB133" s="29">
        <f t="shared" si="14"/>
        <v>1.7009999999999997E-2</v>
      </c>
    </row>
    <row r="134" spans="6:28" x14ac:dyDescent="0.3">
      <c r="F134" s="26">
        <v>1935</v>
      </c>
      <c r="G134" s="26">
        <v>-19.162500000000001</v>
      </c>
      <c r="H134" s="57">
        <v>2.586875</v>
      </c>
      <c r="I134" s="29">
        <v>36</v>
      </c>
      <c r="J134" s="29">
        <f t="shared" si="12"/>
        <v>1.575E-2</v>
      </c>
      <c r="R134" s="3"/>
      <c r="S134" s="3"/>
      <c r="T134" s="3"/>
      <c r="U134" s="3"/>
      <c r="V134" s="3"/>
      <c r="X134" s="26">
        <v>5285</v>
      </c>
      <c r="Y134" s="26">
        <v>16.100000000000001</v>
      </c>
      <c r="Z134" s="26">
        <v>3.5449999999999999</v>
      </c>
      <c r="AA134" s="29">
        <v>36</v>
      </c>
      <c r="AB134" s="29">
        <f t="shared" si="14"/>
        <v>1.7010000000000004E-2</v>
      </c>
    </row>
    <row r="135" spans="6:28" x14ac:dyDescent="0.3">
      <c r="F135" s="26">
        <v>1934</v>
      </c>
      <c r="G135" s="26">
        <v>-18.725000000000001</v>
      </c>
      <c r="H135" s="57">
        <v>2.5887500000000001</v>
      </c>
      <c r="I135" s="29">
        <v>36</v>
      </c>
      <c r="J135" s="29">
        <f t="shared" si="12"/>
        <v>1.575E-2</v>
      </c>
      <c r="R135" s="3"/>
      <c r="S135" s="3"/>
      <c r="T135" s="3"/>
      <c r="U135" s="3"/>
      <c r="V135" s="3"/>
      <c r="X135" s="26">
        <v>5286</v>
      </c>
      <c r="Y135" s="26">
        <v>16.100000000000001</v>
      </c>
      <c r="Z135" s="26">
        <v>4.0175000000000001</v>
      </c>
      <c r="AA135" s="29">
        <v>36</v>
      </c>
      <c r="AB135" s="29">
        <f t="shared" si="14"/>
        <v>1.7010000000000004E-2</v>
      </c>
    </row>
    <row r="136" spans="6:28" x14ac:dyDescent="0.3">
      <c r="F136" s="26">
        <v>1933</v>
      </c>
      <c r="G136" s="26">
        <v>-18.287500000000001</v>
      </c>
      <c r="H136" s="57">
        <v>2.5906250000000002</v>
      </c>
      <c r="I136" s="29">
        <v>36</v>
      </c>
      <c r="J136" s="29">
        <f t="shared" si="12"/>
        <v>1.575E-2</v>
      </c>
      <c r="R136" s="3"/>
      <c r="S136" s="3"/>
      <c r="T136" s="3"/>
      <c r="U136" s="3"/>
      <c r="V136" s="3"/>
      <c r="X136" s="26">
        <v>5287</v>
      </c>
      <c r="Y136" s="26">
        <v>16.100000000000001</v>
      </c>
      <c r="Z136" s="26">
        <v>4.49</v>
      </c>
      <c r="AA136" s="29">
        <v>36</v>
      </c>
      <c r="AB136" s="29">
        <f t="shared" si="14"/>
        <v>1.7010000000000004E-2</v>
      </c>
    </row>
    <row r="137" spans="6:28" x14ac:dyDescent="0.3">
      <c r="F137" s="26">
        <v>1932</v>
      </c>
      <c r="G137" s="26">
        <v>-17.850000000000001</v>
      </c>
      <c r="H137" s="57">
        <v>2.5924999999999998</v>
      </c>
      <c r="I137" s="29">
        <v>36</v>
      </c>
      <c r="J137" s="29">
        <f t="shared" si="12"/>
        <v>1.575E-2</v>
      </c>
      <c r="R137" s="3"/>
      <c r="S137" s="3"/>
      <c r="T137" s="3"/>
      <c r="U137" s="3"/>
      <c r="V137" s="3"/>
      <c r="X137" s="26">
        <v>5288</v>
      </c>
      <c r="Y137" s="26">
        <v>16.100000000000001</v>
      </c>
      <c r="Z137" s="26">
        <v>4.9625000000000004</v>
      </c>
      <c r="AA137" s="29">
        <v>36</v>
      </c>
      <c r="AB137" s="29">
        <f t="shared" si="14"/>
        <v>1.700999999999999E-2</v>
      </c>
    </row>
    <row r="138" spans="6:28" x14ac:dyDescent="0.3">
      <c r="F138" s="26">
        <v>1931</v>
      </c>
      <c r="G138" s="26">
        <v>-17.412500000000001</v>
      </c>
      <c r="H138" s="57">
        <v>2.5943749999999999</v>
      </c>
      <c r="I138" s="29">
        <v>36</v>
      </c>
      <c r="J138" s="29">
        <f t="shared" si="12"/>
        <v>1.575E-2</v>
      </c>
      <c r="R138" s="3"/>
      <c r="S138" s="3"/>
      <c r="T138" s="3"/>
      <c r="U138" s="3"/>
      <c r="V138" s="3"/>
      <c r="X138" s="26">
        <v>5289</v>
      </c>
      <c r="Y138" s="26">
        <v>16.100000000000001</v>
      </c>
      <c r="Z138" s="26">
        <v>5.4349999999999996</v>
      </c>
      <c r="AA138" s="29">
        <v>36</v>
      </c>
      <c r="AB138" s="29">
        <f t="shared" si="14"/>
        <v>1.700999999999999E-2</v>
      </c>
    </row>
    <row r="139" spans="6:28" x14ac:dyDescent="0.3">
      <c r="F139" s="26">
        <v>1930</v>
      </c>
      <c r="G139" s="26">
        <v>-16.975000000000001</v>
      </c>
      <c r="H139" s="57">
        <v>2.5962499999999999</v>
      </c>
      <c r="I139" s="29">
        <v>36</v>
      </c>
      <c r="J139" s="29">
        <f t="shared" si="12"/>
        <v>1.575E-2</v>
      </c>
      <c r="R139" s="3"/>
      <c r="S139" s="3"/>
      <c r="T139" s="3"/>
      <c r="U139" s="3"/>
      <c r="V139" s="3"/>
      <c r="X139" s="26">
        <v>5290</v>
      </c>
      <c r="Y139" s="26">
        <v>16.100000000000001</v>
      </c>
      <c r="Z139" s="26">
        <v>5.9074999999999998</v>
      </c>
      <c r="AA139" s="29">
        <v>36</v>
      </c>
      <c r="AB139" s="29">
        <f t="shared" si="14"/>
        <v>1.7010000000000004E-2</v>
      </c>
    </row>
    <row r="140" spans="6:28" x14ac:dyDescent="0.3">
      <c r="F140" s="26">
        <v>1929</v>
      </c>
      <c r="G140" s="26">
        <v>-16.537500000000001</v>
      </c>
      <c r="H140" s="57">
        <v>2.598125</v>
      </c>
      <c r="I140" s="29">
        <v>36</v>
      </c>
      <c r="J140" s="29">
        <f t="shared" si="12"/>
        <v>1.575E-2</v>
      </c>
      <c r="R140" s="3"/>
      <c r="S140" s="3"/>
      <c r="T140" s="3"/>
      <c r="U140" s="3"/>
      <c r="V140" s="3"/>
      <c r="X140" s="26">
        <v>5291</v>
      </c>
      <c r="Y140" s="26">
        <v>16.100000000000001</v>
      </c>
      <c r="Z140" s="26">
        <v>6.38</v>
      </c>
      <c r="AA140" s="29">
        <v>36</v>
      </c>
      <c r="AB140" s="29">
        <f t="shared" si="14"/>
        <v>1.7010000000000004E-2</v>
      </c>
    </row>
    <row r="141" spans="6:28" x14ac:dyDescent="0.3">
      <c r="F141" s="26">
        <v>312</v>
      </c>
      <c r="G141" s="26">
        <v>-16.100000000000001</v>
      </c>
      <c r="H141" s="57">
        <v>2.6</v>
      </c>
      <c r="I141" s="29">
        <v>36</v>
      </c>
      <c r="J141" s="29">
        <f t="shared" si="12"/>
        <v>1.5075000000000038E-2</v>
      </c>
      <c r="R141" s="3"/>
      <c r="S141" s="3"/>
      <c r="T141" s="3"/>
      <c r="U141" s="3"/>
      <c r="V141" s="3"/>
      <c r="X141" s="26">
        <v>5292</v>
      </c>
      <c r="Y141" s="26">
        <v>16.100000000000001</v>
      </c>
      <c r="Z141" s="26">
        <v>6.8525</v>
      </c>
      <c r="AA141" s="29">
        <v>36</v>
      </c>
      <c r="AB141" s="29">
        <f t="shared" si="14"/>
        <v>1.7010000000000004E-2</v>
      </c>
    </row>
    <row r="142" spans="6:28" x14ac:dyDescent="0.3">
      <c r="F142" s="26">
        <v>1878</v>
      </c>
      <c r="G142" s="26">
        <v>-15.7</v>
      </c>
      <c r="H142" s="57">
        <v>2.6</v>
      </c>
      <c r="I142" s="29">
        <v>36</v>
      </c>
      <c r="J142" s="29">
        <f t="shared" si="12"/>
        <v>1.4400000000000013E-2</v>
      </c>
      <c r="R142" s="3"/>
      <c r="S142" s="3"/>
      <c r="T142" s="3"/>
      <c r="U142" s="3"/>
      <c r="V142" s="3"/>
      <c r="X142" s="26">
        <v>5293</v>
      </c>
      <c r="Y142" s="26">
        <v>16.100000000000001</v>
      </c>
      <c r="Z142" s="26">
        <v>7.3250000000000002</v>
      </c>
      <c r="AA142" s="29">
        <v>36</v>
      </c>
      <c r="AB142" s="29">
        <f t="shared" si="14"/>
        <v>1.7010000000000004E-2</v>
      </c>
    </row>
    <row r="143" spans="6:28" x14ac:dyDescent="0.3">
      <c r="F143" s="26">
        <v>1877</v>
      </c>
      <c r="G143" s="26">
        <v>-15.3</v>
      </c>
      <c r="H143" s="57">
        <v>2.6</v>
      </c>
      <c r="I143" s="29">
        <v>36</v>
      </c>
      <c r="J143" s="29">
        <f t="shared" si="12"/>
        <v>1.4399999999999981E-2</v>
      </c>
      <c r="R143" s="3"/>
      <c r="S143" s="3"/>
      <c r="T143" s="3"/>
      <c r="U143" s="3"/>
      <c r="V143" s="3"/>
      <c r="X143" s="26">
        <v>5294</v>
      </c>
      <c r="Y143" s="26">
        <v>16.100000000000001</v>
      </c>
      <c r="Z143" s="26">
        <v>7.7975000000000003</v>
      </c>
      <c r="AA143" s="29">
        <v>36</v>
      </c>
      <c r="AB143" s="29">
        <f t="shared" si="14"/>
        <v>1.700999999999999E-2</v>
      </c>
    </row>
    <row r="144" spans="6:28" x14ac:dyDescent="0.3">
      <c r="F144" s="26">
        <v>1876</v>
      </c>
      <c r="G144" s="26">
        <v>-14.9</v>
      </c>
      <c r="H144" s="57">
        <v>2.6</v>
      </c>
      <c r="I144" s="29">
        <v>36</v>
      </c>
      <c r="J144" s="29">
        <f t="shared" si="12"/>
        <v>1.4400000000000013E-2</v>
      </c>
      <c r="R144" s="3"/>
      <c r="S144" s="3"/>
      <c r="T144" s="3"/>
      <c r="U144" s="3"/>
      <c r="V144" s="3"/>
      <c r="X144" s="26">
        <v>5295</v>
      </c>
      <c r="Y144" s="26">
        <v>16.100000000000001</v>
      </c>
      <c r="Z144" s="26">
        <v>8.27</v>
      </c>
      <c r="AA144" s="29">
        <v>36</v>
      </c>
      <c r="AB144" s="29">
        <f t="shared" si="14"/>
        <v>1.700999999999999E-2</v>
      </c>
    </row>
    <row r="145" spans="6:28" x14ac:dyDescent="0.3">
      <c r="F145" s="26">
        <v>1875</v>
      </c>
      <c r="G145" s="26">
        <v>-14.5</v>
      </c>
      <c r="H145" s="57">
        <v>2.6</v>
      </c>
      <c r="I145" s="29">
        <v>36</v>
      </c>
      <c r="J145" s="29">
        <f t="shared" si="12"/>
        <v>1.4400000000000013E-2</v>
      </c>
      <c r="R145" s="3"/>
      <c r="S145" s="3"/>
      <c r="T145" s="3"/>
      <c r="U145" s="3"/>
      <c r="V145" s="3"/>
      <c r="X145" s="26">
        <v>5296</v>
      </c>
      <c r="Y145" s="26">
        <v>16.100000000000001</v>
      </c>
      <c r="Z145" s="26">
        <v>8.7424999999999997</v>
      </c>
      <c r="AA145" s="29">
        <v>36</v>
      </c>
      <c r="AB145" s="29">
        <f t="shared" si="14"/>
        <v>1.7010000000000004E-2</v>
      </c>
    </row>
    <row r="146" spans="6:28" x14ac:dyDescent="0.3">
      <c r="F146" s="26">
        <v>1874</v>
      </c>
      <c r="G146" s="26">
        <v>-14.1</v>
      </c>
      <c r="H146" s="57">
        <v>2.6</v>
      </c>
      <c r="I146" s="29">
        <v>36</v>
      </c>
      <c r="J146" s="29">
        <f t="shared" ref="J146:J209" si="19">IF(AND(G146&gt;G145,G147&gt;G146),(G147-G145)/2*I146*10^-3,0)</f>
        <v>1.4400000000000013E-2</v>
      </c>
      <c r="R146" s="3"/>
      <c r="S146" s="3"/>
      <c r="T146" s="3"/>
      <c r="U146" s="3"/>
      <c r="V146" s="3"/>
      <c r="X146" s="26">
        <v>5297</v>
      </c>
      <c r="Y146" s="26">
        <v>16.100000000000001</v>
      </c>
      <c r="Z146" s="26">
        <v>9.2149999999999999</v>
      </c>
      <c r="AA146" s="29">
        <v>36</v>
      </c>
      <c r="AB146" s="29">
        <f t="shared" ref="AB146:AB209" si="20">IF(AND(Z146&gt;Z145,Z147&gt;Z146),(Z147-Z145)/2*AA146*10^-3,0)</f>
        <v>1.7010000000000004E-2</v>
      </c>
    </row>
    <row r="147" spans="6:28" x14ac:dyDescent="0.3">
      <c r="F147" s="26">
        <v>1873</v>
      </c>
      <c r="G147" s="26">
        <v>-13.7</v>
      </c>
      <c r="H147" s="57">
        <v>2.6</v>
      </c>
      <c r="I147" s="29">
        <v>36</v>
      </c>
      <c r="J147" s="29">
        <f t="shared" si="19"/>
        <v>1.4399999999999981E-2</v>
      </c>
      <c r="R147" s="3"/>
      <c r="S147" s="3"/>
      <c r="T147" s="3"/>
      <c r="U147" s="3"/>
      <c r="V147" s="3"/>
      <c r="X147" s="26">
        <v>5298</v>
      </c>
      <c r="Y147" s="26">
        <v>16.100000000000001</v>
      </c>
      <c r="Z147" s="26">
        <v>9.6875</v>
      </c>
      <c r="AA147" s="29">
        <v>36</v>
      </c>
      <c r="AB147" s="29">
        <f t="shared" si="20"/>
        <v>1.7010000000000004E-2</v>
      </c>
    </row>
    <row r="148" spans="6:28" x14ac:dyDescent="0.3">
      <c r="F148" s="26">
        <v>1872</v>
      </c>
      <c r="G148" s="26">
        <v>-13.3</v>
      </c>
      <c r="H148" s="57">
        <v>2.6</v>
      </c>
      <c r="I148" s="29">
        <v>36</v>
      </c>
      <c r="J148" s="29">
        <f t="shared" si="19"/>
        <v>1.4399999999999981E-2</v>
      </c>
      <c r="R148" s="3"/>
      <c r="S148" s="3"/>
      <c r="T148" s="3"/>
      <c r="U148" s="3"/>
      <c r="V148" s="3"/>
      <c r="X148" s="26">
        <v>5299</v>
      </c>
      <c r="Y148" s="26">
        <v>16.100000000000001</v>
      </c>
      <c r="Z148" s="26">
        <v>10.16</v>
      </c>
      <c r="AA148" s="29">
        <v>36</v>
      </c>
      <c r="AB148" s="29">
        <f t="shared" si="20"/>
        <v>1.7010000000000004E-2</v>
      </c>
    </row>
    <row r="149" spans="6:28" x14ac:dyDescent="0.3">
      <c r="F149" s="26">
        <v>250</v>
      </c>
      <c r="G149" s="26">
        <v>-12.9</v>
      </c>
      <c r="H149" s="57">
        <v>2.6</v>
      </c>
      <c r="I149" s="29">
        <v>36</v>
      </c>
      <c r="J149" s="29">
        <f t="shared" si="19"/>
        <v>1.4400000000000013E-2</v>
      </c>
      <c r="R149" s="3"/>
      <c r="S149" s="3"/>
      <c r="T149" s="3"/>
      <c r="U149" s="3"/>
      <c r="V149" s="3"/>
      <c r="X149" s="26">
        <v>5300</v>
      </c>
      <c r="Y149" s="26">
        <v>16.100000000000001</v>
      </c>
      <c r="Z149" s="26">
        <v>10.6325</v>
      </c>
      <c r="AA149" s="29">
        <v>36</v>
      </c>
      <c r="AB149" s="29">
        <f t="shared" si="20"/>
        <v>1.7010000000000004E-2</v>
      </c>
    </row>
    <row r="150" spans="6:28" x14ac:dyDescent="0.3">
      <c r="F150" s="26">
        <v>1821</v>
      </c>
      <c r="G150" s="26">
        <v>-12.5</v>
      </c>
      <c r="H150" s="57">
        <v>2.6</v>
      </c>
      <c r="I150" s="29">
        <v>36</v>
      </c>
      <c r="J150" s="29">
        <f t="shared" si="19"/>
        <v>1.4400000000000013E-2</v>
      </c>
      <c r="R150" s="3"/>
      <c r="S150" s="3"/>
      <c r="T150" s="3"/>
      <c r="U150" s="3"/>
      <c r="V150" s="3"/>
      <c r="X150" s="26">
        <v>5301</v>
      </c>
      <c r="Y150" s="26">
        <v>16.100000000000001</v>
      </c>
      <c r="Z150" s="26">
        <v>11.105</v>
      </c>
      <c r="AA150" s="29">
        <v>36</v>
      </c>
      <c r="AB150" s="29">
        <f t="shared" si="20"/>
        <v>1.7010000000000004E-2</v>
      </c>
    </row>
    <row r="151" spans="6:28" x14ac:dyDescent="0.3">
      <c r="F151" s="26">
        <v>1820</v>
      </c>
      <c r="G151" s="26">
        <v>-12.1</v>
      </c>
      <c r="H151" s="57">
        <v>2.6</v>
      </c>
      <c r="I151" s="29">
        <v>36</v>
      </c>
      <c r="J151" s="29">
        <f t="shared" si="19"/>
        <v>1.4400000000000013E-2</v>
      </c>
      <c r="R151" s="3"/>
      <c r="S151" s="3"/>
      <c r="T151" s="3"/>
      <c r="U151" s="3"/>
      <c r="V151" s="3"/>
      <c r="X151" s="26">
        <v>5302</v>
      </c>
      <c r="Y151" s="26">
        <v>16.100000000000001</v>
      </c>
      <c r="Z151" s="26">
        <v>11.577500000000001</v>
      </c>
      <c r="AA151" s="29">
        <v>36</v>
      </c>
      <c r="AB151" s="29">
        <f t="shared" si="20"/>
        <v>1.7010000000000004E-2</v>
      </c>
    </row>
    <row r="152" spans="6:28" x14ac:dyDescent="0.3">
      <c r="F152" s="26">
        <v>1819</v>
      </c>
      <c r="G152" s="26">
        <v>-11.7</v>
      </c>
      <c r="H152" s="57">
        <v>2.6</v>
      </c>
      <c r="I152" s="29">
        <v>36</v>
      </c>
      <c r="J152" s="29">
        <f t="shared" si="19"/>
        <v>1.4399999999999981E-2</v>
      </c>
      <c r="R152" s="3"/>
      <c r="S152" s="3"/>
      <c r="T152" s="3"/>
      <c r="U152" s="3"/>
      <c r="V152" s="3"/>
      <c r="X152" s="26">
        <v>5274</v>
      </c>
      <c r="Y152" s="26">
        <v>16.100000000000001</v>
      </c>
      <c r="Z152" s="26">
        <v>12.05</v>
      </c>
      <c r="AA152" s="29">
        <v>36</v>
      </c>
      <c r="AB152" s="29">
        <f t="shared" si="20"/>
        <v>1.663874999999999E-2</v>
      </c>
    </row>
    <row r="153" spans="6:28" x14ac:dyDescent="0.3">
      <c r="F153" s="26">
        <v>1818</v>
      </c>
      <c r="G153" s="26">
        <v>-11.3</v>
      </c>
      <c r="H153" s="57">
        <v>2.6</v>
      </c>
      <c r="I153" s="29">
        <v>36</v>
      </c>
      <c r="J153" s="29">
        <f t="shared" si="19"/>
        <v>1.4399999999999981E-2</v>
      </c>
      <c r="R153" s="3"/>
      <c r="S153" s="3"/>
      <c r="T153" s="3"/>
      <c r="U153" s="3"/>
      <c r="V153" s="3"/>
      <c r="X153" s="26">
        <v>5450</v>
      </c>
      <c r="Y153" s="26">
        <v>16.100000000000001</v>
      </c>
      <c r="Z153" s="26">
        <v>12.501875</v>
      </c>
      <c r="AA153" s="29">
        <v>36</v>
      </c>
      <c r="AB153" s="29">
        <f t="shared" si="20"/>
        <v>1.6267499999999976E-2</v>
      </c>
    </row>
    <row r="154" spans="6:28" x14ac:dyDescent="0.3">
      <c r="F154" s="26">
        <v>1817</v>
      </c>
      <c r="G154" s="26">
        <v>-10.9</v>
      </c>
      <c r="H154" s="57">
        <v>2.6</v>
      </c>
      <c r="I154" s="29">
        <v>36</v>
      </c>
      <c r="J154" s="29">
        <f t="shared" si="19"/>
        <v>1.4400000000000013E-2</v>
      </c>
      <c r="R154" s="3"/>
      <c r="S154" s="3"/>
      <c r="T154" s="3"/>
      <c r="U154" s="3"/>
      <c r="V154" s="3"/>
      <c r="X154" s="26">
        <v>5451</v>
      </c>
      <c r="Y154" s="26">
        <v>16.100000000000001</v>
      </c>
      <c r="Z154" s="26">
        <v>12.953749999999999</v>
      </c>
      <c r="AA154" s="29">
        <v>36</v>
      </c>
      <c r="AB154" s="29">
        <f t="shared" si="20"/>
        <v>1.6267500000000008E-2</v>
      </c>
    </row>
    <row r="155" spans="6:28" x14ac:dyDescent="0.3">
      <c r="F155" s="26">
        <v>1816</v>
      </c>
      <c r="G155" s="26">
        <v>-10.5</v>
      </c>
      <c r="H155" s="57">
        <v>2.6</v>
      </c>
      <c r="I155" s="29">
        <v>36</v>
      </c>
      <c r="J155" s="29">
        <f t="shared" si="19"/>
        <v>1.4400000000000013E-2</v>
      </c>
      <c r="R155" s="3"/>
      <c r="S155" s="3"/>
      <c r="T155" s="3"/>
      <c r="U155" s="3"/>
      <c r="V155" s="3"/>
      <c r="X155" s="26">
        <v>5452</v>
      </c>
      <c r="Y155" s="26">
        <v>16.100000000000001</v>
      </c>
      <c r="Z155" s="26">
        <v>13.405625000000001</v>
      </c>
      <c r="AA155" s="29">
        <v>36</v>
      </c>
      <c r="AB155" s="29">
        <f t="shared" si="20"/>
        <v>1.6267500000000008E-2</v>
      </c>
    </row>
    <row r="156" spans="6:28" x14ac:dyDescent="0.3">
      <c r="F156" s="26">
        <v>1815</v>
      </c>
      <c r="G156" s="26">
        <v>-10.1</v>
      </c>
      <c r="H156" s="57">
        <v>2.6</v>
      </c>
      <c r="I156" s="29">
        <v>36</v>
      </c>
      <c r="J156" s="29">
        <f t="shared" si="19"/>
        <v>1.4400000000000013E-2</v>
      </c>
      <c r="R156" s="3"/>
      <c r="S156" s="3"/>
      <c r="T156" s="3"/>
      <c r="U156" s="3"/>
      <c r="V156" s="3"/>
      <c r="X156" s="26">
        <v>5453</v>
      </c>
      <c r="Y156" s="26">
        <v>16.100000000000001</v>
      </c>
      <c r="Z156" s="26">
        <v>13.8575</v>
      </c>
      <c r="AA156" s="29">
        <v>36</v>
      </c>
      <c r="AB156" s="29">
        <f t="shared" si="20"/>
        <v>1.6267499999999976E-2</v>
      </c>
    </row>
    <row r="157" spans="6:28" x14ac:dyDescent="0.3">
      <c r="F157" s="26">
        <v>188</v>
      </c>
      <c r="G157" s="26">
        <v>-9.6999999999999993</v>
      </c>
      <c r="H157" s="57">
        <v>2.6</v>
      </c>
      <c r="I157" s="29">
        <v>36</v>
      </c>
      <c r="J157" s="29">
        <f t="shared" si="19"/>
        <v>1.4625000000000001E-2</v>
      </c>
      <c r="R157" s="3"/>
      <c r="S157" s="3"/>
      <c r="T157" s="3"/>
      <c r="U157" s="3"/>
      <c r="V157" s="3"/>
      <c r="X157" s="26">
        <v>5454</v>
      </c>
      <c r="Y157" s="26">
        <v>16.100000000000001</v>
      </c>
      <c r="Z157" s="26">
        <v>14.309374999999999</v>
      </c>
      <c r="AA157" s="29">
        <v>36</v>
      </c>
      <c r="AB157" s="29">
        <f t="shared" si="20"/>
        <v>1.6267500000000008E-2</v>
      </c>
    </row>
    <row r="158" spans="6:28" x14ac:dyDescent="0.3">
      <c r="F158" s="26">
        <v>1764</v>
      </c>
      <c r="G158" s="26">
        <v>-9.2874999999999996</v>
      </c>
      <c r="H158" s="57">
        <v>2.6</v>
      </c>
      <c r="I158" s="29">
        <v>36</v>
      </c>
      <c r="J158" s="29">
        <f t="shared" si="19"/>
        <v>1.4849999999999988E-2</v>
      </c>
      <c r="R158" s="3"/>
      <c r="S158" s="3"/>
      <c r="T158" s="3"/>
      <c r="U158" s="3"/>
      <c r="V158" s="3"/>
      <c r="X158" s="26">
        <v>5455</v>
      </c>
      <c r="Y158" s="26">
        <v>16.100000000000001</v>
      </c>
      <c r="Z158" s="26">
        <v>14.76125</v>
      </c>
      <c r="AA158" s="29">
        <v>36</v>
      </c>
      <c r="AB158" s="29">
        <f t="shared" si="20"/>
        <v>1.6267500000000008E-2</v>
      </c>
    </row>
    <row r="159" spans="6:28" x14ac:dyDescent="0.3">
      <c r="F159" s="26">
        <v>1763</v>
      </c>
      <c r="G159" s="26">
        <v>-8.875</v>
      </c>
      <c r="H159" s="57">
        <v>2.6</v>
      </c>
      <c r="I159" s="29">
        <v>36</v>
      </c>
      <c r="J159" s="29">
        <f t="shared" si="19"/>
        <v>1.4849999999999988E-2</v>
      </c>
      <c r="R159" s="3"/>
      <c r="S159" s="3"/>
      <c r="T159" s="3"/>
      <c r="U159" s="3"/>
      <c r="V159" s="3"/>
      <c r="X159" s="26">
        <v>5456</v>
      </c>
      <c r="Y159" s="26">
        <v>16.100000000000001</v>
      </c>
      <c r="Z159" s="26">
        <v>15.213125</v>
      </c>
      <c r="AA159" s="29">
        <v>36</v>
      </c>
      <c r="AB159" s="29">
        <f t="shared" si="20"/>
        <v>1.6267499999999976E-2</v>
      </c>
    </row>
    <row r="160" spans="6:28" x14ac:dyDescent="0.3">
      <c r="F160" s="26">
        <v>1762</v>
      </c>
      <c r="G160" s="26">
        <v>-8.4625000000000004</v>
      </c>
      <c r="H160" s="57">
        <v>2.6</v>
      </c>
      <c r="I160" s="29">
        <v>36</v>
      </c>
      <c r="J160" s="29">
        <f t="shared" si="19"/>
        <v>1.4849999999999988E-2</v>
      </c>
      <c r="X160" s="26">
        <v>5457</v>
      </c>
      <c r="Y160" s="26">
        <v>16.100000000000001</v>
      </c>
      <c r="Z160" s="26">
        <v>15.664999999999999</v>
      </c>
      <c r="AA160" s="29">
        <v>36</v>
      </c>
      <c r="AB160" s="29">
        <f t="shared" si="20"/>
        <v>1.6267500000000008E-2</v>
      </c>
    </row>
    <row r="161" spans="6:28" x14ac:dyDescent="0.3">
      <c r="F161" s="26">
        <v>1761</v>
      </c>
      <c r="G161" s="26">
        <v>-8.0500000000000007</v>
      </c>
      <c r="H161" s="57">
        <v>2.6</v>
      </c>
      <c r="I161" s="29">
        <v>36</v>
      </c>
      <c r="J161" s="29">
        <f t="shared" si="19"/>
        <v>1.4850000000000004E-2</v>
      </c>
      <c r="X161" s="26">
        <v>5458</v>
      </c>
      <c r="Y161" s="26">
        <v>16.100000000000001</v>
      </c>
      <c r="Z161" s="26">
        <v>16.116875</v>
      </c>
      <c r="AA161" s="29">
        <v>36</v>
      </c>
      <c r="AB161" s="29">
        <f t="shared" si="20"/>
        <v>1.6267500000000042E-2</v>
      </c>
    </row>
    <row r="162" spans="6:28" x14ac:dyDescent="0.3">
      <c r="F162" s="26">
        <v>1760</v>
      </c>
      <c r="G162" s="26">
        <v>-7.6375000000000002</v>
      </c>
      <c r="H162" s="57">
        <v>2.6</v>
      </c>
      <c r="I162" s="29">
        <v>36</v>
      </c>
      <c r="J162" s="29">
        <f t="shared" si="19"/>
        <v>1.4850000000000019E-2</v>
      </c>
      <c r="X162" s="26">
        <v>5459</v>
      </c>
      <c r="Y162" s="26">
        <v>16.100000000000001</v>
      </c>
      <c r="Z162" s="26">
        <v>16.568750000000001</v>
      </c>
      <c r="AA162" s="29">
        <v>36</v>
      </c>
      <c r="AB162" s="29">
        <f t="shared" si="20"/>
        <v>1.6267499999999976E-2</v>
      </c>
    </row>
    <row r="163" spans="6:28" x14ac:dyDescent="0.3">
      <c r="F163" s="26">
        <v>1759</v>
      </c>
      <c r="G163" s="26">
        <v>-7.2249999999999996</v>
      </c>
      <c r="H163" s="57">
        <v>2.6</v>
      </c>
      <c r="I163" s="29">
        <v>36</v>
      </c>
      <c r="J163" s="29">
        <f t="shared" si="19"/>
        <v>1.4850000000000004E-2</v>
      </c>
      <c r="X163" s="26">
        <v>5460</v>
      </c>
      <c r="Y163" s="26">
        <v>16.100000000000001</v>
      </c>
      <c r="Z163" s="26">
        <v>17.020624999999999</v>
      </c>
      <c r="AA163" s="29">
        <v>36</v>
      </c>
      <c r="AB163" s="29">
        <f t="shared" si="20"/>
        <v>1.6267499999999976E-2</v>
      </c>
    </row>
    <row r="164" spans="6:28" x14ac:dyDescent="0.3">
      <c r="F164" s="26">
        <v>1758</v>
      </c>
      <c r="G164" s="26">
        <v>-6.8125</v>
      </c>
      <c r="H164" s="57">
        <v>2.6</v>
      </c>
      <c r="I164" s="29">
        <v>36</v>
      </c>
      <c r="J164" s="29">
        <f t="shared" si="19"/>
        <v>1.4849999999999988E-2</v>
      </c>
      <c r="X164" s="26">
        <v>5461</v>
      </c>
      <c r="Y164" s="26">
        <v>16.100000000000001</v>
      </c>
      <c r="Z164" s="26">
        <v>17.4725</v>
      </c>
      <c r="AA164" s="29">
        <v>36</v>
      </c>
      <c r="AB164" s="29">
        <f t="shared" si="20"/>
        <v>1.6267500000000042E-2</v>
      </c>
    </row>
    <row r="165" spans="6:28" x14ac:dyDescent="0.3">
      <c r="F165" s="26">
        <v>126</v>
      </c>
      <c r="G165" s="26">
        <v>-6.4</v>
      </c>
      <c r="H165" s="57">
        <v>2.6</v>
      </c>
      <c r="I165" s="29">
        <v>36</v>
      </c>
      <c r="J165" s="29">
        <f t="shared" si="19"/>
        <v>1.4625000000000001E-2</v>
      </c>
      <c r="X165" s="26">
        <v>5462</v>
      </c>
      <c r="Y165" s="26">
        <v>16.100000000000001</v>
      </c>
      <c r="Z165" s="26">
        <v>17.924375000000001</v>
      </c>
      <c r="AA165" s="29">
        <v>36</v>
      </c>
      <c r="AB165" s="29">
        <f t="shared" si="20"/>
        <v>1.6267499999999976E-2</v>
      </c>
    </row>
    <row r="166" spans="6:28" x14ac:dyDescent="0.3">
      <c r="F166" s="26">
        <v>1707</v>
      </c>
      <c r="G166" s="26">
        <v>-6</v>
      </c>
      <c r="H166" s="57">
        <v>2.6</v>
      </c>
      <c r="I166" s="29">
        <v>36</v>
      </c>
      <c r="J166" s="29">
        <f t="shared" si="19"/>
        <v>1.4400000000000013E-2</v>
      </c>
      <c r="X166" s="26">
        <v>5463</v>
      </c>
      <c r="Y166" s="26">
        <v>16.100000000000001</v>
      </c>
      <c r="Z166" s="26">
        <v>18.376249999999999</v>
      </c>
      <c r="AA166" s="29">
        <v>36</v>
      </c>
      <c r="AB166" s="29">
        <f t="shared" si="20"/>
        <v>1.6267499999999976E-2</v>
      </c>
    </row>
    <row r="167" spans="6:28" x14ac:dyDescent="0.3">
      <c r="F167" s="26">
        <v>1706</v>
      </c>
      <c r="G167" s="26">
        <v>-5.6</v>
      </c>
      <c r="H167" s="57">
        <v>2.6</v>
      </c>
      <c r="I167" s="29">
        <v>36</v>
      </c>
      <c r="J167" s="29">
        <f t="shared" si="19"/>
        <v>1.4399999999999998E-2</v>
      </c>
      <c r="X167" s="26">
        <v>5464</v>
      </c>
      <c r="Y167" s="26">
        <v>16.100000000000001</v>
      </c>
      <c r="Z167" s="26">
        <v>18.828125</v>
      </c>
      <c r="AA167" s="29">
        <v>36</v>
      </c>
      <c r="AB167" s="29">
        <f t="shared" si="20"/>
        <v>1.6267500000000042E-2</v>
      </c>
    </row>
    <row r="168" spans="6:28" x14ac:dyDescent="0.3">
      <c r="F168" s="26">
        <v>1705</v>
      </c>
      <c r="G168" s="26">
        <v>-5.2</v>
      </c>
      <c r="H168" s="57">
        <v>2.6</v>
      </c>
      <c r="I168" s="29">
        <v>36</v>
      </c>
      <c r="J168" s="29">
        <f t="shared" si="19"/>
        <v>1.4399999999999998E-2</v>
      </c>
      <c r="X168" s="26">
        <v>5440</v>
      </c>
      <c r="Y168" s="26">
        <v>16.100000000000001</v>
      </c>
      <c r="Z168" s="26">
        <v>19.28</v>
      </c>
      <c r="AA168" s="29">
        <v>36</v>
      </c>
      <c r="AB168" s="29">
        <f t="shared" si="20"/>
        <v>1.6278750000000029E-2</v>
      </c>
    </row>
    <row r="169" spans="6:28" x14ac:dyDescent="0.3">
      <c r="F169" s="26">
        <v>1704</v>
      </c>
      <c r="G169" s="26">
        <v>-4.8</v>
      </c>
      <c r="H169" s="57">
        <v>2.6</v>
      </c>
      <c r="I169" s="29">
        <v>36</v>
      </c>
      <c r="J169" s="29">
        <f t="shared" si="19"/>
        <v>1.4399999999999998E-2</v>
      </c>
      <c r="X169" s="26">
        <v>5578</v>
      </c>
      <c r="Y169" s="26">
        <v>16.100000000000001</v>
      </c>
      <c r="Z169" s="26">
        <v>19.732500000000002</v>
      </c>
      <c r="AA169" s="29">
        <v>36</v>
      </c>
      <c r="AB169" s="29">
        <f t="shared" si="20"/>
        <v>1.6289999999999957E-2</v>
      </c>
    </row>
    <row r="170" spans="6:28" x14ac:dyDescent="0.3">
      <c r="F170" s="26">
        <v>1703</v>
      </c>
      <c r="G170" s="26">
        <v>-4.4000000000000004</v>
      </c>
      <c r="H170" s="57">
        <v>2.6</v>
      </c>
      <c r="I170" s="29">
        <v>36</v>
      </c>
      <c r="J170" s="29">
        <f t="shared" si="19"/>
        <v>1.4399999999999998E-2</v>
      </c>
      <c r="X170" s="26">
        <v>5579</v>
      </c>
      <c r="Y170" s="26">
        <v>16.100000000000001</v>
      </c>
      <c r="Z170" s="26">
        <v>20.184999999999999</v>
      </c>
      <c r="AA170" s="29">
        <v>36</v>
      </c>
      <c r="AB170" s="29">
        <f t="shared" si="20"/>
        <v>1.6289999999999957E-2</v>
      </c>
    </row>
    <row r="171" spans="6:28" x14ac:dyDescent="0.3">
      <c r="F171" s="26">
        <v>1702</v>
      </c>
      <c r="G171" s="26">
        <v>-4</v>
      </c>
      <c r="H171" s="57">
        <v>2.6</v>
      </c>
      <c r="I171" s="29">
        <v>36</v>
      </c>
      <c r="J171" s="29">
        <f t="shared" si="19"/>
        <v>1.4400000000000007E-2</v>
      </c>
      <c r="X171" s="26">
        <v>5580</v>
      </c>
      <c r="Y171" s="26">
        <v>16.100000000000001</v>
      </c>
      <c r="Z171" s="26">
        <v>20.637499999999999</v>
      </c>
      <c r="AA171" s="29">
        <v>36</v>
      </c>
      <c r="AB171" s="29">
        <f t="shared" si="20"/>
        <v>1.629000000000002E-2</v>
      </c>
    </row>
    <row r="172" spans="6:28" x14ac:dyDescent="0.3">
      <c r="F172" s="26">
        <v>1701</v>
      </c>
      <c r="G172" s="26">
        <v>-3.6</v>
      </c>
      <c r="H172" s="57">
        <v>2.6</v>
      </c>
      <c r="I172" s="29">
        <v>36</v>
      </c>
      <c r="J172" s="29">
        <f t="shared" si="19"/>
        <v>1.4399999999999998E-2</v>
      </c>
      <c r="X172" s="26">
        <v>5581</v>
      </c>
      <c r="Y172" s="26">
        <v>16.100000000000001</v>
      </c>
      <c r="Z172" s="26">
        <v>21.09</v>
      </c>
      <c r="AA172" s="29">
        <v>36</v>
      </c>
      <c r="AB172" s="29">
        <f t="shared" si="20"/>
        <v>1.629000000000002E-2</v>
      </c>
    </row>
    <row r="173" spans="6:28" x14ac:dyDescent="0.3">
      <c r="F173" s="26">
        <v>64</v>
      </c>
      <c r="G173" s="26">
        <v>-3.2</v>
      </c>
      <c r="H173" s="57">
        <v>2.6</v>
      </c>
      <c r="I173" s="29">
        <v>36</v>
      </c>
      <c r="J173" s="29">
        <f t="shared" si="19"/>
        <v>1.4400000000000007E-2</v>
      </c>
      <c r="X173" s="26">
        <v>5582</v>
      </c>
      <c r="Y173" s="26">
        <v>16.100000000000001</v>
      </c>
      <c r="Z173" s="26">
        <v>21.5425</v>
      </c>
      <c r="AA173" s="29">
        <v>36</v>
      </c>
      <c r="AB173" s="29">
        <f t="shared" si="20"/>
        <v>1.629000000000002E-2</v>
      </c>
    </row>
    <row r="174" spans="6:28" x14ac:dyDescent="0.3">
      <c r="F174" s="26">
        <v>1650</v>
      </c>
      <c r="G174" s="26">
        <v>-2.8</v>
      </c>
      <c r="H174" s="57">
        <v>2.6</v>
      </c>
      <c r="I174" s="29">
        <v>36</v>
      </c>
      <c r="J174" s="29">
        <f t="shared" si="19"/>
        <v>1.4400000000000007E-2</v>
      </c>
      <c r="X174" s="26">
        <v>5583</v>
      </c>
      <c r="Y174" s="26">
        <v>16.100000000000001</v>
      </c>
      <c r="Z174" s="26">
        <v>21.995000000000001</v>
      </c>
      <c r="AA174" s="29">
        <v>36</v>
      </c>
      <c r="AB174" s="29">
        <f t="shared" si="20"/>
        <v>1.629000000000002E-2</v>
      </c>
    </row>
    <row r="175" spans="6:28" x14ac:dyDescent="0.3">
      <c r="F175" s="26">
        <v>1649</v>
      </c>
      <c r="G175" s="26">
        <v>-2.4</v>
      </c>
      <c r="H175" s="57">
        <v>2.6</v>
      </c>
      <c r="I175" s="29">
        <v>36</v>
      </c>
      <c r="J175" s="29">
        <f t="shared" si="19"/>
        <v>1.4399999999999998E-2</v>
      </c>
      <c r="X175" s="26">
        <v>5584</v>
      </c>
      <c r="Y175" s="26">
        <v>16.100000000000001</v>
      </c>
      <c r="Z175" s="26">
        <v>22.447500000000002</v>
      </c>
      <c r="AA175" s="29">
        <v>36</v>
      </c>
      <c r="AB175" s="29">
        <f t="shared" si="20"/>
        <v>1.6289999999999957E-2</v>
      </c>
    </row>
    <row r="176" spans="6:28" x14ac:dyDescent="0.3">
      <c r="F176" s="26">
        <v>1648</v>
      </c>
      <c r="G176" s="26">
        <v>-2</v>
      </c>
      <c r="H176" s="57">
        <v>2.6</v>
      </c>
      <c r="I176" s="29">
        <v>36</v>
      </c>
      <c r="J176" s="29">
        <f t="shared" si="19"/>
        <v>1.4399999999999998E-2</v>
      </c>
      <c r="X176" s="26">
        <v>5568</v>
      </c>
      <c r="Y176" s="26">
        <v>16.100000000000001</v>
      </c>
      <c r="Z176" s="26">
        <v>22.9</v>
      </c>
      <c r="AA176" s="29">
        <v>36</v>
      </c>
      <c r="AB176" s="29">
        <f t="shared" si="20"/>
        <v>1.354499999999996E-2</v>
      </c>
    </row>
    <row r="177" spans="6:28" x14ac:dyDescent="0.3">
      <c r="F177" s="26">
        <v>1647</v>
      </c>
      <c r="G177" s="26">
        <v>-1.6</v>
      </c>
      <c r="H177" s="57">
        <v>2.6</v>
      </c>
      <c r="I177" s="29">
        <v>36</v>
      </c>
      <c r="J177" s="29">
        <f t="shared" si="19"/>
        <v>1.4400000000000001E-2</v>
      </c>
      <c r="X177" s="26">
        <v>5642</v>
      </c>
      <c r="Y177" s="26">
        <v>16.100000000000001</v>
      </c>
      <c r="Z177" s="26">
        <v>23.2</v>
      </c>
      <c r="AA177" s="29">
        <v>36</v>
      </c>
      <c r="AB177" s="29">
        <f t="shared" si="20"/>
        <v>1.0800000000000027E-2</v>
      </c>
    </row>
    <row r="178" spans="6:28" x14ac:dyDescent="0.3">
      <c r="F178" s="26">
        <v>1646</v>
      </c>
      <c r="G178" s="26">
        <v>-1.2</v>
      </c>
      <c r="H178" s="57">
        <v>2.6</v>
      </c>
      <c r="I178" s="29">
        <v>36</v>
      </c>
      <c r="J178" s="29">
        <f t="shared" si="19"/>
        <v>1.4400000000000001E-2</v>
      </c>
      <c r="X178" s="26">
        <v>5643</v>
      </c>
      <c r="Y178" s="26">
        <v>16.100000000000001</v>
      </c>
      <c r="Z178" s="26">
        <v>23.5</v>
      </c>
      <c r="AA178" s="29">
        <v>36</v>
      </c>
      <c r="AB178" s="29">
        <f t="shared" si="20"/>
        <v>1.0800000000000027E-2</v>
      </c>
    </row>
    <row r="179" spans="6:28" x14ac:dyDescent="0.3">
      <c r="F179" s="26">
        <v>1645</v>
      </c>
      <c r="G179" s="26">
        <v>-0.8</v>
      </c>
      <c r="H179" s="57">
        <v>2.6</v>
      </c>
      <c r="I179" s="29">
        <v>36</v>
      </c>
      <c r="J179" s="29">
        <f t="shared" si="19"/>
        <v>1.44E-2</v>
      </c>
      <c r="X179" s="26">
        <v>5644</v>
      </c>
      <c r="Y179" s="26">
        <v>16.100000000000001</v>
      </c>
      <c r="Z179" s="26">
        <v>23.8</v>
      </c>
      <c r="AA179" s="29">
        <v>36</v>
      </c>
      <c r="AB179" s="29">
        <f t="shared" si="20"/>
        <v>1.0800000000000027E-2</v>
      </c>
    </row>
    <row r="180" spans="6:28" x14ac:dyDescent="0.3">
      <c r="F180" s="26">
        <v>1644</v>
      </c>
      <c r="G180" s="26">
        <v>-0.4</v>
      </c>
      <c r="H180" s="57">
        <v>2.6</v>
      </c>
      <c r="I180" s="29">
        <v>36</v>
      </c>
      <c r="J180" s="29">
        <f t="shared" si="19"/>
        <v>1.4400000000000001E-2</v>
      </c>
      <c r="X180" s="26">
        <v>5632</v>
      </c>
      <c r="Y180" s="26">
        <v>16.100000000000001</v>
      </c>
      <c r="Z180" s="26">
        <v>24.1</v>
      </c>
      <c r="AA180" s="29">
        <v>36</v>
      </c>
      <c r="AB180" s="29">
        <f t="shared" si="20"/>
        <v>0</v>
      </c>
    </row>
    <row r="181" spans="6:28" x14ac:dyDescent="0.3">
      <c r="F181" s="26">
        <v>2</v>
      </c>
      <c r="G181" s="26">
        <v>0</v>
      </c>
      <c r="H181" s="57">
        <v>2.6</v>
      </c>
      <c r="I181" s="29">
        <v>42</v>
      </c>
      <c r="J181" s="29">
        <f t="shared" si="19"/>
        <v>1.6800000000000002E-2</v>
      </c>
      <c r="X181" s="26">
        <v>4785</v>
      </c>
      <c r="Y181" s="26">
        <v>23.1</v>
      </c>
      <c r="Z181" s="26">
        <v>0</v>
      </c>
      <c r="AA181" s="29">
        <f t="shared" ref="AA181:AA230" si="21">$C$8</f>
        <v>38</v>
      </c>
      <c r="AB181" s="29">
        <f t="shared" si="20"/>
        <v>0</v>
      </c>
    </row>
    <row r="182" spans="6:28" x14ac:dyDescent="0.3">
      <c r="F182" s="26">
        <v>7270</v>
      </c>
      <c r="G182" s="26">
        <v>0.4</v>
      </c>
      <c r="H182" s="57">
        <v>2.6</v>
      </c>
      <c r="I182" s="29">
        <v>36</v>
      </c>
      <c r="J182" s="29">
        <f t="shared" si="19"/>
        <v>1.4400000000000001E-2</v>
      </c>
      <c r="X182" s="26">
        <v>4811</v>
      </c>
      <c r="Y182" s="26">
        <v>23.1</v>
      </c>
      <c r="Z182" s="26">
        <v>0.428333333333</v>
      </c>
      <c r="AA182" s="29">
        <f t="shared" si="21"/>
        <v>38</v>
      </c>
      <c r="AB182" s="29">
        <f t="shared" si="20"/>
        <v>1.6276666666673E-2</v>
      </c>
    </row>
    <row r="183" spans="6:28" x14ac:dyDescent="0.3">
      <c r="F183" s="26">
        <v>7271</v>
      </c>
      <c r="G183" s="26">
        <v>0.8</v>
      </c>
      <c r="H183" s="57">
        <v>2.6</v>
      </c>
      <c r="I183" s="29">
        <v>36</v>
      </c>
      <c r="J183" s="29">
        <f t="shared" si="19"/>
        <v>1.44E-2</v>
      </c>
      <c r="X183" s="26">
        <v>4812</v>
      </c>
      <c r="Y183" s="26">
        <v>23.1</v>
      </c>
      <c r="Z183" s="26">
        <v>0.85666666666699998</v>
      </c>
      <c r="AA183" s="29">
        <f t="shared" si="21"/>
        <v>38</v>
      </c>
      <c r="AB183" s="29">
        <f t="shared" si="20"/>
        <v>1.6276666666673E-2</v>
      </c>
    </row>
    <row r="184" spans="6:28" x14ac:dyDescent="0.3">
      <c r="F184" s="26">
        <v>7272</v>
      </c>
      <c r="G184" s="26">
        <v>1.2</v>
      </c>
      <c r="H184" s="57">
        <v>2.6</v>
      </c>
      <c r="I184" s="29">
        <v>36</v>
      </c>
      <c r="J184" s="29">
        <f t="shared" si="19"/>
        <v>1.4400000000000001E-2</v>
      </c>
      <c r="X184" s="26">
        <v>4813</v>
      </c>
      <c r="Y184" s="26">
        <v>23.1</v>
      </c>
      <c r="Z184" s="26">
        <v>1.2849999999999999</v>
      </c>
      <c r="AA184" s="29">
        <f t="shared" si="21"/>
        <v>38</v>
      </c>
      <c r="AB184" s="29">
        <f t="shared" si="20"/>
        <v>1.6276666666597002E-2</v>
      </c>
    </row>
    <row r="185" spans="6:28" x14ac:dyDescent="0.3">
      <c r="F185" s="26">
        <v>7273</v>
      </c>
      <c r="G185" s="26">
        <v>1.6</v>
      </c>
      <c r="H185" s="57">
        <v>2.6</v>
      </c>
      <c r="I185" s="29">
        <v>36</v>
      </c>
      <c r="J185" s="29">
        <f t="shared" si="19"/>
        <v>1.4400000000000001E-2</v>
      </c>
      <c r="X185" s="26">
        <v>4814</v>
      </c>
      <c r="Y185" s="26">
        <v>23.1</v>
      </c>
      <c r="Z185" s="26">
        <v>1.71333333333</v>
      </c>
      <c r="AA185" s="29">
        <f t="shared" si="21"/>
        <v>38</v>
      </c>
      <c r="AB185" s="29">
        <f t="shared" si="20"/>
        <v>1.6276666666730003E-2</v>
      </c>
    </row>
    <row r="186" spans="6:28" x14ac:dyDescent="0.3">
      <c r="F186" s="26">
        <v>7274</v>
      </c>
      <c r="G186" s="26">
        <v>2</v>
      </c>
      <c r="H186" s="57">
        <v>2.6</v>
      </c>
      <c r="I186" s="29">
        <v>36</v>
      </c>
      <c r="J186" s="29">
        <f t="shared" si="19"/>
        <v>1.4399999999999998E-2</v>
      </c>
      <c r="X186" s="26">
        <v>4815</v>
      </c>
      <c r="Y186" s="26">
        <v>23.1</v>
      </c>
      <c r="Z186" s="26">
        <v>2.1416666666699999</v>
      </c>
      <c r="AA186" s="29">
        <f t="shared" si="21"/>
        <v>38</v>
      </c>
      <c r="AB186" s="29">
        <f t="shared" si="20"/>
        <v>1.6276666666729996E-2</v>
      </c>
    </row>
    <row r="187" spans="6:28" x14ac:dyDescent="0.3">
      <c r="F187" s="26">
        <v>7275</v>
      </c>
      <c r="G187" s="26">
        <v>2.4</v>
      </c>
      <c r="H187" s="57">
        <v>2.6</v>
      </c>
      <c r="I187" s="29">
        <v>36</v>
      </c>
      <c r="J187" s="29">
        <f t="shared" si="19"/>
        <v>1.4399999999999998E-2</v>
      </c>
      <c r="X187" s="26">
        <v>4801</v>
      </c>
      <c r="Y187" s="26">
        <v>23.1</v>
      </c>
      <c r="Z187" s="26">
        <v>2.57</v>
      </c>
      <c r="AA187" s="29">
        <f t="shared" si="21"/>
        <v>38</v>
      </c>
      <c r="AB187" s="29">
        <f t="shared" si="20"/>
        <v>1.7144333333270003E-2</v>
      </c>
    </row>
    <row r="188" spans="6:28" x14ac:dyDescent="0.3">
      <c r="F188" s="26">
        <v>7276</v>
      </c>
      <c r="G188" s="26">
        <v>2.8</v>
      </c>
      <c r="H188" s="57">
        <v>2.6</v>
      </c>
      <c r="I188" s="29">
        <v>36</v>
      </c>
      <c r="J188" s="29">
        <f t="shared" si="19"/>
        <v>1.4400000000000007E-2</v>
      </c>
      <c r="X188" s="26">
        <v>4876</v>
      </c>
      <c r="Y188" s="26">
        <v>23.1</v>
      </c>
      <c r="Z188" s="26">
        <v>3.044</v>
      </c>
      <c r="AA188" s="29">
        <f t="shared" si="21"/>
        <v>38</v>
      </c>
      <c r="AB188" s="29">
        <f t="shared" si="20"/>
        <v>1.8012E-2</v>
      </c>
    </row>
    <row r="189" spans="6:28" x14ac:dyDescent="0.3">
      <c r="F189" s="26">
        <v>4491</v>
      </c>
      <c r="G189" s="26">
        <v>3.2</v>
      </c>
      <c r="H189" s="57">
        <v>2.6</v>
      </c>
      <c r="I189" s="29">
        <v>36</v>
      </c>
      <c r="J189" s="29">
        <f t="shared" si="19"/>
        <v>1.4400000000000007E-2</v>
      </c>
      <c r="X189" s="26">
        <v>4877</v>
      </c>
      <c r="Y189" s="26">
        <v>23.1</v>
      </c>
      <c r="Z189" s="26">
        <v>3.5179999999999998</v>
      </c>
      <c r="AA189" s="29">
        <f t="shared" si="21"/>
        <v>38</v>
      </c>
      <c r="AB189" s="29">
        <f t="shared" si="20"/>
        <v>1.8012E-2</v>
      </c>
    </row>
    <row r="190" spans="6:28" x14ac:dyDescent="0.3">
      <c r="F190" s="26">
        <v>6005</v>
      </c>
      <c r="G190" s="26">
        <v>3.6</v>
      </c>
      <c r="H190" s="57">
        <v>2.6</v>
      </c>
      <c r="I190" s="29">
        <v>36</v>
      </c>
      <c r="J190" s="29">
        <f t="shared" si="19"/>
        <v>1.4399999999999998E-2</v>
      </c>
      <c r="X190" s="26">
        <v>4878</v>
      </c>
      <c r="Y190" s="26">
        <v>23.1</v>
      </c>
      <c r="Z190" s="26">
        <v>3.992</v>
      </c>
      <c r="AA190" s="29">
        <f t="shared" si="21"/>
        <v>38</v>
      </c>
      <c r="AB190" s="29">
        <f t="shared" si="20"/>
        <v>1.8012000000000007E-2</v>
      </c>
    </row>
    <row r="191" spans="6:28" x14ac:dyDescent="0.3">
      <c r="F191" s="26">
        <v>6006</v>
      </c>
      <c r="G191" s="26">
        <v>4</v>
      </c>
      <c r="H191" s="57">
        <v>2.6</v>
      </c>
      <c r="I191" s="29">
        <v>36</v>
      </c>
      <c r="J191" s="29">
        <f t="shared" si="19"/>
        <v>1.4400000000000007E-2</v>
      </c>
      <c r="X191" s="26">
        <v>4879</v>
      </c>
      <c r="Y191" s="26">
        <v>23.1</v>
      </c>
      <c r="Z191" s="26">
        <v>4.4660000000000002</v>
      </c>
      <c r="AA191" s="29">
        <f t="shared" si="21"/>
        <v>38</v>
      </c>
      <c r="AB191" s="29">
        <f t="shared" si="20"/>
        <v>1.8012000000000007E-2</v>
      </c>
    </row>
    <row r="192" spans="6:28" x14ac:dyDescent="0.3">
      <c r="F192" s="26">
        <v>6007</v>
      </c>
      <c r="G192" s="26">
        <v>4.4000000000000004</v>
      </c>
      <c r="H192" s="57">
        <v>2.6</v>
      </c>
      <c r="I192" s="29">
        <v>36</v>
      </c>
      <c r="J192" s="29">
        <f t="shared" si="19"/>
        <v>1.4399999999999998E-2</v>
      </c>
      <c r="X192" s="26">
        <v>4880</v>
      </c>
      <c r="Y192" s="26">
        <v>23.1</v>
      </c>
      <c r="Z192" s="26">
        <v>4.9400000000000004</v>
      </c>
      <c r="AA192" s="29">
        <f t="shared" si="21"/>
        <v>38</v>
      </c>
      <c r="AB192" s="29">
        <f t="shared" si="20"/>
        <v>1.801199999999999E-2</v>
      </c>
    </row>
    <row r="193" spans="6:28" x14ac:dyDescent="0.3">
      <c r="F193" s="26">
        <v>6008</v>
      </c>
      <c r="G193" s="26">
        <v>4.8</v>
      </c>
      <c r="H193" s="57">
        <v>2.6</v>
      </c>
      <c r="I193" s="29">
        <v>36</v>
      </c>
      <c r="J193" s="29">
        <f t="shared" si="19"/>
        <v>1.4399999999999998E-2</v>
      </c>
      <c r="X193" s="26">
        <v>4881</v>
      </c>
      <c r="Y193" s="26">
        <v>23.1</v>
      </c>
      <c r="Z193" s="26">
        <v>5.4139999999999997</v>
      </c>
      <c r="AA193" s="29">
        <f t="shared" si="21"/>
        <v>38</v>
      </c>
      <c r="AB193" s="29">
        <f t="shared" si="20"/>
        <v>1.801199999999999E-2</v>
      </c>
    </row>
    <row r="194" spans="6:28" x14ac:dyDescent="0.3">
      <c r="F194" s="26">
        <v>6009</v>
      </c>
      <c r="G194" s="26">
        <v>5.2</v>
      </c>
      <c r="H194" s="57">
        <v>2.6</v>
      </c>
      <c r="I194" s="29">
        <v>36</v>
      </c>
      <c r="J194" s="29">
        <f t="shared" si="19"/>
        <v>1.4399999999999998E-2</v>
      </c>
      <c r="X194" s="26">
        <v>4882</v>
      </c>
      <c r="Y194" s="26">
        <v>23.1</v>
      </c>
      <c r="Z194" s="26">
        <v>5.8879999999999999</v>
      </c>
      <c r="AA194" s="29">
        <f t="shared" si="21"/>
        <v>38</v>
      </c>
      <c r="AB194" s="29">
        <f t="shared" si="20"/>
        <v>1.8012000000000007E-2</v>
      </c>
    </row>
    <row r="195" spans="6:28" x14ac:dyDescent="0.3">
      <c r="F195" s="26">
        <v>6010</v>
      </c>
      <c r="G195" s="26">
        <v>5.6</v>
      </c>
      <c r="H195" s="57">
        <v>2.6</v>
      </c>
      <c r="I195" s="29">
        <v>36</v>
      </c>
      <c r="J195" s="29">
        <f t="shared" si="19"/>
        <v>1.4399999999999998E-2</v>
      </c>
      <c r="X195" s="26">
        <v>4883</v>
      </c>
      <c r="Y195" s="26">
        <v>23.1</v>
      </c>
      <c r="Z195" s="26">
        <v>6.3620000000000001</v>
      </c>
      <c r="AA195" s="29">
        <f t="shared" si="21"/>
        <v>38</v>
      </c>
      <c r="AB195" s="29">
        <f t="shared" si="20"/>
        <v>1.8012000000000007E-2</v>
      </c>
    </row>
    <row r="196" spans="6:28" x14ac:dyDescent="0.3">
      <c r="F196" s="26">
        <v>6011</v>
      </c>
      <c r="G196" s="26">
        <v>6</v>
      </c>
      <c r="H196" s="57">
        <v>2.6</v>
      </c>
      <c r="I196" s="29">
        <v>36</v>
      </c>
      <c r="J196" s="29">
        <f t="shared" si="19"/>
        <v>1.4400000000000013E-2</v>
      </c>
      <c r="X196" s="26">
        <v>4884</v>
      </c>
      <c r="Y196" s="26">
        <v>23.1</v>
      </c>
      <c r="Z196" s="26">
        <v>6.8360000000000003</v>
      </c>
      <c r="AA196" s="29">
        <f t="shared" si="21"/>
        <v>38</v>
      </c>
      <c r="AB196" s="29">
        <f t="shared" si="20"/>
        <v>1.801199999999999E-2</v>
      </c>
    </row>
    <row r="197" spans="6:28" x14ac:dyDescent="0.3">
      <c r="F197" s="26">
        <v>4553</v>
      </c>
      <c r="G197" s="26">
        <v>6.4</v>
      </c>
      <c r="H197" s="57">
        <v>2.6</v>
      </c>
      <c r="I197" s="29">
        <v>36</v>
      </c>
      <c r="J197" s="29">
        <f t="shared" si="19"/>
        <v>1.4625000000000001E-2</v>
      </c>
      <c r="X197" s="26">
        <v>4885</v>
      </c>
      <c r="Y197" s="26">
        <v>23.1</v>
      </c>
      <c r="Z197" s="26">
        <v>7.31</v>
      </c>
      <c r="AA197" s="29">
        <f t="shared" si="21"/>
        <v>38</v>
      </c>
      <c r="AB197" s="29">
        <f t="shared" si="20"/>
        <v>1.801199999999999E-2</v>
      </c>
    </row>
    <row r="198" spans="6:28" x14ac:dyDescent="0.3">
      <c r="F198" s="26">
        <v>6062</v>
      </c>
      <c r="G198" s="26">
        <v>6.8125</v>
      </c>
      <c r="H198" s="57">
        <v>2.6</v>
      </c>
      <c r="I198" s="29">
        <v>36</v>
      </c>
      <c r="J198" s="29">
        <f t="shared" si="19"/>
        <v>1.4849999999999988E-2</v>
      </c>
      <c r="X198" s="26">
        <v>4886</v>
      </c>
      <c r="Y198" s="26">
        <v>23.1</v>
      </c>
      <c r="Z198" s="26">
        <v>7.7839999999999998</v>
      </c>
      <c r="AA198" s="29">
        <f t="shared" si="21"/>
        <v>38</v>
      </c>
      <c r="AB198" s="29">
        <f t="shared" si="20"/>
        <v>1.801199999999999E-2</v>
      </c>
    </row>
    <row r="199" spans="6:28" x14ac:dyDescent="0.3">
      <c r="F199" s="26">
        <v>6063</v>
      </c>
      <c r="G199" s="26">
        <v>7.2249999999999996</v>
      </c>
      <c r="H199" s="57">
        <v>2.6</v>
      </c>
      <c r="I199" s="29">
        <v>36</v>
      </c>
      <c r="J199" s="29">
        <f t="shared" si="19"/>
        <v>1.4850000000000004E-2</v>
      </c>
      <c r="X199" s="26">
        <v>4887</v>
      </c>
      <c r="Y199" s="26">
        <v>23.1</v>
      </c>
      <c r="Z199" s="26">
        <v>8.2579999999999991</v>
      </c>
      <c r="AA199" s="29">
        <f t="shared" si="21"/>
        <v>38</v>
      </c>
      <c r="AB199" s="29">
        <f t="shared" si="20"/>
        <v>1.801199999999999E-2</v>
      </c>
    </row>
    <row r="200" spans="6:28" x14ac:dyDescent="0.3">
      <c r="F200" s="26">
        <v>6064</v>
      </c>
      <c r="G200" s="26">
        <v>7.6375000000000002</v>
      </c>
      <c r="H200" s="57">
        <v>2.6</v>
      </c>
      <c r="I200" s="29">
        <v>36</v>
      </c>
      <c r="J200" s="29">
        <f t="shared" si="19"/>
        <v>1.4850000000000019E-2</v>
      </c>
      <c r="X200" s="26">
        <v>4888</v>
      </c>
      <c r="Y200" s="26">
        <v>23.1</v>
      </c>
      <c r="Z200" s="26">
        <v>8.7319999999999993</v>
      </c>
      <c r="AA200" s="29">
        <f t="shared" si="21"/>
        <v>38</v>
      </c>
      <c r="AB200" s="29">
        <f t="shared" si="20"/>
        <v>1.8012000000000007E-2</v>
      </c>
    </row>
    <row r="201" spans="6:28" x14ac:dyDescent="0.3">
      <c r="F201" s="26">
        <v>6065</v>
      </c>
      <c r="G201" s="26">
        <v>8.0500000000000007</v>
      </c>
      <c r="H201" s="57">
        <v>2.6</v>
      </c>
      <c r="I201" s="29">
        <v>36</v>
      </c>
      <c r="J201" s="29">
        <f t="shared" si="19"/>
        <v>1.4850000000000004E-2</v>
      </c>
      <c r="X201" s="26">
        <v>4889</v>
      </c>
      <c r="Y201" s="26">
        <v>23.1</v>
      </c>
      <c r="Z201" s="26">
        <v>9.2059999999999995</v>
      </c>
      <c r="AA201" s="29">
        <f t="shared" si="21"/>
        <v>38</v>
      </c>
      <c r="AB201" s="29">
        <f t="shared" si="20"/>
        <v>1.8012000000000007E-2</v>
      </c>
    </row>
    <row r="202" spans="6:28" x14ac:dyDescent="0.3">
      <c r="F202" s="26">
        <v>6066</v>
      </c>
      <c r="G202" s="26">
        <v>8.4625000000000004</v>
      </c>
      <c r="H202" s="57">
        <v>2.6</v>
      </c>
      <c r="I202" s="29">
        <v>36</v>
      </c>
      <c r="J202" s="29">
        <f t="shared" si="19"/>
        <v>1.4849999999999988E-2</v>
      </c>
      <c r="X202" s="26">
        <v>4890</v>
      </c>
      <c r="Y202" s="26">
        <v>23.1</v>
      </c>
      <c r="Z202" s="26">
        <v>9.68</v>
      </c>
      <c r="AA202" s="29">
        <f t="shared" si="21"/>
        <v>38</v>
      </c>
      <c r="AB202" s="29">
        <f t="shared" si="20"/>
        <v>1.8012000000000007E-2</v>
      </c>
    </row>
    <row r="203" spans="6:28" x14ac:dyDescent="0.3">
      <c r="F203" s="26">
        <v>6067</v>
      </c>
      <c r="G203" s="26">
        <v>8.875</v>
      </c>
      <c r="H203" s="57">
        <v>2.6</v>
      </c>
      <c r="I203" s="29">
        <v>36</v>
      </c>
      <c r="J203" s="29">
        <f t="shared" si="19"/>
        <v>1.4849999999999988E-2</v>
      </c>
      <c r="X203" s="26">
        <v>4891</v>
      </c>
      <c r="Y203" s="26">
        <v>23.1</v>
      </c>
      <c r="Z203" s="26">
        <v>10.154</v>
      </c>
      <c r="AA203" s="29">
        <f t="shared" si="21"/>
        <v>38</v>
      </c>
      <c r="AB203" s="29">
        <f t="shared" si="20"/>
        <v>1.8012000000000007E-2</v>
      </c>
    </row>
    <row r="204" spans="6:28" x14ac:dyDescent="0.3">
      <c r="F204" s="26">
        <v>6068</v>
      </c>
      <c r="G204" s="26">
        <v>9.2874999999999996</v>
      </c>
      <c r="H204" s="57">
        <v>2.6</v>
      </c>
      <c r="I204" s="29">
        <v>36</v>
      </c>
      <c r="J204" s="29">
        <f t="shared" si="19"/>
        <v>1.4849999999999988E-2</v>
      </c>
      <c r="X204" s="26">
        <v>4892</v>
      </c>
      <c r="Y204" s="26">
        <v>23.1</v>
      </c>
      <c r="Z204" s="26">
        <v>10.628</v>
      </c>
      <c r="AA204" s="29">
        <f t="shared" si="21"/>
        <v>38</v>
      </c>
      <c r="AB204" s="29">
        <f t="shared" si="20"/>
        <v>1.8012000000000007E-2</v>
      </c>
    </row>
    <row r="205" spans="6:28" x14ac:dyDescent="0.3">
      <c r="F205" s="26">
        <v>4615</v>
      </c>
      <c r="G205" s="26">
        <v>9.6999999999999993</v>
      </c>
      <c r="H205" s="57">
        <v>2.6</v>
      </c>
      <c r="I205" s="29">
        <v>36</v>
      </c>
      <c r="J205" s="29">
        <f t="shared" si="19"/>
        <v>1.4625000000000001E-2</v>
      </c>
      <c r="X205" s="26">
        <v>4893</v>
      </c>
      <c r="Y205" s="26">
        <v>23.1</v>
      </c>
      <c r="Z205" s="26">
        <v>11.102</v>
      </c>
      <c r="AA205" s="29">
        <f t="shared" si="21"/>
        <v>38</v>
      </c>
      <c r="AB205" s="29">
        <f t="shared" si="20"/>
        <v>1.8012000000000007E-2</v>
      </c>
    </row>
    <row r="206" spans="6:28" x14ac:dyDescent="0.3">
      <c r="F206" s="26">
        <v>6119</v>
      </c>
      <c r="G206" s="26">
        <v>10.1</v>
      </c>
      <c r="H206" s="57">
        <v>2.6</v>
      </c>
      <c r="I206" s="29">
        <v>36</v>
      </c>
      <c r="J206" s="29">
        <f t="shared" si="19"/>
        <v>1.4400000000000013E-2</v>
      </c>
      <c r="X206" s="26">
        <v>4894</v>
      </c>
      <c r="Y206" s="26">
        <v>23.1</v>
      </c>
      <c r="Z206" s="26">
        <v>11.576000000000001</v>
      </c>
      <c r="AA206" s="29">
        <f t="shared" si="21"/>
        <v>38</v>
      </c>
      <c r="AB206" s="29">
        <f t="shared" si="20"/>
        <v>1.8012000000000007E-2</v>
      </c>
    </row>
    <row r="207" spans="6:28" x14ac:dyDescent="0.3">
      <c r="F207" s="26">
        <v>6120</v>
      </c>
      <c r="G207" s="26">
        <v>10.5</v>
      </c>
      <c r="H207" s="57">
        <v>2.6</v>
      </c>
      <c r="I207" s="29">
        <v>36</v>
      </c>
      <c r="J207" s="29">
        <f t="shared" si="19"/>
        <v>1.4400000000000013E-2</v>
      </c>
      <c r="X207" s="26">
        <v>4866</v>
      </c>
      <c r="Y207" s="26">
        <v>23.1</v>
      </c>
      <c r="Z207" s="26">
        <v>12.05</v>
      </c>
      <c r="AA207" s="29">
        <f t="shared" si="21"/>
        <v>38</v>
      </c>
      <c r="AB207" s="29">
        <f t="shared" si="20"/>
        <v>1.7591624999999993E-2</v>
      </c>
    </row>
    <row r="208" spans="6:28" x14ac:dyDescent="0.3">
      <c r="F208" s="26">
        <v>6121</v>
      </c>
      <c r="G208" s="26">
        <v>10.9</v>
      </c>
      <c r="H208" s="57">
        <v>2.6</v>
      </c>
      <c r="I208" s="29">
        <v>36</v>
      </c>
      <c r="J208" s="29">
        <f t="shared" si="19"/>
        <v>1.4400000000000013E-2</v>
      </c>
      <c r="X208" s="26">
        <v>5042</v>
      </c>
      <c r="Y208" s="26">
        <v>23.1</v>
      </c>
      <c r="Z208" s="26">
        <v>12.501875</v>
      </c>
      <c r="AA208" s="29">
        <f t="shared" si="21"/>
        <v>38</v>
      </c>
      <c r="AB208" s="29">
        <f t="shared" si="20"/>
        <v>1.7171249999999975E-2</v>
      </c>
    </row>
    <row r="209" spans="6:28" x14ac:dyDescent="0.3">
      <c r="F209" s="26">
        <v>6122</v>
      </c>
      <c r="G209" s="26">
        <v>11.3</v>
      </c>
      <c r="H209" s="57">
        <v>2.6</v>
      </c>
      <c r="I209" s="29">
        <v>36</v>
      </c>
      <c r="J209" s="29">
        <f t="shared" si="19"/>
        <v>1.4399999999999981E-2</v>
      </c>
      <c r="X209" s="26">
        <v>5043</v>
      </c>
      <c r="Y209" s="26">
        <v>23.1</v>
      </c>
      <c r="Z209" s="26">
        <v>12.953749999999999</v>
      </c>
      <c r="AA209" s="29">
        <f t="shared" si="21"/>
        <v>38</v>
      </c>
      <c r="AB209" s="29">
        <f t="shared" si="20"/>
        <v>1.7171250000000009E-2</v>
      </c>
    </row>
    <row r="210" spans="6:28" x14ac:dyDescent="0.3">
      <c r="F210" s="26">
        <v>6123</v>
      </c>
      <c r="G210" s="26">
        <v>11.7</v>
      </c>
      <c r="H210" s="57">
        <v>2.6</v>
      </c>
      <c r="I210" s="29">
        <v>36</v>
      </c>
      <c r="J210" s="29">
        <f t="shared" ref="J210:J237" si="22">IF(AND(G210&gt;G209,G211&gt;G210),(G211-G209)/2*I210*10^-3,0)</f>
        <v>1.4399999999999981E-2</v>
      </c>
      <c r="X210" s="26">
        <v>5044</v>
      </c>
      <c r="Y210" s="26">
        <v>23.1</v>
      </c>
      <c r="Z210" s="26">
        <v>13.405625000000001</v>
      </c>
      <c r="AA210" s="29">
        <f t="shared" si="21"/>
        <v>38</v>
      </c>
      <c r="AB210" s="29">
        <f t="shared" ref="AB210:AB235" si="23">IF(AND(Z210&gt;Z209,Z211&gt;Z210),(Z211-Z209)/2*AA210*10^-3,0)</f>
        <v>1.7171250000000009E-2</v>
      </c>
    </row>
    <row r="211" spans="6:28" x14ac:dyDescent="0.3">
      <c r="F211" s="26">
        <v>6124</v>
      </c>
      <c r="G211" s="26">
        <v>12.1</v>
      </c>
      <c r="H211" s="57">
        <v>2.6</v>
      </c>
      <c r="I211" s="29">
        <v>36</v>
      </c>
      <c r="J211" s="29">
        <f t="shared" si="22"/>
        <v>1.4400000000000013E-2</v>
      </c>
      <c r="X211" s="26">
        <v>5045</v>
      </c>
      <c r="Y211" s="26">
        <v>23.1</v>
      </c>
      <c r="Z211" s="26">
        <v>13.8575</v>
      </c>
      <c r="AA211" s="29">
        <f t="shared" si="21"/>
        <v>38</v>
      </c>
      <c r="AB211" s="29">
        <f t="shared" si="23"/>
        <v>1.7171249999999975E-2</v>
      </c>
    </row>
    <row r="212" spans="6:28" x14ac:dyDescent="0.3">
      <c r="F212" s="26">
        <v>6125</v>
      </c>
      <c r="G212" s="26">
        <v>12.5</v>
      </c>
      <c r="H212" s="57">
        <v>2.6</v>
      </c>
      <c r="I212" s="29">
        <v>36</v>
      </c>
      <c r="J212" s="29">
        <f t="shared" si="22"/>
        <v>1.4400000000000013E-2</v>
      </c>
      <c r="X212" s="26">
        <v>5046</v>
      </c>
      <c r="Y212" s="26">
        <v>23.1</v>
      </c>
      <c r="Z212" s="26">
        <v>14.309374999999999</v>
      </c>
      <c r="AA212" s="29">
        <f t="shared" si="21"/>
        <v>38</v>
      </c>
      <c r="AB212" s="29">
        <f t="shared" si="23"/>
        <v>1.7171250000000009E-2</v>
      </c>
    </row>
    <row r="213" spans="6:28" x14ac:dyDescent="0.3">
      <c r="F213" s="26">
        <v>4677</v>
      </c>
      <c r="G213" s="26">
        <v>12.9</v>
      </c>
      <c r="H213" s="57">
        <v>2.6</v>
      </c>
      <c r="I213" s="29">
        <v>36</v>
      </c>
      <c r="J213" s="29">
        <f t="shared" si="22"/>
        <v>1.4400000000000013E-2</v>
      </c>
      <c r="X213" s="26">
        <v>5047</v>
      </c>
      <c r="Y213" s="26">
        <v>23.1</v>
      </c>
      <c r="Z213" s="26">
        <v>14.76125</v>
      </c>
      <c r="AA213" s="29">
        <f t="shared" si="21"/>
        <v>38</v>
      </c>
      <c r="AB213" s="29">
        <f t="shared" si="23"/>
        <v>1.7171250000000009E-2</v>
      </c>
    </row>
    <row r="214" spans="6:28" x14ac:dyDescent="0.3">
      <c r="F214" s="26">
        <v>6176</v>
      </c>
      <c r="G214" s="26">
        <v>13.3</v>
      </c>
      <c r="H214" s="57">
        <v>2.6</v>
      </c>
      <c r="I214" s="29">
        <v>36</v>
      </c>
      <c r="J214" s="29">
        <f t="shared" si="22"/>
        <v>1.4399999999999981E-2</v>
      </c>
      <c r="X214" s="26">
        <v>5048</v>
      </c>
      <c r="Y214" s="26">
        <v>23.1</v>
      </c>
      <c r="Z214" s="26">
        <v>15.213125</v>
      </c>
      <c r="AA214" s="29">
        <f t="shared" si="21"/>
        <v>38</v>
      </c>
      <c r="AB214" s="29">
        <f t="shared" si="23"/>
        <v>1.7171249999999975E-2</v>
      </c>
    </row>
    <row r="215" spans="6:28" x14ac:dyDescent="0.3">
      <c r="F215" s="26">
        <v>6177</v>
      </c>
      <c r="G215" s="26">
        <v>13.7</v>
      </c>
      <c r="H215" s="57">
        <v>2.6</v>
      </c>
      <c r="I215" s="29">
        <v>36</v>
      </c>
      <c r="J215" s="29">
        <f t="shared" si="22"/>
        <v>1.4399999999999981E-2</v>
      </c>
      <c r="X215" s="26">
        <v>5049</v>
      </c>
      <c r="Y215" s="26">
        <v>23.1</v>
      </c>
      <c r="Z215" s="26">
        <v>15.664999999999999</v>
      </c>
      <c r="AA215" s="29">
        <f t="shared" si="21"/>
        <v>38</v>
      </c>
      <c r="AB215" s="29">
        <f t="shared" si="23"/>
        <v>1.7171250000000009E-2</v>
      </c>
    </row>
    <row r="216" spans="6:28" x14ac:dyDescent="0.3">
      <c r="F216" s="26">
        <v>6178</v>
      </c>
      <c r="G216" s="26">
        <v>14.1</v>
      </c>
      <c r="H216" s="57">
        <v>2.6</v>
      </c>
      <c r="I216" s="29">
        <v>36</v>
      </c>
      <c r="J216" s="29">
        <f t="shared" si="22"/>
        <v>1.4400000000000013E-2</v>
      </c>
      <c r="X216" s="26">
        <v>5050</v>
      </c>
      <c r="Y216" s="26">
        <v>23.1</v>
      </c>
      <c r="Z216" s="26">
        <v>16.116875</v>
      </c>
      <c r="AA216" s="29">
        <f t="shared" si="21"/>
        <v>38</v>
      </c>
      <c r="AB216" s="29">
        <f t="shared" si="23"/>
        <v>1.7171250000000044E-2</v>
      </c>
    </row>
    <row r="217" spans="6:28" x14ac:dyDescent="0.3">
      <c r="F217" s="26">
        <v>6179</v>
      </c>
      <c r="G217" s="26">
        <v>14.5</v>
      </c>
      <c r="H217" s="57">
        <v>2.6</v>
      </c>
      <c r="I217" s="29">
        <v>36</v>
      </c>
      <c r="J217" s="29">
        <f t="shared" si="22"/>
        <v>1.4400000000000013E-2</v>
      </c>
      <c r="X217" s="26">
        <v>5051</v>
      </c>
      <c r="Y217" s="26">
        <v>23.1</v>
      </c>
      <c r="Z217" s="26">
        <v>16.568750000000001</v>
      </c>
      <c r="AA217" s="29">
        <f t="shared" si="21"/>
        <v>38</v>
      </c>
      <c r="AB217" s="29">
        <f t="shared" si="23"/>
        <v>1.7171249999999975E-2</v>
      </c>
    </row>
    <row r="218" spans="6:28" x14ac:dyDescent="0.3">
      <c r="F218" s="26">
        <v>6180</v>
      </c>
      <c r="G218" s="26">
        <v>14.9</v>
      </c>
      <c r="H218" s="57">
        <v>2.6</v>
      </c>
      <c r="I218" s="29">
        <v>36</v>
      </c>
      <c r="J218" s="29">
        <f t="shared" si="22"/>
        <v>1.4400000000000013E-2</v>
      </c>
      <c r="X218" s="26">
        <v>5052</v>
      </c>
      <c r="Y218" s="26">
        <v>23.1</v>
      </c>
      <c r="Z218" s="26">
        <v>17.020624999999999</v>
      </c>
      <c r="AA218" s="29">
        <f t="shared" si="21"/>
        <v>38</v>
      </c>
      <c r="AB218" s="29">
        <f t="shared" si="23"/>
        <v>1.7171249999999975E-2</v>
      </c>
    </row>
    <row r="219" spans="6:28" x14ac:dyDescent="0.3">
      <c r="F219" s="26">
        <v>6181</v>
      </c>
      <c r="G219" s="26">
        <v>15.3</v>
      </c>
      <c r="H219" s="57">
        <v>2.6</v>
      </c>
      <c r="I219" s="29">
        <v>36</v>
      </c>
      <c r="J219" s="29">
        <f t="shared" si="22"/>
        <v>1.4399999999999981E-2</v>
      </c>
      <c r="X219" s="26">
        <v>5053</v>
      </c>
      <c r="Y219" s="26">
        <v>23.1</v>
      </c>
      <c r="Z219" s="26">
        <v>17.4725</v>
      </c>
      <c r="AA219" s="29">
        <f t="shared" si="21"/>
        <v>38</v>
      </c>
      <c r="AB219" s="29">
        <f t="shared" si="23"/>
        <v>1.7171250000000044E-2</v>
      </c>
    </row>
    <row r="220" spans="6:28" x14ac:dyDescent="0.3">
      <c r="F220" s="26">
        <v>6182</v>
      </c>
      <c r="G220" s="26">
        <v>15.7</v>
      </c>
      <c r="H220" s="57">
        <v>2.6</v>
      </c>
      <c r="I220" s="29">
        <v>36</v>
      </c>
      <c r="J220" s="29">
        <f t="shared" si="22"/>
        <v>1.4400000000000013E-2</v>
      </c>
      <c r="X220" s="26">
        <v>5054</v>
      </c>
      <c r="Y220" s="26">
        <v>23.1</v>
      </c>
      <c r="Z220" s="26">
        <v>17.924375000000001</v>
      </c>
      <c r="AA220" s="29">
        <f t="shared" si="21"/>
        <v>38</v>
      </c>
      <c r="AB220" s="29">
        <f t="shared" si="23"/>
        <v>1.7171249999999975E-2</v>
      </c>
    </row>
    <row r="221" spans="6:28" x14ac:dyDescent="0.3">
      <c r="F221" s="26">
        <v>4739</v>
      </c>
      <c r="G221" s="26">
        <v>16.100000000000001</v>
      </c>
      <c r="H221" s="57">
        <v>2.6</v>
      </c>
      <c r="I221" s="29">
        <v>36</v>
      </c>
      <c r="J221" s="29">
        <f t="shared" si="22"/>
        <v>1.5075000000000038E-2</v>
      </c>
      <c r="X221" s="26">
        <v>5055</v>
      </c>
      <c r="Y221" s="26">
        <v>23.1</v>
      </c>
      <c r="Z221" s="26">
        <v>18.376249999999999</v>
      </c>
      <c r="AA221" s="29">
        <f t="shared" si="21"/>
        <v>38</v>
      </c>
      <c r="AB221" s="29">
        <f t="shared" si="23"/>
        <v>1.7171249999999975E-2</v>
      </c>
    </row>
    <row r="222" spans="6:28" x14ac:dyDescent="0.3">
      <c r="F222" s="26">
        <v>6241</v>
      </c>
      <c r="G222" s="26">
        <v>16.537500000000001</v>
      </c>
      <c r="H222" s="57">
        <v>2.598125</v>
      </c>
      <c r="I222" s="29">
        <v>36</v>
      </c>
      <c r="J222" s="29">
        <f t="shared" si="22"/>
        <v>1.575E-2</v>
      </c>
      <c r="X222" s="26">
        <v>5056</v>
      </c>
      <c r="Y222" s="26">
        <v>23.1</v>
      </c>
      <c r="Z222" s="26">
        <v>18.828125</v>
      </c>
      <c r="AA222" s="29">
        <f t="shared" si="21"/>
        <v>38</v>
      </c>
      <c r="AB222" s="29">
        <f t="shared" si="23"/>
        <v>1.7171250000000044E-2</v>
      </c>
    </row>
    <row r="223" spans="6:28" x14ac:dyDescent="0.3">
      <c r="F223" s="26">
        <v>6242</v>
      </c>
      <c r="G223" s="26">
        <v>16.975000000000001</v>
      </c>
      <c r="H223" s="57">
        <v>2.5962499999999999</v>
      </c>
      <c r="I223" s="29">
        <v>36</v>
      </c>
      <c r="J223" s="29">
        <f t="shared" si="22"/>
        <v>1.575E-2</v>
      </c>
      <c r="X223" s="26">
        <v>5032</v>
      </c>
      <c r="Y223" s="26">
        <v>23.1</v>
      </c>
      <c r="Z223" s="26">
        <v>19.28</v>
      </c>
      <c r="AA223" s="29">
        <f t="shared" si="21"/>
        <v>38</v>
      </c>
      <c r="AB223" s="29">
        <f t="shared" si="23"/>
        <v>1.7183125000000032E-2</v>
      </c>
    </row>
    <row r="224" spans="6:28" x14ac:dyDescent="0.3">
      <c r="F224" s="26">
        <v>6243</v>
      </c>
      <c r="G224" s="26">
        <v>17.412500000000001</v>
      </c>
      <c r="H224" s="57">
        <v>2.5943749999999999</v>
      </c>
      <c r="I224" s="29">
        <v>36</v>
      </c>
      <c r="J224" s="29">
        <f t="shared" si="22"/>
        <v>1.575E-2</v>
      </c>
      <c r="X224" s="26">
        <v>5170</v>
      </c>
      <c r="Y224" s="26">
        <v>23.1</v>
      </c>
      <c r="Z224" s="26">
        <v>19.732500000000002</v>
      </c>
      <c r="AA224" s="29">
        <f t="shared" si="21"/>
        <v>38</v>
      </c>
      <c r="AB224" s="29">
        <f t="shared" si="23"/>
        <v>1.7194999999999953E-2</v>
      </c>
    </row>
    <row r="225" spans="6:28" x14ac:dyDescent="0.3">
      <c r="F225" s="26">
        <v>6244</v>
      </c>
      <c r="G225" s="26">
        <v>17.850000000000001</v>
      </c>
      <c r="H225" s="57">
        <v>2.5924999999999998</v>
      </c>
      <c r="I225" s="29">
        <v>36</v>
      </c>
      <c r="J225" s="29">
        <f t="shared" si="22"/>
        <v>1.575E-2</v>
      </c>
      <c r="X225" s="26">
        <v>5171</v>
      </c>
      <c r="Y225" s="26">
        <v>23.1</v>
      </c>
      <c r="Z225" s="26">
        <v>20.184999999999999</v>
      </c>
      <c r="AA225" s="29">
        <f t="shared" si="21"/>
        <v>38</v>
      </c>
      <c r="AB225" s="29">
        <f t="shared" si="23"/>
        <v>1.7194999999999953E-2</v>
      </c>
    </row>
    <row r="226" spans="6:28" x14ac:dyDescent="0.3">
      <c r="F226" s="26">
        <v>6245</v>
      </c>
      <c r="G226" s="26">
        <v>18.287500000000001</v>
      </c>
      <c r="H226" s="57">
        <v>2.5906250000000002</v>
      </c>
      <c r="I226" s="29">
        <v>36</v>
      </c>
      <c r="J226" s="29">
        <f t="shared" si="22"/>
        <v>1.575E-2</v>
      </c>
      <c r="X226" s="26">
        <v>5172</v>
      </c>
      <c r="Y226" s="26">
        <v>23.1</v>
      </c>
      <c r="Z226" s="26">
        <v>20.637499999999999</v>
      </c>
      <c r="AA226" s="29">
        <f t="shared" si="21"/>
        <v>38</v>
      </c>
      <c r="AB226" s="29">
        <f t="shared" si="23"/>
        <v>1.7195000000000023E-2</v>
      </c>
    </row>
    <row r="227" spans="6:28" x14ac:dyDescent="0.3">
      <c r="F227" s="26">
        <v>6246</v>
      </c>
      <c r="G227" s="26">
        <v>18.725000000000001</v>
      </c>
      <c r="H227" s="57">
        <v>2.5887500000000001</v>
      </c>
      <c r="I227" s="29">
        <v>36</v>
      </c>
      <c r="J227" s="29">
        <f t="shared" si="22"/>
        <v>1.575E-2</v>
      </c>
      <c r="X227" s="26">
        <v>5173</v>
      </c>
      <c r="Y227" s="26">
        <v>23.1</v>
      </c>
      <c r="Z227" s="26">
        <v>21.09</v>
      </c>
      <c r="AA227" s="29">
        <f t="shared" si="21"/>
        <v>38</v>
      </c>
      <c r="AB227" s="29">
        <f t="shared" si="23"/>
        <v>1.7195000000000023E-2</v>
      </c>
    </row>
    <row r="228" spans="6:28" x14ac:dyDescent="0.3">
      <c r="F228" s="26">
        <v>6247</v>
      </c>
      <c r="G228" s="26">
        <v>19.162500000000001</v>
      </c>
      <c r="H228" s="57">
        <v>2.586875</v>
      </c>
      <c r="I228" s="29">
        <v>36</v>
      </c>
      <c r="J228" s="29">
        <f t="shared" si="22"/>
        <v>1.575E-2</v>
      </c>
      <c r="X228" s="26">
        <v>5174</v>
      </c>
      <c r="Y228" s="26">
        <v>23.1</v>
      </c>
      <c r="Z228" s="26">
        <v>21.5425</v>
      </c>
      <c r="AA228" s="29">
        <f t="shared" si="21"/>
        <v>38</v>
      </c>
      <c r="AB228" s="29">
        <f t="shared" si="23"/>
        <v>1.7195000000000023E-2</v>
      </c>
    </row>
    <row r="229" spans="6:28" x14ac:dyDescent="0.3">
      <c r="F229" s="26">
        <v>6248</v>
      </c>
      <c r="G229" s="26">
        <v>19.600000000000001</v>
      </c>
      <c r="H229" s="57">
        <v>2.585</v>
      </c>
      <c r="I229" s="29">
        <v>36</v>
      </c>
      <c r="J229" s="29">
        <f t="shared" si="22"/>
        <v>1.575E-2</v>
      </c>
      <c r="X229" s="26">
        <v>5175</v>
      </c>
      <c r="Y229" s="26">
        <v>23.1</v>
      </c>
      <c r="Z229" s="26">
        <v>21.995000000000001</v>
      </c>
      <c r="AA229" s="29">
        <f t="shared" si="21"/>
        <v>38</v>
      </c>
      <c r="AB229" s="29">
        <f t="shared" si="23"/>
        <v>1.7195000000000023E-2</v>
      </c>
    </row>
    <row r="230" spans="6:28" x14ac:dyDescent="0.3">
      <c r="F230" s="26">
        <v>6249</v>
      </c>
      <c r="G230" s="26">
        <v>20.037500000000001</v>
      </c>
      <c r="H230" s="57">
        <v>2.5831249999999999</v>
      </c>
      <c r="I230" s="29">
        <v>36</v>
      </c>
      <c r="J230" s="29">
        <f t="shared" si="22"/>
        <v>1.575E-2</v>
      </c>
      <c r="X230" s="26">
        <v>5176</v>
      </c>
      <c r="Y230" s="26">
        <v>23.1</v>
      </c>
      <c r="Z230" s="26">
        <v>22.447500000000002</v>
      </c>
      <c r="AA230" s="29">
        <f t="shared" si="21"/>
        <v>38</v>
      </c>
      <c r="AB230" s="29">
        <f t="shared" si="23"/>
        <v>1.7194999999999953E-2</v>
      </c>
    </row>
    <row r="231" spans="6:28" x14ac:dyDescent="0.3">
      <c r="F231" s="26">
        <v>6250</v>
      </c>
      <c r="G231" s="26">
        <v>20.475000000000001</v>
      </c>
      <c r="H231" s="57">
        <v>2.5812499999999998</v>
      </c>
      <c r="I231" s="29">
        <v>36</v>
      </c>
      <c r="J231" s="29">
        <f t="shared" si="22"/>
        <v>1.575E-2</v>
      </c>
      <c r="X231" s="26">
        <v>5160</v>
      </c>
      <c r="Y231" s="26">
        <v>23.1</v>
      </c>
      <c r="Z231" s="26">
        <v>22.9</v>
      </c>
      <c r="AA231" s="29">
        <f t="shared" ref="AA231:AA235" si="24">$C$8</f>
        <v>38</v>
      </c>
      <c r="AB231" s="29">
        <f t="shared" si="23"/>
        <v>1.4297499999999958E-2</v>
      </c>
    </row>
    <row r="232" spans="6:28" x14ac:dyDescent="0.3">
      <c r="F232" s="26">
        <v>6251</v>
      </c>
      <c r="G232" s="26">
        <v>20.912500000000001</v>
      </c>
      <c r="H232" s="57">
        <v>2.5793750000000002</v>
      </c>
      <c r="I232" s="29">
        <v>36</v>
      </c>
      <c r="J232" s="29">
        <f t="shared" si="22"/>
        <v>1.575E-2</v>
      </c>
      <c r="X232" s="26">
        <v>5234</v>
      </c>
      <c r="Y232" s="26">
        <v>23.1</v>
      </c>
      <c r="Z232" s="26">
        <v>23.2</v>
      </c>
      <c r="AA232" s="29">
        <f t="shared" si="24"/>
        <v>38</v>
      </c>
      <c r="AB232" s="29">
        <f t="shared" si="23"/>
        <v>1.1400000000000026E-2</v>
      </c>
    </row>
    <row r="233" spans="6:28" x14ac:dyDescent="0.3">
      <c r="F233" s="26">
        <v>6252</v>
      </c>
      <c r="G233" s="26">
        <v>21.35</v>
      </c>
      <c r="H233" s="57">
        <v>2.5775000000000001</v>
      </c>
      <c r="I233" s="29">
        <v>36</v>
      </c>
      <c r="J233" s="29">
        <f t="shared" si="22"/>
        <v>1.575E-2</v>
      </c>
      <c r="X233" s="26">
        <v>5235</v>
      </c>
      <c r="Y233" s="26">
        <v>23.1</v>
      </c>
      <c r="Z233" s="26">
        <v>23.5</v>
      </c>
      <c r="AA233" s="29">
        <f t="shared" si="24"/>
        <v>38</v>
      </c>
      <c r="AB233" s="29">
        <f t="shared" si="23"/>
        <v>1.1400000000000026E-2</v>
      </c>
    </row>
    <row r="234" spans="6:28" x14ac:dyDescent="0.3">
      <c r="F234" s="26">
        <v>6253</v>
      </c>
      <c r="G234" s="26">
        <v>21.787500000000001</v>
      </c>
      <c r="H234" s="57">
        <v>2.5756250000000001</v>
      </c>
      <c r="I234" s="29">
        <v>36</v>
      </c>
      <c r="J234" s="29">
        <f t="shared" si="22"/>
        <v>1.575E-2</v>
      </c>
      <c r="X234" s="26">
        <v>5236</v>
      </c>
      <c r="Y234" s="26">
        <v>23.1</v>
      </c>
      <c r="Z234" s="26">
        <v>23.8</v>
      </c>
      <c r="AA234" s="29">
        <f t="shared" si="24"/>
        <v>38</v>
      </c>
      <c r="AB234" s="29">
        <f t="shared" si="23"/>
        <v>1.1400000000000026E-2</v>
      </c>
    </row>
    <row r="235" spans="6:28" x14ac:dyDescent="0.3">
      <c r="F235" s="26">
        <v>6254</v>
      </c>
      <c r="G235" s="26">
        <v>22.225000000000001</v>
      </c>
      <c r="H235" s="57">
        <v>2.57375</v>
      </c>
      <c r="I235" s="29">
        <v>36</v>
      </c>
      <c r="J235" s="29">
        <f t="shared" si="22"/>
        <v>1.575E-2</v>
      </c>
      <c r="X235" s="26">
        <v>5224</v>
      </c>
      <c r="Y235" s="26">
        <v>23.1</v>
      </c>
      <c r="Z235" s="26">
        <v>24.1</v>
      </c>
      <c r="AA235" s="29">
        <f t="shared" si="24"/>
        <v>38</v>
      </c>
      <c r="AB235" s="29">
        <f t="shared" si="23"/>
        <v>0</v>
      </c>
    </row>
    <row r="236" spans="6:28" x14ac:dyDescent="0.3">
      <c r="F236" s="26">
        <v>6255</v>
      </c>
      <c r="G236" s="26">
        <v>22.662500000000001</v>
      </c>
      <c r="H236" s="57">
        <v>2.5718749999999999</v>
      </c>
      <c r="I236" s="29">
        <v>36</v>
      </c>
      <c r="J236" s="29">
        <f t="shared" si="22"/>
        <v>1.575E-2</v>
      </c>
    </row>
    <row r="237" spans="6:28" x14ac:dyDescent="0.3">
      <c r="F237" s="26">
        <v>4801</v>
      </c>
      <c r="G237" s="26">
        <v>23.1</v>
      </c>
      <c r="H237" s="57">
        <v>2.57</v>
      </c>
      <c r="I237" s="29">
        <v>36</v>
      </c>
      <c r="J237" s="29">
        <f t="shared" si="22"/>
        <v>0</v>
      </c>
    </row>
  </sheetData>
  <mergeCells count="5">
    <mergeCell ref="F14:J14"/>
    <mergeCell ref="L14:P14"/>
    <mergeCell ref="R14:V14"/>
    <mergeCell ref="X14:AB14"/>
    <mergeCell ref="AD14:AH14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4FCF1-4FF3-4E08-99D4-110EAE5E0678}">
  <dimension ref="B2:AA709"/>
  <sheetViews>
    <sheetView zoomScale="72" zoomScaleNormal="72" workbookViewId="0">
      <selection activeCell="Z521" sqref="Z521"/>
    </sheetView>
  </sheetViews>
  <sheetFormatPr defaultRowHeight="14.4" x14ac:dyDescent="0.3"/>
  <cols>
    <col min="2" max="2" width="14.33203125" bestFit="1" customWidth="1"/>
    <col min="6" max="6" width="15.6640625" bestFit="1" customWidth="1"/>
    <col min="11" max="11" width="9.44140625" customWidth="1"/>
    <col min="12" max="12" width="10.6640625" customWidth="1"/>
    <col min="13" max="13" width="9.6640625" bestFit="1" customWidth="1"/>
    <col min="15" max="15" width="7.77734375" customWidth="1"/>
    <col min="16" max="16" width="3.5546875" customWidth="1"/>
    <col min="17" max="17" width="12.44140625" customWidth="1"/>
    <col min="18" max="18" width="4.77734375" customWidth="1"/>
    <col min="19" max="19" width="5.5546875" customWidth="1"/>
    <col min="20" max="20" width="5.109375" customWidth="1"/>
    <col min="21" max="21" width="11.44140625" bestFit="1" customWidth="1"/>
    <col min="23" max="23" width="7.33203125" customWidth="1"/>
    <col min="24" max="25" width="7.88671875" customWidth="1"/>
    <col min="26" max="26" width="8.33203125" customWidth="1"/>
    <col min="27" max="27" width="6" bestFit="1" customWidth="1"/>
  </cols>
  <sheetData>
    <row r="2" spans="2:27" x14ac:dyDescent="0.3">
      <c r="B2" s="66" t="s">
        <v>0</v>
      </c>
      <c r="C2" s="66"/>
      <c r="D2" s="66"/>
      <c r="E2" s="3"/>
      <c r="G2" s="29" t="s">
        <v>37</v>
      </c>
      <c r="H2" s="29" t="s">
        <v>29</v>
      </c>
      <c r="I2" s="29" t="s">
        <v>30</v>
      </c>
      <c r="J2" s="29" t="s">
        <v>39</v>
      </c>
      <c r="K2" s="29" t="s">
        <v>40</v>
      </c>
      <c r="L2" s="29" t="s">
        <v>57</v>
      </c>
      <c r="M2" s="29" t="s">
        <v>93</v>
      </c>
      <c r="O2" s="67" t="s">
        <v>72</v>
      </c>
      <c r="P2" s="68"/>
      <c r="Q2" s="68"/>
      <c r="R2" s="68"/>
      <c r="S2" s="68"/>
      <c r="T2" s="68"/>
      <c r="U2" s="69"/>
    </row>
    <row r="3" spans="2:27" x14ac:dyDescent="0.3">
      <c r="B3" s="42" t="s">
        <v>1</v>
      </c>
      <c r="C3" s="29">
        <v>286.2</v>
      </c>
      <c r="D3" s="29" t="s">
        <v>7</v>
      </c>
      <c r="E3" s="3"/>
      <c r="F3" s="19" t="s">
        <v>38</v>
      </c>
      <c r="G3" s="26">
        <v>373</v>
      </c>
      <c r="H3" s="26">
        <v>-23.1</v>
      </c>
      <c r="I3" s="26">
        <v>0</v>
      </c>
      <c r="J3" s="29">
        <v>39</v>
      </c>
      <c r="K3" s="29">
        <v>0</v>
      </c>
      <c r="L3" s="45">
        <f>$D$14*10^3/($C$19*10^-12)*($I3-$C$18)</f>
        <v>-186607650.32422897</v>
      </c>
      <c r="M3" s="45">
        <f>$L3*$K3</f>
        <v>0</v>
      </c>
      <c r="O3" s="12" t="s">
        <v>56</v>
      </c>
      <c r="P3" s="3" t="s">
        <v>71</v>
      </c>
      <c r="Q3" s="3">
        <f>$G3</f>
        <v>373</v>
      </c>
      <c r="R3" s="3" t="s">
        <v>71</v>
      </c>
      <c r="S3" s="3" t="s">
        <v>73</v>
      </c>
      <c r="T3" s="2" t="s">
        <v>71</v>
      </c>
      <c r="U3" s="23">
        <f>$M3</f>
        <v>0</v>
      </c>
      <c r="W3" s="2"/>
      <c r="X3" s="2"/>
      <c r="Y3" s="3"/>
      <c r="Z3" s="3"/>
      <c r="AA3" s="3"/>
    </row>
    <row r="4" spans="2:27" x14ac:dyDescent="0.3">
      <c r="B4" s="42" t="s">
        <v>2</v>
      </c>
      <c r="C4" s="29">
        <v>46.1</v>
      </c>
      <c r="D4" s="29" t="s">
        <v>7</v>
      </c>
      <c r="E4" s="3"/>
      <c r="G4" s="26">
        <v>1548</v>
      </c>
      <c r="H4" s="26">
        <v>-22.6</v>
      </c>
      <c r="I4" s="26">
        <v>0</v>
      </c>
      <c r="J4" s="29">
        <v>39</v>
      </c>
      <c r="K4" s="29">
        <f>IF(AND(H4&gt;H3,H5&gt;H4),(H5-H3)/2*J4*10^-3,0)</f>
        <v>1.95E-2</v>
      </c>
      <c r="L4" s="45">
        <f t="shared" ref="L4:L67" si="0">$D$14*10^3/($C$19*10^-12)*($I4-$C$18)</f>
        <v>-186607650.32422897</v>
      </c>
      <c r="M4" s="45">
        <f t="shared" ref="M4:M67" si="1">$L4*$K4</f>
        <v>-3638849.1813224652</v>
      </c>
      <c r="O4" s="12" t="s">
        <v>56</v>
      </c>
      <c r="P4" s="3" t="s">
        <v>71</v>
      </c>
      <c r="Q4" s="3">
        <f t="shared" ref="Q4:Q67" si="2">$G4</f>
        <v>1548</v>
      </c>
      <c r="R4" s="3" t="s">
        <v>71</v>
      </c>
      <c r="S4" s="3" t="s">
        <v>73</v>
      </c>
      <c r="T4" s="2" t="s">
        <v>71</v>
      </c>
      <c r="U4" s="23">
        <f t="shared" ref="U4:U67" si="3">$M4</f>
        <v>-3638849.1813224652</v>
      </c>
      <c r="W4" s="2"/>
      <c r="X4" s="2"/>
      <c r="Y4" s="3"/>
      <c r="Z4" s="3"/>
      <c r="AA4" s="3"/>
    </row>
    <row r="5" spans="2:27" x14ac:dyDescent="0.3">
      <c r="B5" s="42" t="s">
        <v>3</v>
      </c>
      <c r="C5" s="29">
        <v>24.1</v>
      </c>
      <c r="D5" s="29" t="s">
        <v>7</v>
      </c>
      <c r="E5" s="3"/>
      <c r="G5" s="26">
        <v>1547</v>
      </c>
      <c r="H5" s="26">
        <v>-22.1</v>
      </c>
      <c r="I5" s="26">
        <v>0</v>
      </c>
      <c r="J5" s="29">
        <v>39</v>
      </c>
      <c r="K5" s="29">
        <f t="shared" ref="K5:K68" si="4">IF(AND(H5&gt;H4,H6&gt;H5),(H6-H4)/2*J5*10^-3,0)</f>
        <v>1.95E-2</v>
      </c>
      <c r="L5" s="45">
        <f t="shared" si="0"/>
        <v>-186607650.32422897</v>
      </c>
      <c r="M5" s="45">
        <f t="shared" si="1"/>
        <v>-3638849.1813224652</v>
      </c>
      <c r="O5" s="12" t="s">
        <v>56</v>
      </c>
      <c r="P5" s="3" t="s">
        <v>71</v>
      </c>
      <c r="Q5" s="3">
        <f t="shared" si="2"/>
        <v>1547</v>
      </c>
      <c r="R5" s="3" t="s">
        <v>71</v>
      </c>
      <c r="S5" s="3" t="s">
        <v>73</v>
      </c>
      <c r="T5" s="2" t="s">
        <v>71</v>
      </c>
      <c r="U5" s="23">
        <f t="shared" si="3"/>
        <v>-3638849.1813224652</v>
      </c>
      <c r="W5" s="2"/>
      <c r="X5" s="2"/>
      <c r="Y5" s="3"/>
      <c r="Z5" s="3"/>
      <c r="AA5" s="3"/>
    </row>
    <row r="6" spans="2:27" x14ac:dyDescent="0.3">
      <c r="B6" s="42" t="s">
        <v>4</v>
      </c>
      <c r="C6" s="29">
        <v>17.600000000000001</v>
      </c>
      <c r="D6" s="29" t="s">
        <v>7</v>
      </c>
      <c r="E6" s="3"/>
      <c r="G6" s="26">
        <v>1546</v>
      </c>
      <c r="H6" s="26">
        <v>-21.6</v>
      </c>
      <c r="I6" s="26">
        <v>0</v>
      </c>
      <c r="J6" s="29">
        <v>39</v>
      </c>
      <c r="K6" s="29">
        <f t="shared" si="4"/>
        <v>1.95E-2</v>
      </c>
      <c r="L6" s="45">
        <f t="shared" si="0"/>
        <v>-186607650.32422897</v>
      </c>
      <c r="M6" s="45">
        <f t="shared" si="1"/>
        <v>-3638849.1813224652</v>
      </c>
      <c r="O6" s="12" t="s">
        <v>56</v>
      </c>
      <c r="P6" s="3" t="s">
        <v>71</v>
      </c>
      <c r="Q6" s="3">
        <f t="shared" si="2"/>
        <v>1546</v>
      </c>
      <c r="R6" s="3" t="s">
        <v>71</v>
      </c>
      <c r="S6" s="3" t="s">
        <v>73</v>
      </c>
      <c r="T6" s="2" t="s">
        <v>71</v>
      </c>
      <c r="U6" s="23">
        <f t="shared" si="3"/>
        <v>-3638849.1813224652</v>
      </c>
      <c r="W6" s="2"/>
      <c r="X6" s="2"/>
      <c r="Y6" s="3"/>
      <c r="Z6" s="3"/>
      <c r="AA6" s="3"/>
    </row>
    <row r="7" spans="2:27" x14ac:dyDescent="0.3">
      <c r="B7" s="42" t="s">
        <v>6</v>
      </c>
      <c r="C7" s="29">
        <v>15.8</v>
      </c>
      <c r="D7" s="29" t="s">
        <v>8</v>
      </c>
      <c r="E7" s="3"/>
      <c r="G7" s="26">
        <v>1545</v>
      </c>
      <c r="H7" s="26">
        <v>-21.1</v>
      </c>
      <c r="I7" s="26">
        <v>0</v>
      </c>
      <c r="J7" s="29">
        <v>39</v>
      </c>
      <c r="K7" s="29">
        <f t="shared" si="4"/>
        <v>1.95E-2</v>
      </c>
      <c r="L7" s="45">
        <f t="shared" si="0"/>
        <v>-186607650.32422897</v>
      </c>
      <c r="M7" s="45">
        <f t="shared" si="1"/>
        <v>-3638849.1813224652</v>
      </c>
      <c r="O7" s="12" t="s">
        <v>56</v>
      </c>
      <c r="P7" s="3" t="s">
        <v>71</v>
      </c>
      <c r="Q7" s="3">
        <f t="shared" si="2"/>
        <v>1545</v>
      </c>
      <c r="R7" s="3" t="s">
        <v>71</v>
      </c>
      <c r="S7" s="3" t="s">
        <v>73</v>
      </c>
      <c r="T7" s="2" t="s">
        <v>71</v>
      </c>
      <c r="U7" s="23">
        <f t="shared" si="3"/>
        <v>-3638849.1813224652</v>
      </c>
      <c r="W7" s="2"/>
      <c r="X7" s="2"/>
      <c r="Y7" s="3"/>
      <c r="Z7" s="3"/>
      <c r="AA7" s="3"/>
    </row>
    <row r="8" spans="2:27" x14ac:dyDescent="0.3">
      <c r="B8" s="42" t="s">
        <v>5</v>
      </c>
      <c r="C8" s="29">
        <v>0.84</v>
      </c>
      <c r="D8" s="29" t="s">
        <v>9</v>
      </c>
      <c r="E8" s="3"/>
      <c r="G8" s="26">
        <v>1544</v>
      </c>
      <c r="H8" s="26">
        <v>-20.6</v>
      </c>
      <c r="I8" s="26">
        <v>0</v>
      </c>
      <c r="J8" s="29">
        <v>39</v>
      </c>
      <c r="K8" s="29">
        <f t="shared" si="4"/>
        <v>1.95E-2</v>
      </c>
      <c r="L8" s="45">
        <f t="shared" si="0"/>
        <v>-186607650.32422897</v>
      </c>
      <c r="M8" s="45">
        <f t="shared" si="1"/>
        <v>-3638849.1813224652</v>
      </c>
      <c r="O8" s="12" t="s">
        <v>56</v>
      </c>
      <c r="P8" s="3" t="s">
        <v>71</v>
      </c>
      <c r="Q8" s="3">
        <f t="shared" si="2"/>
        <v>1544</v>
      </c>
      <c r="R8" s="3" t="s">
        <v>71</v>
      </c>
      <c r="S8" s="3" t="s">
        <v>73</v>
      </c>
      <c r="T8" s="2" t="s">
        <v>71</v>
      </c>
      <c r="U8" s="23">
        <f t="shared" si="3"/>
        <v>-3638849.1813224652</v>
      </c>
      <c r="W8" s="3"/>
    </row>
    <row r="9" spans="2:27" x14ac:dyDescent="0.3">
      <c r="B9" s="42" t="s">
        <v>22</v>
      </c>
      <c r="C9" s="29">
        <f>IF(AND($C$3&gt;=90,$C$3&lt;=300),10.75-((300-$C$3)/100)^1.5,IF(AND($C$3&gt;300,$C$3&lt;359),10.75,10.75*(($C$3-350)/150)^1.5))</f>
        <v>10.698735275286021</v>
      </c>
      <c r="D9" s="29"/>
      <c r="E9" s="3"/>
      <c r="G9" s="26">
        <v>1543</v>
      </c>
      <c r="H9" s="26">
        <v>-20.100000000000001</v>
      </c>
      <c r="I9" s="26">
        <v>0</v>
      </c>
      <c r="J9" s="29">
        <v>39</v>
      </c>
      <c r="K9" s="29">
        <f t="shared" si="4"/>
        <v>1.95E-2</v>
      </c>
      <c r="L9" s="45">
        <f t="shared" si="0"/>
        <v>-186607650.32422897</v>
      </c>
      <c r="M9" s="45">
        <f t="shared" si="1"/>
        <v>-3638849.1813224652</v>
      </c>
      <c r="O9" s="12" t="s">
        <v>56</v>
      </c>
      <c r="P9" s="3" t="s">
        <v>71</v>
      </c>
      <c r="Q9" s="3">
        <f t="shared" si="2"/>
        <v>1543</v>
      </c>
      <c r="R9" s="3" t="s">
        <v>71</v>
      </c>
      <c r="S9" s="3" t="s">
        <v>73</v>
      </c>
      <c r="T9" s="2" t="s">
        <v>71</v>
      </c>
      <c r="U9" s="23">
        <f t="shared" si="3"/>
        <v>-3638849.1813224652</v>
      </c>
      <c r="W9" s="3"/>
    </row>
    <row r="10" spans="2:27" x14ac:dyDescent="0.3">
      <c r="G10" s="26">
        <v>1542</v>
      </c>
      <c r="H10" s="26">
        <v>-19.600000000000001</v>
      </c>
      <c r="I10" s="26">
        <v>0</v>
      </c>
      <c r="J10" s="29">
        <v>39</v>
      </c>
      <c r="K10" s="29">
        <f t="shared" si="4"/>
        <v>1.95E-2</v>
      </c>
      <c r="L10" s="45">
        <f t="shared" si="0"/>
        <v>-186607650.32422897</v>
      </c>
      <c r="M10" s="45">
        <f t="shared" si="1"/>
        <v>-3638849.1813224652</v>
      </c>
      <c r="O10" s="12" t="s">
        <v>56</v>
      </c>
      <c r="P10" s="3" t="s">
        <v>71</v>
      </c>
      <c r="Q10" s="3">
        <f t="shared" si="2"/>
        <v>1542</v>
      </c>
      <c r="R10" s="3" t="s">
        <v>71</v>
      </c>
      <c r="S10" s="3" t="s">
        <v>73</v>
      </c>
      <c r="T10" s="2" t="s">
        <v>71</v>
      </c>
      <c r="U10" s="23">
        <f t="shared" si="3"/>
        <v>-3638849.1813224652</v>
      </c>
      <c r="W10" s="3"/>
    </row>
    <row r="11" spans="2:27" x14ac:dyDescent="0.3">
      <c r="C11" s="42" t="s">
        <v>60</v>
      </c>
      <c r="D11" s="42" t="s">
        <v>61</v>
      </c>
      <c r="G11" s="26">
        <v>1541</v>
      </c>
      <c r="H11" s="26">
        <v>-19.100000000000001</v>
      </c>
      <c r="I11" s="26">
        <v>0</v>
      </c>
      <c r="J11" s="29">
        <v>39</v>
      </c>
      <c r="K11" s="29">
        <f t="shared" si="4"/>
        <v>1.95E-2</v>
      </c>
      <c r="L11" s="45">
        <f t="shared" si="0"/>
        <v>-186607650.32422897</v>
      </c>
      <c r="M11" s="45">
        <f t="shared" si="1"/>
        <v>-3638849.1813224652</v>
      </c>
      <c r="O11" s="12" t="s">
        <v>56</v>
      </c>
      <c r="P11" s="3" t="s">
        <v>71</v>
      </c>
      <c r="Q11" s="3">
        <f t="shared" si="2"/>
        <v>1541</v>
      </c>
      <c r="R11" s="3" t="s">
        <v>71</v>
      </c>
      <c r="S11" s="3" t="s">
        <v>73</v>
      </c>
      <c r="T11" s="2" t="s">
        <v>71</v>
      </c>
      <c r="U11" s="23">
        <f t="shared" si="3"/>
        <v>-3638849.1813224652</v>
      </c>
      <c r="W11" s="3"/>
    </row>
    <row r="12" spans="2:27" x14ac:dyDescent="0.3">
      <c r="B12" s="42" t="s">
        <v>59</v>
      </c>
      <c r="C12" s="58">
        <f>-0.065*$C$9*$C$3^2*$C$4*($C$8+0.7)</f>
        <v>-4043958.6235173503</v>
      </c>
      <c r="D12" s="58">
        <f>$C$9*$C$3^2*$C$4*(0.1225-0.015*$C$8)</f>
        <v>4439870.6565889781</v>
      </c>
      <c r="E12" s="49" t="s">
        <v>58</v>
      </c>
      <c r="G12" s="26">
        <v>1540</v>
      </c>
      <c r="H12" s="26">
        <v>-18.600000000000001</v>
      </c>
      <c r="I12" s="26">
        <v>0</v>
      </c>
      <c r="J12" s="29">
        <v>39</v>
      </c>
      <c r="K12" s="29">
        <f t="shared" si="4"/>
        <v>1.95E-2</v>
      </c>
      <c r="L12" s="45">
        <f t="shared" si="0"/>
        <v>-186607650.32422897</v>
      </c>
      <c r="M12" s="45">
        <f t="shared" si="1"/>
        <v>-3638849.1813224652</v>
      </c>
      <c r="O12" s="12" t="s">
        <v>56</v>
      </c>
      <c r="P12" s="3" t="s">
        <v>71</v>
      </c>
      <c r="Q12" s="3">
        <f t="shared" si="2"/>
        <v>1540</v>
      </c>
      <c r="R12" s="3" t="s">
        <v>71</v>
      </c>
      <c r="S12" s="3" t="s">
        <v>73</v>
      </c>
      <c r="T12" s="2" t="s">
        <v>71</v>
      </c>
      <c r="U12" s="23">
        <f t="shared" si="3"/>
        <v>-3638849.1813224652</v>
      </c>
      <c r="W12" s="3"/>
    </row>
    <row r="13" spans="2:27" x14ac:dyDescent="0.3">
      <c r="B13" s="42" t="s">
        <v>62</v>
      </c>
      <c r="C13" s="29">
        <f>-0.11*$C$9*$C$3^2*C4*($C$8+0.7)</f>
        <v>-6843622.2859524377</v>
      </c>
      <c r="D13" s="29">
        <f>0.19*$C$9*$C$3^2*$C$4*($C$8+0.7)</f>
        <v>11820802.130281486</v>
      </c>
      <c r="E13" s="49" t="s">
        <v>58</v>
      </c>
      <c r="G13" s="26">
        <v>1539</v>
      </c>
      <c r="H13" s="26">
        <v>-18.100000000000001</v>
      </c>
      <c r="I13" s="26">
        <v>0</v>
      </c>
      <c r="J13" s="29">
        <v>39</v>
      </c>
      <c r="K13" s="29">
        <f t="shared" si="4"/>
        <v>1.95E-2</v>
      </c>
      <c r="L13" s="45">
        <f t="shared" si="0"/>
        <v>-186607650.32422897</v>
      </c>
      <c r="M13" s="45">
        <f t="shared" si="1"/>
        <v>-3638849.1813224652</v>
      </c>
      <c r="O13" s="12" t="s">
        <v>56</v>
      </c>
      <c r="P13" s="3" t="s">
        <v>71</v>
      </c>
      <c r="Q13" s="3">
        <f t="shared" si="2"/>
        <v>1539</v>
      </c>
      <c r="R13" s="3" t="s">
        <v>71</v>
      </c>
      <c r="S13" s="3" t="s">
        <v>73</v>
      </c>
      <c r="T13" s="2" t="s">
        <v>71</v>
      </c>
      <c r="U13" s="23">
        <f t="shared" si="3"/>
        <v>-3638849.1813224652</v>
      </c>
      <c r="W13" s="2"/>
      <c r="X13" s="2"/>
      <c r="Y13" s="3"/>
      <c r="Z13" s="3"/>
      <c r="AA13" s="3"/>
    </row>
    <row r="14" spans="2:27" x14ac:dyDescent="0.3">
      <c r="B14" s="42" t="s">
        <v>63</v>
      </c>
      <c r="C14" s="29">
        <f>C12+C13</f>
        <v>-10887580.909469787</v>
      </c>
      <c r="D14" s="29">
        <f>D12+D13</f>
        <v>16260672.786870465</v>
      </c>
      <c r="E14" s="49" t="s">
        <v>58</v>
      </c>
      <c r="G14" s="26">
        <v>1538</v>
      </c>
      <c r="H14" s="26">
        <v>-17.600000000000001</v>
      </c>
      <c r="I14" s="26">
        <v>0</v>
      </c>
      <c r="J14" s="29">
        <v>39</v>
      </c>
      <c r="K14" s="29">
        <f t="shared" si="4"/>
        <v>1.95E-2</v>
      </c>
      <c r="L14" s="45">
        <f t="shared" si="0"/>
        <v>-186607650.32422897</v>
      </c>
      <c r="M14" s="45">
        <f t="shared" si="1"/>
        <v>-3638849.1813224652</v>
      </c>
      <c r="O14" s="12" t="s">
        <v>56</v>
      </c>
      <c r="P14" s="3" t="s">
        <v>71</v>
      </c>
      <c r="Q14" s="3">
        <f t="shared" si="2"/>
        <v>1538</v>
      </c>
      <c r="R14" s="3" t="s">
        <v>71</v>
      </c>
      <c r="S14" s="3" t="s">
        <v>73</v>
      </c>
      <c r="T14" s="2" t="s">
        <v>71</v>
      </c>
      <c r="U14" s="23">
        <f t="shared" si="3"/>
        <v>-3638849.1813224652</v>
      </c>
      <c r="W14" s="2"/>
      <c r="X14" s="2"/>
      <c r="Y14" s="3"/>
      <c r="Z14" s="3"/>
      <c r="AA14" s="3"/>
    </row>
    <row r="15" spans="2:27" ht="19.8" customHeight="1" x14ac:dyDescent="0.3">
      <c r="B15" s="59" t="s">
        <v>68</v>
      </c>
      <c r="C15" s="29">
        <f>C14/C20</f>
        <v>-175000.0022845311</v>
      </c>
      <c r="D15" s="29">
        <f>D14/C20</f>
        <v>261363.63977559845</v>
      </c>
      <c r="E15" s="49" t="s">
        <v>69</v>
      </c>
      <c r="G15" s="26">
        <v>1537</v>
      </c>
      <c r="H15" s="26">
        <v>-17.100000000000001</v>
      </c>
      <c r="I15" s="26">
        <v>0</v>
      </c>
      <c r="J15" s="29">
        <v>39</v>
      </c>
      <c r="K15" s="29">
        <f t="shared" si="4"/>
        <v>1.95E-2</v>
      </c>
      <c r="L15" s="45">
        <f t="shared" si="0"/>
        <v>-186607650.32422897</v>
      </c>
      <c r="M15" s="45">
        <f t="shared" si="1"/>
        <v>-3638849.1813224652</v>
      </c>
      <c r="O15" s="12" t="s">
        <v>56</v>
      </c>
      <c r="P15" s="3" t="s">
        <v>71</v>
      </c>
      <c r="Q15" s="3">
        <f t="shared" si="2"/>
        <v>1537</v>
      </c>
      <c r="R15" s="3" t="s">
        <v>71</v>
      </c>
      <c r="S15" s="3" t="s">
        <v>73</v>
      </c>
      <c r="T15" s="2" t="s">
        <v>71</v>
      </c>
      <c r="U15" s="23">
        <f t="shared" si="3"/>
        <v>-3638849.1813224652</v>
      </c>
      <c r="W15" s="2"/>
      <c r="X15" s="2"/>
      <c r="Y15" s="3"/>
      <c r="Z15" s="3"/>
      <c r="AA15" s="3"/>
    </row>
    <row r="16" spans="2:27" x14ac:dyDescent="0.3">
      <c r="B16" s="41"/>
      <c r="C16" s="51">
        <f>C15*10^-3</f>
        <v>-175.00000228453112</v>
      </c>
      <c r="D16" s="51">
        <f>D15*10^-3</f>
        <v>261.36363977559847</v>
      </c>
      <c r="E16" s="49" t="s">
        <v>70</v>
      </c>
      <c r="G16" s="26">
        <v>1536</v>
      </c>
      <c r="H16" s="26">
        <v>-16.600000000000001</v>
      </c>
      <c r="I16" s="26">
        <v>0</v>
      </c>
      <c r="J16" s="29">
        <v>39</v>
      </c>
      <c r="K16" s="29">
        <f t="shared" si="4"/>
        <v>1.95E-2</v>
      </c>
      <c r="L16" s="45">
        <f t="shared" si="0"/>
        <v>-186607650.32422897</v>
      </c>
      <c r="M16" s="45">
        <f t="shared" si="1"/>
        <v>-3638849.1813224652</v>
      </c>
      <c r="O16" s="12" t="s">
        <v>56</v>
      </c>
      <c r="P16" s="3" t="s">
        <v>71</v>
      </c>
      <c r="Q16" s="3">
        <f t="shared" si="2"/>
        <v>1536</v>
      </c>
      <c r="R16" s="3" t="s">
        <v>71</v>
      </c>
      <c r="S16" s="3" t="s">
        <v>73</v>
      </c>
      <c r="T16" s="2" t="s">
        <v>71</v>
      </c>
      <c r="U16" s="23">
        <f t="shared" si="3"/>
        <v>-3638849.1813224652</v>
      </c>
      <c r="W16" s="2"/>
      <c r="X16" s="2"/>
      <c r="Y16" s="3"/>
      <c r="Z16" s="3"/>
      <c r="AA16" s="3"/>
    </row>
    <row r="17" spans="2:27" x14ac:dyDescent="0.3">
      <c r="G17" s="26">
        <v>311</v>
      </c>
      <c r="H17" s="26">
        <v>-16.100000000000001</v>
      </c>
      <c r="I17" s="26">
        <v>0</v>
      </c>
      <c r="J17" s="29">
        <v>39</v>
      </c>
      <c r="K17" s="29">
        <f t="shared" si="4"/>
        <v>1.7550000000000041E-2</v>
      </c>
      <c r="L17" s="45">
        <f t="shared" si="0"/>
        <v>-186607650.32422897</v>
      </c>
      <c r="M17" s="45">
        <f t="shared" si="1"/>
        <v>-3274964.2631902262</v>
      </c>
      <c r="O17" s="12" t="s">
        <v>56</v>
      </c>
      <c r="P17" s="3" t="s">
        <v>71</v>
      </c>
      <c r="Q17" s="3">
        <f t="shared" si="2"/>
        <v>311</v>
      </c>
      <c r="R17" s="3" t="s">
        <v>71</v>
      </c>
      <c r="S17" s="3" t="s">
        <v>73</v>
      </c>
      <c r="T17" s="2" t="s">
        <v>71</v>
      </c>
      <c r="U17" s="23">
        <f t="shared" si="3"/>
        <v>-3274964.2631902262</v>
      </c>
      <c r="W17" s="2"/>
      <c r="X17" s="2"/>
      <c r="Y17" s="3"/>
      <c r="Z17" s="3"/>
      <c r="AA17" s="3"/>
    </row>
    <row r="18" spans="2:27" x14ac:dyDescent="0.3">
      <c r="B18" s="42" t="s">
        <v>65</v>
      </c>
      <c r="C18" s="44">
        <f>MAIN!G44*10^-3</f>
        <v>10.039135257555763</v>
      </c>
      <c r="D18" s="49" t="s">
        <v>7</v>
      </c>
      <c r="G18" s="26">
        <v>1485</v>
      </c>
      <c r="H18" s="26">
        <v>-15.7</v>
      </c>
      <c r="I18" s="26">
        <v>0</v>
      </c>
      <c r="J18" s="29">
        <v>39</v>
      </c>
      <c r="K18" s="29">
        <f t="shared" si="4"/>
        <v>1.5600000000000015E-2</v>
      </c>
      <c r="L18" s="45">
        <f t="shared" si="0"/>
        <v>-186607650.32422897</v>
      </c>
      <c r="M18" s="45">
        <f t="shared" si="1"/>
        <v>-2911079.3450579746</v>
      </c>
      <c r="O18" s="12" t="s">
        <v>56</v>
      </c>
      <c r="P18" s="3" t="s">
        <v>71</v>
      </c>
      <c r="Q18" s="3">
        <f t="shared" si="2"/>
        <v>1485</v>
      </c>
      <c r="R18" s="3" t="s">
        <v>71</v>
      </c>
      <c r="S18" s="3" t="s">
        <v>73</v>
      </c>
      <c r="T18" s="2" t="s">
        <v>71</v>
      </c>
      <c r="U18" s="23">
        <f t="shared" si="3"/>
        <v>-2911079.3450579746</v>
      </c>
      <c r="W18" s="2"/>
      <c r="X18" s="2"/>
      <c r="Y18" s="3"/>
      <c r="Z18" s="3"/>
      <c r="AA18" s="3"/>
    </row>
    <row r="19" spans="2:27" x14ac:dyDescent="0.3">
      <c r="B19" s="42" t="s">
        <v>64</v>
      </c>
      <c r="C19" s="45">
        <f>MAIN!K43</f>
        <v>874793145954174.5</v>
      </c>
      <c r="D19" s="29" t="s">
        <v>66</v>
      </c>
      <c r="G19" s="26">
        <v>1484</v>
      </c>
      <c r="H19" s="26">
        <v>-15.3</v>
      </c>
      <c r="I19" s="26">
        <v>0</v>
      </c>
      <c r="J19" s="29">
        <v>39</v>
      </c>
      <c r="K19" s="29">
        <f t="shared" si="4"/>
        <v>1.559999999999998E-2</v>
      </c>
      <c r="L19" s="45">
        <f t="shared" si="0"/>
        <v>-186607650.32422897</v>
      </c>
      <c r="M19" s="45">
        <f t="shared" si="1"/>
        <v>-2911079.3450579681</v>
      </c>
      <c r="O19" s="12" t="s">
        <v>56</v>
      </c>
      <c r="P19" s="3" t="s">
        <v>71</v>
      </c>
      <c r="Q19" s="3">
        <f t="shared" si="2"/>
        <v>1484</v>
      </c>
      <c r="R19" s="3" t="s">
        <v>71</v>
      </c>
      <c r="S19" s="3" t="s">
        <v>73</v>
      </c>
      <c r="T19" s="2" t="s">
        <v>71</v>
      </c>
      <c r="U19" s="23">
        <f t="shared" si="3"/>
        <v>-2911079.3450579681</v>
      </c>
      <c r="W19" s="2"/>
      <c r="X19" s="2"/>
      <c r="Y19" s="3"/>
      <c r="Z19" s="3"/>
      <c r="AA19" s="3"/>
    </row>
    <row r="20" spans="2:27" x14ac:dyDescent="0.3">
      <c r="B20" s="42" t="s">
        <v>23</v>
      </c>
      <c r="C20" s="51">
        <f>MAIN!H15</f>
        <v>62.214747241932926</v>
      </c>
      <c r="D20" s="51" t="s">
        <v>67</v>
      </c>
      <c r="G20" s="26">
        <v>1483</v>
      </c>
      <c r="H20" s="26">
        <v>-14.9</v>
      </c>
      <c r="I20" s="26">
        <v>0</v>
      </c>
      <c r="J20" s="29">
        <v>39</v>
      </c>
      <c r="K20" s="29">
        <f t="shared" si="4"/>
        <v>1.5600000000000015E-2</v>
      </c>
      <c r="L20" s="45">
        <f t="shared" si="0"/>
        <v>-186607650.32422897</v>
      </c>
      <c r="M20" s="45">
        <f t="shared" si="1"/>
        <v>-2911079.3450579746</v>
      </c>
      <c r="O20" s="12" t="s">
        <v>56</v>
      </c>
      <c r="P20" s="3" t="s">
        <v>71</v>
      </c>
      <c r="Q20" s="3">
        <f t="shared" si="2"/>
        <v>1483</v>
      </c>
      <c r="R20" s="3" t="s">
        <v>71</v>
      </c>
      <c r="S20" s="3" t="s">
        <v>73</v>
      </c>
      <c r="T20" s="2" t="s">
        <v>71</v>
      </c>
      <c r="U20" s="23">
        <f t="shared" si="3"/>
        <v>-2911079.3450579746</v>
      </c>
      <c r="W20" s="2"/>
      <c r="X20" s="2"/>
      <c r="Y20" s="3"/>
      <c r="Z20" s="3"/>
      <c r="AA20" s="3"/>
    </row>
    <row r="21" spans="2:27" x14ac:dyDescent="0.3">
      <c r="B21" s="42" t="s">
        <v>24</v>
      </c>
      <c r="C21" s="51">
        <f>MAIN!H16</f>
        <v>87.138296627269582</v>
      </c>
      <c r="D21" s="51" t="s">
        <v>67</v>
      </c>
      <c r="G21" s="26">
        <v>1482</v>
      </c>
      <c r="H21" s="26">
        <v>-14.5</v>
      </c>
      <c r="I21" s="26">
        <v>0</v>
      </c>
      <c r="J21" s="29">
        <v>39</v>
      </c>
      <c r="K21" s="29">
        <f t="shared" si="4"/>
        <v>1.5600000000000015E-2</v>
      </c>
      <c r="L21" s="45">
        <f t="shared" si="0"/>
        <v>-186607650.32422897</v>
      </c>
      <c r="M21" s="45">
        <f t="shared" si="1"/>
        <v>-2911079.3450579746</v>
      </c>
      <c r="O21" s="12" t="s">
        <v>56</v>
      </c>
      <c r="P21" s="3" t="s">
        <v>71</v>
      </c>
      <c r="Q21" s="3">
        <f t="shared" si="2"/>
        <v>1482</v>
      </c>
      <c r="R21" s="3" t="s">
        <v>71</v>
      </c>
      <c r="S21" s="3" t="s">
        <v>73</v>
      </c>
      <c r="T21" s="2" t="s">
        <v>71</v>
      </c>
      <c r="U21" s="23">
        <f t="shared" si="3"/>
        <v>-2911079.3450579746</v>
      </c>
      <c r="W21" s="2"/>
      <c r="X21" s="2"/>
      <c r="Y21" s="3"/>
      <c r="Z21" s="3"/>
      <c r="AA21" s="3"/>
    </row>
    <row r="22" spans="2:27" x14ac:dyDescent="0.3">
      <c r="B22" s="3"/>
      <c r="C22" s="5"/>
      <c r="D22" s="2"/>
      <c r="G22" s="26">
        <v>1481</v>
      </c>
      <c r="H22" s="26">
        <v>-14.1</v>
      </c>
      <c r="I22" s="26">
        <v>0</v>
      </c>
      <c r="J22" s="29">
        <v>39</v>
      </c>
      <c r="K22" s="29">
        <f t="shared" si="4"/>
        <v>1.5600000000000015E-2</v>
      </c>
      <c r="L22" s="45">
        <f t="shared" si="0"/>
        <v>-186607650.32422897</v>
      </c>
      <c r="M22" s="45">
        <f t="shared" si="1"/>
        <v>-2911079.3450579746</v>
      </c>
      <c r="O22" s="12" t="s">
        <v>56</v>
      </c>
      <c r="P22" s="3" t="s">
        <v>71</v>
      </c>
      <c r="Q22" s="3">
        <f t="shared" si="2"/>
        <v>1481</v>
      </c>
      <c r="R22" s="3" t="s">
        <v>71</v>
      </c>
      <c r="S22" s="3" t="s">
        <v>73</v>
      </c>
      <c r="T22" s="2" t="s">
        <v>71</v>
      </c>
      <c r="U22" s="23">
        <f t="shared" si="3"/>
        <v>-2911079.3450579746</v>
      </c>
      <c r="W22" s="2"/>
      <c r="X22" s="2"/>
      <c r="Y22" s="3"/>
      <c r="Z22" s="3"/>
      <c r="AA22" s="3"/>
    </row>
    <row r="23" spans="2:27" x14ac:dyDescent="0.3">
      <c r="B23" s="3"/>
      <c r="C23" s="5"/>
      <c r="D23" s="3"/>
      <c r="G23" s="26">
        <v>1480</v>
      </c>
      <c r="H23" s="26">
        <v>-13.7</v>
      </c>
      <c r="I23" s="26">
        <v>0</v>
      </c>
      <c r="J23" s="29">
        <v>39</v>
      </c>
      <c r="K23" s="29">
        <f t="shared" si="4"/>
        <v>1.559999999999998E-2</v>
      </c>
      <c r="L23" s="45">
        <f t="shared" si="0"/>
        <v>-186607650.32422897</v>
      </c>
      <c r="M23" s="45">
        <f t="shared" si="1"/>
        <v>-2911079.3450579681</v>
      </c>
      <c r="O23" s="12" t="s">
        <v>56</v>
      </c>
      <c r="P23" s="3" t="s">
        <v>71</v>
      </c>
      <c r="Q23" s="3">
        <f t="shared" si="2"/>
        <v>1480</v>
      </c>
      <c r="R23" s="3" t="s">
        <v>71</v>
      </c>
      <c r="S23" s="3" t="s">
        <v>73</v>
      </c>
      <c r="T23" s="2" t="s">
        <v>71</v>
      </c>
      <c r="U23" s="23">
        <f t="shared" si="3"/>
        <v>-2911079.3450579681</v>
      </c>
      <c r="W23" s="2"/>
      <c r="X23" s="2"/>
      <c r="Y23" s="3"/>
      <c r="Z23" s="3"/>
      <c r="AA23" s="3"/>
    </row>
    <row r="24" spans="2:27" x14ac:dyDescent="0.3">
      <c r="G24" s="26">
        <v>1479</v>
      </c>
      <c r="H24" s="26">
        <v>-13.3</v>
      </c>
      <c r="I24" s="26">
        <v>0</v>
      </c>
      <c r="J24" s="29">
        <v>39</v>
      </c>
      <c r="K24" s="29">
        <f t="shared" si="4"/>
        <v>1.559999999999998E-2</v>
      </c>
      <c r="L24" s="45">
        <f t="shared" si="0"/>
        <v>-186607650.32422897</v>
      </c>
      <c r="M24" s="45">
        <f t="shared" si="1"/>
        <v>-2911079.3450579681</v>
      </c>
      <c r="O24" s="12" t="s">
        <v>56</v>
      </c>
      <c r="P24" s="3" t="s">
        <v>71</v>
      </c>
      <c r="Q24" s="3">
        <f t="shared" si="2"/>
        <v>1479</v>
      </c>
      <c r="R24" s="3" t="s">
        <v>71</v>
      </c>
      <c r="S24" s="3" t="s">
        <v>73</v>
      </c>
      <c r="T24" s="2" t="s">
        <v>71</v>
      </c>
      <c r="U24" s="23">
        <f t="shared" si="3"/>
        <v>-2911079.3450579681</v>
      </c>
      <c r="W24" s="2"/>
      <c r="X24" s="2"/>
      <c r="Y24" s="3"/>
      <c r="Z24" s="3"/>
      <c r="AA24" s="3"/>
    </row>
    <row r="25" spans="2:27" x14ac:dyDescent="0.3">
      <c r="G25" s="26">
        <v>249</v>
      </c>
      <c r="H25" s="26">
        <v>-12.9</v>
      </c>
      <c r="I25" s="26">
        <v>0</v>
      </c>
      <c r="J25" s="29">
        <v>39</v>
      </c>
      <c r="K25" s="29">
        <f t="shared" si="4"/>
        <v>1.5600000000000015E-2</v>
      </c>
      <c r="L25" s="45">
        <f t="shared" si="0"/>
        <v>-186607650.32422897</v>
      </c>
      <c r="M25" s="45">
        <f t="shared" si="1"/>
        <v>-2911079.3450579746</v>
      </c>
      <c r="O25" s="12" t="s">
        <v>56</v>
      </c>
      <c r="P25" s="3" t="s">
        <v>71</v>
      </c>
      <c r="Q25" s="3">
        <f t="shared" si="2"/>
        <v>249</v>
      </c>
      <c r="R25" s="3" t="s">
        <v>71</v>
      </c>
      <c r="S25" s="3" t="s">
        <v>73</v>
      </c>
      <c r="T25" s="2" t="s">
        <v>71</v>
      </c>
      <c r="U25" s="23">
        <f t="shared" si="3"/>
        <v>-2911079.3450579746</v>
      </c>
      <c r="W25" s="2"/>
      <c r="X25" s="2"/>
      <c r="Y25" s="3"/>
      <c r="Z25" s="3"/>
      <c r="AA25" s="3"/>
    </row>
    <row r="26" spans="2:27" x14ac:dyDescent="0.3">
      <c r="G26" s="26">
        <v>1428</v>
      </c>
      <c r="H26" s="26">
        <v>-12.5</v>
      </c>
      <c r="I26" s="26">
        <v>0</v>
      </c>
      <c r="J26" s="29">
        <v>39</v>
      </c>
      <c r="K26" s="29">
        <f t="shared" si="4"/>
        <v>1.5600000000000015E-2</v>
      </c>
      <c r="L26" s="45">
        <f t="shared" si="0"/>
        <v>-186607650.32422897</v>
      </c>
      <c r="M26" s="45">
        <f t="shared" si="1"/>
        <v>-2911079.3450579746</v>
      </c>
      <c r="O26" s="12" t="s">
        <v>56</v>
      </c>
      <c r="P26" s="3" t="s">
        <v>71</v>
      </c>
      <c r="Q26" s="3">
        <f t="shared" si="2"/>
        <v>1428</v>
      </c>
      <c r="R26" s="3" t="s">
        <v>71</v>
      </c>
      <c r="S26" s="3" t="s">
        <v>73</v>
      </c>
      <c r="T26" s="2" t="s">
        <v>71</v>
      </c>
      <c r="U26" s="23">
        <f t="shared" si="3"/>
        <v>-2911079.3450579746</v>
      </c>
      <c r="W26" s="2"/>
      <c r="X26" s="2"/>
      <c r="Y26" s="3"/>
      <c r="Z26" s="3"/>
      <c r="AA26" s="3"/>
    </row>
    <row r="27" spans="2:27" x14ac:dyDescent="0.3">
      <c r="G27" s="26">
        <v>1427</v>
      </c>
      <c r="H27" s="26">
        <v>-12.1</v>
      </c>
      <c r="I27" s="26">
        <v>0</v>
      </c>
      <c r="J27" s="29">
        <v>39</v>
      </c>
      <c r="K27" s="29">
        <f t="shared" si="4"/>
        <v>1.5600000000000015E-2</v>
      </c>
      <c r="L27" s="45">
        <f t="shared" si="0"/>
        <v>-186607650.32422897</v>
      </c>
      <c r="M27" s="45">
        <f t="shared" si="1"/>
        <v>-2911079.3450579746</v>
      </c>
      <c r="O27" s="12" t="s">
        <v>56</v>
      </c>
      <c r="P27" s="3" t="s">
        <v>71</v>
      </c>
      <c r="Q27" s="3">
        <f t="shared" si="2"/>
        <v>1427</v>
      </c>
      <c r="R27" s="3" t="s">
        <v>71</v>
      </c>
      <c r="S27" s="3" t="s">
        <v>73</v>
      </c>
      <c r="T27" s="2" t="s">
        <v>71</v>
      </c>
      <c r="U27" s="23">
        <f t="shared" si="3"/>
        <v>-2911079.3450579746</v>
      </c>
      <c r="W27" s="2"/>
      <c r="X27" s="2"/>
      <c r="Y27" s="3"/>
      <c r="Z27" s="3"/>
      <c r="AA27" s="3"/>
    </row>
    <row r="28" spans="2:27" x14ac:dyDescent="0.3">
      <c r="G28" s="26">
        <v>1426</v>
      </c>
      <c r="H28" s="26">
        <v>-11.7</v>
      </c>
      <c r="I28" s="26">
        <v>0</v>
      </c>
      <c r="J28" s="29">
        <v>39</v>
      </c>
      <c r="K28" s="29">
        <f t="shared" si="4"/>
        <v>1.559999999999998E-2</v>
      </c>
      <c r="L28" s="45">
        <f t="shared" si="0"/>
        <v>-186607650.32422897</v>
      </c>
      <c r="M28" s="45">
        <f t="shared" si="1"/>
        <v>-2911079.3450579681</v>
      </c>
      <c r="O28" s="12" t="s">
        <v>56</v>
      </c>
      <c r="P28" s="3" t="s">
        <v>71</v>
      </c>
      <c r="Q28" s="3">
        <f t="shared" si="2"/>
        <v>1426</v>
      </c>
      <c r="R28" s="3" t="s">
        <v>71</v>
      </c>
      <c r="S28" s="3" t="s">
        <v>73</v>
      </c>
      <c r="T28" s="2" t="s">
        <v>71</v>
      </c>
      <c r="U28" s="23">
        <f t="shared" si="3"/>
        <v>-2911079.3450579681</v>
      </c>
      <c r="W28" s="2"/>
      <c r="X28" s="2"/>
      <c r="Y28" s="3"/>
      <c r="Z28" s="3"/>
      <c r="AA28" s="3"/>
    </row>
    <row r="29" spans="2:27" x14ac:dyDescent="0.3">
      <c r="G29" s="26">
        <v>1425</v>
      </c>
      <c r="H29" s="26">
        <v>-11.3</v>
      </c>
      <c r="I29" s="26">
        <v>0</v>
      </c>
      <c r="J29" s="29">
        <v>39</v>
      </c>
      <c r="K29" s="29">
        <f t="shared" si="4"/>
        <v>1.559999999999998E-2</v>
      </c>
      <c r="L29" s="45">
        <f t="shared" si="0"/>
        <v>-186607650.32422897</v>
      </c>
      <c r="M29" s="45">
        <f t="shared" si="1"/>
        <v>-2911079.3450579681</v>
      </c>
      <c r="O29" s="12" t="s">
        <v>56</v>
      </c>
      <c r="P29" s="3" t="s">
        <v>71</v>
      </c>
      <c r="Q29" s="3">
        <f t="shared" si="2"/>
        <v>1425</v>
      </c>
      <c r="R29" s="3" t="s">
        <v>71</v>
      </c>
      <c r="S29" s="3" t="s">
        <v>73</v>
      </c>
      <c r="T29" s="2" t="s">
        <v>71</v>
      </c>
      <c r="U29" s="23">
        <f t="shared" si="3"/>
        <v>-2911079.3450579681</v>
      </c>
      <c r="W29" s="2"/>
      <c r="X29" s="2"/>
      <c r="Y29" s="3"/>
      <c r="Z29" s="3"/>
      <c r="AA29" s="3"/>
    </row>
    <row r="30" spans="2:27" x14ac:dyDescent="0.3">
      <c r="G30" s="26">
        <v>1424</v>
      </c>
      <c r="H30" s="26">
        <v>-10.9</v>
      </c>
      <c r="I30" s="26">
        <v>0</v>
      </c>
      <c r="J30" s="29">
        <v>39</v>
      </c>
      <c r="K30" s="29">
        <f t="shared" si="4"/>
        <v>1.5600000000000015E-2</v>
      </c>
      <c r="L30" s="45">
        <f t="shared" si="0"/>
        <v>-186607650.32422897</v>
      </c>
      <c r="M30" s="45">
        <f t="shared" si="1"/>
        <v>-2911079.3450579746</v>
      </c>
      <c r="O30" s="12" t="s">
        <v>56</v>
      </c>
      <c r="P30" s="3" t="s">
        <v>71</v>
      </c>
      <c r="Q30" s="3">
        <f t="shared" si="2"/>
        <v>1424</v>
      </c>
      <c r="R30" s="3" t="s">
        <v>71</v>
      </c>
      <c r="S30" s="3" t="s">
        <v>73</v>
      </c>
      <c r="T30" s="2" t="s">
        <v>71</v>
      </c>
      <c r="U30" s="23">
        <f t="shared" si="3"/>
        <v>-2911079.3450579746</v>
      </c>
      <c r="W30" s="2"/>
      <c r="X30" s="2"/>
      <c r="Y30" s="3"/>
      <c r="Z30" s="3"/>
      <c r="AA30" s="3"/>
    </row>
    <row r="31" spans="2:27" x14ac:dyDescent="0.3">
      <c r="G31" s="26">
        <v>1423</v>
      </c>
      <c r="H31" s="26">
        <v>-10.5</v>
      </c>
      <c r="I31" s="26">
        <v>0</v>
      </c>
      <c r="J31" s="29">
        <v>39</v>
      </c>
      <c r="K31" s="29">
        <f t="shared" si="4"/>
        <v>1.5600000000000015E-2</v>
      </c>
      <c r="L31" s="45">
        <f t="shared" si="0"/>
        <v>-186607650.32422897</v>
      </c>
      <c r="M31" s="45">
        <f t="shared" si="1"/>
        <v>-2911079.3450579746</v>
      </c>
      <c r="O31" s="12" t="s">
        <v>56</v>
      </c>
      <c r="P31" s="3" t="s">
        <v>71</v>
      </c>
      <c r="Q31" s="3">
        <f t="shared" si="2"/>
        <v>1423</v>
      </c>
      <c r="R31" s="3" t="s">
        <v>71</v>
      </c>
      <c r="S31" s="3" t="s">
        <v>73</v>
      </c>
      <c r="T31" s="2" t="s">
        <v>71</v>
      </c>
      <c r="U31" s="23">
        <f t="shared" si="3"/>
        <v>-2911079.3450579746</v>
      </c>
      <c r="W31" s="2"/>
      <c r="X31" s="2"/>
      <c r="Y31" s="3"/>
      <c r="Z31" s="3"/>
      <c r="AA31" s="3"/>
    </row>
    <row r="32" spans="2:27" x14ac:dyDescent="0.3">
      <c r="G32" s="26">
        <v>1422</v>
      </c>
      <c r="H32" s="26">
        <v>-10.1</v>
      </c>
      <c r="I32" s="26">
        <v>0</v>
      </c>
      <c r="J32" s="29">
        <v>39</v>
      </c>
      <c r="K32" s="29">
        <f t="shared" si="4"/>
        <v>1.5600000000000015E-2</v>
      </c>
      <c r="L32" s="45">
        <f t="shared" si="0"/>
        <v>-186607650.32422897</v>
      </c>
      <c r="M32" s="45">
        <f t="shared" si="1"/>
        <v>-2911079.3450579746</v>
      </c>
      <c r="O32" s="12" t="s">
        <v>56</v>
      </c>
      <c r="P32" s="3" t="s">
        <v>71</v>
      </c>
      <c r="Q32" s="3">
        <f t="shared" si="2"/>
        <v>1422</v>
      </c>
      <c r="R32" s="3" t="s">
        <v>71</v>
      </c>
      <c r="S32" s="3" t="s">
        <v>73</v>
      </c>
      <c r="T32" s="2" t="s">
        <v>71</v>
      </c>
      <c r="U32" s="23">
        <f t="shared" si="3"/>
        <v>-2911079.3450579746</v>
      </c>
      <c r="W32" s="2"/>
      <c r="X32" s="2"/>
      <c r="Y32" s="3"/>
      <c r="Z32" s="3"/>
      <c r="AA32" s="3"/>
    </row>
    <row r="33" spans="7:27" x14ac:dyDescent="0.3">
      <c r="G33" s="26">
        <v>187</v>
      </c>
      <c r="H33" s="26">
        <v>-9.6999999999999993</v>
      </c>
      <c r="I33" s="26">
        <v>0</v>
      </c>
      <c r="J33" s="29">
        <v>39</v>
      </c>
      <c r="K33" s="29">
        <f t="shared" si="4"/>
        <v>1.584375E-2</v>
      </c>
      <c r="L33" s="45">
        <f t="shared" si="0"/>
        <v>-186607650.32422897</v>
      </c>
      <c r="M33" s="45">
        <f t="shared" si="1"/>
        <v>-2956564.9598245029</v>
      </c>
      <c r="O33" s="12" t="s">
        <v>56</v>
      </c>
      <c r="P33" s="3" t="s">
        <v>71</v>
      </c>
      <c r="Q33" s="3">
        <f t="shared" si="2"/>
        <v>187</v>
      </c>
      <c r="R33" s="3" t="s">
        <v>71</v>
      </c>
      <c r="S33" s="3" t="s">
        <v>73</v>
      </c>
      <c r="T33" s="2" t="s">
        <v>71</v>
      </c>
      <c r="U33" s="23">
        <f t="shared" si="3"/>
        <v>-2956564.9598245029</v>
      </c>
      <c r="W33" s="2"/>
      <c r="X33" s="2"/>
      <c r="Y33" s="3"/>
      <c r="Z33" s="3"/>
      <c r="AA33" s="3"/>
    </row>
    <row r="34" spans="7:27" x14ac:dyDescent="0.3">
      <c r="G34" s="26">
        <v>1371</v>
      </c>
      <c r="H34" s="26">
        <v>-9.2874999999999996</v>
      </c>
      <c r="I34" s="26">
        <v>0</v>
      </c>
      <c r="J34" s="29">
        <v>39</v>
      </c>
      <c r="K34" s="29">
        <f t="shared" si="4"/>
        <v>1.6087499999999984E-2</v>
      </c>
      <c r="L34" s="45">
        <f t="shared" si="0"/>
        <v>-186607650.32422897</v>
      </c>
      <c r="M34" s="45">
        <f t="shared" si="1"/>
        <v>-3002050.5745910304</v>
      </c>
      <c r="O34" s="12" t="s">
        <v>56</v>
      </c>
      <c r="P34" s="3" t="s">
        <v>71</v>
      </c>
      <c r="Q34" s="3">
        <f t="shared" si="2"/>
        <v>1371</v>
      </c>
      <c r="R34" s="3" t="s">
        <v>71</v>
      </c>
      <c r="S34" s="3" t="s">
        <v>73</v>
      </c>
      <c r="T34" s="2" t="s">
        <v>71</v>
      </c>
      <c r="U34" s="23">
        <f t="shared" si="3"/>
        <v>-3002050.5745910304</v>
      </c>
      <c r="W34" s="2"/>
      <c r="X34" s="2"/>
      <c r="Y34" s="3"/>
      <c r="Z34" s="3"/>
      <c r="AA34" s="3"/>
    </row>
    <row r="35" spans="7:27" x14ac:dyDescent="0.3">
      <c r="G35" s="26">
        <v>1370</v>
      </c>
      <c r="H35" s="26">
        <v>-8.875</v>
      </c>
      <c r="I35" s="26">
        <v>0</v>
      </c>
      <c r="J35" s="29">
        <v>39</v>
      </c>
      <c r="K35" s="29">
        <f t="shared" si="4"/>
        <v>1.6087499999999984E-2</v>
      </c>
      <c r="L35" s="45">
        <f t="shared" si="0"/>
        <v>-186607650.32422897</v>
      </c>
      <c r="M35" s="45">
        <f t="shared" si="1"/>
        <v>-3002050.5745910304</v>
      </c>
      <c r="O35" s="12" t="s">
        <v>56</v>
      </c>
      <c r="P35" s="3" t="s">
        <v>71</v>
      </c>
      <c r="Q35" s="3">
        <f t="shared" si="2"/>
        <v>1370</v>
      </c>
      <c r="R35" s="3" t="s">
        <v>71</v>
      </c>
      <c r="S35" s="3" t="s">
        <v>73</v>
      </c>
      <c r="T35" s="2" t="s">
        <v>71</v>
      </c>
      <c r="U35" s="23">
        <f t="shared" si="3"/>
        <v>-3002050.5745910304</v>
      </c>
      <c r="W35" s="2"/>
      <c r="X35" s="2"/>
      <c r="Y35" s="3"/>
      <c r="Z35" s="3"/>
      <c r="AA35" s="3"/>
    </row>
    <row r="36" spans="7:27" x14ac:dyDescent="0.3">
      <c r="G36" s="26">
        <v>1369</v>
      </c>
      <c r="H36" s="26">
        <v>-8.4625000000000004</v>
      </c>
      <c r="I36" s="26">
        <v>0</v>
      </c>
      <c r="J36" s="29">
        <v>39</v>
      </c>
      <c r="K36" s="29">
        <f t="shared" si="4"/>
        <v>1.6087499999999984E-2</v>
      </c>
      <c r="L36" s="45">
        <f t="shared" si="0"/>
        <v>-186607650.32422897</v>
      </c>
      <c r="M36" s="45">
        <f t="shared" si="1"/>
        <v>-3002050.5745910304</v>
      </c>
      <c r="O36" s="12" t="s">
        <v>56</v>
      </c>
      <c r="P36" s="3" t="s">
        <v>71</v>
      </c>
      <c r="Q36" s="3">
        <f t="shared" si="2"/>
        <v>1369</v>
      </c>
      <c r="R36" s="3" t="s">
        <v>71</v>
      </c>
      <c r="S36" s="3" t="s">
        <v>73</v>
      </c>
      <c r="T36" s="2" t="s">
        <v>71</v>
      </c>
      <c r="U36" s="23">
        <f t="shared" si="3"/>
        <v>-3002050.5745910304</v>
      </c>
      <c r="W36" s="2"/>
      <c r="X36" s="2"/>
      <c r="Y36" s="3"/>
      <c r="Z36" s="3"/>
      <c r="AA36" s="3"/>
    </row>
    <row r="37" spans="7:27" x14ac:dyDescent="0.3">
      <c r="G37" s="26">
        <v>1368</v>
      </c>
      <c r="H37" s="26">
        <v>-8.0500000000000007</v>
      </c>
      <c r="I37" s="26">
        <v>0</v>
      </c>
      <c r="J37" s="29">
        <v>39</v>
      </c>
      <c r="K37" s="29">
        <f t="shared" si="4"/>
        <v>1.6087500000000001E-2</v>
      </c>
      <c r="L37" s="45">
        <f t="shared" si="0"/>
        <v>-186607650.32422897</v>
      </c>
      <c r="M37" s="45">
        <f t="shared" si="1"/>
        <v>-3002050.5745910336</v>
      </c>
      <c r="O37" s="12" t="s">
        <v>56</v>
      </c>
      <c r="P37" s="3" t="s">
        <v>71</v>
      </c>
      <c r="Q37" s="3">
        <f t="shared" si="2"/>
        <v>1368</v>
      </c>
      <c r="R37" s="3" t="s">
        <v>71</v>
      </c>
      <c r="S37" s="3" t="s">
        <v>73</v>
      </c>
      <c r="T37" s="2" t="s">
        <v>71</v>
      </c>
      <c r="U37" s="23">
        <f t="shared" si="3"/>
        <v>-3002050.5745910336</v>
      </c>
      <c r="W37" s="2"/>
      <c r="X37" s="2"/>
      <c r="Y37" s="3"/>
      <c r="Z37" s="3"/>
      <c r="AA37" s="3"/>
    </row>
    <row r="38" spans="7:27" x14ac:dyDescent="0.3">
      <c r="G38" s="26">
        <v>1367</v>
      </c>
      <c r="H38" s="26">
        <v>-7.6375000000000002</v>
      </c>
      <c r="I38" s="26">
        <v>0</v>
      </c>
      <c r="J38" s="29">
        <v>39</v>
      </c>
      <c r="K38" s="29">
        <f t="shared" si="4"/>
        <v>1.6087500000000022E-2</v>
      </c>
      <c r="L38" s="45">
        <f t="shared" si="0"/>
        <v>-186607650.32422897</v>
      </c>
      <c r="M38" s="45">
        <f t="shared" si="1"/>
        <v>-3002050.5745910378</v>
      </c>
      <c r="O38" s="12" t="s">
        <v>56</v>
      </c>
      <c r="P38" s="3" t="s">
        <v>71</v>
      </c>
      <c r="Q38" s="3">
        <f t="shared" si="2"/>
        <v>1367</v>
      </c>
      <c r="R38" s="3" t="s">
        <v>71</v>
      </c>
      <c r="S38" s="3" t="s">
        <v>73</v>
      </c>
      <c r="T38" s="2" t="s">
        <v>71</v>
      </c>
      <c r="U38" s="23">
        <f t="shared" si="3"/>
        <v>-3002050.5745910378</v>
      </c>
      <c r="W38" s="2"/>
      <c r="X38" s="2"/>
      <c r="Y38" s="3"/>
      <c r="Z38" s="3"/>
      <c r="AA38" s="3"/>
    </row>
    <row r="39" spans="7:27" x14ac:dyDescent="0.3">
      <c r="G39" s="26">
        <v>1366</v>
      </c>
      <c r="H39" s="26">
        <v>-7.2249999999999996</v>
      </c>
      <c r="I39" s="26">
        <v>0</v>
      </c>
      <c r="J39" s="29">
        <v>39</v>
      </c>
      <c r="K39" s="29">
        <f t="shared" si="4"/>
        <v>1.6087500000000001E-2</v>
      </c>
      <c r="L39" s="45">
        <f t="shared" si="0"/>
        <v>-186607650.32422897</v>
      </c>
      <c r="M39" s="45">
        <f t="shared" si="1"/>
        <v>-3002050.5745910336</v>
      </c>
      <c r="O39" s="12" t="s">
        <v>56</v>
      </c>
      <c r="P39" s="3" t="s">
        <v>71</v>
      </c>
      <c r="Q39" s="3">
        <f t="shared" si="2"/>
        <v>1366</v>
      </c>
      <c r="R39" s="3" t="s">
        <v>71</v>
      </c>
      <c r="S39" s="3" t="s">
        <v>73</v>
      </c>
      <c r="T39" s="2" t="s">
        <v>71</v>
      </c>
      <c r="U39" s="23">
        <f t="shared" si="3"/>
        <v>-3002050.5745910336</v>
      </c>
      <c r="W39" s="2"/>
      <c r="X39" s="2"/>
      <c r="Y39" s="3"/>
      <c r="Z39" s="3"/>
      <c r="AA39" s="3"/>
    </row>
    <row r="40" spans="7:27" x14ac:dyDescent="0.3">
      <c r="G40" s="26">
        <v>1365</v>
      </c>
      <c r="H40" s="26">
        <v>-6.8125</v>
      </c>
      <c r="I40" s="26">
        <v>0</v>
      </c>
      <c r="J40" s="29">
        <v>39</v>
      </c>
      <c r="K40" s="29">
        <f t="shared" si="4"/>
        <v>1.6087499999999984E-2</v>
      </c>
      <c r="L40" s="45">
        <f t="shared" si="0"/>
        <v>-186607650.32422897</v>
      </c>
      <c r="M40" s="45">
        <f t="shared" si="1"/>
        <v>-3002050.5745910304</v>
      </c>
      <c r="O40" s="12" t="s">
        <v>56</v>
      </c>
      <c r="P40" s="3" t="s">
        <v>71</v>
      </c>
      <c r="Q40" s="3">
        <f t="shared" si="2"/>
        <v>1365</v>
      </c>
      <c r="R40" s="3" t="s">
        <v>71</v>
      </c>
      <c r="S40" s="3" t="s">
        <v>73</v>
      </c>
      <c r="T40" s="2" t="s">
        <v>71</v>
      </c>
      <c r="U40" s="23">
        <f t="shared" si="3"/>
        <v>-3002050.5745910304</v>
      </c>
      <c r="W40" s="2"/>
      <c r="X40" s="2"/>
      <c r="Y40" s="3"/>
      <c r="Z40" s="3"/>
      <c r="AA40" s="3"/>
    </row>
    <row r="41" spans="7:27" x14ac:dyDescent="0.3">
      <c r="G41" s="26">
        <v>125</v>
      </c>
      <c r="H41" s="26">
        <v>-6.4</v>
      </c>
      <c r="I41" s="26">
        <v>0</v>
      </c>
      <c r="J41" s="29">
        <v>39</v>
      </c>
      <c r="K41" s="29">
        <f t="shared" si="4"/>
        <v>1.584375E-2</v>
      </c>
      <c r="L41" s="45">
        <f t="shared" si="0"/>
        <v>-186607650.32422897</v>
      </c>
      <c r="M41" s="45">
        <f t="shared" si="1"/>
        <v>-2956564.9598245029</v>
      </c>
      <c r="O41" s="12" t="s">
        <v>56</v>
      </c>
      <c r="P41" s="3" t="s">
        <v>71</v>
      </c>
      <c r="Q41" s="3">
        <f t="shared" si="2"/>
        <v>125</v>
      </c>
      <c r="R41" s="3" t="s">
        <v>71</v>
      </c>
      <c r="S41" s="3" t="s">
        <v>73</v>
      </c>
      <c r="T41" s="2" t="s">
        <v>71</v>
      </c>
      <c r="U41" s="23">
        <f t="shared" si="3"/>
        <v>-2956564.9598245029</v>
      </c>
      <c r="W41" s="2"/>
      <c r="X41" s="2"/>
      <c r="Y41" s="3"/>
      <c r="Z41" s="3"/>
      <c r="AA41" s="3"/>
    </row>
    <row r="42" spans="7:27" x14ac:dyDescent="0.3">
      <c r="G42" s="26">
        <v>1314</v>
      </c>
      <c r="H42" s="26">
        <v>-6</v>
      </c>
      <c r="I42" s="26">
        <v>0</v>
      </c>
      <c r="J42" s="29">
        <v>39</v>
      </c>
      <c r="K42" s="29">
        <f t="shared" si="4"/>
        <v>1.5600000000000015E-2</v>
      </c>
      <c r="L42" s="45">
        <f t="shared" si="0"/>
        <v>-186607650.32422897</v>
      </c>
      <c r="M42" s="45">
        <f t="shared" si="1"/>
        <v>-2911079.3450579746</v>
      </c>
      <c r="O42" s="12" t="s">
        <v>56</v>
      </c>
      <c r="P42" s="3" t="s">
        <v>71</v>
      </c>
      <c r="Q42" s="3">
        <f t="shared" si="2"/>
        <v>1314</v>
      </c>
      <c r="R42" s="3" t="s">
        <v>71</v>
      </c>
      <c r="S42" s="3" t="s">
        <v>73</v>
      </c>
      <c r="T42" s="2" t="s">
        <v>71</v>
      </c>
      <c r="U42" s="23">
        <f t="shared" si="3"/>
        <v>-2911079.3450579746</v>
      </c>
      <c r="W42" s="2"/>
      <c r="X42" s="2"/>
      <c r="Y42" s="3"/>
      <c r="Z42" s="3"/>
      <c r="AA42" s="3"/>
    </row>
    <row r="43" spans="7:27" x14ac:dyDescent="0.3">
      <c r="G43" s="26">
        <v>1313</v>
      </c>
      <c r="H43" s="26">
        <v>-5.6</v>
      </c>
      <c r="I43" s="26">
        <v>0</v>
      </c>
      <c r="J43" s="29">
        <v>39</v>
      </c>
      <c r="K43" s="29">
        <f t="shared" si="4"/>
        <v>1.5599999999999996E-2</v>
      </c>
      <c r="L43" s="45">
        <f t="shared" si="0"/>
        <v>-186607650.32422897</v>
      </c>
      <c r="M43" s="45">
        <f t="shared" si="1"/>
        <v>-2911079.3450579713</v>
      </c>
      <c r="O43" s="12" t="s">
        <v>56</v>
      </c>
      <c r="P43" s="3" t="s">
        <v>71</v>
      </c>
      <c r="Q43" s="3">
        <f t="shared" si="2"/>
        <v>1313</v>
      </c>
      <c r="R43" s="3" t="s">
        <v>71</v>
      </c>
      <c r="S43" s="3" t="s">
        <v>73</v>
      </c>
      <c r="T43" s="2" t="s">
        <v>71</v>
      </c>
      <c r="U43" s="23">
        <f t="shared" si="3"/>
        <v>-2911079.3450579713</v>
      </c>
      <c r="W43" s="2"/>
      <c r="X43" s="2"/>
      <c r="Y43" s="3"/>
      <c r="Z43" s="3"/>
      <c r="AA43" s="3"/>
    </row>
    <row r="44" spans="7:27" x14ac:dyDescent="0.3">
      <c r="G44" s="26">
        <v>1312</v>
      </c>
      <c r="H44" s="26">
        <v>-5.2</v>
      </c>
      <c r="I44" s="26">
        <v>0</v>
      </c>
      <c r="J44" s="29">
        <v>39</v>
      </c>
      <c r="K44" s="29">
        <f t="shared" si="4"/>
        <v>1.5599999999999996E-2</v>
      </c>
      <c r="L44" s="45">
        <f t="shared" si="0"/>
        <v>-186607650.32422897</v>
      </c>
      <c r="M44" s="45">
        <f t="shared" si="1"/>
        <v>-2911079.3450579713</v>
      </c>
      <c r="O44" s="12" t="s">
        <v>56</v>
      </c>
      <c r="P44" s="3" t="s">
        <v>71</v>
      </c>
      <c r="Q44" s="3">
        <f t="shared" si="2"/>
        <v>1312</v>
      </c>
      <c r="R44" s="3" t="s">
        <v>71</v>
      </c>
      <c r="S44" s="3" t="s">
        <v>73</v>
      </c>
      <c r="T44" s="2" t="s">
        <v>71</v>
      </c>
      <c r="U44" s="23">
        <f t="shared" si="3"/>
        <v>-2911079.3450579713</v>
      </c>
      <c r="W44" s="2"/>
      <c r="X44" s="2"/>
      <c r="Y44" s="3"/>
      <c r="Z44" s="3"/>
      <c r="AA44" s="3"/>
    </row>
    <row r="45" spans="7:27" x14ac:dyDescent="0.3">
      <c r="G45" s="26">
        <v>1311</v>
      </c>
      <c r="H45" s="26">
        <v>-4.8</v>
      </c>
      <c r="I45" s="26">
        <v>0</v>
      </c>
      <c r="J45" s="29">
        <v>39</v>
      </c>
      <c r="K45" s="29">
        <f t="shared" si="4"/>
        <v>1.5599999999999996E-2</v>
      </c>
      <c r="L45" s="45">
        <f t="shared" si="0"/>
        <v>-186607650.32422897</v>
      </c>
      <c r="M45" s="45">
        <f t="shared" si="1"/>
        <v>-2911079.3450579713</v>
      </c>
      <c r="O45" s="12" t="s">
        <v>56</v>
      </c>
      <c r="P45" s="3" t="s">
        <v>71</v>
      </c>
      <c r="Q45" s="3">
        <f t="shared" si="2"/>
        <v>1311</v>
      </c>
      <c r="R45" s="3" t="s">
        <v>71</v>
      </c>
      <c r="S45" s="3" t="s">
        <v>73</v>
      </c>
      <c r="T45" s="2" t="s">
        <v>71</v>
      </c>
      <c r="U45" s="23">
        <f t="shared" si="3"/>
        <v>-2911079.3450579713</v>
      </c>
      <c r="W45" s="2"/>
      <c r="X45" s="2"/>
      <c r="Y45" s="3"/>
      <c r="Z45" s="3"/>
      <c r="AA45" s="3"/>
    </row>
    <row r="46" spans="7:27" x14ac:dyDescent="0.3">
      <c r="G46" s="26">
        <v>1310</v>
      </c>
      <c r="H46" s="26">
        <v>-4.4000000000000004</v>
      </c>
      <c r="I46" s="26">
        <v>0</v>
      </c>
      <c r="J46" s="29">
        <v>39</v>
      </c>
      <c r="K46" s="29">
        <f t="shared" si="4"/>
        <v>1.5599999999999996E-2</v>
      </c>
      <c r="L46" s="45">
        <f t="shared" si="0"/>
        <v>-186607650.32422897</v>
      </c>
      <c r="M46" s="45">
        <f t="shared" si="1"/>
        <v>-2911079.3450579713</v>
      </c>
      <c r="O46" s="12" t="s">
        <v>56</v>
      </c>
      <c r="P46" s="3" t="s">
        <v>71</v>
      </c>
      <c r="Q46" s="3">
        <f t="shared" si="2"/>
        <v>1310</v>
      </c>
      <c r="R46" s="3" t="s">
        <v>71</v>
      </c>
      <c r="S46" s="3" t="s">
        <v>73</v>
      </c>
      <c r="T46" s="2" t="s">
        <v>71</v>
      </c>
      <c r="U46" s="23">
        <f t="shared" si="3"/>
        <v>-2911079.3450579713</v>
      </c>
      <c r="W46" s="2"/>
      <c r="X46" s="2"/>
      <c r="Y46" s="3"/>
      <c r="Z46" s="3"/>
      <c r="AA46" s="3"/>
    </row>
    <row r="47" spans="7:27" x14ac:dyDescent="0.3">
      <c r="G47" s="26">
        <v>1309</v>
      </c>
      <c r="H47" s="26">
        <v>-4</v>
      </c>
      <c r="I47" s="26">
        <v>0</v>
      </c>
      <c r="J47" s="29">
        <v>39</v>
      </c>
      <c r="K47" s="29">
        <f t="shared" si="4"/>
        <v>1.5600000000000004E-2</v>
      </c>
      <c r="L47" s="45">
        <f t="shared" si="0"/>
        <v>-186607650.32422897</v>
      </c>
      <c r="M47" s="45">
        <f t="shared" si="1"/>
        <v>-2911079.3450579727</v>
      </c>
      <c r="O47" s="12" t="s">
        <v>56</v>
      </c>
      <c r="P47" s="3" t="s">
        <v>71</v>
      </c>
      <c r="Q47" s="3">
        <f t="shared" si="2"/>
        <v>1309</v>
      </c>
      <c r="R47" s="3" t="s">
        <v>71</v>
      </c>
      <c r="S47" s="3" t="s">
        <v>73</v>
      </c>
      <c r="T47" s="2" t="s">
        <v>71</v>
      </c>
      <c r="U47" s="23">
        <f t="shared" si="3"/>
        <v>-2911079.3450579727</v>
      </c>
      <c r="W47" s="2"/>
      <c r="X47" s="2"/>
      <c r="Y47" s="3"/>
      <c r="Z47" s="3"/>
      <c r="AA47" s="3"/>
    </row>
    <row r="48" spans="7:27" x14ac:dyDescent="0.3">
      <c r="G48" s="26">
        <v>1308</v>
      </c>
      <c r="H48" s="26">
        <v>-3.6</v>
      </c>
      <c r="I48" s="26">
        <v>0</v>
      </c>
      <c r="J48" s="29">
        <v>39</v>
      </c>
      <c r="K48" s="29">
        <f t="shared" si="4"/>
        <v>1.5599999999999996E-2</v>
      </c>
      <c r="L48" s="45">
        <f t="shared" si="0"/>
        <v>-186607650.32422897</v>
      </c>
      <c r="M48" s="45">
        <f t="shared" si="1"/>
        <v>-2911079.3450579713</v>
      </c>
      <c r="O48" s="12" t="s">
        <v>56</v>
      </c>
      <c r="P48" s="3" t="s">
        <v>71</v>
      </c>
      <c r="Q48" s="3">
        <f t="shared" si="2"/>
        <v>1308</v>
      </c>
      <c r="R48" s="3" t="s">
        <v>71</v>
      </c>
      <c r="S48" s="3" t="s">
        <v>73</v>
      </c>
      <c r="T48" s="2" t="s">
        <v>71</v>
      </c>
      <c r="U48" s="23">
        <f t="shared" si="3"/>
        <v>-2911079.3450579713</v>
      </c>
      <c r="W48" s="2"/>
      <c r="X48" s="2"/>
      <c r="Y48" s="3"/>
      <c r="Z48" s="3"/>
      <c r="AA48" s="3"/>
    </row>
    <row r="49" spans="7:27" x14ac:dyDescent="0.3">
      <c r="G49" s="26">
        <v>63</v>
      </c>
      <c r="H49" s="26">
        <v>-3.2</v>
      </c>
      <c r="I49" s="26">
        <v>0</v>
      </c>
      <c r="J49" s="29">
        <v>39</v>
      </c>
      <c r="K49" s="29">
        <f t="shared" si="4"/>
        <v>1.5600000000000004E-2</v>
      </c>
      <c r="L49" s="45">
        <f t="shared" si="0"/>
        <v>-186607650.32422897</v>
      </c>
      <c r="M49" s="45">
        <f t="shared" si="1"/>
        <v>-2911079.3450579727</v>
      </c>
      <c r="O49" s="12" t="s">
        <v>56</v>
      </c>
      <c r="P49" s="3" t="s">
        <v>71</v>
      </c>
      <c r="Q49" s="3">
        <f t="shared" si="2"/>
        <v>63</v>
      </c>
      <c r="R49" s="3" t="s">
        <v>71</v>
      </c>
      <c r="S49" s="3" t="s">
        <v>73</v>
      </c>
      <c r="T49" s="2" t="s">
        <v>71</v>
      </c>
      <c r="U49" s="23">
        <f t="shared" si="3"/>
        <v>-2911079.3450579727</v>
      </c>
      <c r="W49" s="2"/>
      <c r="X49" s="2"/>
      <c r="Y49" s="3"/>
      <c r="Z49" s="3"/>
      <c r="AA49" s="3"/>
    </row>
    <row r="50" spans="7:27" x14ac:dyDescent="0.3">
      <c r="G50" s="26">
        <v>1257</v>
      </c>
      <c r="H50" s="26">
        <v>-2.8</v>
      </c>
      <c r="I50" s="26">
        <v>0</v>
      </c>
      <c r="J50" s="29">
        <v>39</v>
      </c>
      <c r="K50" s="29">
        <f t="shared" si="4"/>
        <v>1.5600000000000004E-2</v>
      </c>
      <c r="L50" s="45">
        <f t="shared" si="0"/>
        <v>-186607650.32422897</v>
      </c>
      <c r="M50" s="45">
        <f t="shared" si="1"/>
        <v>-2911079.3450579727</v>
      </c>
      <c r="O50" s="12" t="s">
        <v>56</v>
      </c>
      <c r="P50" s="3" t="s">
        <v>71</v>
      </c>
      <c r="Q50" s="3">
        <f t="shared" si="2"/>
        <v>1257</v>
      </c>
      <c r="R50" s="3" t="s">
        <v>71</v>
      </c>
      <c r="S50" s="3" t="s">
        <v>73</v>
      </c>
      <c r="T50" s="2" t="s">
        <v>71</v>
      </c>
      <c r="U50" s="23">
        <f t="shared" si="3"/>
        <v>-2911079.3450579727</v>
      </c>
      <c r="W50" s="2"/>
      <c r="X50" s="2"/>
      <c r="Y50" s="3"/>
      <c r="Z50" s="3"/>
      <c r="AA50" s="3"/>
    </row>
    <row r="51" spans="7:27" x14ac:dyDescent="0.3">
      <c r="G51" s="26">
        <v>1256</v>
      </c>
      <c r="H51" s="26">
        <v>-2.4</v>
      </c>
      <c r="I51" s="26">
        <v>0</v>
      </c>
      <c r="J51" s="29">
        <v>39</v>
      </c>
      <c r="K51" s="29">
        <f t="shared" si="4"/>
        <v>1.5599999999999996E-2</v>
      </c>
      <c r="L51" s="45">
        <f t="shared" si="0"/>
        <v>-186607650.32422897</v>
      </c>
      <c r="M51" s="45">
        <f t="shared" si="1"/>
        <v>-2911079.3450579713</v>
      </c>
      <c r="O51" s="12" t="s">
        <v>56</v>
      </c>
      <c r="P51" s="3" t="s">
        <v>71</v>
      </c>
      <c r="Q51" s="3">
        <f t="shared" si="2"/>
        <v>1256</v>
      </c>
      <c r="R51" s="3" t="s">
        <v>71</v>
      </c>
      <c r="S51" s="3" t="s">
        <v>73</v>
      </c>
      <c r="T51" s="2" t="s">
        <v>71</v>
      </c>
      <c r="U51" s="23">
        <f t="shared" si="3"/>
        <v>-2911079.3450579713</v>
      </c>
      <c r="W51" s="2"/>
      <c r="X51" s="2"/>
      <c r="Y51" s="3"/>
      <c r="Z51" s="3"/>
      <c r="AA51" s="3"/>
    </row>
    <row r="52" spans="7:27" x14ac:dyDescent="0.3">
      <c r="G52" s="26">
        <v>1255</v>
      </c>
      <c r="H52" s="26">
        <v>-2</v>
      </c>
      <c r="I52" s="26">
        <v>0</v>
      </c>
      <c r="J52" s="29">
        <v>39</v>
      </c>
      <c r="K52" s="29">
        <f t="shared" si="4"/>
        <v>1.5599999999999996E-2</v>
      </c>
      <c r="L52" s="45">
        <f t="shared" si="0"/>
        <v>-186607650.32422897</v>
      </c>
      <c r="M52" s="45">
        <f t="shared" si="1"/>
        <v>-2911079.3450579713</v>
      </c>
      <c r="O52" s="12" t="s">
        <v>56</v>
      </c>
      <c r="P52" s="3" t="s">
        <v>71</v>
      </c>
      <c r="Q52" s="3">
        <f t="shared" si="2"/>
        <v>1255</v>
      </c>
      <c r="R52" s="3" t="s">
        <v>71</v>
      </c>
      <c r="S52" s="3" t="s">
        <v>73</v>
      </c>
      <c r="T52" s="2" t="s">
        <v>71</v>
      </c>
      <c r="U52" s="23">
        <f t="shared" si="3"/>
        <v>-2911079.3450579713</v>
      </c>
      <c r="W52" s="2"/>
      <c r="X52" s="2"/>
      <c r="Y52" s="3"/>
      <c r="Z52" s="3"/>
      <c r="AA52" s="3"/>
    </row>
    <row r="53" spans="7:27" x14ac:dyDescent="0.3">
      <c r="G53" s="26">
        <v>1254</v>
      </c>
      <c r="H53" s="26">
        <v>-1.6</v>
      </c>
      <c r="I53" s="26">
        <v>0</v>
      </c>
      <c r="J53" s="29">
        <v>39</v>
      </c>
      <c r="K53" s="29">
        <f t="shared" si="4"/>
        <v>1.5600000000000001E-2</v>
      </c>
      <c r="L53" s="45">
        <f t="shared" si="0"/>
        <v>-186607650.32422897</v>
      </c>
      <c r="M53" s="45">
        <f t="shared" si="1"/>
        <v>-2911079.3450579722</v>
      </c>
      <c r="O53" s="12" t="s">
        <v>56</v>
      </c>
      <c r="P53" s="3" t="s">
        <v>71</v>
      </c>
      <c r="Q53" s="3">
        <f t="shared" si="2"/>
        <v>1254</v>
      </c>
      <c r="R53" s="3" t="s">
        <v>71</v>
      </c>
      <c r="S53" s="3" t="s">
        <v>73</v>
      </c>
      <c r="T53" s="2" t="s">
        <v>71</v>
      </c>
      <c r="U53" s="23">
        <f t="shared" si="3"/>
        <v>-2911079.3450579722</v>
      </c>
      <c r="W53" s="2"/>
      <c r="X53" s="2"/>
      <c r="Y53" s="3"/>
      <c r="Z53" s="3"/>
      <c r="AA53" s="3"/>
    </row>
    <row r="54" spans="7:27" x14ac:dyDescent="0.3">
      <c r="G54" s="26">
        <v>1253</v>
      </c>
      <c r="H54" s="26">
        <v>-1.2</v>
      </c>
      <c r="I54" s="26">
        <v>0</v>
      </c>
      <c r="J54" s="29">
        <v>39</v>
      </c>
      <c r="K54" s="29">
        <f t="shared" si="4"/>
        <v>1.5600000000000001E-2</v>
      </c>
      <c r="L54" s="45">
        <f t="shared" si="0"/>
        <v>-186607650.32422897</v>
      </c>
      <c r="M54" s="45">
        <f t="shared" si="1"/>
        <v>-2911079.3450579722</v>
      </c>
      <c r="O54" s="12" t="s">
        <v>56</v>
      </c>
      <c r="P54" s="3" t="s">
        <v>71</v>
      </c>
      <c r="Q54" s="3">
        <f t="shared" si="2"/>
        <v>1253</v>
      </c>
      <c r="R54" s="3" t="s">
        <v>71</v>
      </c>
      <c r="S54" s="3" t="s">
        <v>73</v>
      </c>
      <c r="T54" s="2" t="s">
        <v>71</v>
      </c>
      <c r="U54" s="23">
        <f t="shared" si="3"/>
        <v>-2911079.3450579722</v>
      </c>
      <c r="W54" s="2"/>
      <c r="X54" s="2"/>
      <c r="Y54" s="3"/>
      <c r="Z54" s="3"/>
      <c r="AA54" s="3"/>
    </row>
    <row r="55" spans="7:27" x14ac:dyDescent="0.3">
      <c r="G55" s="26">
        <v>1252</v>
      </c>
      <c r="H55" s="26">
        <v>-0.8</v>
      </c>
      <c r="I55" s="26">
        <v>0</v>
      </c>
      <c r="J55" s="29">
        <v>39</v>
      </c>
      <c r="K55" s="29">
        <f t="shared" si="4"/>
        <v>1.5599999999999998E-2</v>
      </c>
      <c r="L55" s="45">
        <f t="shared" si="0"/>
        <v>-186607650.32422897</v>
      </c>
      <c r="M55" s="45">
        <f t="shared" si="1"/>
        <v>-2911079.3450579713</v>
      </c>
      <c r="O55" s="12" t="s">
        <v>56</v>
      </c>
      <c r="P55" s="3" t="s">
        <v>71</v>
      </c>
      <c r="Q55" s="3">
        <f t="shared" si="2"/>
        <v>1252</v>
      </c>
      <c r="R55" s="3" t="s">
        <v>71</v>
      </c>
      <c r="S55" s="3" t="s">
        <v>73</v>
      </c>
      <c r="T55" s="2" t="s">
        <v>71</v>
      </c>
      <c r="U55" s="23">
        <f t="shared" si="3"/>
        <v>-2911079.3450579713</v>
      </c>
      <c r="W55" s="2"/>
      <c r="X55" s="2"/>
      <c r="Y55" s="3"/>
      <c r="Z55" s="3"/>
      <c r="AA55" s="3"/>
    </row>
    <row r="56" spans="7:27" x14ac:dyDescent="0.3">
      <c r="G56" s="26">
        <v>1251</v>
      </c>
      <c r="H56" s="26">
        <v>-0.4</v>
      </c>
      <c r="I56" s="26">
        <v>0</v>
      </c>
      <c r="J56" s="29">
        <v>39</v>
      </c>
      <c r="K56" s="29">
        <f t="shared" si="4"/>
        <v>1.5600000000000001E-2</v>
      </c>
      <c r="L56" s="45">
        <f t="shared" si="0"/>
        <v>-186607650.32422897</v>
      </c>
      <c r="M56" s="45">
        <f t="shared" si="1"/>
        <v>-2911079.3450579722</v>
      </c>
      <c r="O56" s="12" t="s">
        <v>56</v>
      </c>
      <c r="P56" s="3" t="s">
        <v>71</v>
      </c>
      <c r="Q56" s="3">
        <f t="shared" si="2"/>
        <v>1251</v>
      </c>
      <c r="R56" s="3" t="s">
        <v>71</v>
      </c>
      <c r="S56" s="3" t="s">
        <v>73</v>
      </c>
      <c r="T56" s="2" t="s">
        <v>71</v>
      </c>
      <c r="U56" s="23">
        <f t="shared" si="3"/>
        <v>-2911079.3450579722</v>
      </c>
      <c r="W56" s="2"/>
      <c r="X56" s="2"/>
      <c r="Y56" s="3"/>
      <c r="Z56" s="3"/>
      <c r="AA56" s="3"/>
    </row>
    <row r="57" spans="7:27" x14ac:dyDescent="0.3">
      <c r="G57" s="26">
        <v>1</v>
      </c>
      <c r="H57" s="26">
        <v>0</v>
      </c>
      <c r="I57" s="26">
        <v>0</v>
      </c>
      <c r="J57" s="29">
        <v>39</v>
      </c>
      <c r="K57" s="29">
        <f t="shared" si="4"/>
        <v>1.5600000000000001E-2</v>
      </c>
      <c r="L57" s="45">
        <f t="shared" si="0"/>
        <v>-186607650.32422897</v>
      </c>
      <c r="M57" s="45">
        <f t="shared" si="1"/>
        <v>-2911079.3450579722</v>
      </c>
      <c r="O57" s="12" t="s">
        <v>56</v>
      </c>
      <c r="P57" s="3" t="s">
        <v>71</v>
      </c>
      <c r="Q57" s="3">
        <f t="shared" si="2"/>
        <v>1</v>
      </c>
      <c r="R57" s="3" t="s">
        <v>71</v>
      </c>
      <c r="S57" s="3" t="s">
        <v>73</v>
      </c>
      <c r="T57" s="2" t="s">
        <v>71</v>
      </c>
      <c r="U57" s="23">
        <f t="shared" si="3"/>
        <v>-2911079.3450579722</v>
      </c>
      <c r="W57" s="2"/>
      <c r="X57" s="2"/>
      <c r="Y57" s="3"/>
      <c r="Z57" s="3"/>
      <c r="AA57" s="3"/>
    </row>
    <row r="58" spans="7:27" x14ac:dyDescent="0.3">
      <c r="G58" s="26">
        <v>7263</v>
      </c>
      <c r="H58" s="26">
        <v>0.4</v>
      </c>
      <c r="I58" s="26">
        <v>0</v>
      </c>
      <c r="J58" s="29">
        <v>39</v>
      </c>
      <c r="K58" s="29">
        <f t="shared" si="4"/>
        <v>1.5600000000000001E-2</v>
      </c>
      <c r="L58" s="45">
        <f t="shared" si="0"/>
        <v>-186607650.32422897</v>
      </c>
      <c r="M58" s="45">
        <f t="shared" si="1"/>
        <v>-2911079.3450579722</v>
      </c>
      <c r="O58" s="12" t="s">
        <v>56</v>
      </c>
      <c r="P58" s="3" t="s">
        <v>71</v>
      </c>
      <c r="Q58" s="3">
        <f t="shared" si="2"/>
        <v>7263</v>
      </c>
      <c r="R58" s="3" t="s">
        <v>71</v>
      </c>
      <c r="S58" s="3" t="s">
        <v>73</v>
      </c>
      <c r="T58" s="2" t="s">
        <v>71</v>
      </c>
      <c r="U58" s="23">
        <f t="shared" si="3"/>
        <v>-2911079.3450579722</v>
      </c>
      <c r="W58" s="2"/>
      <c r="X58" s="2"/>
      <c r="Y58" s="3"/>
      <c r="Z58" s="3"/>
      <c r="AA58" s="3"/>
    </row>
    <row r="59" spans="7:27" x14ac:dyDescent="0.3">
      <c r="G59" s="26">
        <v>7264</v>
      </c>
      <c r="H59" s="26">
        <v>0.8</v>
      </c>
      <c r="I59" s="26">
        <v>0</v>
      </c>
      <c r="J59" s="29">
        <v>39</v>
      </c>
      <c r="K59" s="29">
        <f t="shared" si="4"/>
        <v>1.5599999999999998E-2</v>
      </c>
      <c r="L59" s="45">
        <f t="shared" si="0"/>
        <v>-186607650.32422897</v>
      </c>
      <c r="M59" s="45">
        <f t="shared" si="1"/>
        <v>-2911079.3450579713</v>
      </c>
      <c r="O59" s="12" t="s">
        <v>56</v>
      </c>
      <c r="P59" s="3" t="s">
        <v>71</v>
      </c>
      <c r="Q59" s="3">
        <f t="shared" si="2"/>
        <v>7264</v>
      </c>
      <c r="R59" s="3" t="s">
        <v>71</v>
      </c>
      <c r="S59" s="3" t="s">
        <v>73</v>
      </c>
      <c r="T59" s="2" t="s">
        <v>71</v>
      </c>
      <c r="U59" s="23">
        <f t="shared" si="3"/>
        <v>-2911079.3450579713</v>
      </c>
      <c r="W59" s="2"/>
      <c r="X59" s="2"/>
      <c r="Y59" s="3"/>
      <c r="Z59" s="3"/>
      <c r="AA59" s="3"/>
    </row>
    <row r="60" spans="7:27" x14ac:dyDescent="0.3">
      <c r="G60" s="26">
        <v>7265</v>
      </c>
      <c r="H60" s="26">
        <v>1.2</v>
      </c>
      <c r="I60" s="26">
        <v>0</v>
      </c>
      <c r="J60" s="29">
        <v>39</v>
      </c>
      <c r="K60" s="29">
        <f t="shared" si="4"/>
        <v>1.5600000000000001E-2</v>
      </c>
      <c r="L60" s="45">
        <f t="shared" si="0"/>
        <v>-186607650.32422897</v>
      </c>
      <c r="M60" s="45">
        <f t="shared" si="1"/>
        <v>-2911079.3450579722</v>
      </c>
      <c r="O60" s="12" t="s">
        <v>56</v>
      </c>
      <c r="P60" s="3" t="s">
        <v>71</v>
      </c>
      <c r="Q60" s="3">
        <f t="shared" si="2"/>
        <v>7265</v>
      </c>
      <c r="R60" s="3" t="s">
        <v>71</v>
      </c>
      <c r="S60" s="3" t="s">
        <v>73</v>
      </c>
      <c r="T60" s="2" t="s">
        <v>71</v>
      </c>
      <c r="U60" s="23">
        <f t="shared" si="3"/>
        <v>-2911079.3450579722</v>
      </c>
      <c r="W60" s="2"/>
      <c r="X60" s="2"/>
      <c r="Y60" s="3"/>
      <c r="Z60" s="3"/>
      <c r="AA60" s="3"/>
    </row>
    <row r="61" spans="7:27" x14ac:dyDescent="0.3">
      <c r="G61" s="26">
        <v>7266</v>
      </c>
      <c r="H61" s="26">
        <v>1.6</v>
      </c>
      <c r="I61" s="26">
        <v>0</v>
      </c>
      <c r="J61" s="29">
        <v>39</v>
      </c>
      <c r="K61" s="29">
        <f t="shared" si="4"/>
        <v>1.5600000000000001E-2</v>
      </c>
      <c r="L61" s="45">
        <f t="shared" si="0"/>
        <v>-186607650.32422897</v>
      </c>
      <c r="M61" s="45">
        <f t="shared" si="1"/>
        <v>-2911079.3450579722</v>
      </c>
      <c r="O61" s="12" t="s">
        <v>56</v>
      </c>
      <c r="P61" s="3" t="s">
        <v>71</v>
      </c>
      <c r="Q61" s="3">
        <f t="shared" si="2"/>
        <v>7266</v>
      </c>
      <c r="R61" s="3" t="s">
        <v>71</v>
      </c>
      <c r="S61" s="3" t="s">
        <v>73</v>
      </c>
      <c r="T61" s="2" t="s">
        <v>71</v>
      </c>
      <c r="U61" s="23">
        <f t="shared" si="3"/>
        <v>-2911079.3450579722</v>
      </c>
      <c r="W61" s="2"/>
      <c r="X61" s="2"/>
      <c r="Y61" s="3"/>
      <c r="Z61" s="3"/>
      <c r="AA61" s="3"/>
    </row>
    <row r="62" spans="7:27" x14ac:dyDescent="0.3">
      <c r="G62" s="26">
        <v>7267</v>
      </c>
      <c r="H62" s="26">
        <v>2</v>
      </c>
      <c r="I62" s="26">
        <v>0</v>
      </c>
      <c r="J62" s="29">
        <v>39</v>
      </c>
      <c r="K62" s="29">
        <f t="shared" si="4"/>
        <v>1.5599999999999996E-2</v>
      </c>
      <c r="L62" s="45">
        <f t="shared" si="0"/>
        <v>-186607650.32422897</v>
      </c>
      <c r="M62" s="45">
        <f t="shared" si="1"/>
        <v>-2911079.3450579713</v>
      </c>
      <c r="O62" s="12" t="s">
        <v>56</v>
      </c>
      <c r="P62" s="3" t="s">
        <v>71</v>
      </c>
      <c r="Q62" s="3">
        <f t="shared" si="2"/>
        <v>7267</v>
      </c>
      <c r="R62" s="3" t="s">
        <v>71</v>
      </c>
      <c r="S62" s="3" t="s">
        <v>73</v>
      </c>
      <c r="T62" s="2" t="s">
        <v>71</v>
      </c>
      <c r="U62" s="23">
        <f t="shared" si="3"/>
        <v>-2911079.3450579713</v>
      </c>
      <c r="W62" s="2"/>
      <c r="X62" s="2"/>
      <c r="Y62" s="3"/>
      <c r="Z62" s="3"/>
      <c r="AA62" s="3"/>
    </row>
    <row r="63" spans="7:27" x14ac:dyDescent="0.3">
      <c r="G63" s="26">
        <v>7268</v>
      </c>
      <c r="H63" s="26">
        <v>2.4</v>
      </c>
      <c r="I63" s="26">
        <v>0</v>
      </c>
      <c r="J63" s="29">
        <v>39</v>
      </c>
      <c r="K63" s="29">
        <f t="shared" si="4"/>
        <v>1.5599999999999996E-2</v>
      </c>
      <c r="L63" s="45">
        <f t="shared" si="0"/>
        <v>-186607650.32422897</v>
      </c>
      <c r="M63" s="45">
        <f t="shared" si="1"/>
        <v>-2911079.3450579713</v>
      </c>
      <c r="O63" s="12" t="s">
        <v>56</v>
      </c>
      <c r="P63" s="3" t="s">
        <v>71</v>
      </c>
      <c r="Q63" s="3">
        <f t="shared" si="2"/>
        <v>7268</v>
      </c>
      <c r="R63" s="3" t="s">
        <v>71</v>
      </c>
      <c r="S63" s="3" t="s">
        <v>73</v>
      </c>
      <c r="T63" s="2" t="s">
        <v>71</v>
      </c>
      <c r="U63" s="23">
        <f t="shared" si="3"/>
        <v>-2911079.3450579713</v>
      </c>
      <c r="W63" s="2"/>
      <c r="X63" s="2"/>
      <c r="Y63" s="3"/>
      <c r="Z63" s="3"/>
      <c r="AA63" s="3"/>
    </row>
    <row r="64" spans="7:27" x14ac:dyDescent="0.3">
      <c r="G64" s="26">
        <v>7269</v>
      </c>
      <c r="H64" s="26">
        <v>2.8</v>
      </c>
      <c r="I64" s="26">
        <v>0</v>
      </c>
      <c r="J64" s="29">
        <v>39</v>
      </c>
      <c r="K64" s="29">
        <f t="shared" si="4"/>
        <v>1.5600000000000004E-2</v>
      </c>
      <c r="L64" s="45">
        <f t="shared" si="0"/>
        <v>-186607650.32422897</v>
      </c>
      <c r="M64" s="45">
        <f t="shared" si="1"/>
        <v>-2911079.3450579727</v>
      </c>
      <c r="O64" s="12" t="s">
        <v>56</v>
      </c>
      <c r="P64" s="3" t="s">
        <v>71</v>
      </c>
      <c r="Q64" s="3">
        <f t="shared" si="2"/>
        <v>7269</v>
      </c>
      <c r="R64" s="3" t="s">
        <v>71</v>
      </c>
      <c r="S64" s="3" t="s">
        <v>73</v>
      </c>
      <c r="T64" s="2" t="s">
        <v>71</v>
      </c>
      <c r="U64" s="23">
        <f t="shared" si="3"/>
        <v>-2911079.3450579727</v>
      </c>
      <c r="W64" s="2"/>
      <c r="X64" s="2"/>
      <c r="Y64" s="3"/>
      <c r="Z64" s="3"/>
      <c r="AA64" s="3"/>
    </row>
    <row r="65" spans="7:27" x14ac:dyDescent="0.3">
      <c r="G65" s="26">
        <v>4475</v>
      </c>
      <c r="H65" s="26">
        <v>3.2</v>
      </c>
      <c r="I65" s="26">
        <v>0</v>
      </c>
      <c r="J65" s="29">
        <v>39</v>
      </c>
      <c r="K65" s="29">
        <f t="shared" si="4"/>
        <v>1.5600000000000004E-2</v>
      </c>
      <c r="L65" s="45">
        <f t="shared" si="0"/>
        <v>-186607650.32422897</v>
      </c>
      <c r="M65" s="45">
        <f t="shared" si="1"/>
        <v>-2911079.3450579727</v>
      </c>
      <c r="O65" s="12" t="s">
        <v>56</v>
      </c>
      <c r="P65" s="3" t="s">
        <v>71</v>
      </c>
      <c r="Q65" s="3">
        <f t="shared" si="2"/>
        <v>4475</v>
      </c>
      <c r="R65" s="3" t="s">
        <v>71</v>
      </c>
      <c r="S65" s="3" t="s">
        <v>73</v>
      </c>
      <c r="T65" s="2" t="s">
        <v>71</v>
      </c>
      <c r="U65" s="23">
        <f t="shared" si="3"/>
        <v>-2911079.3450579727</v>
      </c>
      <c r="W65" s="2"/>
      <c r="X65" s="2"/>
      <c r="Y65" s="3"/>
      <c r="Z65" s="3"/>
      <c r="AA65" s="3"/>
    </row>
    <row r="66" spans="7:27" x14ac:dyDescent="0.3">
      <c r="G66" s="26">
        <v>5669</v>
      </c>
      <c r="H66" s="26">
        <v>3.6</v>
      </c>
      <c r="I66" s="26">
        <v>0</v>
      </c>
      <c r="J66" s="29">
        <v>39</v>
      </c>
      <c r="K66" s="29">
        <f t="shared" si="4"/>
        <v>1.5599999999999996E-2</v>
      </c>
      <c r="L66" s="45">
        <f t="shared" si="0"/>
        <v>-186607650.32422897</v>
      </c>
      <c r="M66" s="45">
        <f t="shared" si="1"/>
        <v>-2911079.3450579713</v>
      </c>
      <c r="O66" s="12" t="s">
        <v>56</v>
      </c>
      <c r="P66" s="3" t="s">
        <v>71</v>
      </c>
      <c r="Q66" s="3">
        <f t="shared" si="2"/>
        <v>5669</v>
      </c>
      <c r="R66" s="3" t="s">
        <v>71</v>
      </c>
      <c r="S66" s="3" t="s">
        <v>73</v>
      </c>
      <c r="T66" s="2" t="s">
        <v>71</v>
      </c>
      <c r="U66" s="23">
        <f t="shared" si="3"/>
        <v>-2911079.3450579713</v>
      </c>
      <c r="W66" s="2"/>
      <c r="X66" s="2"/>
      <c r="Y66" s="3"/>
      <c r="Z66" s="3"/>
      <c r="AA66" s="3"/>
    </row>
    <row r="67" spans="7:27" x14ac:dyDescent="0.3">
      <c r="G67" s="26">
        <v>5670</v>
      </c>
      <c r="H67" s="26">
        <v>4</v>
      </c>
      <c r="I67" s="26">
        <v>0</v>
      </c>
      <c r="J67" s="29">
        <v>39</v>
      </c>
      <c r="K67" s="29">
        <f t="shared" si="4"/>
        <v>1.5600000000000004E-2</v>
      </c>
      <c r="L67" s="45">
        <f t="shared" si="0"/>
        <v>-186607650.32422897</v>
      </c>
      <c r="M67" s="45">
        <f t="shared" si="1"/>
        <v>-2911079.3450579727</v>
      </c>
      <c r="O67" s="12" t="s">
        <v>56</v>
      </c>
      <c r="P67" s="3" t="s">
        <v>71</v>
      </c>
      <c r="Q67" s="3">
        <f t="shared" si="2"/>
        <v>5670</v>
      </c>
      <c r="R67" s="3" t="s">
        <v>71</v>
      </c>
      <c r="S67" s="3" t="s">
        <v>73</v>
      </c>
      <c r="T67" s="2" t="s">
        <v>71</v>
      </c>
      <c r="U67" s="23">
        <f t="shared" si="3"/>
        <v>-2911079.3450579727</v>
      </c>
      <c r="W67" s="2"/>
      <c r="X67" s="2"/>
      <c r="Y67" s="3"/>
      <c r="Z67" s="3"/>
      <c r="AA67" s="3"/>
    </row>
    <row r="68" spans="7:27" x14ac:dyDescent="0.3">
      <c r="G68" s="26">
        <v>5671</v>
      </c>
      <c r="H68" s="26">
        <v>4.4000000000000004</v>
      </c>
      <c r="I68" s="26">
        <v>0</v>
      </c>
      <c r="J68" s="29">
        <v>39</v>
      </c>
      <c r="K68" s="29">
        <f t="shared" si="4"/>
        <v>1.5599999999999996E-2</v>
      </c>
      <c r="L68" s="45">
        <f t="shared" ref="L68:L131" si="5">$D$14*10^3/($C$19*10^-12)*($I68-$C$18)</f>
        <v>-186607650.32422897</v>
      </c>
      <c r="M68" s="45">
        <f t="shared" ref="M68:M131" si="6">$L68*$K68</f>
        <v>-2911079.3450579713</v>
      </c>
      <c r="O68" s="12" t="s">
        <v>56</v>
      </c>
      <c r="P68" s="3" t="s">
        <v>71</v>
      </c>
      <c r="Q68" s="3">
        <f t="shared" ref="Q68:Q131" si="7">$G68</f>
        <v>5671</v>
      </c>
      <c r="R68" s="3" t="s">
        <v>71</v>
      </c>
      <c r="S68" s="3" t="s">
        <v>73</v>
      </c>
      <c r="T68" s="2" t="s">
        <v>71</v>
      </c>
      <c r="U68" s="23">
        <f t="shared" ref="U68:U131" si="8">$M68</f>
        <v>-2911079.3450579713</v>
      </c>
      <c r="W68" s="2"/>
      <c r="X68" s="2"/>
      <c r="Y68" s="3"/>
      <c r="Z68" s="3"/>
      <c r="AA68" s="3"/>
    </row>
    <row r="69" spans="7:27" x14ac:dyDescent="0.3">
      <c r="G69" s="26">
        <v>5672</v>
      </c>
      <c r="H69" s="26">
        <v>4.8</v>
      </c>
      <c r="I69" s="26">
        <v>0</v>
      </c>
      <c r="J69" s="29">
        <v>39</v>
      </c>
      <c r="K69" s="29">
        <f t="shared" ref="K69:K132" si="9">IF(AND(H69&gt;H68,H70&gt;H69),(H70-H68)/2*J69*10^-3,0)</f>
        <v>1.5599999999999996E-2</v>
      </c>
      <c r="L69" s="45">
        <f t="shared" si="5"/>
        <v>-186607650.32422897</v>
      </c>
      <c r="M69" s="45">
        <f t="shared" si="6"/>
        <v>-2911079.3450579713</v>
      </c>
      <c r="O69" s="12" t="s">
        <v>56</v>
      </c>
      <c r="P69" s="3" t="s">
        <v>71</v>
      </c>
      <c r="Q69" s="3">
        <f t="shared" si="7"/>
        <v>5672</v>
      </c>
      <c r="R69" s="3" t="s">
        <v>71</v>
      </c>
      <c r="S69" s="3" t="s">
        <v>73</v>
      </c>
      <c r="T69" s="2" t="s">
        <v>71</v>
      </c>
      <c r="U69" s="23">
        <f t="shared" si="8"/>
        <v>-2911079.3450579713</v>
      </c>
      <c r="W69" s="2"/>
      <c r="X69" s="2"/>
      <c r="Y69" s="3"/>
      <c r="Z69" s="3"/>
      <c r="AA69" s="3"/>
    </row>
    <row r="70" spans="7:27" x14ac:dyDescent="0.3">
      <c r="G70" s="26">
        <v>5673</v>
      </c>
      <c r="H70" s="26">
        <v>5.2</v>
      </c>
      <c r="I70" s="26">
        <v>0</v>
      </c>
      <c r="J70" s="29">
        <v>39</v>
      </c>
      <c r="K70" s="29">
        <f t="shared" si="9"/>
        <v>1.5599999999999996E-2</v>
      </c>
      <c r="L70" s="45">
        <f t="shared" si="5"/>
        <v>-186607650.32422897</v>
      </c>
      <c r="M70" s="45">
        <f t="shared" si="6"/>
        <v>-2911079.3450579713</v>
      </c>
      <c r="O70" s="12" t="s">
        <v>56</v>
      </c>
      <c r="P70" s="3" t="s">
        <v>71</v>
      </c>
      <c r="Q70" s="3">
        <f t="shared" si="7"/>
        <v>5673</v>
      </c>
      <c r="R70" s="3" t="s">
        <v>71</v>
      </c>
      <c r="S70" s="3" t="s">
        <v>73</v>
      </c>
      <c r="T70" s="2" t="s">
        <v>71</v>
      </c>
      <c r="U70" s="23">
        <f t="shared" si="8"/>
        <v>-2911079.3450579713</v>
      </c>
      <c r="W70" s="2"/>
      <c r="X70" s="2"/>
      <c r="Y70" s="3"/>
      <c r="Z70" s="3"/>
      <c r="AA70" s="3"/>
    </row>
    <row r="71" spans="7:27" x14ac:dyDescent="0.3">
      <c r="G71" s="26">
        <v>5674</v>
      </c>
      <c r="H71" s="26">
        <v>5.6</v>
      </c>
      <c r="I71" s="26">
        <v>0</v>
      </c>
      <c r="J71" s="29">
        <v>39</v>
      </c>
      <c r="K71" s="29">
        <f t="shared" si="9"/>
        <v>1.5599999999999996E-2</v>
      </c>
      <c r="L71" s="45">
        <f t="shared" si="5"/>
        <v>-186607650.32422897</v>
      </c>
      <c r="M71" s="45">
        <f t="shared" si="6"/>
        <v>-2911079.3450579713</v>
      </c>
      <c r="O71" s="12" t="s">
        <v>56</v>
      </c>
      <c r="P71" s="3" t="s">
        <v>71</v>
      </c>
      <c r="Q71" s="3">
        <f t="shared" si="7"/>
        <v>5674</v>
      </c>
      <c r="R71" s="3" t="s">
        <v>71</v>
      </c>
      <c r="S71" s="3" t="s">
        <v>73</v>
      </c>
      <c r="T71" s="2" t="s">
        <v>71</v>
      </c>
      <c r="U71" s="23">
        <f t="shared" si="8"/>
        <v>-2911079.3450579713</v>
      </c>
      <c r="W71" s="2"/>
      <c r="X71" s="2"/>
      <c r="Y71" s="3"/>
      <c r="Z71" s="3"/>
      <c r="AA71" s="3"/>
    </row>
    <row r="72" spans="7:27" x14ac:dyDescent="0.3">
      <c r="G72" s="26">
        <v>5675</v>
      </c>
      <c r="H72" s="26">
        <v>6</v>
      </c>
      <c r="I72" s="26">
        <v>0</v>
      </c>
      <c r="J72" s="29">
        <v>39</v>
      </c>
      <c r="K72" s="29">
        <f t="shared" si="9"/>
        <v>1.5600000000000015E-2</v>
      </c>
      <c r="L72" s="45">
        <f t="shared" si="5"/>
        <v>-186607650.32422897</v>
      </c>
      <c r="M72" s="45">
        <f t="shared" si="6"/>
        <v>-2911079.3450579746</v>
      </c>
      <c r="O72" s="12" t="s">
        <v>56</v>
      </c>
      <c r="P72" s="3" t="s">
        <v>71</v>
      </c>
      <c r="Q72" s="3">
        <f t="shared" si="7"/>
        <v>5675</v>
      </c>
      <c r="R72" s="3" t="s">
        <v>71</v>
      </c>
      <c r="S72" s="3" t="s">
        <v>73</v>
      </c>
      <c r="T72" s="2" t="s">
        <v>71</v>
      </c>
      <c r="U72" s="23">
        <f t="shared" si="8"/>
        <v>-2911079.3450579746</v>
      </c>
      <c r="W72" s="2"/>
      <c r="X72" s="2"/>
      <c r="Y72" s="3"/>
      <c r="Z72" s="3"/>
      <c r="AA72" s="3"/>
    </row>
    <row r="73" spans="7:27" x14ac:dyDescent="0.3">
      <c r="G73" s="26">
        <v>4537</v>
      </c>
      <c r="H73" s="26">
        <v>6.4</v>
      </c>
      <c r="I73" s="26">
        <v>0</v>
      </c>
      <c r="J73" s="29">
        <v>39</v>
      </c>
      <c r="K73" s="29">
        <f t="shared" si="9"/>
        <v>1.584375E-2</v>
      </c>
      <c r="L73" s="45">
        <f t="shared" si="5"/>
        <v>-186607650.32422897</v>
      </c>
      <c r="M73" s="45">
        <f t="shared" si="6"/>
        <v>-2956564.9598245029</v>
      </c>
      <c r="O73" s="12" t="s">
        <v>56</v>
      </c>
      <c r="P73" s="3" t="s">
        <v>71</v>
      </c>
      <c r="Q73" s="3">
        <f t="shared" si="7"/>
        <v>4537</v>
      </c>
      <c r="R73" s="3" t="s">
        <v>71</v>
      </c>
      <c r="S73" s="3" t="s">
        <v>73</v>
      </c>
      <c r="T73" s="2" t="s">
        <v>71</v>
      </c>
      <c r="U73" s="23">
        <f t="shared" si="8"/>
        <v>-2956564.9598245029</v>
      </c>
      <c r="W73" s="2"/>
      <c r="X73" s="2"/>
      <c r="Y73" s="3"/>
      <c r="Z73" s="3"/>
      <c r="AA73" s="3"/>
    </row>
    <row r="74" spans="7:27" x14ac:dyDescent="0.3">
      <c r="G74" s="26">
        <v>5726</v>
      </c>
      <c r="H74" s="26">
        <v>6.8125</v>
      </c>
      <c r="I74" s="26">
        <v>0</v>
      </c>
      <c r="J74" s="29">
        <v>39</v>
      </c>
      <c r="K74" s="29">
        <f t="shared" si="9"/>
        <v>1.6087499999999984E-2</v>
      </c>
      <c r="L74" s="45">
        <f t="shared" si="5"/>
        <v>-186607650.32422897</v>
      </c>
      <c r="M74" s="45">
        <f t="shared" si="6"/>
        <v>-3002050.5745910304</v>
      </c>
      <c r="O74" s="12" t="s">
        <v>56</v>
      </c>
      <c r="P74" s="3" t="s">
        <v>71</v>
      </c>
      <c r="Q74" s="3">
        <f t="shared" si="7"/>
        <v>5726</v>
      </c>
      <c r="R74" s="3" t="s">
        <v>71</v>
      </c>
      <c r="S74" s="3" t="s">
        <v>73</v>
      </c>
      <c r="T74" s="2" t="s">
        <v>71</v>
      </c>
      <c r="U74" s="23">
        <f t="shared" si="8"/>
        <v>-3002050.5745910304</v>
      </c>
      <c r="W74" s="2"/>
      <c r="X74" s="2"/>
      <c r="Y74" s="3"/>
      <c r="Z74" s="3"/>
      <c r="AA74" s="3"/>
    </row>
    <row r="75" spans="7:27" x14ac:dyDescent="0.3">
      <c r="G75" s="26">
        <v>5727</v>
      </c>
      <c r="H75" s="26">
        <v>7.2249999999999996</v>
      </c>
      <c r="I75" s="26">
        <v>0</v>
      </c>
      <c r="J75" s="29">
        <v>39</v>
      </c>
      <c r="K75" s="29">
        <f t="shared" si="9"/>
        <v>1.6087500000000001E-2</v>
      </c>
      <c r="L75" s="45">
        <f t="shared" si="5"/>
        <v>-186607650.32422897</v>
      </c>
      <c r="M75" s="45">
        <f t="shared" si="6"/>
        <v>-3002050.5745910336</v>
      </c>
      <c r="O75" s="12" t="s">
        <v>56</v>
      </c>
      <c r="P75" s="3" t="s">
        <v>71</v>
      </c>
      <c r="Q75" s="3">
        <f t="shared" si="7"/>
        <v>5727</v>
      </c>
      <c r="R75" s="3" t="s">
        <v>71</v>
      </c>
      <c r="S75" s="3" t="s">
        <v>73</v>
      </c>
      <c r="T75" s="2" t="s">
        <v>71</v>
      </c>
      <c r="U75" s="23">
        <f t="shared" si="8"/>
        <v>-3002050.5745910336</v>
      </c>
      <c r="W75" s="2"/>
      <c r="X75" s="2"/>
      <c r="Y75" s="3"/>
      <c r="Z75" s="3"/>
      <c r="AA75" s="3"/>
    </row>
    <row r="76" spans="7:27" x14ac:dyDescent="0.3">
      <c r="G76" s="26">
        <v>5728</v>
      </c>
      <c r="H76" s="26">
        <v>7.6375000000000002</v>
      </c>
      <c r="I76" s="26">
        <v>0</v>
      </c>
      <c r="J76" s="29">
        <v>39</v>
      </c>
      <c r="K76" s="29">
        <f t="shared" si="9"/>
        <v>1.6087500000000022E-2</v>
      </c>
      <c r="L76" s="45">
        <f t="shared" si="5"/>
        <v>-186607650.32422897</v>
      </c>
      <c r="M76" s="45">
        <f t="shared" si="6"/>
        <v>-3002050.5745910378</v>
      </c>
      <c r="O76" s="12" t="s">
        <v>56</v>
      </c>
      <c r="P76" s="3" t="s">
        <v>71</v>
      </c>
      <c r="Q76" s="3">
        <f t="shared" si="7"/>
        <v>5728</v>
      </c>
      <c r="R76" s="3" t="s">
        <v>71</v>
      </c>
      <c r="S76" s="3" t="s">
        <v>73</v>
      </c>
      <c r="T76" s="2" t="s">
        <v>71</v>
      </c>
      <c r="U76" s="23">
        <f t="shared" si="8"/>
        <v>-3002050.5745910378</v>
      </c>
      <c r="W76" s="2"/>
      <c r="X76" s="2"/>
      <c r="Y76" s="3"/>
      <c r="Z76" s="3"/>
      <c r="AA76" s="3"/>
    </row>
    <row r="77" spans="7:27" x14ac:dyDescent="0.3">
      <c r="G77" s="26">
        <v>5729</v>
      </c>
      <c r="H77" s="26">
        <v>8.0500000000000007</v>
      </c>
      <c r="I77" s="26">
        <v>0</v>
      </c>
      <c r="J77" s="29">
        <v>39</v>
      </c>
      <c r="K77" s="29">
        <f t="shared" si="9"/>
        <v>1.6087500000000001E-2</v>
      </c>
      <c r="L77" s="45">
        <f t="shared" si="5"/>
        <v>-186607650.32422897</v>
      </c>
      <c r="M77" s="45">
        <f t="shared" si="6"/>
        <v>-3002050.5745910336</v>
      </c>
      <c r="O77" s="12" t="s">
        <v>56</v>
      </c>
      <c r="P77" s="3" t="s">
        <v>71</v>
      </c>
      <c r="Q77" s="3">
        <f t="shared" si="7"/>
        <v>5729</v>
      </c>
      <c r="R77" s="3" t="s">
        <v>71</v>
      </c>
      <c r="S77" s="3" t="s">
        <v>73</v>
      </c>
      <c r="T77" s="2" t="s">
        <v>71</v>
      </c>
      <c r="U77" s="23">
        <f t="shared" si="8"/>
        <v>-3002050.5745910336</v>
      </c>
      <c r="W77" s="2"/>
      <c r="X77" s="2"/>
      <c r="Y77" s="3"/>
      <c r="Z77" s="3"/>
      <c r="AA77" s="3"/>
    </row>
    <row r="78" spans="7:27" x14ac:dyDescent="0.3">
      <c r="G78" s="26">
        <v>5730</v>
      </c>
      <c r="H78" s="26">
        <v>8.4625000000000004</v>
      </c>
      <c r="I78" s="26">
        <v>0</v>
      </c>
      <c r="J78" s="29">
        <v>39</v>
      </c>
      <c r="K78" s="29">
        <f t="shared" si="9"/>
        <v>1.6087499999999984E-2</v>
      </c>
      <c r="L78" s="45">
        <f t="shared" si="5"/>
        <v>-186607650.32422897</v>
      </c>
      <c r="M78" s="45">
        <f t="shared" si="6"/>
        <v>-3002050.5745910304</v>
      </c>
      <c r="O78" s="12" t="s">
        <v>56</v>
      </c>
      <c r="P78" s="3" t="s">
        <v>71</v>
      </c>
      <c r="Q78" s="3">
        <f t="shared" si="7"/>
        <v>5730</v>
      </c>
      <c r="R78" s="3" t="s">
        <v>71</v>
      </c>
      <c r="S78" s="3" t="s">
        <v>73</v>
      </c>
      <c r="T78" s="2" t="s">
        <v>71</v>
      </c>
      <c r="U78" s="23">
        <f t="shared" si="8"/>
        <v>-3002050.5745910304</v>
      </c>
      <c r="W78" s="2"/>
      <c r="X78" s="2"/>
      <c r="Y78" s="3"/>
      <c r="Z78" s="3"/>
      <c r="AA78" s="3"/>
    </row>
    <row r="79" spans="7:27" x14ac:dyDescent="0.3">
      <c r="G79" s="26">
        <v>5731</v>
      </c>
      <c r="H79" s="26">
        <v>8.875</v>
      </c>
      <c r="I79" s="26">
        <v>0</v>
      </c>
      <c r="J79" s="29">
        <v>39</v>
      </c>
      <c r="K79" s="29">
        <f t="shared" si="9"/>
        <v>1.6087499999999984E-2</v>
      </c>
      <c r="L79" s="45">
        <f t="shared" si="5"/>
        <v>-186607650.32422897</v>
      </c>
      <c r="M79" s="45">
        <f t="shared" si="6"/>
        <v>-3002050.5745910304</v>
      </c>
      <c r="O79" s="12" t="s">
        <v>56</v>
      </c>
      <c r="P79" s="3" t="s">
        <v>71</v>
      </c>
      <c r="Q79" s="3">
        <f t="shared" si="7"/>
        <v>5731</v>
      </c>
      <c r="R79" s="3" t="s">
        <v>71</v>
      </c>
      <c r="S79" s="3" t="s">
        <v>73</v>
      </c>
      <c r="T79" s="2" t="s">
        <v>71</v>
      </c>
      <c r="U79" s="23">
        <f t="shared" si="8"/>
        <v>-3002050.5745910304</v>
      </c>
      <c r="W79" s="2"/>
      <c r="X79" s="2"/>
      <c r="Y79" s="3"/>
      <c r="Z79" s="3"/>
      <c r="AA79" s="3"/>
    </row>
    <row r="80" spans="7:27" x14ac:dyDescent="0.3">
      <c r="G80" s="26">
        <v>5732</v>
      </c>
      <c r="H80" s="26">
        <v>9.2874999999999996</v>
      </c>
      <c r="I80" s="26">
        <v>0</v>
      </c>
      <c r="J80" s="29">
        <v>39</v>
      </c>
      <c r="K80" s="29">
        <f t="shared" si="9"/>
        <v>1.6087499999999984E-2</v>
      </c>
      <c r="L80" s="45">
        <f t="shared" si="5"/>
        <v>-186607650.32422897</v>
      </c>
      <c r="M80" s="45">
        <f t="shared" si="6"/>
        <v>-3002050.5745910304</v>
      </c>
      <c r="O80" s="12" t="s">
        <v>56</v>
      </c>
      <c r="P80" s="3" t="s">
        <v>71</v>
      </c>
      <c r="Q80" s="3">
        <f t="shared" si="7"/>
        <v>5732</v>
      </c>
      <c r="R80" s="3" t="s">
        <v>71</v>
      </c>
      <c r="S80" s="3" t="s">
        <v>73</v>
      </c>
      <c r="T80" s="2" t="s">
        <v>71</v>
      </c>
      <c r="U80" s="23">
        <f t="shared" si="8"/>
        <v>-3002050.5745910304</v>
      </c>
      <c r="W80" s="2"/>
      <c r="X80" s="2"/>
      <c r="Y80" s="3"/>
      <c r="Z80" s="3"/>
      <c r="AA80" s="3"/>
    </row>
    <row r="81" spans="7:27" x14ac:dyDescent="0.3">
      <c r="G81" s="26">
        <v>4599</v>
      </c>
      <c r="H81" s="26">
        <v>9.6999999999999993</v>
      </c>
      <c r="I81" s="26">
        <v>0</v>
      </c>
      <c r="J81" s="29">
        <v>39</v>
      </c>
      <c r="K81" s="29">
        <f t="shared" si="9"/>
        <v>1.584375E-2</v>
      </c>
      <c r="L81" s="45">
        <f t="shared" si="5"/>
        <v>-186607650.32422897</v>
      </c>
      <c r="M81" s="45">
        <f t="shared" si="6"/>
        <v>-2956564.9598245029</v>
      </c>
      <c r="O81" s="12" t="s">
        <v>56</v>
      </c>
      <c r="P81" s="3" t="s">
        <v>71</v>
      </c>
      <c r="Q81" s="3">
        <f t="shared" si="7"/>
        <v>4599</v>
      </c>
      <c r="R81" s="3" t="s">
        <v>71</v>
      </c>
      <c r="S81" s="3" t="s">
        <v>73</v>
      </c>
      <c r="T81" s="2" t="s">
        <v>71</v>
      </c>
      <c r="U81" s="23">
        <f t="shared" si="8"/>
        <v>-2956564.9598245029</v>
      </c>
      <c r="W81" s="2"/>
      <c r="X81" s="2"/>
      <c r="Y81" s="3"/>
      <c r="Z81" s="3"/>
      <c r="AA81" s="3"/>
    </row>
    <row r="82" spans="7:27" x14ac:dyDescent="0.3">
      <c r="G82" s="26">
        <v>5783</v>
      </c>
      <c r="H82" s="26">
        <v>10.1</v>
      </c>
      <c r="I82" s="26">
        <v>0</v>
      </c>
      <c r="J82" s="29">
        <v>39</v>
      </c>
      <c r="K82" s="29">
        <f t="shared" si="9"/>
        <v>1.5600000000000015E-2</v>
      </c>
      <c r="L82" s="45">
        <f t="shared" si="5"/>
        <v>-186607650.32422897</v>
      </c>
      <c r="M82" s="45">
        <f t="shared" si="6"/>
        <v>-2911079.3450579746</v>
      </c>
      <c r="O82" s="12" t="s">
        <v>56</v>
      </c>
      <c r="P82" s="3" t="s">
        <v>71</v>
      </c>
      <c r="Q82" s="3">
        <f t="shared" si="7"/>
        <v>5783</v>
      </c>
      <c r="R82" s="3" t="s">
        <v>71</v>
      </c>
      <c r="S82" s="3" t="s">
        <v>73</v>
      </c>
      <c r="T82" s="2" t="s">
        <v>71</v>
      </c>
      <c r="U82" s="23">
        <f t="shared" si="8"/>
        <v>-2911079.3450579746</v>
      </c>
      <c r="W82" s="2"/>
      <c r="X82" s="2"/>
      <c r="Y82" s="3"/>
      <c r="Z82" s="3"/>
      <c r="AA82" s="3"/>
    </row>
    <row r="83" spans="7:27" x14ac:dyDescent="0.3">
      <c r="G83" s="26">
        <v>5784</v>
      </c>
      <c r="H83" s="26">
        <v>10.5</v>
      </c>
      <c r="I83" s="26">
        <v>0</v>
      </c>
      <c r="J83" s="29">
        <v>39</v>
      </c>
      <c r="K83" s="29">
        <f t="shared" si="9"/>
        <v>1.5600000000000015E-2</v>
      </c>
      <c r="L83" s="45">
        <f t="shared" si="5"/>
        <v>-186607650.32422897</v>
      </c>
      <c r="M83" s="45">
        <f t="shared" si="6"/>
        <v>-2911079.3450579746</v>
      </c>
      <c r="O83" s="12" t="s">
        <v>56</v>
      </c>
      <c r="P83" s="3" t="s">
        <v>71</v>
      </c>
      <c r="Q83" s="3">
        <f t="shared" si="7"/>
        <v>5784</v>
      </c>
      <c r="R83" s="3" t="s">
        <v>71</v>
      </c>
      <c r="S83" s="3" t="s">
        <v>73</v>
      </c>
      <c r="T83" s="2" t="s">
        <v>71</v>
      </c>
      <c r="U83" s="23">
        <f t="shared" si="8"/>
        <v>-2911079.3450579746</v>
      </c>
      <c r="W83" s="2"/>
      <c r="X83" s="2"/>
      <c r="Y83" s="3"/>
      <c r="Z83" s="3"/>
      <c r="AA83" s="3"/>
    </row>
    <row r="84" spans="7:27" x14ac:dyDescent="0.3">
      <c r="G84" s="26">
        <v>5785</v>
      </c>
      <c r="H84" s="26">
        <v>10.9</v>
      </c>
      <c r="I84" s="26">
        <v>0</v>
      </c>
      <c r="J84" s="29">
        <v>39</v>
      </c>
      <c r="K84" s="29">
        <f t="shared" si="9"/>
        <v>1.5600000000000015E-2</v>
      </c>
      <c r="L84" s="45">
        <f t="shared" si="5"/>
        <v>-186607650.32422897</v>
      </c>
      <c r="M84" s="45">
        <f t="shared" si="6"/>
        <v>-2911079.3450579746</v>
      </c>
      <c r="O84" s="12" t="s">
        <v>56</v>
      </c>
      <c r="P84" s="3" t="s">
        <v>71</v>
      </c>
      <c r="Q84" s="3">
        <f t="shared" si="7"/>
        <v>5785</v>
      </c>
      <c r="R84" s="3" t="s">
        <v>71</v>
      </c>
      <c r="S84" s="3" t="s">
        <v>73</v>
      </c>
      <c r="T84" s="2" t="s">
        <v>71</v>
      </c>
      <c r="U84" s="23">
        <f t="shared" si="8"/>
        <v>-2911079.3450579746</v>
      </c>
      <c r="W84" s="2"/>
      <c r="X84" s="2"/>
      <c r="Y84" s="3"/>
      <c r="Z84" s="3"/>
      <c r="AA84" s="3"/>
    </row>
    <row r="85" spans="7:27" x14ac:dyDescent="0.3">
      <c r="G85" s="26">
        <v>5786</v>
      </c>
      <c r="H85" s="26">
        <v>11.3</v>
      </c>
      <c r="I85" s="26">
        <v>0</v>
      </c>
      <c r="J85" s="29">
        <v>39</v>
      </c>
      <c r="K85" s="29">
        <f t="shared" si="9"/>
        <v>1.559999999999998E-2</v>
      </c>
      <c r="L85" s="45">
        <f t="shared" si="5"/>
        <v>-186607650.32422897</v>
      </c>
      <c r="M85" s="45">
        <f t="shared" si="6"/>
        <v>-2911079.3450579681</v>
      </c>
      <c r="O85" s="12" t="s">
        <v>56</v>
      </c>
      <c r="P85" s="3" t="s">
        <v>71</v>
      </c>
      <c r="Q85" s="3">
        <f t="shared" si="7"/>
        <v>5786</v>
      </c>
      <c r="R85" s="3" t="s">
        <v>71</v>
      </c>
      <c r="S85" s="3" t="s">
        <v>73</v>
      </c>
      <c r="T85" s="2" t="s">
        <v>71</v>
      </c>
      <c r="U85" s="23">
        <f t="shared" si="8"/>
        <v>-2911079.3450579681</v>
      </c>
      <c r="W85" s="2"/>
      <c r="X85" s="2"/>
      <c r="Y85" s="3"/>
      <c r="Z85" s="3"/>
      <c r="AA85" s="3"/>
    </row>
    <row r="86" spans="7:27" x14ac:dyDescent="0.3">
      <c r="G86" s="26">
        <v>5787</v>
      </c>
      <c r="H86" s="26">
        <v>11.7</v>
      </c>
      <c r="I86" s="26">
        <v>0</v>
      </c>
      <c r="J86" s="29">
        <v>39</v>
      </c>
      <c r="K86" s="29">
        <f t="shared" si="9"/>
        <v>1.559999999999998E-2</v>
      </c>
      <c r="L86" s="45">
        <f t="shared" si="5"/>
        <v>-186607650.32422897</v>
      </c>
      <c r="M86" s="45">
        <f t="shared" si="6"/>
        <v>-2911079.3450579681</v>
      </c>
      <c r="O86" s="12" t="s">
        <v>56</v>
      </c>
      <c r="P86" s="3" t="s">
        <v>71</v>
      </c>
      <c r="Q86" s="3">
        <f t="shared" si="7"/>
        <v>5787</v>
      </c>
      <c r="R86" s="3" t="s">
        <v>71</v>
      </c>
      <c r="S86" s="3" t="s">
        <v>73</v>
      </c>
      <c r="T86" s="2" t="s">
        <v>71</v>
      </c>
      <c r="U86" s="23">
        <f t="shared" si="8"/>
        <v>-2911079.3450579681</v>
      </c>
      <c r="W86" s="2"/>
      <c r="X86" s="2"/>
      <c r="Y86" s="3"/>
      <c r="Z86" s="3"/>
      <c r="AA86" s="3"/>
    </row>
    <row r="87" spans="7:27" x14ac:dyDescent="0.3">
      <c r="G87" s="26">
        <v>5788</v>
      </c>
      <c r="H87" s="26">
        <v>12.1</v>
      </c>
      <c r="I87" s="26">
        <v>0</v>
      </c>
      <c r="J87" s="29">
        <v>39</v>
      </c>
      <c r="K87" s="29">
        <f t="shared" si="9"/>
        <v>1.5600000000000015E-2</v>
      </c>
      <c r="L87" s="45">
        <f t="shared" si="5"/>
        <v>-186607650.32422897</v>
      </c>
      <c r="M87" s="45">
        <f t="shared" si="6"/>
        <v>-2911079.3450579746</v>
      </c>
      <c r="O87" s="12" t="s">
        <v>56</v>
      </c>
      <c r="P87" s="3" t="s">
        <v>71</v>
      </c>
      <c r="Q87" s="3">
        <f t="shared" si="7"/>
        <v>5788</v>
      </c>
      <c r="R87" s="3" t="s">
        <v>71</v>
      </c>
      <c r="S87" s="3" t="s">
        <v>73</v>
      </c>
      <c r="T87" s="2" t="s">
        <v>71</v>
      </c>
      <c r="U87" s="23">
        <f t="shared" si="8"/>
        <v>-2911079.3450579746</v>
      </c>
      <c r="W87" s="2"/>
      <c r="X87" s="2"/>
      <c r="Y87" s="3"/>
      <c r="Z87" s="3"/>
      <c r="AA87" s="3"/>
    </row>
    <row r="88" spans="7:27" x14ac:dyDescent="0.3">
      <c r="G88" s="26">
        <v>5789</v>
      </c>
      <c r="H88" s="26">
        <v>12.5</v>
      </c>
      <c r="I88" s="26">
        <v>0</v>
      </c>
      <c r="J88" s="29">
        <v>39</v>
      </c>
      <c r="K88" s="29">
        <f t="shared" si="9"/>
        <v>1.5600000000000015E-2</v>
      </c>
      <c r="L88" s="45">
        <f t="shared" si="5"/>
        <v>-186607650.32422897</v>
      </c>
      <c r="M88" s="45">
        <f t="shared" si="6"/>
        <v>-2911079.3450579746</v>
      </c>
      <c r="O88" s="12" t="s">
        <v>56</v>
      </c>
      <c r="P88" s="3" t="s">
        <v>71</v>
      </c>
      <c r="Q88" s="3">
        <f t="shared" si="7"/>
        <v>5789</v>
      </c>
      <c r="R88" s="3" t="s">
        <v>71</v>
      </c>
      <c r="S88" s="3" t="s">
        <v>73</v>
      </c>
      <c r="T88" s="2" t="s">
        <v>71</v>
      </c>
      <c r="U88" s="23">
        <f t="shared" si="8"/>
        <v>-2911079.3450579746</v>
      </c>
      <c r="W88" s="2"/>
      <c r="X88" s="2"/>
      <c r="Y88" s="3"/>
      <c r="Z88" s="3"/>
      <c r="AA88" s="3"/>
    </row>
    <row r="89" spans="7:27" x14ac:dyDescent="0.3">
      <c r="G89" s="26">
        <v>4661</v>
      </c>
      <c r="H89" s="26">
        <v>12.9</v>
      </c>
      <c r="I89" s="26">
        <v>0</v>
      </c>
      <c r="J89" s="29">
        <v>39</v>
      </c>
      <c r="K89" s="29">
        <f t="shared" si="9"/>
        <v>1.5600000000000015E-2</v>
      </c>
      <c r="L89" s="45">
        <f t="shared" si="5"/>
        <v>-186607650.32422897</v>
      </c>
      <c r="M89" s="45">
        <f t="shared" si="6"/>
        <v>-2911079.3450579746</v>
      </c>
      <c r="O89" s="12" t="s">
        <v>56</v>
      </c>
      <c r="P89" s="3" t="s">
        <v>71</v>
      </c>
      <c r="Q89" s="3">
        <f t="shared" si="7"/>
        <v>4661</v>
      </c>
      <c r="R89" s="3" t="s">
        <v>71</v>
      </c>
      <c r="S89" s="3" t="s">
        <v>73</v>
      </c>
      <c r="T89" s="2" t="s">
        <v>71</v>
      </c>
      <c r="U89" s="23">
        <f t="shared" si="8"/>
        <v>-2911079.3450579746</v>
      </c>
      <c r="W89" s="2"/>
      <c r="X89" s="2"/>
      <c r="Y89" s="3"/>
      <c r="Z89" s="3"/>
      <c r="AA89" s="3"/>
    </row>
    <row r="90" spans="7:27" x14ac:dyDescent="0.3">
      <c r="G90" s="26">
        <v>5840</v>
      </c>
      <c r="H90" s="26">
        <v>13.3</v>
      </c>
      <c r="I90" s="26">
        <v>0</v>
      </c>
      <c r="J90" s="29">
        <v>39</v>
      </c>
      <c r="K90" s="29">
        <f t="shared" si="9"/>
        <v>1.559999999999998E-2</v>
      </c>
      <c r="L90" s="45">
        <f t="shared" si="5"/>
        <v>-186607650.32422897</v>
      </c>
      <c r="M90" s="45">
        <f t="shared" si="6"/>
        <v>-2911079.3450579681</v>
      </c>
      <c r="O90" s="12" t="s">
        <v>56</v>
      </c>
      <c r="P90" s="3" t="s">
        <v>71</v>
      </c>
      <c r="Q90" s="3">
        <f t="shared" si="7"/>
        <v>5840</v>
      </c>
      <c r="R90" s="3" t="s">
        <v>71</v>
      </c>
      <c r="S90" s="3" t="s">
        <v>73</v>
      </c>
      <c r="T90" s="2" t="s">
        <v>71</v>
      </c>
      <c r="U90" s="23">
        <f t="shared" si="8"/>
        <v>-2911079.3450579681</v>
      </c>
      <c r="W90" s="2"/>
      <c r="X90" s="2"/>
      <c r="Y90" s="3"/>
      <c r="Z90" s="3"/>
      <c r="AA90" s="3"/>
    </row>
    <row r="91" spans="7:27" x14ac:dyDescent="0.3">
      <c r="G91" s="26">
        <v>5841</v>
      </c>
      <c r="H91" s="26">
        <v>13.7</v>
      </c>
      <c r="I91" s="26">
        <v>0</v>
      </c>
      <c r="J91" s="29">
        <v>39</v>
      </c>
      <c r="K91" s="29">
        <f t="shared" si="9"/>
        <v>1.559999999999998E-2</v>
      </c>
      <c r="L91" s="45">
        <f t="shared" si="5"/>
        <v>-186607650.32422897</v>
      </c>
      <c r="M91" s="45">
        <f t="shared" si="6"/>
        <v>-2911079.3450579681</v>
      </c>
      <c r="O91" s="12" t="s">
        <v>56</v>
      </c>
      <c r="P91" s="3" t="s">
        <v>71</v>
      </c>
      <c r="Q91" s="3">
        <f t="shared" si="7"/>
        <v>5841</v>
      </c>
      <c r="R91" s="3" t="s">
        <v>71</v>
      </c>
      <c r="S91" s="3" t="s">
        <v>73</v>
      </c>
      <c r="T91" s="2" t="s">
        <v>71</v>
      </c>
      <c r="U91" s="23">
        <f t="shared" si="8"/>
        <v>-2911079.3450579681</v>
      </c>
      <c r="W91" s="2"/>
      <c r="X91" s="2"/>
      <c r="Y91" s="3"/>
      <c r="Z91" s="3"/>
      <c r="AA91" s="3"/>
    </row>
    <row r="92" spans="7:27" x14ac:dyDescent="0.3">
      <c r="G92" s="26">
        <v>5842</v>
      </c>
      <c r="H92" s="26">
        <v>14.1</v>
      </c>
      <c r="I92" s="26">
        <v>0</v>
      </c>
      <c r="J92" s="29">
        <v>39</v>
      </c>
      <c r="K92" s="29">
        <f t="shared" si="9"/>
        <v>1.5600000000000015E-2</v>
      </c>
      <c r="L92" s="45">
        <f t="shared" si="5"/>
        <v>-186607650.32422897</v>
      </c>
      <c r="M92" s="45">
        <f t="shared" si="6"/>
        <v>-2911079.3450579746</v>
      </c>
      <c r="O92" s="12" t="s">
        <v>56</v>
      </c>
      <c r="P92" s="3" t="s">
        <v>71</v>
      </c>
      <c r="Q92" s="3">
        <f t="shared" si="7"/>
        <v>5842</v>
      </c>
      <c r="R92" s="3" t="s">
        <v>71</v>
      </c>
      <c r="S92" s="3" t="s">
        <v>73</v>
      </c>
      <c r="T92" s="2" t="s">
        <v>71</v>
      </c>
      <c r="U92" s="23">
        <f t="shared" si="8"/>
        <v>-2911079.3450579746</v>
      </c>
      <c r="W92" s="2"/>
      <c r="X92" s="2"/>
      <c r="Y92" s="3"/>
      <c r="Z92" s="3"/>
      <c r="AA92" s="3"/>
    </row>
    <row r="93" spans="7:27" x14ac:dyDescent="0.3">
      <c r="G93" s="26">
        <v>5843</v>
      </c>
      <c r="H93" s="26">
        <v>14.5</v>
      </c>
      <c r="I93" s="26">
        <v>0</v>
      </c>
      <c r="J93" s="29">
        <v>39</v>
      </c>
      <c r="K93" s="29">
        <f t="shared" si="9"/>
        <v>1.5600000000000015E-2</v>
      </c>
      <c r="L93" s="45">
        <f t="shared" si="5"/>
        <v>-186607650.32422897</v>
      </c>
      <c r="M93" s="45">
        <f t="shared" si="6"/>
        <v>-2911079.3450579746</v>
      </c>
      <c r="O93" s="12" t="s">
        <v>56</v>
      </c>
      <c r="P93" s="3" t="s">
        <v>71</v>
      </c>
      <c r="Q93" s="3">
        <f t="shared" si="7"/>
        <v>5843</v>
      </c>
      <c r="R93" s="3" t="s">
        <v>71</v>
      </c>
      <c r="S93" s="3" t="s">
        <v>73</v>
      </c>
      <c r="T93" s="2" t="s">
        <v>71</v>
      </c>
      <c r="U93" s="23">
        <f t="shared" si="8"/>
        <v>-2911079.3450579746</v>
      </c>
      <c r="W93" s="2"/>
      <c r="X93" s="2"/>
      <c r="Y93" s="3"/>
      <c r="Z93" s="3"/>
      <c r="AA93" s="3"/>
    </row>
    <row r="94" spans="7:27" x14ac:dyDescent="0.3">
      <c r="G94" s="26">
        <v>5844</v>
      </c>
      <c r="H94" s="26">
        <v>14.9</v>
      </c>
      <c r="I94" s="26">
        <v>0</v>
      </c>
      <c r="J94" s="29">
        <v>39</v>
      </c>
      <c r="K94" s="29">
        <f t="shared" si="9"/>
        <v>1.5600000000000015E-2</v>
      </c>
      <c r="L94" s="45">
        <f t="shared" si="5"/>
        <v>-186607650.32422897</v>
      </c>
      <c r="M94" s="45">
        <f t="shared" si="6"/>
        <v>-2911079.3450579746</v>
      </c>
      <c r="O94" s="12" t="s">
        <v>56</v>
      </c>
      <c r="P94" s="3" t="s">
        <v>71</v>
      </c>
      <c r="Q94" s="3">
        <f t="shared" si="7"/>
        <v>5844</v>
      </c>
      <c r="R94" s="3" t="s">
        <v>71</v>
      </c>
      <c r="S94" s="3" t="s">
        <v>73</v>
      </c>
      <c r="T94" s="2" t="s">
        <v>71</v>
      </c>
      <c r="U94" s="23">
        <f t="shared" si="8"/>
        <v>-2911079.3450579746</v>
      </c>
      <c r="W94" s="2"/>
      <c r="X94" s="2"/>
      <c r="Y94" s="3"/>
      <c r="Z94" s="3"/>
      <c r="AA94" s="3"/>
    </row>
    <row r="95" spans="7:27" x14ac:dyDescent="0.3">
      <c r="G95" s="26">
        <v>5845</v>
      </c>
      <c r="H95" s="26">
        <v>15.3</v>
      </c>
      <c r="I95" s="26">
        <v>0</v>
      </c>
      <c r="J95" s="29">
        <v>39</v>
      </c>
      <c r="K95" s="29">
        <f t="shared" si="9"/>
        <v>1.559999999999998E-2</v>
      </c>
      <c r="L95" s="45">
        <f t="shared" si="5"/>
        <v>-186607650.32422897</v>
      </c>
      <c r="M95" s="45">
        <f t="shared" si="6"/>
        <v>-2911079.3450579681</v>
      </c>
      <c r="O95" s="12" t="s">
        <v>56</v>
      </c>
      <c r="P95" s="3" t="s">
        <v>71</v>
      </c>
      <c r="Q95" s="3">
        <f t="shared" si="7"/>
        <v>5845</v>
      </c>
      <c r="R95" s="3" t="s">
        <v>71</v>
      </c>
      <c r="S95" s="3" t="s">
        <v>73</v>
      </c>
      <c r="T95" s="2" t="s">
        <v>71</v>
      </c>
      <c r="U95" s="23">
        <f t="shared" si="8"/>
        <v>-2911079.3450579681</v>
      </c>
      <c r="W95" s="2"/>
      <c r="X95" s="2"/>
      <c r="Y95" s="3"/>
      <c r="Z95" s="3"/>
      <c r="AA95" s="3"/>
    </row>
    <row r="96" spans="7:27" x14ac:dyDescent="0.3">
      <c r="G96" s="26">
        <v>5846</v>
      </c>
      <c r="H96" s="26">
        <v>15.7</v>
      </c>
      <c r="I96" s="26">
        <v>0</v>
      </c>
      <c r="J96" s="29">
        <v>39</v>
      </c>
      <c r="K96" s="29">
        <f t="shared" si="9"/>
        <v>1.5600000000000015E-2</v>
      </c>
      <c r="L96" s="45">
        <f t="shared" si="5"/>
        <v>-186607650.32422897</v>
      </c>
      <c r="M96" s="45">
        <f t="shared" si="6"/>
        <v>-2911079.3450579746</v>
      </c>
      <c r="O96" s="12" t="s">
        <v>56</v>
      </c>
      <c r="P96" s="3" t="s">
        <v>71</v>
      </c>
      <c r="Q96" s="3">
        <f t="shared" si="7"/>
        <v>5846</v>
      </c>
      <c r="R96" s="3" t="s">
        <v>71</v>
      </c>
      <c r="S96" s="3" t="s">
        <v>73</v>
      </c>
      <c r="T96" s="2" t="s">
        <v>71</v>
      </c>
      <c r="U96" s="23">
        <f t="shared" si="8"/>
        <v>-2911079.3450579746</v>
      </c>
      <c r="W96" s="2"/>
      <c r="X96" s="2"/>
      <c r="Y96" s="3"/>
      <c r="Z96" s="3"/>
      <c r="AA96" s="3"/>
    </row>
    <row r="97" spans="7:27" x14ac:dyDescent="0.3">
      <c r="G97" s="26">
        <v>4723</v>
      </c>
      <c r="H97" s="26">
        <v>16.100000000000001</v>
      </c>
      <c r="I97" s="26">
        <v>0</v>
      </c>
      <c r="J97" s="29">
        <v>39</v>
      </c>
      <c r="K97" s="29">
        <f t="shared" si="9"/>
        <v>1.7550000000000041E-2</v>
      </c>
      <c r="L97" s="45">
        <f t="shared" si="5"/>
        <v>-186607650.32422897</v>
      </c>
      <c r="M97" s="45">
        <f t="shared" si="6"/>
        <v>-3274964.2631902262</v>
      </c>
      <c r="O97" s="12" t="s">
        <v>56</v>
      </c>
      <c r="P97" s="3" t="s">
        <v>71</v>
      </c>
      <c r="Q97" s="3">
        <f t="shared" si="7"/>
        <v>4723</v>
      </c>
      <c r="R97" s="3" t="s">
        <v>71</v>
      </c>
      <c r="S97" s="3" t="s">
        <v>73</v>
      </c>
      <c r="T97" s="2" t="s">
        <v>71</v>
      </c>
      <c r="U97" s="23">
        <f t="shared" si="8"/>
        <v>-3274964.2631902262</v>
      </c>
      <c r="W97" s="2"/>
      <c r="X97" s="2"/>
      <c r="Y97" s="3"/>
      <c r="Z97" s="3"/>
      <c r="AA97" s="3"/>
    </row>
    <row r="98" spans="7:27" x14ac:dyDescent="0.3">
      <c r="G98" s="26">
        <v>5903</v>
      </c>
      <c r="H98" s="26">
        <v>16.600000000000001</v>
      </c>
      <c r="I98" s="26">
        <v>0</v>
      </c>
      <c r="J98" s="29">
        <v>39</v>
      </c>
      <c r="K98" s="29">
        <f t="shared" si="9"/>
        <v>1.95E-2</v>
      </c>
      <c r="L98" s="45">
        <f t="shared" si="5"/>
        <v>-186607650.32422897</v>
      </c>
      <c r="M98" s="45">
        <f t="shared" si="6"/>
        <v>-3638849.1813224652</v>
      </c>
      <c r="O98" s="12" t="s">
        <v>56</v>
      </c>
      <c r="P98" s="3" t="s">
        <v>71</v>
      </c>
      <c r="Q98" s="3">
        <f t="shared" si="7"/>
        <v>5903</v>
      </c>
      <c r="R98" s="3" t="s">
        <v>71</v>
      </c>
      <c r="S98" s="3" t="s">
        <v>73</v>
      </c>
      <c r="T98" s="2" t="s">
        <v>71</v>
      </c>
      <c r="U98" s="23">
        <f t="shared" si="8"/>
        <v>-3638849.1813224652</v>
      </c>
      <c r="W98" s="2"/>
      <c r="X98" s="2"/>
      <c r="Y98" s="3"/>
      <c r="Z98" s="3"/>
      <c r="AA98" s="3"/>
    </row>
    <row r="99" spans="7:27" x14ac:dyDescent="0.3">
      <c r="G99" s="26">
        <v>5904</v>
      </c>
      <c r="H99" s="26">
        <v>17.100000000000001</v>
      </c>
      <c r="I99" s="26">
        <v>0</v>
      </c>
      <c r="J99" s="29">
        <v>39</v>
      </c>
      <c r="K99" s="29">
        <f t="shared" si="9"/>
        <v>1.95E-2</v>
      </c>
      <c r="L99" s="45">
        <f t="shared" si="5"/>
        <v>-186607650.32422897</v>
      </c>
      <c r="M99" s="45">
        <f t="shared" si="6"/>
        <v>-3638849.1813224652</v>
      </c>
      <c r="O99" s="12" t="s">
        <v>56</v>
      </c>
      <c r="P99" s="3" t="s">
        <v>71</v>
      </c>
      <c r="Q99" s="3">
        <f t="shared" si="7"/>
        <v>5904</v>
      </c>
      <c r="R99" s="3" t="s">
        <v>71</v>
      </c>
      <c r="S99" s="3" t="s">
        <v>73</v>
      </c>
      <c r="T99" s="2" t="s">
        <v>71</v>
      </c>
      <c r="U99" s="23">
        <f t="shared" si="8"/>
        <v>-3638849.1813224652</v>
      </c>
      <c r="W99" s="2"/>
      <c r="X99" s="2"/>
      <c r="Y99" s="3"/>
      <c r="Z99" s="3"/>
      <c r="AA99" s="3"/>
    </row>
    <row r="100" spans="7:27" x14ac:dyDescent="0.3">
      <c r="G100" s="26">
        <v>5905</v>
      </c>
      <c r="H100" s="26">
        <v>17.600000000000001</v>
      </c>
      <c r="I100" s="26">
        <v>0</v>
      </c>
      <c r="J100" s="29">
        <v>39</v>
      </c>
      <c r="K100" s="29">
        <f t="shared" si="9"/>
        <v>1.95E-2</v>
      </c>
      <c r="L100" s="45">
        <f t="shared" si="5"/>
        <v>-186607650.32422897</v>
      </c>
      <c r="M100" s="45">
        <f t="shared" si="6"/>
        <v>-3638849.1813224652</v>
      </c>
      <c r="O100" s="12" t="s">
        <v>56</v>
      </c>
      <c r="P100" s="3" t="s">
        <v>71</v>
      </c>
      <c r="Q100" s="3">
        <f t="shared" si="7"/>
        <v>5905</v>
      </c>
      <c r="R100" s="3" t="s">
        <v>71</v>
      </c>
      <c r="S100" s="3" t="s">
        <v>73</v>
      </c>
      <c r="T100" s="2" t="s">
        <v>71</v>
      </c>
      <c r="U100" s="23">
        <f t="shared" si="8"/>
        <v>-3638849.1813224652</v>
      </c>
      <c r="W100" s="2"/>
      <c r="X100" s="2"/>
      <c r="Y100" s="3"/>
      <c r="Z100" s="3"/>
      <c r="AA100" s="3"/>
    </row>
    <row r="101" spans="7:27" x14ac:dyDescent="0.3">
      <c r="G101" s="26">
        <v>5906</v>
      </c>
      <c r="H101" s="26">
        <v>18.100000000000001</v>
      </c>
      <c r="I101" s="26">
        <v>0</v>
      </c>
      <c r="J101" s="29">
        <v>39</v>
      </c>
      <c r="K101" s="29">
        <f t="shared" si="9"/>
        <v>1.95E-2</v>
      </c>
      <c r="L101" s="45">
        <f t="shared" si="5"/>
        <v>-186607650.32422897</v>
      </c>
      <c r="M101" s="45">
        <f t="shared" si="6"/>
        <v>-3638849.1813224652</v>
      </c>
      <c r="O101" s="12" t="s">
        <v>56</v>
      </c>
      <c r="P101" s="3" t="s">
        <v>71</v>
      </c>
      <c r="Q101" s="3">
        <f t="shared" si="7"/>
        <v>5906</v>
      </c>
      <c r="R101" s="3" t="s">
        <v>71</v>
      </c>
      <c r="S101" s="3" t="s">
        <v>73</v>
      </c>
      <c r="T101" s="2" t="s">
        <v>71</v>
      </c>
      <c r="U101" s="23">
        <f t="shared" si="8"/>
        <v>-3638849.1813224652</v>
      </c>
      <c r="W101" s="2"/>
      <c r="X101" s="2"/>
      <c r="Y101" s="3"/>
      <c r="Z101" s="3"/>
      <c r="AA101" s="3"/>
    </row>
    <row r="102" spans="7:27" x14ac:dyDescent="0.3">
      <c r="G102" s="26">
        <v>5907</v>
      </c>
      <c r="H102" s="26">
        <v>18.600000000000001</v>
      </c>
      <c r="I102" s="26">
        <v>0</v>
      </c>
      <c r="J102" s="29">
        <v>39</v>
      </c>
      <c r="K102" s="29">
        <f t="shared" si="9"/>
        <v>1.95E-2</v>
      </c>
      <c r="L102" s="45">
        <f t="shared" si="5"/>
        <v>-186607650.32422897</v>
      </c>
      <c r="M102" s="45">
        <f t="shared" si="6"/>
        <v>-3638849.1813224652</v>
      </c>
      <c r="O102" s="12" t="s">
        <v>56</v>
      </c>
      <c r="P102" s="3" t="s">
        <v>71</v>
      </c>
      <c r="Q102" s="3">
        <f t="shared" si="7"/>
        <v>5907</v>
      </c>
      <c r="R102" s="3" t="s">
        <v>71</v>
      </c>
      <c r="S102" s="3" t="s">
        <v>73</v>
      </c>
      <c r="T102" s="2" t="s">
        <v>71</v>
      </c>
      <c r="U102" s="23">
        <f t="shared" si="8"/>
        <v>-3638849.1813224652</v>
      </c>
      <c r="W102" s="2"/>
      <c r="X102" s="2"/>
      <c r="Y102" s="3"/>
      <c r="Z102" s="3"/>
      <c r="AA102" s="3"/>
    </row>
    <row r="103" spans="7:27" x14ac:dyDescent="0.3">
      <c r="G103" s="26">
        <v>5908</v>
      </c>
      <c r="H103" s="26">
        <v>19.100000000000001</v>
      </c>
      <c r="I103" s="26">
        <v>0</v>
      </c>
      <c r="J103" s="29">
        <v>39</v>
      </c>
      <c r="K103" s="29">
        <f t="shared" si="9"/>
        <v>1.95E-2</v>
      </c>
      <c r="L103" s="45">
        <f t="shared" si="5"/>
        <v>-186607650.32422897</v>
      </c>
      <c r="M103" s="45">
        <f t="shared" si="6"/>
        <v>-3638849.1813224652</v>
      </c>
      <c r="O103" s="12" t="s">
        <v>56</v>
      </c>
      <c r="P103" s="3" t="s">
        <v>71</v>
      </c>
      <c r="Q103" s="3">
        <f t="shared" si="7"/>
        <v>5908</v>
      </c>
      <c r="R103" s="3" t="s">
        <v>71</v>
      </c>
      <c r="S103" s="3" t="s">
        <v>73</v>
      </c>
      <c r="T103" s="2" t="s">
        <v>71</v>
      </c>
      <c r="U103" s="23">
        <f t="shared" si="8"/>
        <v>-3638849.1813224652</v>
      </c>
      <c r="W103" s="2"/>
      <c r="X103" s="2"/>
      <c r="Y103" s="3"/>
      <c r="Z103" s="3"/>
      <c r="AA103" s="3"/>
    </row>
    <row r="104" spans="7:27" x14ac:dyDescent="0.3">
      <c r="G104" s="26">
        <v>5909</v>
      </c>
      <c r="H104" s="26">
        <v>19.600000000000001</v>
      </c>
      <c r="I104" s="26">
        <v>0</v>
      </c>
      <c r="J104" s="29">
        <v>39</v>
      </c>
      <c r="K104" s="29">
        <f t="shared" si="9"/>
        <v>1.95E-2</v>
      </c>
      <c r="L104" s="45">
        <f t="shared" si="5"/>
        <v>-186607650.32422897</v>
      </c>
      <c r="M104" s="45">
        <f t="shared" si="6"/>
        <v>-3638849.1813224652</v>
      </c>
      <c r="O104" s="12" t="s">
        <v>56</v>
      </c>
      <c r="P104" s="3" t="s">
        <v>71</v>
      </c>
      <c r="Q104" s="3">
        <f t="shared" si="7"/>
        <v>5909</v>
      </c>
      <c r="R104" s="3" t="s">
        <v>71</v>
      </c>
      <c r="S104" s="3" t="s">
        <v>73</v>
      </c>
      <c r="T104" s="2" t="s">
        <v>71</v>
      </c>
      <c r="U104" s="23">
        <f t="shared" si="8"/>
        <v>-3638849.1813224652</v>
      </c>
      <c r="W104" s="2"/>
      <c r="X104" s="2"/>
      <c r="Y104" s="3"/>
      <c r="Z104" s="3"/>
      <c r="AA104" s="3"/>
    </row>
    <row r="105" spans="7:27" x14ac:dyDescent="0.3">
      <c r="G105" s="26">
        <v>5910</v>
      </c>
      <c r="H105" s="26">
        <v>20.100000000000001</v>
      </c>
      <c r="I105" s="26">
        <v>0</v>
      </c>
      <c r="J105" s="29">
        <v>39</v>
      </c>
      <c r="K105" s="29">
        <f t="shared" si="9"/>
        <v>1.95E-2</v>
      </c>
      <c r="L105" s="45">
        <f t="shared" si="5"/>
        <v>-186607650.32422897</v>
      </c>
      <c r="M105" s="45">
        <f t="shared" si="6"/>
        <v>-3638849.1813224652</v>
      </c>
      <c r="O105" s="12" t="s">
        <v>56</v>
      </c>
      <c r="P105" s="3" t="s">
        <v>71</v>
      </c>
      <c r="Q105" s="3">
        <f t="shared" si="7"/>
        <v>5910</v>
      </c>
      <c r="R105" s="3" t="s">
        <v>71</v>
      </c>
      <c r="S105" s="3" t="s">
        <v>73</v>
      </c>
      <c r="T105" s="2" t="s">
        <v>71</v>
      </c>
      <c r="U105" s="23">
        <f t="shared" si="8"/>
        <v>-3638849.1813224652</v>
      </c>
      <c r="W105" s="2"/>
      <c r="X105" s="2"/>
      <c r="Y105" s="3"/>
      <c r="Z105" s="3"/>
      <c r="AA105" s="3"/>
    </row>
    <row r="106" spans="7:27" x14ac:dyDescent="0.3">
      <c r="G106" s="26">
        <v>5911</v>
      </c>
      <c r="H106" s="26">
        <v>20.6</v>
      </c>
      <c r="I106" s="26">
        <v>0</v>
      </c>
      <c r="J106" s="29">
        <v>39</v>
      </c>
      <c r="K106" s="29">
        <f t="shared" si="9"/>
        <v>1.95E-2</v>
      </c>
      <c r="L106" s="45">
        <f t="shared" si="5"/>
        <v>-186607650.32422897</v>
      </c>
      <c r="M106" s="45">
        <f t="shared" si="6"/>
        <v>-3638849.1813224652</v>
      </c>
      <c r="O106" s="12" t="s">
        <v>56</v>
      </c>
      <c r="P106" s="3" t="s">
        <v>71</v>
      </c>
      <c r="Q106" s="3">
        <f t="shared" si="7"/>
        <v>5911</v>
      </c>
      <c r="R106" s="3" t="s">
        <v>71</v>
      </c>
      <c r="S106" s="3" t="s">
        <v>73</v>
      </c>
      <c r="T106" s="2" t="s">
        <v>71</v>
      </c>
      <c r="U106" s="23">
        <f t="shared" si="8"/>
        <v>-3638849.1813224652</v>
      </c>
      <c r="W106" s="2"/>
      <c r="X106" s="2"/>
      <c r="Y106" s="3"/>
      <c r="Z106" s="3"/>
      <c r="AA106" s="3"/>
    </row>
    <row r="107" spans="7:27" x14ac:dyDescent="0.3">
      <c r="G107" s="26">
        <v>5912</v>
      </c>
      <c r="H107" s="26">
        <v>21.1</v>
      </c>
      <c r="I107" s="26">
        <v>0</v>
      </c>
      <c r="J107" s="29">
        <v>39</v>
      </c>
      <c r="K107" s="29">
        <f t="shared" si="9"/>
        <v>1.95E-2</v>
      </c>
      <c r="L107" s="45">
        <f t="shared" si="5"/>
        <v>-186607650.32422897</v>
      </c>
      <c r="M107" s="45">
        <f t="shared" si="6"/>
        <v>-3638849.1813224652</v>
      </c>
      <c r="O107" s="12" t="s">
        <v>56</v>
      </c>
      <c r="P107" s="3" t="s">
        <v>71</v>
      </c>
      <c r="Q107" s="3">
        <f t="shared" si="7"/>
        <v>5912</v>
      </c>
      <c r="R107" s="3" t="s">
        <v>71</v>
      </c>
      <c r="S107" s="3" t="s">
        <v>73</v>
      </c>
      <c r="T107" s="2" t="s">
        <v>71</v>
      </c>
      <c r="U107" s="23">
        <f t="shared" si="8"/>
        <v>-3638849.1813224652</v>
      </c>
      <c r="W107" s="2"/>
      <c r="X107" s="2"/>
      <c r="Y107" s="3"/>
      <c r="Z107" s="3"/>
      <c r="AA107" s="3"/>
    </row>
    <row r="108" spans="7:27" x14ac:dyDescent="0.3">
      <c r="G108" s="26">
        <v>5913</v>
      </c>
      <c r="H108" s="26">
        <v>21.6</v>
      </c>
      <c r="I108" s="26">
        <v>0</v>
      </c>
      <c r="J108" s="29">
        <v>39</v>
      </c>
      <c r="K108" s="29">
        <f t="shared" si="9"/>
        <v>1.95E-2</v>
      </c>
      <c r="L108" s="45">
        <f t="shared" si="5"/>
        <v>-186607650.32422897</v>
      </c>
      <c r="M108" s="45">
        <f t="shared" si="6"/>
        <v>-3638849.1813224652</v>
      </c>
      <c r="O108" s="12" t="s">
        <v>56</v>
      </c>
      <c r="P108" s="3" t="s">
        <v>71</v>
      </c>
      <c r="Q108" s="3">
        <f t="shared" si="7"/>
        <v>5913</v>
      </c>
      <c r="R108" s="3" t="s">
        <v>71</v>
      </c>
      <c r="S108" s="3" t="s">
        <v>73</v>
      </c>
      <c r="T108" s="2" t="s">
        <v>71</v>
      </c>
      <c r="U108" s="23">
        <f t="shared" si="8"/>
        <v>-3638849.1813224652</v>
      </c>
      <c r="W108" s="2"/>
      <c r="X108" s="2"/>
      <c r="Y108" s="3"/>
      <c r="Z108" s="3"/>
      <c r="AA108" s="3"/>
    </row>
    <row r="109" spans="7:27" x14ac:dyDescent="0.3">
      <c r="G109" s="26">
        <v>5914</v>
      </c>
      <c r="H109" s="26">
        <v>22.1</v>
      </c>
      <c r="I109" s="26">
        <v>0</v>
      </c>
      <c r="J109" s="29">
        <v>39</v>
      </c>
      <c r="K109" s="29">
        <f t="shared" si="9"/>
        <v>1.95E-2</v>
      </c>
      <c r="L109" s="45">
        <f t="shared" si="5"/>
        <v>-186607650.32422897</v>
      </c>
      <c r="M109" s="45">
        <f t="shared" si="6"/>
        <v>-3638849.1813224652</v>
      </c>
      <c r="O109" s="12" t="s">
        <v>56</v>
      </c>
      <c r="P109" s="3" t="s">
        <v>71</v>
      </c>
      <c r="Q109" s="3">
        <f t="shared" si="7"/>
        <v>5914</v>
      </c>
      <c r="R109" s="3" t="s">
        <v>71</v>
      </c>
      <c r="S109" s="3" t="s">
        <v>73</v>
      </c>
      <c r="T109" s="2" t="s">
        <v>71</v>
      </c>
      <c r="U109" s="23">
        <f t="shared" si="8"/>
        <v>-3638849.1813224652</v>
      </c>
      <c r="W109" s="2"/>
      <c r="X109" s="2"/>
      <c r="Y109" s="3"/>
      <c r="Z109" s="3"/>
      <c r="AA109" s="3"/>
    </row>
    <row r="110" spans="7:27" x14ac:dyDescent="0.3">
      <c r="G110" s="26">
        <v>5915</v>
      </c>
      <c r="H110" s="26">
        <v>22.6</v>
      </c>
      <c r="I110" s="26">
        <v>0</v>
      </c>
      <c r="J110" s="29">
        <v>39</v>
      </c>
      <c r="K110" s="29">
        <f t="shared" si="9"/>
        <v>1.95E-2</v>
      </c>
      <c r="L110" s="45">
        <f t="shared" si="5"/>
        <v>-186607650.32422897</v>
      </c>
      <c r="M110" s="45">
        <f t="shared" si="6"/>
        <v>-3638849.1813224652</v>
      </c>
      <c r="O110" s="12" t="s">
        <v>56</v>
      </c>
      <c r="P110" s="3" t="s">
        <v>71</v>
      </c>
      <c r="Q110" s="3">
        <f t="shared" si="7"/>
        <v>5915</v>
      </c>
      <c r="R110" s="3" t="s">
        <v>71</v>
      </c>
      <c r="S110" s="3" t="s">
        <v>73</v>
      </c>
      <c r="T110" s="2" t="s">
        <v>71</v>
      </c>
      <c r="U110" s="23">
        <f t="shared" si="8"/>
        <v>-3638849.1813224652</v>
      </c>
      <c r="W110" s="2"/>
      <c r="X110" s="2"/>
      <c r="Y110" s="3"/>
      <c r="Z110" s="3"/>
      <c r="AA110" s="3"/>
    </row>
    <row r="111" spans="7:27" x14ac:dyDescent="0.3">
      <c r="G111" s="26">
        <v>4785</v>
      </c>
      <c r="H111" s="26">
        <v>23.1</v>
      </c>
      <c r="I111" s="26">
        <v>0</v>
      </c>
      <c r="J111" s="29">
        <v>39</v>
      </c>
      <c r="K111" s="29">
        <f t="shared" si="9"/>
        <v>0</v>
      </c>
      <c r="L111" s="45">
        <f t="shared" si="5"/>
        <v>-186607650.32422897</v>
      </c>
      <c r="M111" s="45">
        <f t="shared" si="6"/>
        <v>0</v>
      </c>
      <c r="O111" s="12" t="s">
        <v>56</v>
      </c>
      <c r="P111" s="3" t="s">
        <v>71</v>
      </c>
      <c r="Q111" s="3">
        <f t="shared" si="7"/>
        <v>4785</v>
      </c>
      <c r="R111" s="3" t="s">
        <v>71</v>
      </c>
      <c r="S111" s="3" t="s">
        <v>73</v>
      </c>
      <c r="T111" s="2" t="s">
        <v>71</v>
      </c>
      <c r="U111" s="23">
        <f t="shared" si="8"/>
        <v>0</v>
      </c>
      <c r="W111" s="2"/>
      <c r="X111" s="2"/>
      <c r="Y111" s="3"/>
      <c r="Z111" s="3"/>
      <c r="AA111" s="3"/>
    </row>
    <row r="112" spans="7:27" x14ac:dyDescent="0.3">
      <c r="G112" s="26">
        <v>374</v>
      </c>
      <c r="H112" s="26">
        <v>-23.1</v>
      </c>
      <c r="I112" s="57">
        <v>2.57</v>
      </c>
      <c r="J112" s="29">
        <v>42</v>
      </c>
      <c r="K112" s="29">
        <f t="shared" si="9"/>
        <v>0</v>
      </c>
      <c r="L112" s="45">
        <f t="shared" si="5"/>
        <v>-138836438.06047145</v>
      </c>
      <c r="M112" s="45">
        <f t="shared" si="6"/>
        <v>0</v>
      </c>
      <c r="O112" s="12" t="s">
        <v>56</v>
      </c>
      <c r="P112" s="3" t="s">
        <v>71</v>
      </c>
      <c r="Q112" s="3">
        <f t="shared" si="7"/>
        <v>374</v>
      </c>
      <c r="R112" s="3" t="s">
        <v>71</v>
      </c>
      <c r="S112" s="3" t="s">
        <v>73</v>
      </c>
      <c r="T112" s="2" t="s">
        <v>71</v>
      </c>
      <c r="U112" s="23">
        <f t="shared" si="8"/>
        <v>0</v>
      </c>
      <c r="W112" s="2"/>
      <c r="X112" s="2"/>
      <c r="Y112" s="3"/>
      <c r="Z112" s="3"/>
      <c r="AA112" s="3"/>
    </row>
    <row r="113" spans="7:27" x14ac:dyDescent="0.3">
      <c r="G113" s="26">
        <v>1943</v>
      </c>
      <c r="H113" s="26">
        <v>-22.662500000000001</v>
      </c>
      <c r="I113" s="57">
        <v>2.5718749999999999</v>
      </c>
      <c r="J113" s="29">
        <v>39</v>
      </c>
      <c r="K113" s="29">
        <f t="shared" si="9"/>
        <v>1.7062500000000001E-2</v>
      </c>
      <c r="L113" s="45">
        <f t="shared" si="5"/>
        <v>-138801585.52234128</v>
      </c>
      <c r="M113" s="45">
        <f t="shared" si="6"/>
        <v>-2368302.0529749482</v>
      </c>
      <c r="O113" s="12" t="s">
        <v>56</v>
      </c>
      <c r="P113" s="3" t="s">
        <v>71</v>
      </c>
      <c r="Q113" s="3">
        <f t="shared" si="7"/>
        <v>1943</v>
      </c>
      <c r="R113" s="3" t="s">
        <v>71</v>
      </c>
      <c r="S113" s="3" t="s">
        <v>73</v>
      </c>
      <c r="T113" s="2" t="s">
        <v>71</v>
      </c>
      <c r="U113" s="23">
        <f t="shared" si="8"/>
        <v>-2368302.0529749482</v>
      </c>
      <c r="W113" s="2"/>
      <c r="X113" s="2"/>
      <c r="Y113" s="3"/>
      <c r="Z113" s="3"/>
      <c r="AA113" s="3"/>
    </row>
    <row r="114" spans="7:27" x14ac:dyDescent="0.3">
      <c r="G114" s="26">
        <v>1942</v>
      </c>
      <c r="H114" s="26">
        <v>-22.225000000000001</v>
      </c>
      <c r="I114" s="57">
        <v>2.57375</v>
      </c>
      <c r="J114" s="29">
        <v>36</v>
      </c>
      <c r="K114" s="29">
        <f t="shared" si="9"/>
        <v>1.575E-2</v>
      </c>
      <c r="L114" s="45">
        <f t="shared" si="5"/>
        <v>-138766732.98421109</v>
      </c>
      <c r="M114" s="45">
        <f t="shared" si="6"/>
        <v>-2185576.0445013246</v>
      </c>
      <c r="O114" s="12" t="s">
        <v>56</v>
      </c>
      <c r="P114" s="3" t="s">
        <v>71</v>
      </c>
      <c r="Q114" s="3">
        <f t="shared" si="7"/>
        <v>1942</v>
      </c>
      <c r="R114" s="3" t="s">
        <v>71</v>
      </c>
      <c r="S114" s="3" t="s">
        <v>73</v>
      </c>
      <c r="T114" s="2" t="s">
        <v>71</v>
      </c>
      <c r="U114" s="23">
        <f t="shared" si="8"/>
        <v>-2185576.0445013246</v>
      </c>
      <c r="W114" s="2"/>
      <c r="X114" s="2"/>
      <c r="Y114" s="3"/>
      <c r="Z114" s="3"/>
      <c r="AA114" s="3"/>
    </row>
    <row r="115" spans="7:27" x14ac:dyDescent="0.3">
      <c r="G115" s="26">
        <v>1941</v>
      </c>
      <c r="H115" s="26">
        <v>-21.787500000000001</v>
      </c>
      <c r="I115" s="57">
        <v>2.5756250000000001</v>
      </c>
      <c r="J115" s="29">
        <v>36</v>
      </c>
      <c r="K115" s="29">
        <f t="shared" si="9"/>
        <v>1.575E-2</v>
      </c>
      <c r="L115" s="45">
        <f t="shared" si="5"/>
        <v>-138731880.44608092</v>
      </c>
      <c r="M115" s="45">
        <f t="shared" si="6"/>
        <v>-2185027.1170257744</v>
      </c>
      <c r="O115" s="12" t="s">
        <v>56</v>
      </c>
      <c r="P115" s="3" t="s">
        <v>71</v>
      </c>
      <c r="Q115" s="3">
        <f t="shared" si="7"/>
        <v>1941</v>
      </c>
      <c r="R115" s="3" t="s">
        <v>71</v>
      </c>
      <c r="S115" s="3" t="s">
        <v>73</v>
      </c>
      <c r="T115" s="2" t="s">
        <v>71</v>
      </c>
      <c r="U115" s="23">
        <f t="shared" si="8"/>
        <v>-2185027.1170257744</v>
      </c>
      <c r="W115" s="2"/>
      <c r="X115" s="2"/>
      <c r="Y115" s="3"/>
      <c r="Z115" s="3"/>
      <c r="AA115" s="3"/>
    </row>
    <row r="116" spans="7:27" x14ac:dyDescent="0.3">
      <c r="G116" s="26">
        <v>1940</v>
      </c>
      <c r="H116" s="26">
        <v>-21.35</v>
      </c>
      <c r="I116" s="57">
        <v>2.5775000000000001</v>
      </c>
      <c r="J116" s="29">
        <v>36</v>
      </c>
      <c r="K116" s="29">
        <f t="shared" si="9"/>
        <v>1.575E-2</v>
      </c>
      <c r="L116" s="45">
        <f t="shared" si="5"/>
        <v>-138697027.90795076</v>
      </c>
      <c r="M116" s="45">
        <f t="shared" si="6"/>
        <v>-2184478.1895502247</v>
      </c>
      <c r="O116" s="12" t="s">
        <v>56</v>
      </c>
      <c r="P116" s="3" t="s">
        <v>71</v>
      </c>
      <c r="Q116" s="3">
        <f t="shared" si="7"/>
        <v>1940</v>
      </c>
      <c r="R116" s="3" t="s">
        <v>71</v>
      </c>
      <c r="S116" s="3" t="s">
        <v>73</v>
      </c>
      <c r="T116" s="2" t="s">
        <v>71</v>
      </c>
      <c r="U116" s="23">
        <f t="shared" si="8"/>
        <v>-2184478.1895502247</v>
      </c>
      <c r="W116" s="2"/>
      <c r="X116" s="2"/>
      <c r="Y116" s="3"/>
      <c r="Z116" s="3"/>
      <c r="AA116" s="3"/>
    </row>
    <row r="117" spans="7:27" x14ac:dyDescent="0.3">
      <c r="G117" s="26">
        <v>1939</v>
      </c>
      <c r="H117" s="26">
        <v>-20.912500000000001</v>
      </c>
      <c r="I117" s="57">
        <v>2.5793750000000002</v>
      </c>
      <c r="J117" s="29">
        <v>36</v>
      </c>
      <c r="K117" s="29">
        <f t="shared" si="9"/>
        <v>1.575E-2</v>
      </c>
      <c r="L117" s="45">
        <f t="shared" si="5"/>
        <v>-138662175.36982056</v>
      </c>
      <c r="M117" s="45">
        <f t="shared" si="6"/>
        <v>-2183929.262074674</v>
      </c>
      <c r="O117" s="12" t="s">
        <v>56</v>
      </c>
      <c r="P117" s="3" t="s">
        <v>71</v>
      </c>
      <c r="Q117" s="3">
        <f t="shared" si="7"/>
        <v>1939</v>
      </c>
      <c r="R117" s="3" t="s">
        <v>71</v>
      </c>
      <c r="S117" s="3" t="s">
        <v>73</v>
      </c>
      <c r="T117" s="2" t="s">
        <v>71</v>
      </c>
      <c r="U117" s="23">
        <f t="shared" si="8"/>
        <v>-2183929.262074674</v>
      </c>
      <c r="W117" s="2"/>
      <c r="X117" s="2"/>
      <c r="Y117" s="3"/>
      <c r="Z117" s="3"/>
      <c r="AA117" s="3"/>
    </row>
    <row r="118" spans="7:27" x14ac:dyDescent="0.3">
      <c r="G118" s="26">
        <v>1938</v>
      </c>
      <c r="H118" s="26">
        <v>-20.475000000000001</v>
      </c>
      <c r="I118" s="57">
        <v>2.5812499999999998</v>
      </c>
      <c r="J118" s="29">
        <v>36</v>
      </c>
      <c r="K118" s="29">
        <f t="shared" si="9"/>
        <v>1.575E-2</v>
      </c>
      <c r="L118" s="45">
        <f t="shared" si="5"/>
        <v>-138627322.8316904</v>
      </c>
      <c r="M118" s="45">
        <f t="shared" si="6"/>
        <v>-2183380.3345991238</v>
      </c>
      <c r="O118" s="12" t="s">
        <v>56</v>
      </c>
      <c r="P118" s="3" t="s">
        <v>71</v>
      </c>
      <c r="Q118" s="3">
        <f t="shared" si="7"/>
        <v>1938</v>
      </c>
      <c r="R118" s="3" t="s">
        <v>71</v>
      </c>
      <c r="S118" s="3" t="s">
        <v>73</v>
      </c>
      <c r="T118" s="2" t="s">
        <v>71</v>
      </c>
      <c r="U118" s="23">
        <f t="shared" si="8"/>
        <v>-2183380.3345991238</v>
      </c>
      <c r="W118" s="2"/>
      <c r="X118" s="2"/>
      <c r="Y118" s="3"/>
      <c r="Z118" s="3"/>
      <c r="AA118" s="3"/>
    </row>
    <row r="119" spans="7:27" x14ac:dyDescent="0.3">
      <c r="G119" s="26">
        <v>1937</v>
      </c>
      <c r="H119" s="26">
        <v>-20.037500000000001</v>
      </c>
      <c r="I119" s="57">
        <v>2.5831249999999999</v>
      </c>
      <c r="J119" s="29">
        <v>36</v>
      </c>
      <c r="K119" s="29">
        <f t="shared" si="9"/>
        <v>1.575E-2</v>
      </c>
      <c r="L119" s="45">
        <f t="shared" si="5"/>
        <v>-138592470.29356024</v>
      </c>
      <c r="M119" s="45">
        <f t="shared" si="6"/>
        <v>-2182831.4071235736</v>
      </c>
      <c r="O119" s="12" t="s">
        <v>56</v>
      </c>
      <c r="P119" s="3" t="s">
        <v>71</v>
      </c>
      <c r="Q119" s="3">
        <f t="shared" si="7"/>
        <v>1937</v>
      </c>
      <c r="R119" s="3" t="s">
        <v>71</v>
      </c>
      <c r="S119" s="3" t="s">
        <v>73</v>
      </c>
      <c r="T119" s="2" t="s">
        <v>71</v>
      </c>
      <c r="U119" s="23">
        <f t="shared" si="8"/>
        <v>-2182831.4071235736</v>
      </c>
      <c r="W119" s="2"/>
      <c r="X119" s="2"/>
      <c r="Y119" s="3"/>
      <c r="Z119" s="3"/>
      <c r="AA119" s="3"/>
    </row>
    <row r="120" spans="7:27" x14ac:dyDescent="0.3">
      <c r="G120" s="26">
        <v>1936</v>
      </c>
      <c r="H120" s="26">
        <v>-19.600000000000001</v>
      </c>
      <c r="I120" s="57">
        <v>2.585</v>
      </c>
      <c r="J120" s="29">
        <v>36</v>
      </c>
      <c r="K120" s="29">
        <f t="shared" si="9"/>
        <v>1.575E-2</v>
      </c>
      <c r="L120" s="45">
        <f t="shared" si="5"/>
        <v>-138557617.75543007</v>
      </c>
      <c r="M120" s="45">
        <f t="shared" si="6"/>
        <v>-2182282.4796480238</v>
      </c>
      <c r="O120" s="12" t="s">
        <v>56</v>
      </c>
      <c r="P120" s="3" t="s">
        <v>71</v>
      </c>
      <c r="Q120" s="3">
        <f t="shared" si="7"/>
        <v>1936</v>
      </c>
      <c r="R120" s="3" t="s">
        <v>71</v>
      </c>
      <c r="S120" s="3" t="s">
        <v>73</v>
      </c>
      <c r="T120" s="2" t="s">
        <v>71</v>
      </c>
      <c r="U120" s="23">
        <f t="shared" si="8"/>
        <v>-2182282.4796480238</v>
      </c>
      <c r="W120" s="2"/>
      <c r="X120" s="2"/>
      <c r="Y120" s="3"/>
      <c r="Z120" s="3"/>
      <c r="AA120" s="3"/>
    </row>
    <row r="121" spans="7:27" x14ac:dyDescent="0.3">
      <c r="G121" s="26">
        <v>1935</v>
      </c>
      <c r="H121" s="26">
        <v>-19.162500000000001</v>
      </c>
      <c r="I121" s="57">
        <v>2.586875</v>
      </c>
      <c r="J121" s="29">
        <v>36</v>
      </c>
      <c r="K121" s="29">
        <f t="shared" si="9"/>
        <v>1.575E-2</v>
      </c>
      <c r="L121" s="45">
        <f t="shared" si="5"/>
        <v>-138522765.21729988</v>
      </c>
      <c r="M121" s="45">
        <f t="shared" si="6"/>
        <v>-2181733.5521724732</v>
      </c>
      <c r="O121" s="12" t="s">
        <v>56</v>
      </c>
      <c r="P121" s="3" t="s">
        <v>71</v>
      </c>
      <c r="Q121" s="3">
        <f t="shared" si="7"/>
        <v>1935</v>
      </c>
      <c r="R121" s="3" t="s">
        <v>71</v>
      </c>
      <c r="S121" s="3" t="s">
        <v>73</v>
      </c>
      <c r="T121" s="2" t="s">
        <v>71</v>
      </c>
      <c r="U121" s="23">
        <f t="shared" si="8"/>
        <v>-2181733.5521724732</v>
      </c>
      <c r="W121" s="2"/>
      <c r="X121" s="2"/>
      <c r="Y121" s="3"/>
      <c r="Z121" s="3"/>
      <c r="AA121" s="3"/>
    </row>
    <row r="122" spans="7:27" x14ac:dyDescent="0.3">
      <c r="G122" s="26">
        <v>1934</v>
      </c>
      <c r="H122" s="26">
        <v>-18.725000000000001</v>
      </c>
      <c r="I122" s="57">
        <v>2.5887500000000001</v>
      </c>
      <c r="J122" s="29">
        <v>36</v>
      </c>
      <c r="K122" s="29">
        <f t="shared" si="9"/>
        <v>1.575E-2</v>
      </c>
      <c r="L122" s="45">
        <f t="shared" si="5"/>
        <v>-138487912.67916971</v>
      </c>
      <c r="M122" s="45">
        <f t="shared" si="6"/>
        <v>-2181184.624696923</v>
      </c>
      <c r="O122" s="12" t="s">
        <v>56</v>
      </c>
      <c r="P122" s="3" t="s">
        <v>71</v>
      </c>
      <c r="Q122" s="3">
        <f t="shared" si="7"/>
        <v>1934</v>
      </c>
      <c r="R122" s="3" t="s">
        <v>71</v>
      </c>
      <c r="S122" s="3" t="s">
        <v>73</v>
      </c>
      <c r="T122" s="2" t="s">
        <v>71</v>
      </c>
      <c r="U122" s="23">
        <f t="shared" si="8"/>
        <v>-2181184.624696923</v>
      </c>
      <c r="W122" s="2"/>
      <c r="X122" s="2"/>
      <c r="Y122" s="3"/>
      <c r="Z122" s="3"/>
      <c r="AA122" s="3"/>
    </row>
    <row r="123" spans="7:27" x14ac:dyDescent="0.3">
      <c r="G123" s="26">
        <v>1933</v>
      </c>
      <c r="H123" s="26">
        <v>-18.287500000000001</v>
      </c>
      <c r="I123" s="57">
        <v>2.5906250000000002</v>
      </c>
      <c r="J123" s="29">
        <v>36</v>
      </c>
      <c r="K123" s="29">
        <f t="shared" si="9"/>
        <v>1.575E-2</v>
      </c>
      <c r="L123" s="45">
        <f t="shared" si="5"/>
        <v>-138453060.14103955</v>
      </c>
      <c r="M123" s="45">
        <f t="shared" si="6"/>
        <v>-2180635.6972213727</v>
      </c>
      <c r="O123" s="12" t="s">
        <v>56</v>
      </c>
      <c r="P123" s="3" t="s">
        <v>71</v>
      </c>
      <c r="Q123" s="3">
        <f t="shared" si="7"/>
        <v>1933</v>
      </c>
      <c r="R123" s="3" t="s">
        <v>71</v>
      </c>
      <c r="S123" s="3" t="s">
        <v>73</v>
      </c>
      <c r="T123" s="2" t="s">
        <v>71</v>
      </c>
      <c r="U123" s="23">
        <f t="shared" si="8"/>
        <v>-2180635.6972213727</v>
      </c>
      <c r="W123" s="2"/>
      <c r="X123" s="2"/>
      <c r="Y123" s="3"/>
      <c r="Z123" s="3"/>
      <c r="AA123" s="3"/>
    </row>
    <row r="124" spans="7:27" x14ac:dyDescent="0.3">
      <c r="G124" s="26">
        <v>1932</v>
      </c>
      <c r="H124" s="26">
        <v>-17.850000000000001</v>
      </c>
      <c r="I124" s="57">
        <v>2.5924999999999998</v>
      </c>
      <c r="J124" s="29">
        <v>36</v>
      </c>
      <c r="K124" s="29">
        <f t="shared" si="9"/>
        <v>1.575E-2</v>
      </c>
      <c r="L124" s="45">
        <f t="shared" si="5"/>
        <v>-138418207.60290939</v>
      </c>
      <c r="M124" s="45">
        <f t="shared" si="6"/>
        <v>-2180086.769745823</v>
      </c>
      <c r="O124" s="12" t="s">
        <v>56</v>
      </c>
      <c r="P124" s="3" t="s">
        <v>71</v>
      </c>
      <c r="Q124" s="3">
        <f t="shared" si="7"/>
        <v>1932</v>
      </c>
      <c r="R124" s="3" t="s">
        <v>71</v>
      </c>
      <c r="S124" s="3" t="s">
        <v>73</v>
      </c>
      <c r="T124" s="2" t="s">
        <v>71</v>
      </c>
      <c r="U124" s="23">
        <f t="shared" si="8"/>
        <v>-2180086.769745823</v>
      </c>
      <c r="W124" s="2"/>
      <c r="X124" s="2"/>
      <c r="Y124" s="3"/>
      <c r="Z124" s="3"/>
      <c r="AA124" s="3"/>
    </row>
    <row r="125" spans="7:27" x14ac:dyDescent="0.3">
      <c r="G125" s="26">
        <v>1931</v>
      </c>
      <c r="H125" s="26">
        <v>-17.412500000000001</v>
      </c>
      <c r="I125" s="57">
        <v>2.5943749999999999</v>
      </c>
      <c r="J125" s="29">
        <v>36</v>
      </c>
      <c r="K125" s="29">
        <f t="shared" si="9"/>
        <v>1.575E-2</v>
      </c>
      <c r="L125" s="45">
        <f t="shared" si="5"/>
        <v>-138383355.06477922</v>
      </c>
      <c r="M125" s="45">
        <f t="shared" si="6"/>
        <v>-2179537.8422702728</v>
      </c>
      <c r="O125" s="12" t="s">
        <v>56</v>
      </c>
      <c r="P125" s="3" t="s">
        <v>71</v>
      </c>
      <c r="Q125" s="3">
        <f t="shared" si="7"/>
        <v>1931</v>
      </c>
      <c r="R125" s="3" t="s">
        <v>71</v>
      </c>
      <c r="S125" s="3" t="s">
        <v>73</v>
      </c>
      <c r="T125" s="2" t="s">
        <v>71</v>
      </c>
      <c r="U125" s="23">
        <f t="shared" si="8"/>
        <v>-2179537.8422702728</v>
      </c>
      <c r="W125" s="2"/>
      <c r="X125" s="2"/>
      <c r="Y125" s="3"/>
      <c r="Z125" s="3"/>
      <c r="AA125" s="3"/>
    </row>
    <row r="126" spans="7:27" x14ac:dyDescent="0.3">
      <c r="G126" s="26">
        <v>1930</v>
      </c>
      <c r="H126" s="26">
        <v>-16.975000000000001</v>
      </c>
      <c r="I126" s="57">
        <v>2.5962499999999999</v>
      </c>
      <c r="J126" s="29">
        <v>36</v>
      </c>
      <c r="K126" s="29">
        <f t="shared" si="9"/>
        <v>1.575E-2</v>
      </c>
      <c r="L126" s="45">
        <f t="shared" si="5"/>
        <v>-138348502.52664903</v>
      </c>
      <c r="M126" s="45">
        <f t="shared" si="6"/>
        <v>-2178988.9147947221</v>
      </c>
      <c r="O126" s="12" t="s">
        <v>56</v>
      </c>
      <c r="P126" s="3" t="s">
        <v>71</v>
      </c>
      <c r="Q126" s="3">
        <f t="shared" si="7"/>
        <v>1930</v>
      </c>
      <c r="R126" s="3" t="s">
        <v>71</v>
      </c>
      <c r="S126" s="3" t="s">
        <v>73</v>
      </c>
      <c r="T126" s="2" t="s">
        <v>71</v>
      </c>
      <c r="U126" s="23">
        <f t="shared" si="8"/>
        <v>-2178988.9147947221</v>
      </c>
      <c r="W126" s="2"/>
      <c r="X126" s="2"/>
      <c r="Y126" s="3"/>
      <c r="Z126" s="3"/>
      <c r="AA126" s="3"/>
    </row>
    <row r="127" spans="7:27" x14ac:dyDescent="0.3">
      <c r="G127" s="26">
        <v>1929</v>
      </c>
      <c r="H127" s="26">
        <v>-16.537500000000001</v>
      </c>
      <c r="I127" s="57">
        <v>2.598125</v>
      </c>
      <c r="J127" s="29">
        <v>36</v>
      </c>
      <c r="K127" s="29">
        <f t="shared" si="9"/>
        <v>1.575E-2</v>
      </c>
      <c r="L127" s="45">
        <f t="shared" si="5"/>
        <v>-138313649.98851886</v>
      </c>
      <c r="M127" s="45">
        <f t="shared" si="6"/>
        <v>-2178439.9873191719</v>
      </c>
      <c r="O127" s="12" t="s">
        <v>56</v>
      </c>
      <c r="P127" s="3" t="s">
        <v>71</v>
      </c>
      <c r="Q127" s="3">
        <f t="shared" si="7"/>
        <v>1929</v>
      </c>
      <c r="R127" s="3" t="s">
        <v>71</v>
      </c>
      <c r="S127" s="3" t="s">
        <v>73</v>
      </c>
      <c r="T127" s="2" t="s">
        <v>71</v>
      </c>
      <c r="U127" s="23">
        <f t="shared" si="8"/>
        <v>-2178439.9873191719</v>
      </c>
      <c r="W127" s="2"/>
      <c r="X127" s="2"/>
      <c r="Y127" s="3"/>
      <c r="Z127" s="3"/>
      <c r="AA127" s="3"/>
    </row>
    <row r="128" spans="7:27" x14ac:dyDescent="0.3">
      <c r="G128" s="26">
        <v>312</v>
      </c>
      <c r="H128" s="26">
        <v>-16.100000000000001</v>
      </c>
      <c r="I128" s="57">
        <v>2.6</v>
      </c>
      <c r="J128" s="29">
        <v>36</v>
      </c>
      <c r="K128" s="29">
        <f t="shared" si="9"/>
        <v>1.5075000000000038E-2</v>
      </c>
      <c r="L128" s="45">
        <f t="shared" si="5"/>
        <v>-138278797.45038867</v>
      </c>
      <c r="M128" s="45">
        <f t="shared" si="6"/>
        <v>-2084552.8715646144</v>
      </c>
      <c r="O128" s="12" t="s">
        <v>56</v>
      </c>
      <c r="P128" s="3" t="s">
        <v>71</v>
      </c>
      <c r="Q128" s="3">
        <f t="shared" si="7"/>
        <v>312</v>
      </c>
      <c r="R128" s="3" t="s">
        <v>71</v>
      </c>
      <c r="S128" s="3" t="s">
        <v>73</v>
      </c>
      <c r="T128" s="2" t="s">
        <v>71</v>
      </c>
      <c r="U128" s="23">
        <f t="shared" si="8"/>
        <v>-2084552.8715646144</v>
      </c>
      <c r="W128" s="2"/>
      <c r="X128" s="2"/>
      <c r="Y128" s="3"/>
      <c r="Z128" s="3"/>
      <c r="AA128" s="3"/>
    </row>
    <row r="129" spans="7:27" x14ac:dyDescent="0.3">
      <c r="G129" s="26">
        <v>1878</v>
      </c>
      <c r="H129" s="26">
        <v>-15.7</v>
      </c>
      <c r="I129" s="57">
        <v>2.6</v>
      </c>
      <c r="J129" s="29">
        <v>36</v>
      </c>
      <c r="K129" s="29">
        <f t="shared" si="9"/>
        <v>1.4400000000000013E-2</v>
      </c>
      <c r="L129" s="45">
        <f t="shared" si="5"/>
        <v>-138278797.45038867</v>
      </c>
      <c r="M129" s="45">
        <f t="shared" si="6"/>
        <v>-1991214.6832855986</v>
      </c>
      <c r="O129" s="12" t="s">
        <v>56</v>
      </c>
      <c r="P129" s="3" t="s">
        <v>71</v>
      </c>
      <c r="Q129" s="3">
        <f t="shared" si="7"/>
        <v>1878</v>
      </c>
      <c r="R129" s="3" t="s">
        <v>71</v>
      </c>
      <c r="S129" s="3" t="s">
        <v>73</v>
      </c>
      <c r="T129" s="2" t="s">
        <v>71</v>
      </c>
      <c r="U129" s="23">
        <f t="shared" si="8"/>
        <v>-1991214.6832855986</v>
      </c>
      <c r="W129" s="2"/>
      <c r="X129" s="2"/>
      <c r="Y129" s="3"/>
      <c r="Z129" s="3"/>
      <c r="AA129" s="3"/>
    </row>
    <row r="130" spans="7:27" x14ac:dyDescent="0.3">
      <c r="G130" s="26">
        <v>1877</v>
      </c>
      <c r="H130" s="26">
        <v>-15.3</v>
      </c>
      <c r="I130" s="57">
        <v>2.6</v>
      </c>
      <c r="J130" s="29">
        <v>36</v>
      </c>
      <c r="K130" s="29">
        <f t="shared" si="9"/>
        <v>1.4399999999999981E-2</v>
      </c>
      <c r="L130" s="45">
        <f t="shared" si="5"/>
        <v>-138278797.45038867</v>
      </c>
      <c r="M130" s="45">
        <f t="shared" si="6"/>
        <v>-1991214.6832855942</v>
      </c>
      <c r="O130" s="12" t="s">
        <v>56</v>
      </c>
      <c r="P130" s="3" t="s">
        <v>71</v>
      </c>
      <c r="Q130" s="3">
        <f t="shared" si="7"/>
        <v>1877</v>
      </c>
      <c r="R130" s="3" t="s">
        <v>71</v>
      </c>
      <c r="S130" s="3" t="s">
        <v>73</v>
      </c>
      <c r="T130" s="2" t="s">
        <v>71</v>
      </c>
      <c r="U130" s="23">
        <f t="shared" si="8"/>
        <v>-1991214.6832855942</v>
      </c>
      <c r="W130" s="2"/>
      <c r="X130" s="2"/>
      <c r="Y130" s="3"/>
      <c r="Z130" s="3"/>
      <c r="AA130" s="3"/>
    </row>
    <row r="131" spans="7:27" x14ac:dyDescent="0.3">
      <c r="G131" s="26">
        <v>1876</v>
      </c>
      <c r="H131" s="26">
        <v>-14.9</v>
      </c>
      <c r="I131" s="57">
        <v>2.6</v>
      </c>
      <c r="J131" s="29">
        <v>36</v>
      </c>
      <c r="K131" s="29">
        <f t="shared" si="9"/>
        <v>1.4400000000000013E-2</v>
      </c>
      <c r="L131" s="45">
        <f t="shared" si="5"/>
        <v>-138278797.45038867</v>
      </c>
      <c r="M131" s="45">
        <f t="shared" si="6"/>
        <v>-1991214.6832855986</v>
      </c>
      <c r="O131" s="12" t="s">
        <v>56</v>
      </c>
      <c r="P131" s="3" t="s">
        <v>71</v>
      </c>
      <c r="Q131" s="3">
        <f t="shared" si="7"/>
        <v>1876</v>
      </c>
      <c r="R131" s="3" t="s">
        <v>71</v>
      </c>
      <c r="S131" s="3" t="s">
        <v>73</v>
      </c>
      <c r="T131" s="2" t="s">
        <v>71</v>
      </c>
      <c r="U131" s="23">
        <f t="shared" si="8"/>
        <v>-1991214.6832855986</v>
      </c>
      <c r="W131" s="2"/>
      <c r="X131" s="2"/>
      <c r="Y131" s="3"/>
      <c r="Z131" s="3"/>
      <c r="AA131" s="3"/>
    </row>
    <row r="132" spans="7:27" x14ac:dyDescent="0.3">
      <c r="G132" s="26">
        <v>1875</v>
      </c>
      <c r="H132" s="26">
        <v>-14.5</v>
      </c>
      <c r="I132" s="57">
        <v>2.6</v>
      </c>
      <c r="J132" s="29">
        <v>36</v>
      </c>
      <c r="K132" s="29">
        <f t="shared" si="9"/>
        <v>1.4400000000000013E-2</v>
      </c>
      <c r="L132" s="45">
        <f t="shared" ref="L132:L195" si="10">$D$14*10^3/($C$19*10^-12)*($I132-$C$18)</f>
        <v>-138278797.45038867</v>
      </c>
      <c r="M132" s="45">
        <f t="shared" ref="M132:M195" si="11">$L132*$K132</f>
        <v>-1991214.6832855986</v>
      </c>
      <c r="O132" s="12" t="s">
        <v>56</v>
      </c>
      <c r="P132" s="3" t="s">
        <v>71</v>
      </c>
      <c r="Q132" s="3">
        <f t="shared" ref="Q132:Q195" si="12">$G132</f>
        <v>1875</v>
      </c>
      <c r="R132" s="3" t="s">
        <v>71</v>
      </c>
      <c r="S132" s="3" t="s">
        <v>73</v>
      </c>
      <c r="T132" s="2" t="s">
        <v>71</v>
      </c>
      <c r="U132" s="23">
        <f t="shared" ref="U132:U195" si="13">$M132</f>
        <v>-1991214.6832855986</v>
      </c>
      <c r="W132" s="2"/>
      <c r="X132" s="2"/>
      <c r="Y132" s="3"/>
      <c r="Z132" s="3"/>
      <c r="AA132" s="3"/>
    </row>
    <row r="133" spans="7:27" x14ac:dyDescent="0.3">
      <c r="G133" s="26">
        <v>1874</v>
      </c>
      <c r="H133" s="26">
        <v>-14.1</v>
      </c>
      <c r="I133" s="57">
        <v>2.6</v>
      </c>
      <c r="J133" s="29">
        <v>36</v>
      </c>
      <c r="K133" s="29">
        <f t="shared" ref="K133:K196" si="14">IF(AND(H133&gt;H132,H134&gt;H133),(H134-H132)/2*J133*10^-3,0)</f>
        <v>1.4400000000000013E-2</v>
      </c>
      <c r="L133" s="45">
        <f t="shared" si="10"/>
        <v>-138278797.45038867</v>
      </c>
      <c r="M133" s="45">
        <f t="shared" si="11"/>
        <v>-1991214.6832855986</v>
      </c>
      <c r="O133" s="12" t="s">
        <v>56</v>
      </c>
      <c r="P133" s="3" t="s">
        <v>71</v>
      </c>
      <c r="Q133" s="3">
        <f t="shared" si="12"/>
        <v>1874</v>
      </c>
      <c r="R133" s="3" t="s">
        <v>71</v>
      </c>
      <c r="S133" s="3" t="s">
        <v>73</v>
      </c>
      <c r="T133" s="2" t="s">
        <v>71</v>
      </c>
      <c r="U133" s="23">
        <f t="shared" si="13"/>
        <v>-1991214.6832855986</v>
      </c>
      <c r="W133" s="2"/>
      <c r="X133" s="2"/>
      <c r="Y133" s="3"/>
      <c r="Z133" s="3"/>
      <c r="AA133" s="3"/>
    </row>
    <row r="134" spans="7:27" x14ac:dyDescent="0.3">
      <c r="G134" s="26">
        <v>1873</v>
      </c>
      <c r="H134" s="26">
        <v>-13.7</v>
      </c>
      <c r="I134" s="57">
        <v>2.6</v>
      </c>
      <c r="J134" s="29">
        <v>36</v>
      </c>
      <c r="K134" s="29">
        <f t="shared" si="14"/>
        <v>1.4399999999999981E-2</v>
      </c>
      <c r="L134" s="45">
        <f t="shared" si="10"/>
        <v>-138278797.45038867</v>
      </c>
      <c r="M134" s="45">
        <f t="shared" si="11"/>
        <v>-1991214.6832855942</v>
      </c>
      <c r="O134" s="12" t="s">
        <v>56</v>
      </c>
      <c r="P134" s="3" t="s">
        <v>71</v>
      </c>
      <c r="Q134" s="3">
        <f t="shared" si="12"/>
        <v>1873</v>
      </c>
      <c r="R134" s="3" t="s">
        <v>71</v>
      </c>
      <c r="S134" s="3" t="s">
        <v>73</v>
      </c>
      <c r="T134" s="2" t="s">
        <v>71</v>
      </c>
      <c r="U134" s="23">
        <f t="shared" si="13"/>
        <v>-1991214.6832855942</v>
      </c>
      <c r="W134" s="2"/>
      <c r="X134" s="2"/>
      <c r="Y134" s="3"/>
      <c r="Z134" s="3"/>
      <c r="AA134" s="3"/>
    </row>
    <row r="135" spans="7:27" x14ac:dyDescent="0.3">
      <c r="G135" s="26">
        <v>1872</v>
      </c>
      <c r="H135" s="26">
        <v>-13.3</v>
      </c>
      <c r="I135" s="57">
        <v>2.6</v>
      </c>
      <c r="J135" s="29">
        <v>36</v>
      </c>
      <c r="K135" s="29">
        <f t="shared" si="14"/>
        <v>1.4399999999999981E-2</v>
      </c>
      <c r="L135" s="45">
        <f t="shared" si="10"/>
        <v>-138278797.45038867</v>
      </c>
      <c r="M135" s="45">
        <f t="shared" si="11"/>
        <v>-1991214.6832855942</v>
      </c>
      <c r="O135" s="12" t="s">
        <v>56</v>
      </c>
      <c r="P135" s="3" t="s">
        <v>71</v>
      </c>
      <c r="Q135" s="3">
        <f t="shared" si="12"/>
        <v>1872</v>
      </c>
      <c r="R135" s="3" t="s">
        <v>71</v>
      </c>
      <c r="S135" s="3" t="s">
        <v>73</v>
      </c>
      <c r="T135" s="2" t="s">
        <v>71</v>
      </c>
      <c r="U135" s="23">
        <f t="shared" si="13"/>
        <v>-1991214.6832855942</v>
      </c>
      <c r="W135" s="2"/>
      <c r="X135" s="2"/>
      <c r="Y135" s="3"/>
      <c r="Z135" s="3"/>
      <c r="AA135" s="3"/>
    </row>
    <row r="136" spans="7:27" x14ac:dyDescent="0.3">
      <c r="G136" s="26">
        <v>250</v>
      </c>
      <c r="H136" s="26">
        <v>-12.9</v>
      </c>
      <c r="I136" s="57">
        <v>2.6</v>
      </c>
      <c r="J136" s="29">
        <v>36</v>
      </c>
      <c r="K136" s="29">
        <f t="shared" si="14"/>
        <v>1.4400000000000013E-2</v>
      </c>
      <c r="L136" s="45">
        <f t="shared" si="10"/>
        <v>-138278797.45038867</v>
      </c>
      <c r="M136" s="45">
        <f t="shared" si="11"/>
        <v>-1991214.6832855986</v>
      </c>
      <c r="O136" s="12" t="s">
        <v>56</v>
      </c>
      <c r="P136" s="3" t="s">
        <v>71</v>
      </c>
      <c r="Q136" s="3">
        <f t="shared" si="12"/>
        <v>250</v>
      </c>
      <c r="R136" s="3" t="s">
        <v>71</v>
      </c>
      <c r="S136" s="3" t="s">
        <v>73</v>
      </c>
      <c r="T136" s="2" t="s">
        <v>71</v>
      </c>
      <c r="U136" s="23">
        <f t="shared" si="13"/>
        <v>-1991214.6832855986</v>
      </c>
      <c r="W136" s="2"/>
      <c r="X136" s="2"/>
      <c r="Y136" s="3"/>
      <c r="Z136" s="3"/>
      <c r="AA136" s="3"/>
    </row>
    <row r="137" spans="7:27" x14ac:dyDescent="0.3">
      <c r="G137" s="26">
        <v>1821</v>
      </c>
      <c r="H137" s="26">
        <v>-12.5</v>
      </c>
      <c r="I137" s="57">
        <v>2.6</v>
      </c>
      <c r="J137" s="29">
        <v>36</v>
      </c>
      <c r="K137" s="29">
        <f t="shared" si="14"/>
        <v>1.4400000000000013E-2</v>
      </c>
      <c r="L137" s="45">
        <f t="shared" si="10"/>
        <v>-138278797.45038867</v>
      </c>
      <c r="M137" s="45">
        <f t="shared" si="11"/>
        <v>-1991214.6832855986</v>
      </c>
      <c r="O137" s="12" t="s">
        <v>56</v>
      </c>
      <c r="P137" s="3" t="s">
        <v>71</v>
      </c>
      <c r="Q137" s="3">
        <f t="shared" si="12"/>
        <v>1821</v>
      </c>
      <c r="R137" s="3" t="s">
        <v>71</v>
      </c>
      <c r="S137" s="3" t="s">
        <v>73</v>
      </c>
      <c r="T137" s="2" t="s">
        <v>71</v>
      </c>
      <c r="U137" s="23">
        <f t="shared" si="13"/>
        <v>-1991214.6832855986</v>
      </c>
      <c r="W137" s="2"/>
      <c r="X137" s="2"/>
      <c r="Y137" s="3"/>
      <c r="Z137" s="3"/>
      <c r="AA137" s="3"/>
    </row>
    <row r="138" spans="7:27" x14ac:dyDescent="0.3">
      <c r="G138" s="26">
        <v>1820</v>
      </c>
      <c r="H138" s="26">
        <v>-12.1</v>
      </c>
      <c r="I138" s="57">
        <v>2.6</v>
      </c>
      <c r="J138" s="29">
        <v>36</v>
      </c>
      <c r="K138" s="29">
        <f t="shared" si="14"/>
        <v>1.4400000000000013E-2</v>
      </c>
      <c r="L138" s="45">
        <f t="shared" si="10"/>
        <v>-138278797.45038867</v>
      </c>
      <c r="M138" s="45">
        <f t="shared" si="11"/>
        <v>-1991214.6832855986</v>
      </c>
      <c r="O138" s="12" t="s">
        <v>56</v>
      </c>
      <c r="P138" s="3" t="s">
        <v>71</v>
      </c>
      <c r="Q138" s="3">
        <f t="shared" si="12"/>
        <v>1820</v>
      </c>
      <c r="R138" s="3" t="s">
        <v>71</v>
      </c>
      <c r="S138" s="3" t="s">
        <v>73</v>
      </c>
      <c r="T138" s="2" t="s">
        <v>71</v>
      </c>
      <c r="U138" s="23">
        <f t="shared" si="13"/>
        <v>-1991214.6832855986</v>
      </c>
      <c r="W138" s="2"/>
      <c r="X138" s="2"/>
      <c r="Y138" s="3"/>
      <c r="Z138" s="3"/>
      <c r="AA138" s="3"/>
    </row>
    <row r="139" spans="7:27" x14ac:dyDescent="0.3">
      <c r="G139" s="26">
        <v>1819</v>
      </c>
      <c r="H139" s="26">
        <v>-11.7</v>
      </c>
      <c r="I139" s="57">
        <v>2.6</v>
      </c>
      <c r="J139" s="29">
        <v>36</v>
      </c>
      <c r="K139" s="29">
        <f t="shared" si="14"/>
        <v>1.4399999999999981E-2</v>
      </c>
      <c r="L139" s="45">
        <f t="shared" si="10"/>
        <v>-138278797.45038867</v>
      </c>
      <c r="M139" s="45">
        <f t="shared" si="11"/>
        <v>-1991214.6832855942</v>
      </c>
      <c r="O139" s="12" t="s">
        <v>56</v>
      </c>
      <c r="P139" s="3" t="s">
        <v>71</v>
      </c>
      <c r="Q139" s="3">
        <f t="shared" si="12"/>
        <v>1819</v>
      </c>
      <c r="R139" s="3" t="s">
        <v>71</v>
      </c>
      <c r="S139" s="3" t="s">
        <v>73</v>
      </c>
      <c r="T139" s="2" t="s">
        <v>71</v>
      </c>
      <c r="U139" s="23">
        <f t="shared" si="13"/>
        <v>-1991214.6832855942</v>
      </c>
      <c r="W139" s="2"/>
      <c r="X139" s="2"/>
      <c r="Y139" s="3"/>
      <c r="Z139" s="3"/>
      <c r="AA139" s="3"/>
    </row>
    <row r="140" spans="7:27" x14ac:dyDescent="0.3">
      <c r="G140" s="26">
        <v>1818</v>
      </c>
      <c r="H140" s="26">
        <v>-11.3</v>
      </c>
      <c r="I140" s="57">
        <v>2.6</v>
      </c>
      <c r="J140" s="29">
        <v>36</v>
      </c>
      <c r="K140" s="29">
        <f t="shared" si="14"/>
        <v>1.4399999999999981E-2</v>
      </c>
      <c r="L140" s="45">
        <f t="shared" si="10"/>
        <v>-138278797.45038867</v>
      </c>
      <c r="M140" s="45">
        <f t="shared" si="11"/>
        <v>-1991214.6832855942</v>
      </c>
      <c r="O140" s="12" t="s">
        <v>56</v>
      </c>
      <c r="P140" s="3" t="s">
        <v>71</v>
      </c>
      <c r="Q140" s="3">
        <f t="shared" si="12"/>
        <v>1818</v>
      </c>
      <c r="R140" s="3" t="s">
        <v>71</v>
      </c>
      <c r="S140" s="3" t="s">
        <v>73</v>
      </c>
      <c r="T140" s="2" t="s">
        <v>71</v>
      </c>
      <c r="U140" s="23">
        <f t="shared" si="13"/>
        <v>-1991214.6832855942</v>
      </c>
      <c r="W140" s="2"/>
      <c r="X140" s="2"/>
      <c r="Y140" s="3"/>
      <c r="Z140" s="3"/>
      <c r="AA140" s="3"/>
    </row>
    <row r="141" spans="7:27" x14ac:dyDescent="0.3">
      <c r="G141" s="26">
        <v>1817</v>
      </c>
      <c r="H141" s="26">
        <v>-10.9</v>
      </c>
      <c r="I141" s="57">
        <v>2.6</v>
      </c>
      <c r="J141" s="29">
        <v>36</v>
      </c>
      <c r="K141" s="29">
        <f t="shared" si="14"/>
        <v>1.4400000000000013E-2</v>
      </c>
      <c r="L141" s="45">
        <f t="shared" si="10"/>
        <v>-138278797.45038867</v>
      </c>
      <c r="M141" s="45">
        <f t="shared" si="11"/>
        <v>-1991214.6832855986</v>
      </c>
      <c r="O141" s="12" t="s">
        <v>56</v>
      </c>
      <c r="P141" s="3" t="s">
        <v>71</v>
      </c>
      <c r="Q141" s="3">
        <f t="shared" si="12"/>
        <v>1817</v>
      </c>
      <c r="R141" s="3" t="s">
        <v>71</v>
      </c>
      <c r="S141" s="3" t="s">
        <v>73</v>
      </c>
      <c r="T141" s="2" t="s">
        <v>71</v>
      </c>
      <c r="U141" s="23">
        <f t="shared" si="13"/>
        <v>-1991214.6832855986</v>
      </c>
      <c r="W141" s="2"/>
      <c r="X141" s="2"/>
      <c r="Y141" s="3"/>
      <c r="Z141" s="3"/>
      <c r="AA141" s="3"/>
    </row>
    <row r="142" spans="7:27" x14ac:dyDescent="0.3">
      <c r="G142" s="26">
        <v>1816</v>
      </c>
      <c r="H142" s="26">
        <v>-10.5</v>
      </c>
      <c r="I142" s="57">
        <v>2.6</v>
      </c>
      <c r="J142" s="29">
        <v>36</v>
      </c>
      <c r="K142" s="29">
        <f t="shared" si="14"/>
        <v>1.4400000000000013E-2</v>
      </c>
      <c r="L142" s="45">
        <f t="shared" si="10"/>
        <v>-138278797.45038867</v>
      </c>
      <c r="M142" s="45">
        <f t="shared" si="11"/>
        <v>-1991214.6832855986</v>
      </c>
      <c r="O142" s="12" t="s">
        <v>56</v>
      </c>
      <c r="P142" s="3" t="s">
        <v>71</v>
      </c>
      <c r="Q142" s="3">
        <f t="shared" si="12"/>
        <v>1816</v>
      </c>
      <c r="R142" s="3" t="s">
        <v>71</v>
      </c>
      <c r="S142" s="3" t="s">
        <v>73</v>
      </c>
      <c r="T142" s="2" t="s">
        <v>71</v>
      </c>
      <c r="U142" s="23">
        <f t="shared" si="13"/>
        <v>-1991214.6832855986</v>
      </c>
      <c r="W142" s="2"/>
      <c r="X142" s="2"/>
      <c r="Y142" s="3"/>
      <c r="Z142" s="3"/>
      <c r="AA142" s="3"/>
    </row>
    <row r="143" spans="7:27" x14ac:dyDescent="0.3">
      <c r="G143" s="26">
        <v>1815</v>
      </c>
      <c r="H143" s="26">
        <v>-10.1</v>
      </c>
      <c r="I143" s="57">
        <v>2.6</v>
      </c>
      <c r="J143" s="29">
        <v>36</v>
      </c>
      <c r="K143" s="29">
        <f t="shared" si="14"/>
        <v>1.4400000000000013E-2</v>
      </c>
      <c r="L143" s="45">
        <f t="shared" si="10"/>
        <v>-138278797.45038867</v>
      </c>
      <c r="M143" s="45">
        <f t="shared" si="11"/>
        <v>-1991214.6832855986</v>
      </c>
      <c r="O143" s="12" t="s">
        <v>56</v>
      </c>
      <c r="P143" s="3" t="s">
        <v>71</v>
      </c>
      <c r="Q143" s="3">
        <f t="shared" si="12"/>
        <v>1815</v>
      </c>
      <c r="R143" s="3" t="s">
        <v>71</v>
      </c>
      <c r="S143" s="3" t="s">
        <v>73</v>
      </c>
      <c r="T143" s="2" t="s">
        <v>71</v>
      </c>
      <c r="U143" s="23">
        <f t="shared" si="13"/>
        <v>-1991214.6832855986</v>
      </c>
      <c r="W143" s="2"/>
      <c r="X143" s="2"/>
      <c r="Y143" s="3"/>
      <c r="Z143" s="3"/>
      <c r="AA143" s="3"/>
    </row>
    <row r="144" spans="7:27" x14ac:dyDescent="0.3">
      <c r="G144" s="26">
        <v>188</v>
      </c>
      <c r="H144" s="26">
        <v>-9.6999999999999993</v>
      </c>
      <c r="I144" s="57">
        <v>2.6</v>
      </c>
      <c r="J144" s="29">
        <v>36</v>
      </c>
      <c r="K144" s="29">
        <f t="shared" si="14"/>
        <v>1.4625000000000001E-2</v>
      </c>
      <c r="L144" s="45">
        <f t="shared" si="10"/>
        <v>-138278797.45038867</v>
      </c>
      <c r="M144" s="45">
        <f t="shared" si="11"/>
        <v>-2022327.4127119344</v>
      </c>
      <c r="O144" s="12" t="s">
        <v>56</v>
      </c>
      <c r="P144" s="3" t="s">
        <v>71</v>
      </c>
      <c r="Q144" s="3">
        <f t="shared" si="12"/>
        <v>188</v>
      </c>
      <c r="R144" s="3" t="s">
        <v>71</v>
      </c>
      <c r="S144" s="3" t="s">
        <v>73</v>
      </c>
      <c r="T144" s="2" t="s">
        <v>71</v>
      </c>
      <c r="U144" s="23">
        <f t="shared" si="13"/>
        <v>-2022327.4127119344</v>
      </c>
      <c r="W144" s="2"/>
      <c r="X144" s="2"/>
      <c r="Y144" s="3"/>
      <c r="Z144" s="3"/>
      <c r="AA144" s="3"/>
    </row>
    <row r="145" spans="6:27" x14ac:dyDescent="0.3">
      <c r="G145" s="26">
        <v>1764</v>
      </c>
      <c r="H145" s="26">
        <v>-9.2874999999999996</v>
      </c>
      <c r="I145" s="57">
        <v>2.6</v>
      </c>
      <c r="J145" s="29">
        <v>36</v>
      </c>
      <c r="K145" s="29">
        <f t="shared" si="14"/>
        <v>1.4849999999999988E-2</v>
      </c>
      <c r="L145" s="45">
        <f t="shared" si="10"/>
        <v>-138278797.45038867</v>
      </c>
      <c r="M145" s="45">
        <f t="shared" si="11"/>
        <v>-2053440.1421382702</v>
      </c>
      <c r="O145" s="12" t="s">
        <v>56</v>
      </c>
      <c r="P145" s="3" t="s">
        <v>71</v>
      </c>
      <c r="Q145" s="3">
        <f t="shared" si="12"/>
        <v>1764</v>
      </c>
      <c r="R145" s="3" t="s">
        <v>71</v>
      </c>
      <c r="S145" s="3" t="s">
        <v>73</v>
      </c>
      <c r="T145" s="2" t="s">
        <v>71</v>
      </c>
      <c r="U145" s="23">
        <f t="shared" si="13"/>
        <v>-2053440.1421382702</v>
      </c>
      <c r="W145" s="2"/>
      <c r="X145" s="2"/>
      <c r="Y145" s="3"/>
      <c r="Z145" s="3"/>
      <c r="AA145" s="3"/>
    </row>
    <row r="146" spans="6:27" x14ac:dyDescent="0.3">
      <c r="G146" s="26">
        <v>1763</v>
      </c>
      <c r="H146" s="26">
        <v>-8.875</v>
      </c>
      <c r="I146" s="57">
        <v>2.6</v>
      </c>
      <c r="J146" s="29">
        <v>36</v>
      </c>
      <c r="K146" s="29">
        <f t="shared" si="14"/>
        <v>1.4849999999999988E-2</v>
      </c>
      <c r="L146" s="45">
        <f t="shared" si="10"/>
        <v>-138278797.45038867</v>
      </c>
      <c r="M146" s="45">
        <f t="shared" si="11"/>
        <v>-2053440.1421382702</v>
      </c>
      <c r="O146" s="12" t="s">
        <v>56</v>
      </c>
      <c r="P146" s="3" t="s">
        <v>71</v>
      </c>
      <c r="Q146" s="3">
        <f t="shared" si="12"/>
        <v>1763</v>
      </c>
      <c r="R146" s="3" t="s">
        <v>71</v>
      </c>
      <c r="S146" s="3" t="s">
        <v>73</v>
      </c>
      <c r="T146" s="2" t="s">
        <v>71</v>
      </c>
      <c r="U146" s="23">
        <f t="shared" si="13"/>
        <v>-2053440.1421382702</v>
      </c>
      <c r="W146" s="2"/>
      <c r="X146" s="2"/>
      <c r="Y146" s="3"/>
      <c r="Z146" s="3"/>
      <c r="AA146" s="3"/>
    </row>
    <row r="147" spans="6:27" x14ac:dyDescent="0.3">
      <c r="G147" s="26">
        <v>1762</v>
      </c>
      <c r="H147" s="26">
        <v>-8.4625000000000004</v>
      </c>
      <c r="I147" s="57">
        <v>2.6</v>
      </c>
      <c r="J147" s="29">
        <v>36</v>
      </c>
      <c r="K147" s="29">
        <f t="shared" si="14"/>
        <v>1.4849999999999988E-2</v>
      </c>
      <c r="L147" s="45">
        <f t="shared" si="10"/>
        <v>-138278797.45038867</v>
      </c>
      <c r="M147" s="45">
        <f t="shared" si="11"/>
        <v>-2053440.1421382702</v>
      </c>
      <c r="O147" s="12" t="s">
        <v>56</v>
      </c>
      <c r="P147" s="3" t="s">
        <v>71</v>
      </c>
      <c r="Q147" s="3">
        <f t="shared" si="12"/>
        <v>1762</v>
      </c>
      <c r="R147" s="3" t="s">
        <v>71</v>
      </c>
      <c r="S147" s="3" t="s">
        <v>73</v>
      </c>
      <c r="T147" s="2" t="s">
        <v>71</v>
      </c>
      <c r="U147" s="23">
        <f t="shared" si="13"/>
        <v>-2053440.1421382702</v>
      </c>
      <c r="W147" s="2"/>
      <c r="X147" s="2"/>
      <c r="Y147" s="3"/>
      <c r="Z147" s="3"/>
      <c r="AA147" s="3"/>
    </row>
    <row r="148" spans="6:27" x14ac:dyDescent="0.3">
      <c r="G148" s="26">
        <v>1761</v>
      </c>
      <c r="H148" s="26">
        <v>-8.0500000000000007</v>
      </c>
      <c r="I148" s="57">
        <v>2.6</v>
      </c>
      <c r="J148" s="29">
        <v>36</v>
      </c>
      <c r="K148" s="29">
        <f t="shared" si="14"/>
        <v>1.4850000000000004E-2</v>
      </c>
      <c r="L148" s="45">
        <f t="shared" si="10"/>
        <v>-138278797.45038867</v>
      </c>
      <c r="M148" s="45">
        <f t="shared" si="11"/>
        <v>-2053440.1421382723</v>
      </c>
      <c r="O148" s="12" t="s">
        <v>56</v>
      </c>
      <c r="P148" s="3" t="s">
        <v>71</v>
      </c>
      <c r="Q148" s="3">
        <f t="shared" si="12"/>
        <v>1761</v>
      </c>
      <c r="R148" s="3" t="s">
        <v>71</v>
      </c>
      <c r="S148" s="3" t="s">
        <v>73</v>
      </c>
      <c r="T148" s="2" t="s">
        <v>71</v>
      </c>
      <c r="U148" s="23">
        <f t="shared" si="13"/>
        <v>-2053440.1421382723</v>
      </c>
      <c r="W148" s="2"/>
      <c r="X148" s="2"/>
      <c r="Y148" s="3"/>
      <c r="Z148" s="3"/>
      <c r="AA148" s="3"/>
    </row>
    <row r="149" spans="6:27" x14ac:dyDescent="0.3">
      <c r="G149" s="26">
        <v>1760</v>
      </c>
      <c r="H149" s="26">
        <v>-7.6375000000000002</v>
      </c>
      <c r="I149" s="57">
        <v>2.6</v>
      </c>
      <c r="J149" s="29">
        <v>36</v>
      </c>
      <c r="K149" s="29">
        <f t="shared" si="14"/>
        <v>1.4850000000000019E-2</v>
      </c>
      <c r="L149" s="45">
        <f t="shared" si="10"/>
        <v>-138278797.45038867</v>
      </c>
      <c r="M149" s="45">
        <f t="shared" si="11"/>
        <v>-2053440.1421382744</v>
      </c>
      <c r="O149" s="12" t="s">
        <v>56</v>
      </c>
      <c r="P149" s="3" t="s">
        <v>71</v>
      </c>
      <c r="Q149" s="3">
        <f t="shared" si="12"/>
        <v>1760</v>
      </c>
      <c r="R149" s="3" t="s">
        <v>71</v>
      </c>
      <c r="S149" s="3" t="s">
        <v>73</v>
      </c>
      <c r="T149" s="2" t="s">
        <v>71</v>
      </c>
      <c r="U149" s="23">
        <f t="shared" si="13"/>
        <v>-2053440.1421382744</v>
      </c>
      <c r="W149" s="2"/>
      <c r="X149" s="2"/>
      <c r="Y149" s="3"/>
      <c r="Z149" s="3"/>
      <c r="AA149" s="3"/>
    </row>
    <row r="150" spans="6:27" x14ac:dyDescent="0.3">
      <c r="G150" s="26">
        <v>1759</v>
      </c>
      <c r="H150" s="26">
        <v>-7.2249999999999996</v>
      </c>
      <c r="I150" s="57">
        <v>2.6</v>
      </c>
      <c r="J150" s="29">
        <v>36</v>
      </c>
      <c r="K150" s="29">
        <f t="shared" si="14"/>
        <v>1.4850000000000004E-2</v>
      </c>
      <c r="L150" s="45">
        <f t="shared" si="10"/>
        <v>-138278797.45038867</v>
      </c>
      <c r="M150" s="45">
        <f t="shared" si="11"/>
        <v>-2053440.1421382723</v>
      </c>
      <c r="O150" s="12" t="s">
        <v>56</v>
      </c>
      <c r="P150" s="3" t="s">
        <v>71</v>
      </c>
      <c r="Q150" s="3">
        <f t="shared" si="12"/>
        <v>1759</v>
      </c>
      <c r="R150" s="3" t="s">
        <v>71</v>
      </c>
      <c r="S150" s="3" t="s">
        <v>73</v>
      </c>
      <c r="T150" s="2" t="s">
        <v>71</v>
      </c>
      <c r="U150" s="23">
        <f t="shared" si="13"/>
        <v>-2053440.1421382723</v>
      </c>
      <c r="W150" s="2"/>
      <c r="X150" s="2"/>
      <c r="Y150" s="3"/>
      <c r="Z150" s="3"/>
      <c r="AA150" s="3"/>
    </row>
    <row r="151" spans="6:27" x14ac:dyDescent="0.3">
      <c r="G151" s="26">
        <v>1758</v>
      </c>
      <c r="H151" s="26">
        <v>-6.8125</v>
      </c>
      <c r="I151" s="57">
        <v>2.6</v>
      </c>
      <c r="J151" s="29">
        <v>36</v>
      </c>
      <c r="K151" s="29">
        <f t="shared" si="14"/>
        <v>1.4849999999999988E-2</v>
      </c>
      <c r="L151" s="45">
        <f t="shared" si="10"/>
        <v>-138278797.45038867</v>
      </c>
      <c r="M151" s="45">
        <f t="shared" si="11"/>
        <v>-2053440.1421382702</v>
      </c>
      <c r="O151" s="12" t="s">
        <v>56</v>
      </c>
      <c r="P151" s="3" t="s">
        <v>71</v>
      </c>
      <c r="Q151" s="3">
        <f t="shared" si="12"/>
        <v>1758</v>
      </c>
      <c r="R151" s="3" t="s">
        <v>71</v>
      </c>
      <c r="S151" s="3" t="s">
        <v>73</v>
      </c>
      <c r="T151" s="2" t="s">
        <v>71</v>
      </c>
      <c r="U151" s="23">
        <f t="shared" si="13"/>
        <v>-2053440.1421382702</v>
      </c>
      <c r="W151" s="2"/>
      <c r="X151" s="2"/>
      <c r="Y151" s="3"/>
      <c r="Z151" s="3"/>
      <c r="AA151" s="3"/>
    </row>
    <row r="152" spans="6:27" x14ac:dyDescent="0.3">
      <c r="G152" s="26">
        <v>126</v>
      </c>
      <c r="H152" s="26">
        <v>-6.4</v>
      </c>
      <c r="I152" s="57">
        <v>2.6</v>
      </c>
      <c r="J152" s="29">
        <v>36</v>
      </c>
      <c r="K152" s="29">
        <f t="shared" si="14"/>
        <v>1.4625000000000001E-2</v>
      </c>
      <c r="L152" s="45">
        <f t="shared" si="10"/>
        <v>-138278797.45038867</v>
      </c>
      <c r="M152" s="45">
        <f t="shared" si="11"/>
        <v>-2022327.4127119344</v>
      </c>
      <c r="O152" s="12" t="s">
        <v>56</v>
      </c>
      <c r="P152" s="3" t="s">
        <v>71</v>
      </c>
      <c r="Q152" s="3">
        <f t="shared" si="12"/>
        <v>126</v>
      </c>
      <c r="R152" s="3" t="s">
        <v>71</v>
      </c>
      <c r="S152" s="3" t="s">
        <v>73</v>
      </c>
      <c r="T152" s="2" t="s">
        <v>71</v>
      </c>
      <c r="U152" s="23">
        <f t="shared" si="13"/>
        <v>-2022327.4127119344</v>
      </c>
      <c r="W152" s="2"/>
      <c r="X152" s="2"/>
      <c r="Y152" s="3"/>
      <c r="Z152" s="3"/>
      <c r="AA152" s="3"/>
    </row>
    <row r="153" spans="6:27" x14ac:dyDescent="0.3">
      <c r="G153" s="26">
        <v>1707</v>
      </c>
      <c r="H153" s="26">
        <v>-6</v>
      </c>
      <c r="I153" s="57">
        <v>2.6</v>
      </c>
      <c r="J153" s="29">
        <v>36</v>
      </c>
      <c r="K153" s="29">
        <f t="shared" si="14"/>
        <v>1.4400000000000013E-2</v>
      </c>
      <c r="L153" s="45">
        <f t="shared" si="10"/>
        <v>-138278797.45038867</v>
      </c>
      <c r="M153" s="45">
        <f t="shared" si="11"/>
        <v>-1991214.6832855986</v>
      </c>
      <c r="O153" s="12" t="s">
        <v>56</v>
      </c>
      <c r="P153" s="3" t="s">
        <v>71</v>
      </c>
      <c r="Q153" s="3">
        <f t="shared" si="12"/>
        <v>1707</v>
      </c>
      <c r="R153" s="3" t="s">
        <v>71</v>
      </c>
      <c r="S153" s="3" t="s">
        <v>73</v>
      </c>
      <c r="T153" s="2" t="s">
        <v>71</v>
      </c>
      <c r="U153" s="23">
        <f t="shared" si="13"/>
        <v>-1991214.6832855986</v>
      </c>
      <c r="W153" s="2"/>
      <c r="X153" s="2"/>
      <c r="Y153" s="3"/>
      <c r="Z153" s="3"/>
      <c r="AA153" s="3"/>
    </row>
    <row r="154" spans="6:27" x14ac:dyDescent="0.3">
      <c r="G154" s="26">
        <v>1706</v>
      </c>
      <c r="H154" s="26">
        <v>-5.6</v>
      </c>
      <c r="I154" s="57">
        <v>2.6</v>
      </c>
      <c r="J154" s="29">
        <v>36</v>
      </c>
      <c r="K154" s="29">
        <f t="shared" si="14"/>
        <v>1.4399999999999998E-2</v>
      </c>
      <c r="L154" s="45">
        <f t="shared" si="10"/>
        <v>-138278797.45038867</v>
      </c>
      <c r="M154" s="45">
        <f t="shared" si="11"/>
        <v>-1991214.6832855965</v>
      </c>
      <c r="O154" s="12" t="s">
        <v>56</v>
      </c>
      <c r="P154" s="3" t="s">
        <v>71</v>
      </c>
      <c r="Q154" s="3">
        <f t="shared" si="12"/>
        <v>1706</v>
      </c>
      <c r="R154" s="3" t="s">
        <v>71</v>
      </c>
      <c r="S154" s="3" t="s">
        <v>73</v>
      </c>
      <c r="T154" s="2" t="s">
        <v>71</v>
      </c>
      <c r="U154" s="23">
        <f t="shared" si="13"/>
        <v>-1991214.6832855965</v>
      </c>
      <c r="W154" s="2"/>
      <c r="X154" s="2"/>
      <c r="Y154" s="3"/>
      <c r="Z154" s="3"/>
      <c r="AA154" s="3"/>
    </row>
    <row r="155" spans="6:27" x14ac:dyDescent="0.3">
      <c r="G155" s="26">
        <v>1705</v>
      </c>
      <c r="H155" s="26">
        <v>-5.2</v>
      </c>
      <c r="I155" s="57">
        <v>2.6</v>
      </c>
      <c r="J155" s="29">
        <v>36</v>
      </c>
      <c r="K155" s="29">
        <f t="shared" si="14"/>
        <v>1.4399999999999998E-2</v>
      </c>
      <c r="L155" s="45">
        <f t="shared" si="10"/>
        <v>-138278797.45038867</v>
      </c>
      <c r="M155" s="45">
        <f t="shared" si="11"/>
        <v>-1991214.6832855965</v>
      </c>
      <c r="O155" s="12" t="s">
        <v>56</v>
      </c>
      <c r="P155" s="3" t="s">
        <v>71</v>
      </c>
      <c r="Q155" s="3">
        <f t="shared" si="12"/>
        <v>1705</v>
      </c>
      <c r="R155" s="3" t="s">
        <v>71</v>
      </c>
      <c r="S155" s="3" t="s">
        <v>73</v>
      </c>
      <c r="T155" s="2" t="s">
        <v>71</v>
      </c>
      <c r="U155" s="23">
        <f t="shared" si="13"/>
        <v>-1991214.6832855965</v>
      </c>
      <c r="W155" s="2"/>
      <c r="X155" s="2"/>
      <c r="Y155" s="3"/>
      <c r="Z155" s="3"/>
      <c r="AA155" s="3"/>
    </row>
    <row r="156" spans="6:27" x14ac:dyDescent="0.3">
      <c r="G156" s="26">
        <v>1704</v>
      </c>
      <c r="H156" s="26">
        <v>-4.8</v>
      </c>
      <c r="I156" s="57">
        <v>2.6</v>
      </c>
      <c r="J156" s="29">
        <v>36</v>
      </c>
      <c r="K156" s="29">
        <f t="shared" si="14"/>
        <v>1.4399999999999998E-2</v>
      </c>
      <c r="L156" s="45">
        <f t="shared" si="10"/>
        <v>-138278797.45038867</v>
      </c>
      <c r="M156" s="45">
        <f t="shared" si="11"/>
        <v>-1991214.6832855965</v>
      </c>
      <c r="O156" s="12" t="s">
        <v>56</v>
      </c>
      <c r="P156" s="3" t="s">
        <v>71</v>
      </c>
      <c r="Q156" s="3">
        <f t="shared" si="12"/>
        <v>1704</v>
      </c>
      <c r="R156" s="3" t="s">
        <v>71</v>
      </c>
      <c r="S156" s="3" t="s">
        <v>73</v>
      </c>
      <c r="T156" s="2" t="s">
        <v>71</v>
      </c>
      <c r="U156" s="23">
        <f t="shared" si="13"/>
        <v>-1991214.6832855965</v>
      </c>
      <c r="W156" s="2"/>
      <c r="X156" s="2"/>
      <c r="Y156" s="3"/>
      <c r="Z156" s="3"/>
      <c r="AA156" s="3"/>
    </row>
    <row r="157" spans="6:27" x14ac:dyDescent="0.3">
      <c r="F157" s="28"/>
      <c r="G157" s="26">
        <v>1703</v>
      </c>
      <c r="H157" s="26">
        <v>-4.4000000000000004</v>
      </c>
      <c r="I157" s="57">
        <v>2.6</v>
      </c>
      <c r="J157" s="29">
        <v>36</v>
      </c>
      <c r="K157" s="29">
        <f t="shared" si="14"/>
        <v>1.4399999999999998E-2</v>
      </c>
      <c r="L157" s="45">
        <f t="shared" si="10"/>
        <v>-138278797.45038867</v>
      </c>
      <c r="M157" s="45">
        <f t="shared" si="11"/>
        <v>-1991214.6832855965</v>
      </c>
      <c r="O157" s="12" t="s">
        <v>56</v>
      </c>
      <c r="P157" s="3" t="s">
        <v>71</v>
      </c>
      <c r="Q157" s="3">
        <f t="shared" si="12"/>
        <v>1703</v>
      </c>
      <c r="R157" s="3" t="s">
        <v>71</v>
      </c>
      <c r="S157" s="3" t="s">
        <v>73</v>
      </c>
      <c r="T157" s="2" t="s">
        <v>71</v>
      </c>
      <c r="U157" s="23">
        <f t="shared" si="13"/>
        <v>-1991214.6832855965</v>
      </c>
      <c r="W157" s="2"/>
      <c r="X157" s="2"/>
      <c r="Y157" s="3"/>
      <c r="Z157" s="3"/>
      <c r="AA157" s="3"/>
    </row>
    <row r="158" spans="6:27" x14ac:dyDescent="0.3">
      <c r="G158" s="26">
        <v>1702</v>
      </c>
      <c r="H158" s="26">
        <v>-4</v>
      </c>
      <c r="I158" s="57">
        <v>2.6</v>
      </c>
      <c r="J158" s="29">
        <v>36</v>
      </c>
      <c r="K158" s="29">
        <f t="shared" si="14"/>
        <v>1.4400000000000007E-2</v>
      </c>
      <c r="L158" s="45">
        <f t="shared" si="10"/>
        <v>-138278797.45038867</v>
      </c>
      <c r="M158" s="45">
        <f t="shared" si="11"/>
        <v>-1991214.6832855977</v>
      </c>
      <c r="O158" s="12" t="s">
        <v>56</v>
      </c>
      <c r="P158" s="3" t="s">
        <v>71</v>
      </c>
      <c r="Q158" s="3">
        <f t="shared" si="12"/>
        <v>1702</v>
      </c>
      <c r="R158" s="3" t="s">
        <v>71</v>
      </c>
      <c r="S158" s="3" t="s">
        <v>73</v>
      </c>
      <c r="T158" s="2" t="s">
        <v>71</v>
      </c>
      <c r="U158" s="23">
        <f t="shared" si="13"/>
        <v>-1991214.6832855977</v>
      </c>
      <c r="W158" s="2"/>
      <c r="X158" s="2"/>
      <c r="Y158" s="3"/>
      <c r="Z158" s="3"/>
      <c r="AA158" s="3"/>
    </row>
    <row r="159" spans="6:27" x14ac:dyDescent="0.3">
      <c r="G159" s="26">
        <v>1701</v>
      </c>
      <c r="H159" s="26">
        <v>-3.6</v>
      </c>
      <c r="I159" s="57">
        <v>2.6</v>
      </c>
      <c r="J159" s="29">
        <v>36</v>
      </c>
      <c r="K159" s="29">
        <f t="shared" si="14"/>
        <v>1.4399999999999998E-2</v>
      </c>
      <c r="L159" s="45">
        <f t="shared" si="10"/>
        <v>-138278797.45038867</v>
      </c>
      <c r="M159" s="45">
        <f t="shared" si="11"/>
        <v>-1991214.6832855965</v>
      </c>
      <c r="O159" s="12" t="s">
        <v>56</v>
      </c>
      <c r="P159" s="3" t="s">
        <v>71</v>
      </c>
      <c r="Q159" s="3">
        <f t="shared" si="12"/>
        <v>1701</v>
      </c>
      <c r="R159" s="3" t="s">
        <v>71</v>
      </c>
      <c r="S159" s="3" t="s">
        <v>73</v>
      </c>
      <c r="T159" s="2" t="s">
        <v>71</v>
      </c>
      <c r="U159" s="23">
        <f t="shared" si="13"/>
        <v>-1991214.6832855965</v>
      </c>
      <c r="W159" s="2"/>
      <c r="X159" s="2"/>
      <c r="Y159" s="3"/>
      <c r="Z159" s="3"/>
      <c r="AA159" s="3"/>
    </row>
    <row r="160" spans="6:27" x14ac:dyDescent="0.3">
      <c r="G160" s="26">
        <v>64</v>
      </c>
      <c r="H160" s="26">
        <v>-3.2</v>
      </c>
      <c r="I160" s="57">
        <v>2.6</v>
      </c>
      <c r="J160" s="29">
        <v>36</v>
      </c>
      <c r="K160" s="29">
        <f t="shared" si="14"/>
        <v>1.4400000000000007E-2</v>
      </c>
      <c r="L160" s="45">
        <f t="shared" si="10"/>
        <v>-138278797.45038867</v>
      </c>
      <c r="M160" s="45">
        <f t="shared" si="11"/>
        <v>-1991214.6832855977</v>
      </c>
      <c r="O160" s="12" t="s">
        <v>56</v>
      </c>
      <c r="P160" s="3" t="s">
        <v>71</v>
      </c>
      <c r="Q160" s="3">
        <f t="shared" si="12"/>
        <v>64</v>
      </c>
      <c r="R160" s="3" t="s">
        <v>71</v>
      </c>
      <c r="S160" s="3" t="s">
        <v>73</v>
      </c>
      <c r="T160" s="2" t="s">
        <v>71</v>
      </c>
      <c r="U160" s="23">
        <f t="shared" si="13"/>
        <v>-1991214.6832855977</v>
      </c>
      <c r="W160" s="2"/>
      <c r="X160" s="2"/>
      <c r="Y160" s="3"/>
      <c r="Z160" s="3"/>
      <c r="AA160" s="3"/>
    </row>
    <row r="161" spans="7:27" x14ac:dyDescent="0.3">
      <c r="G161" s="26">
        <v>1650</v>
      </c>
      <c r="H161" s="26">
        <v>-2.8</v>
      </c>
      <c r="I161" s="57">
        <v>2.6</v>
      </c>
      <c r="J161" s="29">
        <v>36</v>
      </c>
      <c r="K161" s="29">
        <f t="shared" si="14"/>
        <v>1.4400000000000007E-2</v>
      </c>
      <c r="L161" s="45">
        <f t="shared" si="10"/>
        <v>-138278797.45038867</v>
      </c>
      <c r="M161" s="45">
        <f t="shared" si="11"/>
        <v>-1991214.6832855977</v>
      </c>
      <c r="O161" s="12" t="s">
        <v>56</v>
      </c>
      <c r="P161" s="3" t="s">
        <v>71</v>
      </c>
      <c r="Q161" s="3">
        <f t="shared" si="12"/>
        <v>1650</v>
      </c>
      <c r="R161" s="3" t="s">
        <v>71</v>
      </c>
      <c r="S161" s="3" t="s">
        <v>73</v>
      </c>
      <c r="T161" s="2" t="s">
        <v>71</v>
      </c>
      <c r="U161" s="23">
        <f t="shared" si="13"/>
        <v>-1991214.6832855977</v>
      </c>
      <c r="W161" s="2"/>
      <c r="X161" s="2"/>
      <c r="Y161" s="3"/>
      <c r="Z161" s="3"/>
      <c r="AA161" s="3"/>
    </row>
    <row r="162" spans="7:27" x14ac:dyDescent="0.3">
      <c r="G162" s="26">
        <v>1649</v>
      </c>
      <c r="H162" s="26">
        <v>-2.4</v>
      </c>
      <c r="I162" s="57">
        <v>2.6</v>
      </c>
      <c r="J162" s="29">
        <v>36</v>
      </c>
      <c r="K162" s="29">
        <f t="shared" si="14"/>
        <v>1.4399999999999998E-2</v>
      </c>
      <c r="L162" s="45">
        <f t="shared" si="10"/>
        <v>-138278797.45038867</v>
      </c>
      <c r="M162" s="45">
        <f t="shared" si="11"/>
        <v>-1991214.6832855965</v>
      </c>
      <c r="O162" s="12" t="s">
        <v>56</v>
      </c>
      <c r="P162" s="3" t="s">
        <v>71</v>
      </c>
      <c r="Q162" s="3">
        <f t="shared" si="12"/>
        <v>1649</v>
      </c>
      <c r="R162" s="3" t="s">
        <v>71</v>
      </c>
      <c r="S162" s="3" t="s">
        <v>73</v>
      </c>
      <c r="T162" s="2" t="s">
        <v>71</v>
      </c>
      <c r="U162" s="23">
        <f t="shared" si="13"/>
        <v>-1991214.6832855965</v>
      </c>
      <c r="W162" s="2"/>
      <c r="X162" s="2"/>
      <c r="Y162" s="3"/>
      <c r="Z162" s="3"/>
      <c r="AA162" s="3"/>
    </row>
    <row r="163" spans="7:27" x14ac:dyDescent="0.3">
      <c r="G163" s="26">
        <v>1648</v>
      </c>
      <c r="H163" s="26">
        <v>-2</v>
      </c>
      <c r="I163" s="57">
        <v>2.6</v>
      </c>
      <c r="J163" s="29">
        <v>36</v>
      </c>
      <c r="K163" s="29">
        <f t="shared" si="14"/>
        <v>1.4399999999999998E-2</v>
      </c>
      <c r="L163" s="45">
        <f t="shared" si="10"/>
        <v>-138278797.45038867</v>
      </c>
      <c r="M163" s="45">
        <f t="shared" si="11"/>
        <v>-1991214.6832855965</v>
      </c>
      <c r="O163" s="12" t="s">
        <v>56</v>
      </c>
      <c r="P163" s="3" t="s">
        <v>71</v>
      </c>
      <c r="Q163" s="3">
        <f t="shared" si="12"/>
        <v>1648</v>
      </c>
      <c r="R163" s="3" t="s">
        <v>71</v>
      </c>
      <c r="S163" s="3" t="s">
        <v>73</v>
      </c>
      <c r="T163" s="2" t="s">
        <v>71</v>
      </c>
      <c r="U163" s="23">
        <f t="shared" si="13"/>
        <v>-1991214.6832855965</v>
      </c>
      <c r="W163" s="2"/>
      <c r="X163" s="2"/>
      <c r="Y163" s="3"/>
      <c r="Z163" s="3"/>
      <c r="AA163" s="3"/>
    </row>
    <row r="164" spans="7:27" x14ac:dyDescent="0.3">
      <c r="G164" s="26">
        <v>1647</v>
      </c>
      <c r="H164" s="26">
        <v>-1.6</v>
      </c>
      <c r="I164" s="57">
        <v>2.6</v>
      </c>
      <c r="J164" s="29">
        <v>36</v>
      </c>
      <c r="K164" s="29">
        <f t="shared" si="14"/>
        <v>1.4400000000000001E-2</v>
      </c>
      <c r="L164" s="45">
        <f t="shared" si="10"/>
        <v>-138278797.45038867</v>
      </c>
      <c r="M164" s="45">
        <f t="shared" si="11"/>
        <v>-1991214.683285597</v>
      </c>
      <c r="O164" s="12" t="s">
        <v>56</v>
      </c>
      <c r="P164" s="3" t="s">
        <v>71</v>
      </c>
      <c r="Q164" s="3">
        <f t="shared" si="12"/>
        <v>1647</v>
      </c>
      <c r="R164" s="3" t="s">
        <v>71</v>
      </c>
      <c r="S164" s="3" t="s">
        <v>73</v>
      </c>
      <c r="T164" s="2" t="s">
        <v>71</v>
      </c>
      <c r="U164" s="23">
        <f t="shared" si="13"/>
        <v>-1991214.683285597</v>
      </c>
      <c r="W164" s="2"/>
      <c r="X164" s="2"/>
      <c r="Y164" s="3"/>
      <c r="Z164" s="3"/>
      <c r="AA164" s="3"/>
    </row>
    <row r="165" spans="7:27" x14ac:dyDescent="0.3">
      <c r="G165" s="26">
        <v>1646</v>
      </c>
      <c r="H165" s="26">
        <v>-1.2</v>
      </c>
      <c r="I165" s="57">
        <v>2.6</v>
      </c>
      <c r="J165" s="29">
        <v>36</v>
      </c>
      <c r="K165" s="29">
        <f t="shared" si="14"/>
        <v>1.4400000000000001E-2</v>
      </c>
      <c r="L165" s="45">
        <f t="shared" si="10"/>
        <v>-138278797.45038867</v>
      </c>
      <c r="M165" s="45">
        <f t="shared" si="11"/>
        <v>-1991214.683285597</v>
      </c>
      <c r="O165" s="12" t="s">
        <v>56</v>
      </c>
      <c r="P165" s="3" t="s">
        <v>71</v>
      </c>
      <c r="Q165" s="3">
        <f t="shared" si="12"/>
        <v>1646</v>
      </c>
      <c r="R165" s="3" t="s">
        <v>71</v>
      </c>
      <c r="S165" s="3" t="s">
        <v>73</v>
      </c>
      <c r="T165" s="2" t="s">
        <v>71</v>
      </c>
      <c r="U165" s="23">
        <f t="shared" si="13"/>
        <v>-1991214.683285597</v>
      </c>
      <c r="W165" s="2"/>
      <c r="X165" s="2"/>
      <c r="Y165" s="3"/>
      <c r="Z165" s="3"/>
      <c r="AA165" s="3"/>
    </row>
    <row r="166" spans="7:27" x14ac:dyDescent="0.3">
      <c r="G166" s="26">
        <v>1645</v>
      </c>
      <c r="H166" s="26">
        <v>-0.8</v>
      </c>
      <c r="I166" s="57">
        <v>2.6</v>
      </c>
      <c r="J166" s="29">
        <v>36</v>
      </c>
      <c r="K166" s="29">
        <f t="shared" si="14"/>
        <v>1.44E-2</v>
      </c>
      <c r="L166" s="45">
        <f t="shared" si="10"/>
        <v>-138278797.45038867</v>
      </c>
      <c r="M166" s="45">
        <f t="shared" si="11"/>
        <v>-1991214.6832855968</v>
      </c>
      <c r="O166" s="12" t="s">
        <v>56</v>
      </c>
      <c r="P166" s="3" t="s">
        <v>71</v>
      </c>
      <c r="Q166" s="3">
        <f t="shared" si="12"/>
        <v>1645</v>
      </c>
      <c r="R166" s="3" t="s">
        <v>71</v>
      </c>
      <c r="S166" s="3" t="s">
        <v>73</v>
      </c>
      <c r="T166" s="2" t="s">
        <v>71</v>
      </c>
      <c r="U166" s="23">
        <f t="shared" si="13"/>
        <v>-1991214.6832855968</v>
      </c>
      <c r="W166" s="2"/>
      <c r="X166" s="2"/>
      <c r="Y166" s="3"/>
      <c r="Z166" s="3"/>
      <c r="AA166" s="3"/>
    </row>
    <row r="167" spans="7:27" x14ac:dyDescent="0.3">
      <c r="G167" s="26">
        <v>1644</v>
      </c>
      <c r="H167" s="26">
        <v>-0.4</v>
      </c>
      <c r="I167" s="57">
        <v>2.6</v>
      </c>
      <c r="J167" s="29">
        <v>36</v>
      </c>
      <c r="K167" s="29">
        <f t="shared" si="14"/>
        <v>1.4400000000000001E-2</v>
      </c>
      <c r="L167" s="45">
        <f t="shared" si="10"/>
        <v>-138278797.45038867</v>
      </c>
      <c r="M167" s="45">
        <f t="shared" si="11"/>
        <v>-1991214.683285597</v>
      </c>
      <c r="O167" s="12" t="s">
        <v>56</v>
      </c>
      <c r="P167" s="3" t="s">
        <v>71</v>
      </c>
      <c r="Q167" s="3">
        <f t="shared" si="12"/>
        <v>1644</v>
      </c>
      <c r="R167" s="3" t="s">
        <v>71</v>
      </c>
      <c r="S167" s="3" t="s">
        <v>73</v>
      </c>
      <c r="T167" s="2" t="s">
        <v>71</v>
      </c>
      <c r="U167" s="23">
        <f t="shared" si="13"/>
        <v>-1991214.683285597</v>
      </c>
      <c r="W167" s="2"/>
      <c r="X167" s="2"/>
      <c r="Y167" s="3"/>
      <c r="Z167" s="3"/>
      <c r="AA167" s="3"/>
    </row>
    <row r="168" spans="7:27" x14ac:dyDescent="0.3">
      <c r="G168" s="26">
        <v>2</v>
      </c>
      <c r="H168" s="26">
        <v>0</v>
      </c>
      <c r="I168" s="57">
        <v>2.6</v>
      </c>
      <c r="J168" s="29">
        <v>42</v>
      </c>
      <c r="K168" s="29">
        <f t="shared" si="14"/>
        <v>1.6800000000000002E-2</v>
      </c>
      <c r="L168" s="45">
        <f t="shared" si="10"/>
        <v>-138278797.45038867</v>
      </c>
      <c r="M168" s="45">
        <f t="shared" si="11"/>
        <v>-2323083.79716653</v>
      </c>
      <c r="O168" s="12" t="s">
        <v>56</v>
      </c>
      <c r="P168" s="3" t="s">
        <v>71</v>
      </c>
      <c r="Q168" s="3">
        <f t="shared" si="12"/>
        <v>2</v>
      </c>
      <c r="R168" s="3" t="s">
        <v>71</v>
      </c>
      <c r="S168" s="3" t="s">
        <v>73</v>
      </c>
      <c r="T168" s="2" t="s">
        <v>71</v>
      </c>
      <c r="U168" s="23">
        <f t="shared" si="13"/>
        <v>-2323083.79716653</v>
      </c>
      <c r="W168" s="2"/>
      <c r="X168" s="2"/>
      <c r="Y168" s="3"/>
      <c r="Z168" s="3"/>
      <c r="AA168" s="3"/>
    </row>
    <row r="169" spans="7:27" x14ac:dyDescent="0.3">
      <c r="G169" s="26">
        <v>7270</v>
      </c>
      <c r="H169" s="26">
        <v>0.4</v>
      </c>
      <c r="I169" s="57">
        <v>2.6</v>
      </c>
      <c r="J169" s="29">
        <v>36</v>
      </c>
      <c r="K169" s="29">
        <f t="shared" si="14"/>
        <v>1.4400000000000001E-2</v>
      </c>
      <c r="L169" s="45">
        <f t="shared" si="10"/>
        <v>-138278797.45038867</v>
      </c>
      <c r="M169" s="45">
        <f t="shared" si="11"/>
        <v>-1991214.683285597</v>
      </c>
      <c r="O169" s="12" t="s">
        <v>56</v>
      </c>
      <c r="P169" s="3" t="s">
        <v>71</v>
      </c>
      <c r="Q169" s="3">
        <f t="shared" si="12"/>
        <v>7270</v>
      </c>
      <c r="R169" s="3" t="s">
        <v>71</v>
      </c>
      <c r="S169" s="3" t="s">
        <v>73</v>
      </c>
      <c r="T169" s="2" t="s">
        <v>71</v>
      </c>
      <c r="U169" s="23">
        <f t="shared" si="13"/>
        <v>-1991214.683285597</v>
      </c>
      <c r="W169" s="2"/>
      <c r="X169" s="2"/>
      <c r="Y169" s="3"/>
      <c r="Z169" s="3"/>
      <c r="AA169" s="3"/>
    </row>
    <row r="170" spans="7:27" x14ac:dyDescent="0.3">
      <c r="G170" s="26">
        <v>7271</v>
      </c>
      <c r="H170" s="26">
        <v>0.8</v>
      </c>
      <c r="I170" s="57">
        <v>2.6</v>
      </c>
      <c r="J170" s="29">
        <v>36</v>
      </c>
      <c r="K170" s="29">
        <f t="shared" si="14"/>
        <v>1.44E-2</v>
      </c>
      <c r="L170" s="45">
        <f t="shared" si="10"/>
        <v>-138278797.45038867</v>
      </c>
      <c r="M170" s="45">
        <f t="shared" si="11"/>
        <v>-1991214.6832855968</v>
      </c>
      <c r="O170" s="12" t="s">
        <v>56</v>
      </c>
      <c r="P170" s="3" t="s">
        <v>71</v>
      </c>
      <c r="Q170" s="3">
        <f t="shared" si="12"/>
        <v>7271</v>
      </c>
      <c r="R170" s="3" t="s">
        <v>71</v>
      </c>
      <c r="S170" s="3" t="s">
        <v>73</v>
      </c>
      <c r="T170" s="2" t="s">
        <v>71</v>
      </c>
      <c r="U170" s="23">
        <f t="shared" si="13"/>
        <v>-1991214.6832855968</v>
      </c>
      <c r="W170" s="2"/>
      <c r="X170" s="2"/>
      <c r="Y170" s="3"/>
      <c r="Z170" s="3"/>
      <c r="AA170" s="3"/>
    </row>
    <row r="171" spans="7:27" x14ac:dyDescent="0.3">
      <c r="G171" s="26">
        <v>7272</v>
      </c>
      <c r="H171" s="26">
        <v>1.2</v>
      </c>
      <c r="I171" s="57">
        <v>2.6</v>
      </c>
      <c r="J171" s="29">
        <v>36</v>
      </c>
      <c r="K171" s="29">
        <f t="shared" si="14"/>
        <v>1.4400000000000001E-2</v>
      </c>
      <c r="L171" s="45">
        <f t="shared" si="10"/>
        <v>-138278797.45038867</v>
      </c>
      <c r="M171" s="45">
        <f t="shared" si="11"/>
        <v>-1991214.683285597</v>
      </c>
      <c r="O171" s="12" t="s">
        <v>56</v>
      </c>
      <c r="P171" s="3" t="s">
        <v>71</v>
      </c>
      <c r="Q171" s="3">
        <f t="shared" si="12"/>
        <v>7272</v>
      </c>
      <c r="R171" s="3" t="s">
        <v>71</v>
      </c>
      <c r="S171" s="3" t="s">
        <v>73</v>
      </c>
      <c r="T171" s="2" t="s">
        <v>71</v>
      </c>
      <c r="U171" s="23">
        <f t="shared" si="13"/>
        <v>-1991214.683285597</v>
      </c>
      <c r="W171" s="2"/>
      <c r="X171" s="2"/>
      <c r="Y171" s="3"/>
      <c r="Z171" s="3"/>
      <c r="AA171" s="3"/>
    </row>
    <row r="172" spans="7:27" x14ac:dyDescent="0.3">
      <c r="G172" s="26">
        <v>7273</v>
      </c>
      <c r="H172" s="26">
        <v>1.6</v>
      </c>
      <c r="I172" s="57">
        <v>2.6</v>
      </c>
      <c r="J172" s="29">
        <v>36</v>
      </c>
      <c r="K172" s="29">
        <f t="shared" si="14"/>
        <v>1.4400000000000001E-2</v>
      </c>
      <c r="L172" s="45">
        <f t="shared" si="10"/>
        <v>-138278797.45038867</v>
      </c>
      <c r="M172" s="45">
        <f t="shared" si="11"/>
        <v>-1991214.683285597</v>
      </c>
      <c r="O172" s="12" t="s">
        <v>56</v>
      </c>
      <c r="P172" s="3" t="s">
        <v>71</v>
      </c>
      <c r="Q172" s="3">
        <f t="shared" si="12"/>
        <v>7273</v>
      </c>
      <c r="R172" s="3" t="s">
        <v>71</v>
      </c>
      <c r="S172" s="3" t="s">
        <v>73</v>
      </c>
      <c r="T172" s="2" t="s">
        <v>71</v>
      </c>
      <c r="U172" s="23">
        <f t="shared" si="13"/>
        <v>-1991214.683285597</v>
      </c>
      <c r="W172" s="2"/>
      <c r="X172" s="2"/>
      <c r="Y172" s="3"/>
      <c r="Z172" s="3"/>
      <c r="AA172" s="3"/>
    </row>
    <row r="173" spans="7:27" x14ac:dyDescent="0.3">
      <c r="G173" s="26">
        <v>7274</v>
      </c>
      <c r="H173" s="26">
        <v>2</v>
      </c>
      <c r="I173" s="57">
        <v>2.6</v>
      </c>
      <c r="J173" s="29">
        <v>36</v>
      </c>
      <c r="K173" s="29">
        <f t="shared" si="14"/>
        <v>1.4399999999999998E-2</v>
      </c>
      <c r="L173" s="45">
        <f t="shared" si="10"/>
        <v>-138278797.45038867</v>
      </c>
      <c r="M173" s="45">
        <f t="shared" si="11"/>
        <v>-1991214.6832855965</v>
      </c>
      <c r="O173" s="12" t="s">
        <v>56</v>
      </c>
      <c r="P173" s="3" t="s">
        <v>71</v>
      </c>
      <c r="Q173" s="3">
        <f t="shared" si="12"/>
        <v>7274</v>
      </c>
      <c r="R173" s="3" t="s">
        <v>71</v>
      </c>
      <c r="S173" s="3" t="s">
        <v>73</v>
      </c>
      <c r="T173" s="2" t="s">
        <v>71</v>
      </c>
      <c r="U173" s="23">
        <f t="shared" si="13"/>
        <v>-1991214.6832855965</v>
      </c>
      <c r="W173" s="2"/>
      <c r="X173" s="2"/>
      <c r="Y173" s="3"/>
      <c r="Z173" s="3"/>
      <c r="AA173" s="3"/>
    </row>
    <row r="174" spans="7:27" x14ac:dyDescent="0.3">
      <c r="G174" s="26">
        <v>7275</v>
      </c>
      <c r="H174" s="26">
        <v>2.4</v>
      </c>
      <c r="I174" s="57">
        <v>2.6</v>
      </c>
      <c r="J174" s="29">
        <v>36</v>
      </c>
      <c r="K174" s="29">
        <f t="shared" si="14"/>
        <v>1.4399999999999998E-2</v>
      </c>
      <c r="L174" s="45">
        <f t="shared" si="10"/>
        <v>-138278797.45038867</v>
      </c>
      <c r="M174" s="45">
        <f t="shared" si="11"/>
        <v>-1991214.6832855965</v>
      </c>
      <c r="O174" s="12" t="s">
        <v>56</v>
      </c>
      <c r="P174" s="3" t="s">
        <v>71</v>
      </c>
      <c r="Q174" s="3">
        <f t="shared" si="12"/>
        <v>7275</v>
      </c>
      <c r="R174" s="3" t="s">
        <v>71</v>
      </c>
      <c r="S174" s="3" t="s">
        <v>73</v>
      </c>
      <c r="T174" s="2" t="s">
        <v>71</v>
      </c>
      <c r="U174" s="23">
        <f t="shared" si="13"/>
        <v>-1991214.6832855965</v>
      </c>
      <c r="W174" s="2"/>
      <c r="X174" s="2"/>
      <c r="Y174" s="3"/>
      <c r="Z174" s="3"/>
      <c r="AA174" s="3"/>
    </row>
    <row r="175" spans="7:27" x14ac:dyDescent="0.3">
      <c r="G175" s="26">
        <v>7276</v>
      </c>
      <c r="H175" s="26">
        <v>2.8</v>
      </c>
      <c r="I175" s="57">
        <v>2.6</v>
      </c>
      <c r="J175" s="29">
        <v>36</v>
      </c>
      <c r="K175" s="29">
        <f t="shared" si="14"/>
        <v>1.4400000000000007E-2</v>
      </c>
      <c r="L175" s="45">
        <f t="shared" si="10"/>
        <v>-138278797.45038867</v>
      </c>
      <c r="M175" s="45">
        <f t="shared" si="11"/>
        <v>-1991214.6832855977</v>
      </c>
      <c r="O175" s="12" t="s">
        <v>56</v>
      </c>
      <c r="P175" s="3" t="s">
        <v>71</v>
      </c>
      <c r="Q175" s="3">
        <f t="shared" si="12"/>
        <v>7276</v>
      </c>
      <c r="R175" s="3" t="s">
        <v>71</v>
      </c>
      <c r="S175" s="3" t="s">
        <v>73</v>
      </c>
      <c r="T175" s="2" t="s">
        <v>71</v>
      </c>
      <c r="U175" s="23">
        <f t="shared" si="13"/>
        <v>-1991214.6832855977</v>
      </c>
      <c r="W175" s="2"/>
      <c r="X175" s="2"/>
      <c r="Y175" s="3"/>
      <c r="Z175" s="3"/>
      <c r="AA175" s="3"/>
    </row>
    <row r="176" spans="7:27" x14ac:dyDescent="0.3">
      <c r="G176" s="26">
        <v>4491</v>
      </c>
      <c r="H176" s="26">
        <v>3.2</v>
      </c>
      <c r="I176" s="57">
        <v>2.6</v>
      </c>
      <c r="J176" s="29">
        <v>36</v>
      </c>
      <c r="K176" s="29">
        <f t="shared" si="14"/>
        <v>1.4400000000000007E-2</v>
      </c>
      <c r="L176" s="45">
        <f t="shared" si="10"/>
        <v>-138278797.45038867</v>
      </c>
      <c r="M176" s="45">
        <f t="shared" si="11"/>
        <v>-1991214.6832855977</v>
      </c>
      <c r="O176" s="12" t="s">
        <v>56</v>
      </c>
      <c r="P176" s="3" t="s">
        <v>71</v>
      </c>
      <c r="Q176" s="3">
        <f t="shared" si="12"/>
        <v>4491</v>
      </c>
      <c r="R176" s="3" t="s">
        <v>71</v>
      </c>
      <c r="S176" s="3" t="s">
        <v>73</v>
      </c>
      <c r="T176" s="2" t="s">
        <v>71</v>
      </c>
      <c r="U176" s="23">
        <f t="shared" si="13"/>
        <v>-1991214.6832855977</v>
      </c>
      <c r="W176" s="2"/>
      <c r="X176" s="2"/>
      <c r="Y176" s="3"/>
      <c r="Z176" s="3"/>
      <c r="AA176" s="3"/>
    </row>
    <row r="177" spans="7:27" x14ac:dyDescent="0.3">
      <c r="G177" s="26">
        <v>6005</v>
      </c>
      <c r="H177" s="26">
        <v>3.6</v>
      </c>
      <c r="I177" s="57">
        <v>2.6</v>
      </c>
      <c r="J177" s="29">
        <v>36</v>
      </c>
      <c r="K177" s="29">
        <f t="shared" si="14"/>
        <v>1.4399999999999998E-2</v>
      </c>
      <c r="L177" s="45">
        <f t="shared" si="10"/>
        <v>-138278797.45038867</v>
      </c>
      <c r="M177" s="45">
        <f t="shared" si="11"/>
        <v>-1991214.6832855965</v>
      </c>
      <c r="O177" s="12" t="s">
        <v>56</v>
      </c>
      <c r="P177" s="3" t="s">
        <v>71</v>
      </c>
      <c r="Q177" s="3">
        <f t="shared" si="12"/>
        <v>6005</v>
      </c>
      <c r="R177" s="3" t="s">
        <v>71</v>
      </c>
      <c r="S177" s="3" t="s">
        <v>73</v>
      </c>
      <c r="T177" s="2" t="s">
        <v>71</v>
      </c>
      <c r="U177" s="23">
        <f t="shared" si="13"/>
        <v>-1991214.6832855965</v>
      </c>
      <c r="W177" s="2"/>
      <c r="X177" s="2"/>
      <c r="Y177" s="3"/>
      <c r="Z177" s="3"/>
      <c r="AA177" s="3"/>
    </row>
    <row r="178" spans="7:27" x14ac:dyDescent="0.3">
      <c r="G178" s="26">
        <v>6006</v>
      </c>
      <c r="H178" s="26">
        <v>4</v>
      </c>
      <c r="I178" s="57">
        <v>2.6</v>
      </c>
      <c r="J178" s="29">
        <v>36</v>
      </c>
      <c r="K178" s="29">
        <f t="shared" si="14"/>
        <v>1.4400000000000007E-2</v>
      </c>
      <c r="L178" s="45">
        <f t="shared" si="10"/>
        <v>-138278797.45038867</v>
      </c>
      <c r="M178" s="45">
        <f t="shared" si="11"/>
        <v>-1991214.6832855977</v>
      </c>
      <c r="O178" s="12" t="s">
        <v>56</v>
      </c>
      <c r="P178" s="3" t="s">
        <v>71</v>
      </c>
      <c r="Q178" s="3">
        <f t="shared" si="12"/>
        <v>6006</v>
      </c>
      <c r="R178" s="3" t="s">
        <v>71</v>
      </c>
      <c r="S178" s="3" t="s">
        <v>73</v>
      </c>
      <c r="T178" s="2" t="s">
        <v>71</v>
      </c>
      <c r="U178" s="23">
        <f t="shared" si="13"/>
        <v>-1991214.6832855977</v>
      </c>
      <c r="W178" s="2"/>
      <c r="X178" s="2"/>
      <c r="Y178" s="3"/>
      <c r="Z178" s="3"/>
      <c r="AA178" s="3"/>
    </row>
    <row r="179" spans="7:27" x14ac:dyDescent="0.3">
      <c r="G179" s="26">
        <v>6007</v>
      </c>
      <c r="H179" s="26">
        <v>4.4000000000000004</v>
      </c>
      <c r="I179" s="57">
        <v>2.6</v>
      </c>
      <c r="J179" s="29">
        <v>36</v>
      </c>
      <c r="K179" s="29">
        <f t="shared" si="14"/>
        <v>1.4399999999999998E-2</v>
      </c>
      <c r="L179" s="45">
        <f t="shared" si="10"/>
        <v>-138278797.45038867</v>
      </c>
      <c r="M179" s="45">
        <f t="shared" si="11"/>
        <v>-1991214.6832855965</v>
      </c>
      <c r="O179" s="12" t="s">
        <v>56</v>
      </c>
      <c r="P179" s="3" t="s">
        <v>71</v>
      </c>
      <c r="Q179" s="3">
        <f t="shared" si="12"/>
        <v>6007</v>
      </c>
      <c r="R179" s="3" t="s">
        <v>71</v>
      </c>
      <c r="S179" s="3" t="s">
        <v>73</v>
      </c>
      <c r="T179" s="2" t="s">
        <v>71</v>
      </c>
      <c r="U179" s="23">
        <f t="shared" si="13"/>
        <v>-1991214.6832855965</v>
      </c>
      <c r="W179" s="2"/>
      <c r="X179" s="2"/>
      <c r="Y179" s="3"/>
      <c r="Z179" s="3"/>
      <c r="AA179" s="3"/>
    </row>
    <row r="180" spans="7:27" x14ac:dyDescent="0.3">
      <c r="G180" s="26">
        <v>6008</v>
      </c>
      <c r="H180" s="26">
        <v>4.8</v>
      </c>
      <c r="I180" s="57">
        <v>2.6</v>
      </c>
      <c r="J180" s="29">
        <v>36</v>
      </c>
      <c r="K180" s="29">
        <f t="shared" si="14"/>
        <v>1.4399999999999998E-2</v>
      </c>
      <c r="L180" s="45">
        <f t="shared" si="10"/>
        <v>-138278797.45038867</v>
      </c>
      <c r="M180" s="45">
        <f t="shared" si="11"/>
        <v>-1991214.6832855965</v>
      </c>
      <c r="O180" s="12" t="s">
        <v>56</v>
      </c>
      <c r="P180" s="3" t="s">
        <v>71</v>
      </c>
      <c r="Q180" s="3">
        <f t="shared" si="12"/>
        <v>6008</v>
      </c>
      <c r="R180" s="3" t="s">
        <v>71</v>
      </c>
      <c r="S180" s="3" t="s">
        <v>73</v>
      </c>
      <c r="T180" s="2" t="s">
        <v>71</v>
      </c>
      <c r="U180" s="23">
        <f t="shared" si="13"/>
        <v>-1991214.6832855965</v>
      </c>
      <c r="W180" s="2"/>
      <c r="X180" s="2"/>
      <c r="Y180" s="3"/>
      <c r="Z180" s="3"/>
      <c r="AA180" s="3"/>
    </row>
    <row r="181" spans="7:27" x14ac:dyDescent="0.3">
      <c r="G181" s="26">
        <v>6009</v>
      </c>
      <c r="H181" s="26">
        <v>5.2</v>
      </c>
      <c r="I181" s="57">
        <v>2.6</v>
      </c>
      <c r="J181" s="29">
        <v>36</v>
      </c>
      <c r="K181" s="29">
        <f t="shared" si="14"/>
        <v>1.4399999999999998E-2</v>
      </c>
      <c r="L181" s="45">
        <f t="shared" si="10"/>
        <v>-138278797.45038867</v>
      </c>
      <c r="M181" s="45">
        <f t="shared" si="11"/>
        <v>-1991214.6832855965</v>
      </c>
      <c r="O181" s="12" t="s">
        <v>56</v>
      </c>
      <c r="P181" s="3" t="s">
        <v>71</v>
      </c>
      <c r="Q181" s="3">
        <f t="shared" si="12"/>
        <v>6009</v>
      </c>
      <c r="R181" s="3" t="s">
        <v>71</v>
      </c>
      <c r="S181" s="3" t="s">
        <v>73</v>
      </c>
      <c r="T181" s="2" t="s">
        <v>71</v>
      </c>
      <c r="U181" s="23">
        <f t="shared" si="13"/>
        <v>-1991214.6832855965</v>
      </c>
      <c r="W181" s="2"/>
      <c r="X181" s="2"/>
      <c r="Y181" s="3"/>
      <c r="Z181" s="3"/>
      <c r="AA181" s="3"/>
    </row>
    <row r="182" spans="7:27" x14ac:dyDescent="0.3">
      <c r="G182" s="26">
        <v>6010</v>
      </c>
      <c r="H182" s="26">
        <v>5.6</v>
      </c>
      <c r="I182" s="57">
        <v>2.6</v>
      </c>
      <c r="J182" s="29">
        <v>36</v>
      </c>
      <c r="K182" s="29">
        <f t="shared" si="14"/>
        <v>1.4399999999999998E-2</v>
      </c>
      <c r="L182" s="45">
        <f t="shared" si="10"/>
        <v>-138278797.45038867</v>
      </c>
      <c r="M182" s="45">
        <f t="shared" si="11"/>
        <v>-1991214.6832855965</v>
      </c>
      <c r="O182" s="12" t="s">
        <v>56</v>
      </c>
      <c r="P182" s="3" t="s">
        <v>71</v>
      </c>
      <c r="Q182" s="3">
        <f t="shared" si="12"/>
        <v>6010</v>
      </c>
      <c r="R182" s="3" t="s">
        <v>71</v>
      </c>
      <c r="S182" s="3" t="s">
        <v>73</v>
      </c>
      <c r="T182" s="2" t="s">
        <v>71</v>
      </c>
      <c r="U182" s="23">
        <f t="shared" si="13"/>
        <v>-1991214.6832855965</v>
      </c>
      <c r="W182" s="2"/>
      <c r="X182" s="2"/>
      <c r="Y182" s="3"/>
      <c r="Z182" s="3"/>
      <c r="AA182" s="3"/>
    </row>
    <row r="183" spans="7:27" x14ac:dyDescent="0.3">
      <c r="G183" s="26">
        <v>6011</v>
      </c>
      <c r="H183" s="26">
        <v>6</v>
      </c>
      <c r="I183" s="57">
        <v>2.6</v>
      </c>
      <c r="J183" s="29">
        <v>36</v>
      </c>
      <c r="K183" s="29">
        <f t="shared" si="14"/>
        <v>1.4400000000000013E-2</v>
      </c>
      <c r="L183" s="45">
        <f t="shared" si="10"/>
        <v>-138278797.45038867</v>
      </c>
      <c r="M183" s="45">
        <f t="shared" si="11"/>
        <v>-1991214.6832855986</v>
      </c>
      <c r="O183" s="12" t="s">
        <v>56</v>
      </c>
      <c r="P183" s="3" t="s">
        <v>71</v>
      </c>
      <c r="Q183" s="3">
        <f t="shared" si="12"/>
        <v>6011</v>
      </c>
      <c r="R183" s="3" t="s">
        <v>71</v>
      </c>
      <c r="S183" s="3" t="s">
        <v>73</v>
      </c>
      <c r="T183" s="2" t="s">
        <v>71</v>
      </c>
      <c r="U183" s="23">
        <f t="shared" si="13"/>
        <v>-1991214.6832855986</v>
      </c>
      <c r="W183" s="2"/>
      <c r="X183" s="2"/>
      <c r="Y183" s="3"/>
      <c r="Z183" s="3"/>
      <c r="AA183" s="3"/>
    </row>
    <row r="184" spans="7:27" x14ac:dyDescent="0.3">
      <c r="G184" s="26">
        <v>4553</v>
      </c>
      <c r="H184" s="26">
        <v>6.4</v>
      </c>
      <c r="I184" s="57">
        <v>2.6</v>
      </c>
      <c r="J184" s="29">
        <v>36</v>
      </c>
      <c r="K184" s="29">
        <f t="shared" si="14"/>
        <v>1.4625000000000001E-2</v>
      </c>
      <c r="L184" s="45">
        <f t="shared" si="10"/>
        <v>-138278797.45038867</v>
      </c>
      <c r="M184" s="45">
        <f t="shared" si="11"/>
        <v>-2022327.4127119344</v>
      </c>
      <c r="O184" s="12" t="s">
        <v>56</v>
      </c>
      <c r="P184" s="3" t="s">
        <v>71</v>
      </c>
      <c r="Q184" s="3">
        <f t="shared" si="12"/>
        <v>4553</v>
      </c>
      <c r="R184" s="3" t="s">
        <v>71</v>
      </c>
      <c r="S184" s="3" t="s">
        <v>73</v>
      </c>
      <c r="T184" s="2" t="s">
        <v>71</v>
      </c>
      <c r="U184" s="23">
        <f t="shared" si="13"/>
        <v>-2022327.4127119344</v>
      </c>
      <c r="W184" s="2"/>
      <c r="X184" s="2"/>
      <c r="Y184" s="3"/>
      <c r="Z184" s="3"/>
      <c r="AA184" s="3"/>
    </row>
    <row r="185" spans="7:27" x14ac:dyDescent="0.3">
      <c r="G185" s="26">
        <v>6062</v>
      </c>
      <c r="H185" s="26">
        <v>6.8125</v>
      </c>
      <c r="I185" s="57">
        <v>2.6</v>
      </c>
      <c r="J185" s="29">
        <v>36</v>
      </c>
      <c r="K185" s="29">
        <f t="shared" si="14"/>
        <v>1.4849999999999988E-2</v>
      </c>
      <c r="L185" s="45">
        <f t="shared" si="10"/>
        <v>-138278797.45038867</v>
      </c>
      <c r="M185" s="45">
        <f t="shared" si="11"/>
        <v>-2053440.1421382702</v>
      </c>
      <c r="O185" s="12" t="s">
        <v>56</v>
      </c>
      <c r="P185" s="3" t="s">
        <v>71</v>
      </c>
      <c r="Q185" s="3">
        <f t="shared" si="12"/>
        <v>6062</v>
      </c>
      <c r="R185" s="3" t="s">
        <v>71</v>
      </c>
      <c r="S185" s="3" t="s">
        <v>73</v>
      </c>
      <c r="T185" s="2" t="s">
        <v>71</v>
      </c>
      <c r="U185" s="23">
        <f t="shared" si="13"/>
        <v>-2053440.1421382702</v>
      </c>
      <c r="W185" s="2"/>
      <c r="X185" s="2"/>
      <c r="Y185" s="3"/>
      <c r="Z185" s="3"/>
      <c r="AA185" s="3"/>
    </row>
    <row r="186" spans="7:27" x14ac:dyDescent="0.3">
      <c r="G186" s="26">
        <v>6063</v>
      </c>
      <c r="H186" s="26">
        <v>7.2249999999999996</v>
      </c>
      <c r="I186" s="57">
        <v>2.6</v>
      </c>
      <c r="J186" s="29">
        <v>36</v>
      </c>
      <c r="K186" s="29">
        <f t="shared" si="14"/>
        <v>1.4850000000000004E-2</v>
      </c>
      <c r="L186" s="45">
        <f t="shared" si="10"/>
        <v>-138278797.45038867</v>
      </c>
      <c r="M186" s="45">
        <f t="shared" si="11"/>
        <v>-2053440.1421382723</v>
      </c>
      <c r="O186" s="12" t="s">
        <v>56</v>
      </c>
      <c r="P186" s="3" t="s">
        <v>71</v>
      </c>
      <c r="Q186" s="3">
        <f t="shared" si="12"/>
        <v>6063</v>
      </c>
      <c r="R186" s="3" t="s">
        <v>71</v>
      </c>
      <c r="S186" s="3" t="s">
        <v>73</v>
      </c>
      <c r="T186" s="2" t="s">
        <v>71</v>
      </c>
      <c r="U186" s="23">
        <f t="shared" si="13"/>
        <v>-2053440.1421382723</v>
      </c>
      <c r="W186" s="2"/>
      <c r="X186" s="2"/>
      <c r="Y186" s="3"/>
      <c r="Z186" s="3"/>
      <c r="AA186" s="3"/>
    </row>
    <row r="187" spans="7:27" x14ac:dyDescent="0.3">
      <c r="G187" s="26">
        <v>6064</v>
      </c>
      <c r="H187" s="26">
        <v>7.6375000000000002</v>
      </c>
      <c r="I187" s="57">
        <v>2.6</v>
      </c>
      <c r="J187" s="29">
        <v>36</v>
      </c>
      <c r="K187" s="29">
        <f t="shared" si="14"/>
        <v>1.4850000000000019E-2</v>
      </c>
      <c r="L187" s="45">
        <f t="shared" si="10"/>
        <v>-138278797.45038867</v>
      </c>
      <c r="M187" s="45">
        <f t="shared" si="11"/>
        <v>-2053440.1421382744</v>
      </c>
      <c r="O187" s="12" t="s">
        <v>56</v>
      </c>
      <c r="P187" s="3" t="s">
        <v>71</v>
      </c>
      <c r="Q187" s="3">
        <f t="shared" si="12"/>
        <v>6064</v>
      </c>
      <c r="R187" s="3" t="s">
        <v>71</v>
      </c>
      <c r="S187" s="3" t="s">
        <v>73</v>
      </c>
      <c r="T187" s="2" t="s">
        <v>71</v>
      </c>
      <c r="U187" s="23">
        <f t="shared" si="13"/>
        <v>-2053440.1421382744</v>
      </c>
      <c r="W187" s="2"/>
      <c r="X187" s="2"/>
      <c r="Y187" s="3"/>
      <c r="Z187" s="3"/>
      <c r="AA187" s="3"/>
    </row>
    <row r="188" spans="7:27" x14ac:dyDescent="0.3">
      <c r="G188" s="26">
        <v>6065</v>
      </c>
      <c r="H188" s="26">
        <v>8.0500000000000007</v>
      </c>
      <c r="I188" s="57">
        <v>2.6</v>
      </c>
      <c r="J188" s="29">
        <v>36</v>
      </c>
      <c r="K188" s="29">
        <f t="shared" si="14"/>
        <v>1.4850000000000004E-2</v>
      </c>
      <c r="L188" s="45">
        <f t="shared" si="10"/>
        <v>-138278797.45038867</v>
      </c>
      <c r="M188" s="45">
        <f t="shared" si="11"/>
        <v>-2053440.1421382723</v>
      </c>
      <c r="O188" s="12" t="s">
        <v>56</v>
      </c>
      <c r="P188" s="3" t="s">
        <v>71</v>
      </c>
      <c r="Q188" s="3">
        <f t="shared" si="12"/>
        <v>6065</v>
      </c>
      <c r="R188" s="3" t="s">
        <v>71</v>
      </c>
      <c r="S188" s="3" t="s">
        <v>73</v>
      </c>
      <c r="T188" s="2" t="s">
        <v>71</v>
      </c>
      <c r="U188" s="23">
        <f t="shared" si="13"/>
        <v>-2053440.1421382723</v>
      </c>
      <c r="W188" s="2"/>
      <c r="X188" s="2"/>
      <c r="Y188" s="3"/>
      <c r="Z188" s="3"/>
      <c r="AA188" s="3"/>
    </row>
    <row r="189" spans="7:27" x14ac:dyDescent="0.3">
      <c r="G189" s="26">
        <v>6066</v>
      </c>
      <c r="H189" s="26">
        <v>8.4625000000000004</v>
      </c>
      <c r="I189" s="57">
        <v>2.6</v>
      </c>
      <c r="J189" s="29">
        <v>36</v>
      </c>
      <c r="K189" s="29">
        <f t="shared" si="14"/>
        <v>1.4849999999999988E-2</v>
      </c>
      <c r="L189" s="45">
        <f t="shared" si="10"/>
        <v>-138278797.45038867</v>
      </c>
      <c r="M189" s="45">
        <f t="shared" si="11"/>
        <v>-2053440.1421382702</v>
      </c>
      <c r="O189" s="12" t="s">
        <v>56</v>
      </c>
      <c r="P189" s="3" t="s">
        <v>71</v>
      </c>
      <c r="Q189" s="3">
        <f t="shared" si="12"/>
        <v>6066</v>
      </c>
      <c r="R189" s="3" t="s">
        <v>71</v>
      </c>
      <c r="S189" s="3" t="s">
        <v>73</v>
      </c>
      <c r="T189" s="2" t="s">
        <v>71</v>
      </c>
      <c r="U189" s="23">
        <f t="shared" si="13"/>
        <v>-2053440.1421382702</v>
      </c>
      <c r="W189" s="2"/>
      <c r="X189" s="2"/>
      <c r="Y189" s="3"/>
      <c r="Z189" s="3"/>
      <c r="AA189" s="3"/>
    </row>
    <row r="190" spans="7:27" x14ac:dyDescent="0.3">
      <c r="G190" s="26">
        <v>6067</v>
      </c>
      <c r="H190" s="26">
        <v>8.875</v>
      </c>
      <c r="I190" s="57">
        <v>2.6</v>
      </c>
      <c r="J190" s="29">
        <v>36</v>
      </c>
      <c r="K190" s="29">
        <f t="shared" si="14"/>
        <v>1.4849999999999988E-2</v>
      </c>
      <c r="L190" s="45">
        <f t="shared" si="10"/>
        <v>-138278797.45038867</v>
      </c>
      <c r="M190" s="45">
        <f t="shared" si="11"/>
        <v>-2053440.1421382702</v>
      </c>
      <c r="O190" s="12" t="s">
        <v>56</v>
      </c>
      <c r="P190" s="3" t="s">
        <v>71</v>
      </c>
      <c r="Q190" s="3">
        <f t="shared" si="12"/>
        <v>6067</v>
      </c>
      <c r="R190" s="3" t="s">
        <v>71</v>
      </c>
      <c r="S190" s="3" t="s">
        <v>73</v>
      </c>
      <c r="T190" s="2" t="s">
        <v>71</v>
      </c>
      <c r="U190" s="23">
        <f t="shared" si="13"/>
        <v>-2053440.1421382702</v>
      </c>
      <c r="W190" s="2"/>
      <c r="X190" s="2"/>
      <c r="Y190" s="3"/>
      <c r="Z190" s="3"/>
      <c r="AA190" s="3"/>
    </row>
    <row r="191" spans="7:27" x14ac:dyDescent="0.3">
      <c r="G191" s="26">
        <v>6068</v>
      </c>
      <c r="H191" s="26">
        <v>9.2874999999999996</v>
      </c>
      <c r="I191" s="57">
        <v>2.6</v>
      </c>
      <c r="J191" s="29">
        <v>36</v>
      </c>
      <c r="K191" s="29">
        <f t="shared" si="14"/>
        <v>1.4849999999999988E-2</v>
      </c>
      <c r="L191" s="45">
        <f t="shared" si="10"/>
        <v>-138278797.45038867</v>
      </c>
      <c r="M191" s="45">
        <f t="shared" si="11"/>
        <v>-2053440.1421382702</v>
      </c>
      <c r="O191" s="12" t="s">
        <v>56</v>
      </c>
      <c r="P191" s="3" t="s">
        <v>71</v>
      </c>
      <c r="Q191" s="3">
        <f t="shared" si="12"/>
        <v>6068</v>
      </c>
      <c r="R191" s="3" t="s">
        <v>71</v>
      </c>
      <c r="S191" s="3" t="s">
        <v>73</v>
      </c>
      <c r="T191" s="2" t="s">
        <v>71</v>
      </c>
      <c r="U191" s="23">
        <f t="shared" si="13"/>
        <v>-2053440.1421382702</v>
      </c>
      <c r="W191" s="2"/>
      <c r="X191" s="2"/>
      <c r="Y191" s="3"/>
      <c r="Z191" s="3"/>
      <c r="AA191" s="3"/>
    </row>
    <row r="192" spans="7:27" x14ac:dyDescent="0.3">
      <c r="G192" s="26">
        <v>4615</v>
      </c>
      <c r="H192" s="26">
        <v>9.6999999999999993</v>
      </c>
      <c r="I192" s="57">
        <v>2.6</v>
      </c>
      <c r="J192" s="29">
        <v>36</v>
      </c>
      <c r="K192" s="29">
        <f t="shared" si="14"/>
        <v>1.4625000000000001E-2</v>
      </c>
      <c r="L192" s="45">
        <f t="shared" si="10"/>
        <v>-138278797.45038867</v>
      </c>
      <c r="M192" s="45">
        <f t="shared" si="11"/>
        <v>-2022327.4127119344</v>
      </c>
      <c r="O192" s="12" t="s">
        <v>56</v>
      </c>
      <c r="P192" s="3" t="s">
        <v>71</v>
      </c>
      <c r="Q192" s="3">
        <f t="shared" si="12"/>
        <v>4615</v>
      </c>
      <c r="R192" s="3" t="s">
        <v>71</v>
      </c>
      <c r="S192" s="3" t="s">
        <v>73</v>
      </c>
      <c r="T192" s="2" t="s">
        <v>71</v>
      </c>
      <c r="U192" s="23">
        <f t="shared" si="13"/>
        <v>-2022327.4127119344</v>
      </c>
      <c r="W192" s="2"/>
      <c r="X192" s="2"/>
      <c r="Y192" s="3"/>
      <c r="Z192" s="3"/>
      <c r="AA192" s="3"/>
    </row>
    <row r="193" spans="7:27" x14ac:dyDescent="0.3">
      <c r="G193" s="26">
        <v>6119</v>
      </c>
      <c r="H193" s="26">
        <v>10.1</v>
      </c>
      <c r="I193" s="57">
        <v>2.6</v>
      </c>
      <c r="J193" s="29">
        <v>36</v>
      </c>
      <c r="K193" s="29">
        <f t="shared" si="14"/>
        <v>1.4400000000000013E-2</v>
      </c>
      <c r="L193" s="45">
        <f t="shared" si="10"/>
        <v>-138278797.45038867</v>
      </c>
      <c r="M193" s="45">
        <f t="shared" si="11"/>
        <v>-1991214.6832855986</v>
      </c>
      <c r="O193" s="12" t="s">
        <v>56</v>
      </c>
      <c r="P193" s="3" t="s">
        <v>71</v>
      </c>
      <c r="Q193" s="3">
        <f t="shared" si="12"/>
        <v>6119</v>
      </c>
      <c r="R193" s="3" t="s">
        <v>71</v>
      </c>
      <c r="S193" s="3" t="s">
        <v>73</v>
      </c>
      <c r="T193" s="2" t="s">
        <v>71</v>
      </c>
      <c r="U193" s="23">
        <f t="shared" si="13"/>
        <v>-1991214.6832855986</v>
      </c>
      <c r="W193" s="2"/>
      <c r="X193" s="2"/>
      <c r="Y193" s="3"/>
      <c r="Z193" s="3"/>
      <c r="AA193" s="3"/>
    </row>
    <row r="194" spans="7:27" x14ac:dyDescent="0.3">
      <c r="G194" s="26">
        <v>6120</v>
      </c>
      <c r="H194" s="26">
        <v>10.5</v>
      </c>
      <c r="I194" s="57">
        <v>2.6</v>
      </c>
      <c r="J194" s="29">
        <v>36</v>
      </c>
      <c r="K194" s="29">
        <f t="shared" si="14"/>
        <v>1.4400000000000013E-2</v>
      </c>
      <c r="L194" s="45">
        <f t="shared" si="10"/>
        <v>-138278797.45038867</v>
      </c>
      <c r="M194" s="45">
        <f t="shared" si="11"/>
        <v>-1991214.6832855986</v>
      </c>
      <c r="O194" s="12" t="s">
        <v>56</v>
      </c>
      <c r="P194" s="3" t="s">
        <v>71</v>
      </c>
      <c r="Q194" s="3">
        <f t="shared" si="12"/>
        <v>6120</v>
      </c>
      <c r="R194" s="3" t="s">
        <v>71</v>
      </c>
      <c r="S194" s="3" t="s">
        <v>73</v>
      </c>
      <c r="T194" s="2" t="s">
        <v>71</v>
      </c>
      <c r="U194" s="23">
        <f t="shared" si="13"/>
        <v>-1991214.6832855986</v>
      </c>
      <c r="W194" s="2"/>
      <c r="X194" s="2"/>
      <c r="Y194" s="3"/>
      <c r="Z194" s="3"/>
      <c r="AA194" s="3"/>
    </row>
    <row r="195" spans="7:27" x14ac:dyDescent="0.3">
      <c r="G195" s="26">
        <v>6121</v>
      </c>
      <c r="H195" s="26">
        <v>10.9</v>
      </c>
      <c r="I195" s="57">
        <v>2.6</v>
      </c>
      <c r="J195" s="29">
        <v>36</v>
      </c>
      <c r="K195" s="29">
        <f t="shared" si="14"/>
        <v>1.4400000000000013E-2</v>
      </c>
      <c r="L195" s="45">
        <f t="shared" si="10"/>
        <v>-138278797.45038867</v>
      </c>
      <c r="M195" s="45">
        <f t="shared" si="11"/>
        <v>-1991214.6832855986</v>
      </c>
      <c r="O195" s="12" t="s">
        <v>56</v>
      </c>
      <c r="P195" s="3" t="s">
        <v>71</v>
      </c>
      <c r="Q195" s="3">
        <f t="shared" si="12"/>
        <v>6121</v>
      </c>
      <c r="R195" s="3" t="s">
        <v>71</v>
      </c>
      <c r="S195" s="3" t="s">
        <v>73</v>
      </c>
      <c r="T195" s="2" t="s">
        <v>71</v>
      </c>
      <c r="U195" s="23">
        <f t="shared" si="13"/>
        <v>-1991214.6832855986</v>
      </c>
      <c r="W195" s="2"/>
      <c r="X195" s="2"/>
      <c r="Y195" s="3"/>
      <c r="Z195" s="3"/>
      <c r="AA195" s="3"/>
    </row>
    <row r="196" spans="7:27" x14ac:dyDescent="0.3">
      <c r="G196" s="26">
        <v>6122</v>
      </c>
      <c r="H196" s="26">
        <v>11.3</v>
      </c>
      <c r="I196" s="57">
        <v>2.6</v>
      </c>
      <c r="J196" s="29">
        <v>36</v>
      </c>
      <c r="K196" s="29">
        <f t="shared" si="14"/>
        <v>1.4399999999999981E-2</v>
      </c>
      <c r="L196" s="45">
        <f t="shared" ref="L196:L259" si="15">$D$14*10^3/($C$19*10^-12)*($I196-$C$18)</f>
        <v>-138278797.45038867</v>
      </c>
      <c r="M196" s="45">
        <f t="shared" ref="M196:M259" si="16">$L196*$K196</f>
        <v>-1991214.6832855942</v>
      </c>
      <c r="O196" s="12" t="s">
        <v>56</v>
      </c>
      <c r="P196" s="3" t="s">
        <v>71</v>
      </c>
      <c r="Q196" s="3">
        <f t="shared" ref="Q196:Q259" si="17">$G196</f>
        <v>6122</v>
      </c>
      <c r="R196" s="3" t="s">
        <v>71</v>
      </c>
      <c r="S196" s="3" t="s">
        <v>73</v>
      </c>
      <c r="T196" s="2" t="s">
        <v>71</v>
      </c>
      <c r="U196" s="23">
        <f t="shared" ref="U196:U259" si="18">$M196</f>
        <v>-1991214.6832855942</v>
      </c>
      <c r="W196" s="2"/>
      <c r="X196" s="2"/>
      <c r="Y196" s="3"/>
      <c r="Z196" s="3"/>
      <c r="AA196" s="3"/>
    </row>
    <row r="197" spans="7:27" x14ac:dyDescent="0.3">
      <c r="G197" s="26">
        <v>6123</v>
      </c>
      <c r="H197" s="26">
        <v>11.7</v>
      </c>
      <c r="I197" s="57">
        <v>2.6</v>
      </c>
      <c r="J197" s="29">
        <v>36</v>
      </c>
      <c r="K197" s="29">
        <f t="shared" ref="K197:K224" si="19">IF(AND(H197&gt;H196,H198&gt;H197),(H198-H196)/2*J197*10^-3,0)</f>
        <v>1.4399999999999981E-2</v>
      </c>
      <c r="L197" s="45">
        <f t="shared" si="15"/>
        <v>-138278797.45038867</v>
      </c>
      <c r="M197" s="45">
        <f t="shared" si="16"/>
        <v>-1991214.6832855942</v>
      </c>
      <c r="O197" s="12" t="s">
        <v>56</v>
      </c>
      <c r="P197" s="3" t="s">
        <v>71</v>
      </c>
      <c r="Q197" s="3">
        <f t="shared" si="17"/>
        <v>6123</v>
      </c>
      <c r="R197" s="3" t="s">
        <v>71</v>
      </c>
      <c r="S197" s="3" t="s">
        <v>73</v>
      </c>
      <c r="T197" s="2" t="s">
        <v>71</v>
      </c>
      <c r="U197" s="23">
        <f t="shared" si="18"/>
        <v>-1991214.6832855942</v>
      </c>
      <c r="W197" s="2"/>
      <c r="X197" s="2"/>
      <c r="Y197" s="3"/>
      <c r="Z197" s="3"/>
      <c r="AA197" s="3"/>
    </row>
    <row r="198" spans="7:27" x14ac:dyDescent="0.3">
      <c r="G198" s="26">
        <v>6124</v>
      </c>
      <c r="H198" s="26">
        <v>12.1</v>
      </c>
      <c r="I198" s="57">
        <v>2.6</v>
      </c>
      <c r="J198" s="29">
        <v>36</v>
      </c>
      <c r="K198" s="29">
        <f t="shared" si="19"/>
        <v>1.4400000000000013E-2</v>
      </c>
      <c r="L198" s="45">
        <f t="shared" si="15"/>
        <v>-138278797.45038867</v>
      </c>
      <c r="M198" s="45">
        <f t="shared" si="16"/>
        <v>-1991214.6832855986</v>
      </c>
      <c r="O198" s="12" t="s">
        <v>56</v>
      </c>
      <c r="P198" s="3" t="s">
        <v>71</v>
      </c>
      <c r="Q198" s="3">
        <f t="shared" si="17"/>
        <v>6124</v>
      </c>
      <c r="R198" s="3" t="s">
        <v>71</v>
      </c>
      <c r="S198" s="3" t="s">
        <v>73</v>
      </c>
      <c r="T198" s="2" t="s">
        <v>71</v>
      </c>
      <c r="U198" s="23">
        <f t="shared" si="18"/>
        <v>-1991214.6832855986</v>
      </c>
      <c r="W198" s="2"/>
      <c r="X198" s="2"/>
      <c r="Y198" s="3"/>
      <c r="Z198" s="3"/>
      <c r="AA198" s="3"/>
    </row>
    <row r="199" spans="7:27" x14ac:dyDescent="0.3">
      <c r="G199" s="26">
        <v>6125</v>
      </c>
      <c r="H199" s="26">
        <v>12.5</v>
      </c>
      <c r="I199" s="57">
        <v>2.6</v>
      </c>
      <c r="J199" s="29">
        <v>36</v>
      </c>
      <c r="K199" s="29">
        <f t="shared" si="19"/>
        <v>1.4400000000000013E-2</v>
      </c>
      <c r="L199" s="45">
        <f t="shared" si="15"/>
        <v>-138278797.45038867</v>
      </c>
      <c r="M199" s="45">
        <f t="shared" si="16"/>
        <v>-1991214.6832855986</v>
      </c>
      <c r="O199" s="12" t="s">
        <v>56</v>
      </c>
      <c r="P199" s="3" t="s">
        <v>71</v>
      </c>
      <c r="Q199" s="3">
        <f t="shared" si="17"/>
        <v>6125</v>
      </c>
      <c r="R199" s="3" t="s">
        <v>71</v>
      </c>
      <c r="S199" s="3" t="s">
        <v>73</v>
      </c>
      <c r="T199" s="2" t="s">
        <v>71</v>
      </c>
      <c r="U199" s="23">
        <f t="shared" si="18"/>
        <v>-1991214.6832855986</v>
      </c>
      <c r="W199" s="2"/>
      <c r="X199" s="2"/>
      <c r="Y199" s="3"/>
      <c r="Z199" s="3"/>
      <c r="AA199" s="3"/>
    </row>
    <row r="200" spans="7:27" x14ac:dyDescent="0.3">
      <c r="G200" s="26">
        <v>4677</v>
      </c>
      <c r="H200" s="26">
        <v>12.9</v>
      </c>
      <c r="I200" s="57">
        <v>2.6</v>
      </c>
      <c r="J200" s="29">
        <v>36</v>
      </c>
      <c r="K200" s="29">
        <f t="shared" si="19"/>
        <v>1.4400000000000013E-2</v>
      </c>
      <c r="L200" s="45">
        <f t="shared" si="15"/>
        <v>-138278797.45038867</v>
      </c>
      <c r="M200" s="45">
        <f t="shared" si="16"/>
        <v>-1991214.6832855986</v>
      </c>
      <c r="O200" s="12" t="s">
        <v>56</v>
      </c>
      <c r="P200" s="3" t="s">
        <v>71</v>
      </c>
      <c r="Q200" s="3">
        <f t="shared" si="17"/>
        <v>4677</v>
      </c>
      <c r="R200" s="3" t="s">
        <v>71</v>
      </c>
      <c r="S200" s="3" t="s">
        <v>73</v>
      </c>
      <c r="T200" s="2" t="s">
        <v>71</v>
      </c>
      <c r="U200" s="23">
        <f t="shared" si="18"/>
        <v>-1991214.6832855986</v>
      </c>
      <c r="W200" s="2"/>
      <c r="X200" s="2"/>
      <c r="Y200" s="3"/>
      <c r="Z200" s="3"/>
      <c r="AA200" s="3"/>
    </row>
    <row r="201" spans="7:27" x14ac:dyDescent="0.3">
      <c r="G201" s="26">
        <v>6176</v>
      </c>
      <c r="H201" s="26">
        <v>13.3</v>
      </c>
      <c r="I201" s="57">
        <v>2.6</v>
      </c>
      <c r="J201" s="29">
        <v>36</v>
      </c>
      <c r="K201" s="29">
        <f t="shared" si="19"/>
        <v>1.4399999999999981E-2</v>
      </c>
      <c r="L201" s="45">
        <f t="shared" si="15"/>
        <v>-138278797.45038867</v>
      </c>
      <c r="M201" s="45">
        <f t="shared" si="16"/>
        <v>-1991214.6832855942</v>
      </c>
      <c r="O201" s="12" t="s">
        <v>56</v>
      </c>
      <c r="P201" s="3" t="s">
        <v>71</v>
      </c>
      <c r="Q201" s="3">
        <f t="shared" si="17"/>
        <v>6176</v>
      </c>
      <c r="R201" s="3" t="s">
        <v>71</v>
      </c>
      <c r="S201" s="3" t="s">
        <v>73</v>
      </c>
      <c r="T201" s="2" t="s">
        <v>71</v>
      </c>
      <c r="U201" s="23">
        <f t="shared" si="18"/>
        <v>-1991214.6832855942</v>
      </c>
      <c r="W201" s="2"/>
      <c r="X201" s="2"/>
      <c r="Y201" s="3"/>
      <c r="Z201" s="3"/>
      <c r="AA201" s="3"/>
    </row>
    <row r="202" spans="7:27" x14ac:dyDescent="0.3">
      <c r="G202" s="26">
        <v>6177</v>
      </c>
      <c r="H202" s="26">
        <v>13.7</v>
      </c>
      <c r="I202" s="57">
        <v>2.6</v>
      </c>
      <c r="J202" s="29">
        <v>36</v>
      </c>
      <c r="K202" s="29">
        <f t="shared" si="19"/>
        <v>1.4399999999999981E-2</v>
      </c>
      <c r="L202" s="45">
        <f t="shared" si="15"/>
        <v>-138278797.45038867</v>
      </c>
      <c r="M202" s="45">
        <f t="shared" si="16"/>
        <v>-1991214.6832855942</v>
      </c>
      <c r="O202" s="12" t="s">
        <v>56</v>
      </c>
      <c r="P202" s="3" t="s">
        <v>71</v>
      </c>
      <c r="Q202" s="3">
        <f t="shared" si="17"/>
        <v>6177</v>
      </c>
      <c r="R202" s="3" t="s">
        <v>71</v>
      </c>
      <c r="S202" s="3" t="s">
        <v>73</v>
      </c>
      <c r="T202" s="2" t="s">
        <v>71</v>
      </c>
      <c r="U202" s="23">
        <f t="shared" si="18"/>
        <v>-1991214.6832855942</v>
      </c>
      <c r="W202" s="2"/>
      <c r="X202" s="2"/>
      <c r="Y202" s="3"/>
      <c r="Z202" s="3"/>
      <c r="AA202" s="3"/>
    </row>
    <row r="203" spans="7:27" x14ac:dyDescent="0.3">
      <c r="G203" s="26">
        <v>6178</v>
      </c>
      <c r="H203" s="26">
        <v>14.1</v>
      </c>
      <c r="I203" s="57">
        <v>2.6</v>
      </c>
      <c r="J203" s="29">
        <v>36</v>
      </c>
      <c r="K203" s="29">
        <f t="shared" si="19"/>
        <v>1.4400000000000013E-2</v>
      </c>
      <c r="L203" s="45">
        <f t="shared" si="15"/>
        <v>-138278797.45038867</v>
      </c>
      <c r="M203" s="45">
        <f t="shared" si="16"/>
        <v>-1991214.6832855986</v>
      </c>
      <c r="O203" s="12" t="s">
        <v>56</v>
      </c>
      <c r="P203" s="3" t="s">
        <v>71</v>
      </c>
      <c r="Q203" s="3">
        <f t="shared" si="17"/>
        <v>6178</v>
      </c>
      <c r="R203" s="3" t="s">
        <v>71</v>
      </c>
      <c r="S203" s="3" t="s">
        <v>73</v>
      </c>
      <c r="T203" s="2" t="s">
        <v>71</v>
      </c>
      <c r="U203" s="23">
        <f t="shared" si="18"/>
        <v>-1991214.6832855986</v>
      </c>
      <c r="W203" s="2"/>
      <c r="X203" s="2"/>
      <c r="Y203" s="3"/>
      <c r="Z203" s="3"/>
      <c r="AA203" s="3"/>
    </row>
    <row r="204" spans="7:27" x14ac:dyDescent="0.3">
      <c r="G204" s="26">
        <v>6179</v>
      </c>
      <c r="H204" s="26">
        <v>14.5</v>
      </c>
      <c r="I204" s="57">
        <v>2.6</v>
      </c>
      <c r="J204" s="29">
        <v>36</v>
      </c>
      <c r="K204" s="29">
        <f t="shared" si="19"/>
        <v>1.4400000000000013E-2</v>
      </c>
      <c r="L204" s="45">
        <f t="shared" si="15"/>
        <v>-138278797.45038867</v>
      </c>
      <c r="M204" s="45">
        <f t="shared" si="16"/>
        <v>-1991214.6832855986</v>
      </c>
      <c r="O204" s="12" t="s">
        <v>56</v>
      </c>
      <c r="P204" s="3" t="s">
        <v>71</v>
      </c>
      <c r="Q204" s="3">
        <f t="shared" si="17"/>
        <v>6179</v>
      </c>
      <c r="R204" s="3" t="s">
        <v>71</v>
      </c>
      <c r="S204" s="3" t="s">
        <v>73</v>
      </c>
      <c r="T204" s="2" t="s">
        <v>71</v>
      </c>
      <c r="U204" s="23">
        <f t="shared" si="18"/>
        <v>-1991214.6832855986</v>
      </c>
      <c r="W204" s="2"/>
      <c r="X204" s="2"/>
      <c r="Y204" s="3"/>
      <c r="Z204" s="3"/>
      <c r="AA204" s="3"/>
    </row>
    <row r="205" spans="7:27" x14ac:dyDescent="0.3">
      <c r="G205" s="26">
        <v>6180</v>
      </c>
      <c r="H205" s="26">
        <v>14.9</v>
      </c>
      <c r="I205" s="57">
        <v>2.6</v>
      </c>
      <c r="J205" s="29">
        <v>36</v>
      </c>
      <c r="K205" s="29">
        <f t="shared" si="19"/>
        <v>1.4400000000000013E-2</v>
      </c>
      <c r="L205" s="45">
        <f t="shared" si="15"/>
        <v>-138278797.45038867</v>
      </c>
      <c r="M205" s="45">
        <f t="shared" si="16"/>
        <v>-1991214.6832855986</v>
      </c>
      <c r="O205" s="12" t="s">
        <v>56</v>
      </c>
      <c r="P205" s="3" t="s">
        <v>71</v>
      </c>
      <c r="Q205" s="3">
        <f t="shared" si="17"/>
        <v>6180</v>
      </c>
      <c r="R205" s="3" t="s">
        <v>71</v>
      </c>
      <c r="S205" s="3" t="s">
        <v>73</v>
      </c>
      <c r="T205" s="2" t="s">
        <v>71</v>
      </c>
      <c r="U205" s="23">
        <f t="shared" si="18"/>
        <v>-1991214.6832855986</v>
      </c>
      <c r="W205" s="2"/>
      <c r="X205" s="2"/>
      <c r="Y205" s="3"/>
      <c r="Z205" s="3"/>
      <c r="AA205" s="3"/>
    </row>
    <row r="206" spans="7:27" x14ac:dyDescent="0.3">
      <c r="G206" s="26">
        <v>6181</v>
      </c>
      <c r="H206" s="26">
        <v>15.3</v>
      </c>
      <c r="I206" s="57">
        <v>2.6</v>
      </c>
      <c r="J206" s="29">
        <v>36</v>
      </c>
      <c r="K206" s="29">
        <f t="shared" si="19"/>
        <v>1.4399999999999981E-2</v>
      </c>
      <c r="L206" s="45">
        <f t="shared" si="15"/>
        <v>-138278797.45038867</v>
      </c>
      <c r="M206" s="45">
        <f t="shared" si="16"/>
        <v>-1991214.6832855942</v>
      </c>
      <c r="O206" s="12" t="s">
        <v>56</v>
      </c>
      <c r="P206" s="3" t="s">
        <v>71</v>
      </c>
      <c r="Q206" s="3">
        <f t="shared" si="17"/>
        <v>6181</v>
      </c>
      <c r="R206" s="3" t="s">
        <v>71</v>
      </c>
      <c r="S206" s="3" t="s">
        <v>73</v>
      </c>
      <c r="T206" s="2" t="s">
        <v>71</v>
      </c>
      <c r="U206" s="23">
        <f t="shared" si="18"/>
        <v>-1991214.6832855942</v>
      </c>
      <c r="W206" s="2"/>
      <c r="X206" s="2"/>
      <c r="Y206" s="3"/>
      <c r="Z206" s="3"/>
      <c r="AA206" s="3"/>
    </row>
    <row r="207" spans="7:27" x14ac:dyDescent="0.3">
      <c r="G207" s="26">
        <v>6182</v>
      </c>
      <c r="H207" s="26">
        <v>15.7</v>
      </c>
      <c r="I207" s="57">
        <v>2.6</v>
      </c>
      <c r="J207" s="29">
        <v>36</v>
      </c>
      <c r="K207" s="29">
        <f t="shared" si="19"/>
        <v>1.4400000000000013E-2</v>
      </c>
      <c r="L207" s="45">
        <f t="shared" si="15"/>
        <v>-138278797.45038867</v>
      </c>
      <c r="M207" s="45">
        <f t="shared" si="16"/>
        <v>-1991214.6832855986</v>
      </c>
      <c r="O207" s="12" t="s">
        <v>56</v>
      </c>
      <c r="P207" s="3" t="s">
        <v>71</v>
      </c>
      <c r="Q207" s="3">
        <f t="shared" si="17"/>
        <v>6182</v>
      </c>
      <c r="R207" s="3" t="s">
        <v>71</v>
      </c>
      <c r="S207" s="3" t="s">
        <v>73</v>
      </c>
      <c r="T207" s="2" t="s">
        <v>71</v>
      </c>
      <c r="U207" s="23">
        <f t="shared" si="18"/>
        <v>-1991214.6832855986</v>
      </c>
      <c r="W207" s="2"/>
      <c r="X207" s="2"/>
      <c r="Y207" s="3"/>
      <c r="Z207" s="3"/>
      <c r="AA207" s="3"/>
    </row>
    <row r="208" spans="7:27" x14ac:dyDescent="0.3">
      <c r="G208" s="26">
        <v>4739</v>
      </c>
      <c r="H208" s="26">
        <v>16.100000000000001</v>
      </c>
      <c r="I208" s="57">
        <v>2.6</v>
      </c>
      <c r="J208" s="29">
        <v>36</v>
      </c>
      <c r="K208" s="29">
        <f t="shared" si="19"/>
        <v>1.5075000000000038E-2</v>
      </c>
      <c r="L208" s="45">
        <f t="shared" si="15"/>
        <v>-138278797.45038867</v>
      </c>
      <c r="M208" s="45">
        <f t="shared" si="16"/>
        <v>-2084552.8715646144</v>
      </c>
      <c r="O208" s="12" t="s">
        <v>56</v>
      </c>
      <c r="P208" s="3" t="s">
        <v>71</v>
      </c>
      <c r="Q208" s="3">
        <f t="shared" si="17"/>
        <v>4739</v>
      </c>
      <c r="R208" s="3" t="s">
        <v>71</v>
      </c>
      <c r="S208" s="3" t="s">
        <v>73</v>
      </c>
      <c r="T208" s="2" t="s">
        <v>71</v>
      </c>
      <c r="U208" s="23">
        <f t="shared" si="18"/>
        <v>-2084552.8715646144</v>
      </c>
      <c r="W208" s="2"/>
      <c r="X208" s="2"/>
      <c r="Y208" s="3"/>
      <c r="Z208" s="3"/>
      <c r="AA208" s="3"/>
    </row>
    <row r="209" spans="6:27" x14ac:dyDescent="0.3">
      <c r="G209" s="26">
        <v>6241</v>
      </c>
      <c r="H209" s="26">
        <v>16.537500000000001</v>
      </c>
      <c r="I209" s="57">
        <v>2.598125</v>
      </c>
      <c r="J209" s="29">
        <v>36</v>
      </c>
      <c r="K209" s="29">
        <f t="shared" si="19"/>
        <v>1.575E-2</v>
      </c>
      <c r="L209" s="45">
        <f t="shared" si="15"/>
        <v>-138313649.98851886</v>
      </c>
      <c r="M209" s="45">
        <f t="shared" si="16"/>
        <v>-2178439.9873191719</v>
      </c>
      <c r="O209" s="12" t="s">
        <v>56</v>
      </c>
      <c r="P209" s="3" t="s">
        <v>71</v>
      </c>
      <c r="Q209" s="3">
        <f t="shared" si="17"/>
        <v>6241</v>
      </c>
      <c r="R209" s="3" t="s">
        <v>71</v>
      </c>
      <c r="S209" s="3" t="s">
        <v>73</v>
      </c>
      <c r="T209" s="2" t="s">
        <v>71</v>
      </c>
      <c r="U209" s="23">
        <f t="shared" si="18"/>
        <v>-2178439.9873191719</v>
      </c>
      <c r="W209" s="2"/>
      <c r="X209" s="2"/>
      <c r="Y209" s="3"/>
      <c r="Z209" s="3"/>
      <c r="AA209" s="3"/>
    </row>
    <row r="210" spans="6:27" x14ac:dyDescent="0.3">
      <c r="G210" s="26">
        <v>6242</v>
      </c>
      <c r="H210" s="26">
        <v>16.975000000000001</v>
      </c>
      <c r="I210" s="57">
        <v>2.5962499999999999</v>
      </c>
      <c r="J210" s="29">
        <v>36</v>
      </c>
      <c r="K210" s="29">
        <f t="shared" si="19"/>
        <v>1.575E-2</v>
      </c>
      <c r="L210" s="45">
        <f t="shared" si="15"/>
        <v>-138348502.52664903</v>
      </c>
      <c r="M210" s="45">
        <f t="shared" si="16"/>
        <v>-2178988.9147947221</v>
      </c>
      <c r="O210" s="12" t="s">
        <v>56</v>
      </c>
      <c r="P210" s="3" t="s">
        <v>71</v>
      </c>
      <c r="Q210" s="3">
        <f t="shared" si="17"/>
        <v>6242</v>
      </c>
      <c r="R210" s="3" t="s">
        <v>71</v>
      </c>
      <c r="S210" s="3" t="s">
        <v>73</v>
      </c>
      <c r="T210" s="2" t="s">
        <v>71</v>
      </c>
      <c r="U210" s="23">
        <f t="shared" si="18"/>
        <v>-2178988.9147947221</v>
      </c>
      <c r="W210" s="2"/>
      <c r="X210" s="2"/>
      <c r="Y210" s="3"/>
      <c r="Z210" s="3"/>
      <c r="AA210" s="3"/>
    </row>
    <row r="211" spans="6:27" x14ac:dyDescent="0.3">
      <c r="G211" s="26">
        <v>6243</v>
      </c>
      <c r="H211" s="26">
        <v>17.412500000000001</v>
      </c>
      <c r="I211" s="57">
        <v>2.5943749999999999</v>
      </c>
      <c r="J211" s="29">
        <v>36</v>
      </c>
      <c r="K211" s="29">
        <f t="shared" si="19"/>
        <v>1.575E-2</v>
      </c>
      <c r="L211" s="45">
        <f t="shared" si="15"/>
        <v>-138383355.06477922</v>
      </c>
      <c r="M211" s="45">
        <f t="shared" si="16"/>
        <v>-2179537.8422702728</v>
      </c>
      <c r="O211" s="12" t="s">
        <v>56</v>
      </c>
      <c r="P211" s="3" t="s">
        <v>71</v>
      </c>
      <c r="Q211" s="3">
        <f t="shared" si="17"/>
        <v>6243</v>
      </c>
      <c r="R211" s="3" t="s">
        <v>71</v>
      </c>
      <c r="S211" s="3" t="s">
        <v>73</v>
      </c>
      <c r="T211" s="2" t="s">
        <v>71</v>
      </c>
      <c r="U211" s="23">
        <f t="shared" si="18"/>
        <v>-2179537.8422702728</v>
      </c>
      <c r="W211" s="2"/>
      <c r="X211" s="2"/>
      <c r="Y211" s="3"/>
      <c r="Z211" s="3"/>
      <c r="AA211" s="3"/>
    </row>
    <row r="212" spans="6:27" x14ac:dyDescent="0.3">
      <c r="G212" s="26">
        <v>6244</v>
      </c>
      <c r="H212" s="26">
        <v>17.850000000000001</v>
      </c>
      <c r="I212" s="57">
        <v>2.5924999999999998</v>
      </c>
      <c r="J212" s="29">
        <v>36</v>
      </c>
      <c r="K212" s="29">
        <f t="shared" si="19"/>
        <v>1.575E-2</v>
      </c>
      <c r="L212" s="45">
        <f t="shared" si="15"/>
        <v>-138418207.60290939</v>
      </c>
      <c r="M212" s="45">
        <f t="shared" si="16"/>
        <v>-2180086.769745823</v>
      </c>
      <c r="O212" s="12" t="s">
        <v>56</v>
      </c>
      <c r="P212" s="3" t="s">
        <v>71</v>
      </c>
      <c r="Q212" s="3">
        <f t="shared" si="17"/>
        <v>6244</v>
      </c>
      <c r="R212" s="3" t="s">
        <v>71</v>
      </c>
      <c r="S212" s="3" t="s">
        <v>73</v>
      </c>
      <c r="T212" s="2" t="s">
        <v>71</v>
      </c>
      <c r="U212" s="23">
        <f t="shared" si="18"/>
        <v>-2180086.769745823</v>
      </c>
      <c r="W212" s="2"/>
      <c r="X212" s="2"/>
      <c r="Y212" s="3"/>
      <c r="Z212" s="3"/>
      <c r="AA212" s="3"/>
    </row>
    <row r="213" spans="6:27" x14ac:dyDescent="0.3">
      <c r="G213" s="26">
        <v>6245</v>
      </c>
      <c r="H213" s="26">
        <v>18.287500000000001</v>
      </c>
      <c r="I213" s="57">
        <v>2.5906250000000002</v>
      </c>
      <c r="J213" s="29">
        <v>36</v>
      </c>
      <c r="K213" s="29">
        <f t="shared" si="19"/>
        <v>1.575E-2</v>
      </c>
      <c r="L213" s="45">
        <f t="shared" si="15"/>
        <v>-138453060.14103955</v>
      </c>
      <c r="M213" s="45">
        <f t="shared" si="16"/>
        <v>-2180635.6972213727</v>
      </c>
      <c r="O213" s="12" t="s">
        <v>56</v>
      </c>
      <c r="P213" s="3" t="s">
        <v>71</v>
      </c>
      <c r="Q213" s="3">
        <f t="shared" si="17"/>
        <v>6245</v>
      </c>
      <c r="R213" s="3" t="s">
        <v>71</v>
      </c>
      <c r="S213" s="3" t="s">
        <v>73</v>
      </c>
      <c r="T213" s="2" t="s">
        <v>71</v>
      </c>
      <c r="U213" s="23">
        <f t="shared" si="18"/>
        <v>-2180635.6972213727</v>
      </c>
      <c r="W213" s="2"/>
      <c r="X213" s="2"/>
      <c r="Y213" s="3"/>
      <c r="Z213" s="3"/>
      <c r="AA213" s="3"/>
    </row>
    <row r="214" spans="6:27" x14ac:dyDescent="0.3">
      <c r="G214" s="26">
        <v>6246</v>
      </c>
      <c r="H214" s="26">
        <v>18.725000000000001</v>
      </c>
      <c r="I214" s="57">
        <v>2.5887500000000001</v>
      </c>
      <c r="J214" s="29">
        <v>36</v>
      </c>
      <c r="K214" s="29">
        <f t="shared" si="19"/>
        <v>1.575E-2</v>
      </c>
      <c r="L214" s="45">
        <f t="shared" si="15"/>
        <v>-138487912.67916971</v>
      </c>
      <c r="M214" s="45">
        <f t="shared" si="16"/>
        <v>-2181184.624696923</v>
      </c>
      <c r="O214" s="12" t="s">
        <v>56</v>
      </c>
      <c r="P214" s="3" t="s">
        <v>71</v>
      </c>
      <c r="Q214" s="3">
        <f t="shared" si="17"/>
        <v>6246</v>
      </c>
      <c r="R214" s="3" t="s">
        <v>71</v>
      </c>
      <c r="S214" s="3" t="s">
        <v>73</v>
      </c>
      <c r="T214" s="2" t="s">
        <v>71</v>
      </c>
      <c r="U214" s="23">
        <f t="shared" si="18"/>
        <v>-2181184.624696923</v>
      </c>
      <c r="W214" s="2"/>
      <c r="X214" s="2"/>
      <c r="Y214" s="3"/>
      <c r="Z214" s="3"/>
      <c r="AA214" s="3"/>
    </row>
    <row r="215" spans="6:27" x14ac:dyDescent="0.3">
      <c r="G215" s="26">
        <v>6247</v>
      </c>
      <c r="H215" s="26">
        <v>19.162500000000001</v>
      </c>
      <c r="I215" s="57">
        <v>2.586875</v>
      </c>
      <c r="J215" s="29">
        <v>36</v>
      </c>
      <c r="K215" s="29">
        <f t="shared" si="19"/>
        <v>1.575E-2</v>
      </c>
      <c r="L215" s="45">
        <f t="shared" si="15"/>
        <v>-138522765.21729988</v>
      </c>
      <c r="M215" s="45">
        <f t="shared" si="16"/>
        <v>-2181733.5521724732</v>
      </c>
      <c r="O215" s="12" t="s">
        <v>56</v>
      </c>
      <c r="P215" s="3" t="s">
        <v>71</v>
      </c>
      <c r="Q215" s="3">
        <f t="shared" si="17"/>
        <v>6247</v>
      </c>
      <c r="R215" s="3" t="s">
        <v>71</v>
      </c>
      <c r="S215" s="3" t="s">
        <v>73</v>
      </c>
      <c r="T215" s="2" t="s">
        <v>71</v>
      </c>
      <c r="U215" s="23">
        <f t="shared" si="18"/>
        <v>-2181733.5521724732</v>
      </c>
      <c r="W215" s="2"/>
      <c r="X215" s="2"/>
      <c r="Y215" s="3"/>
      <c r="Z215" s="3"/>
      <c r="AA215" s="3"/>
    </row>
    <row r="216" spans="6:27" x14ac:dyDescent="0.3">
      <c r="G216" s="26">
        <v>6248</v>
      </c>
      <c r="H216" s="26">
        <v>19.600000000000001</v>
      </c>
      <c r="I216" s="57">
        <v>2.585</v>
      </c>
      <c r="J216" s="29">
        <v>36</v>
      </c>
      <c r="K216" s="29">
        <f t="shared" si="19"/>
        <v>1.575E-2</v>
      </c>
      <c r="L216" s="45">
        <f t="shared" si="15"/>
        <v>-138557617.75543007</v>
      </c>
      <c r="M216" s="45">
        <f t="shared" si="16"/>
        <v>-2182282.4796480238</v>
      </c>
      <c r="O216" s="12" t="s">
        <v>56</v>
      </c>
      <c r="P216" s="3" t="s">
        <v>71</v>
      </c>
      <c r="Q216" s="3">
        <f t="shared" si="17"/>
        <v>6248</v>
      </c>
      <c r="R216" s="3" t="s">
        <v>71</v>
      </c>
      <c r="S216" s="3" t="s">
        <v>73</v>
      </c>
      <c r="T216" s="2" t="s">
        <v>71</v>
      </c>
      <c r="U216" s="23">
        <f t="shared" si="18"/>
        <v>-2182282.4796480238</v>
      </c>
      <c r="W216" s="2"/>
      <c r="X216" s="2"/>
      <c r="Y216" s="3"/>
      <c r="Z216" s="3"/>
      <c r="AA216" s="3"/>
    </row>
    <row r="217" spans="6:27" x14ac:dyDescent="0.3">
      <c r="F217" s="3"/>
      <c r="G217" s="26">
        <v>6249</v>
      </c>
      <c r="H217" s="26">
        <v>20.037500000000001</v>
      </c>
      <c r="I217" s="57">
        <v>2.5831249999999999</v>
      </c>
      <c r="J217" s="29">
        <v>36</v>
      </c>
      <c r="K217" s="29">
        <f t="shared" si="19"/>
        <v>1.575E-2</v>
      </c>
      <c r="L217" s="45">
        <f t="shared" si="15"/>
        <v>-138592470.29356024</v>
      </c>
      <c r="M217" s="45">
        <f t="shared" si="16"/>
        <v>-2182831.4071235736</v>
      </c>
      <c r="O217" s="12" t="s">
        <v>56</v>
      </c>
      <c r="P217" s="3" t="s">
        <v>71</v>
      </c>
      <c r="Q217" s="3">
        <f t="shared" si="17"/>
        <v>6249</v>
      </c>
      <c r="R217" s="3" t="s">
        <v>71</v>
      </c>
      <c r="S217" s="3" t="s">
        <v>73</v>
      </c>
      <c r="T217" s="2" t="s">
        <v>71</v>
      </c>
      <c r="U217" s="23">
        <f t="shared" si="18"/>
        <v>-2182831.4071235736</v>
      </c>
      <c r="W217" s="2"/>
      <c r="X217" s="2"/>
      <c r="Y217" s="3"/>
      <c r="Z217" s="3"/>
      <c r="AA217" s="3"/>
    </row>
    <row r="218" spans="6:27" x14ac:dyDescent="0.3">
      <c r="G218" s="26">
        <v>6250</v>
      </c>
      <c r="H218" s="26">
        <v>20.475000000000001</v>
      </c>
      <c r="I218" s="57">
        <v>2.5812499999999998</v>
      </c>
      <c r="J218" s="29">
        <v>36</v>
      </c>
      <c r="K218" s="29">
        <f t="shared" si="19"/>
        <v>1.575E-2</v>
      </c>
      <c r="L218" s="45">
        <f t="shared" si="15"/>
        <v>-138627322.8316904</v>
      </c>
      <c r="M218" s="45">
        <f t="shared" si="16"/>
        <v>-2183380.3345991238</v>
      </c>
      <c r="O218" s="12" t="s">
        <v>56</v>
      </c>
      <c r="P218" s="3" t="s">
        <v>71</v>
      </c>
      <c r="Q218" s="3">
        <f t="shared" si="17"/>
        <v>6250</v>
      </c>
      <c r="R218" s="3" t="s">
        <v>71</v>
      </c>
      <c r="S218" s="3" t="s">
        <v>73</v>
      </c>
      <c r="T218" s="2" t="s">
        <v>71</v>
      </c>
      <c r="U218" s="23">
        <f t="shared" si="18"/>
        <v>-2183380.3345991238</v>
      </c>
      <c r="W218" s="2"/>
      <c r="X218" s="2"/>
      <c r="Y218" s="3"/>
      <c r="Z218" s="3"/>
      <c r="AA218" s="3"/>
    </row>
    <row r="219" spans="6:27" x14ac:dyDescent="0.3">
      <c r="G219" s="26">
        <v>6251</v>
      </c>
      <c r="H219" s="26">
        <v>20.912500000000001</v>
      </c>
      <c r="I219" s="57">
        <v>2.5793750000000002</v>
      </c>
      <c r="J219" s="29">
        <v>36</v>
      </c>
      <c r="K219" s="29">
        <f t="shared" si="19"/>
        <v>1.575E-2</v>
      </c>
      <c r="L219" s="45">
        <f t="shared" si="15"/>
        <v>-138662175.36982056</v>
      </c>
      <c r="M219" s="45">
        <f t="shared" si="16"/>
        <v>-2183929.262074674</v>
      </c>
      <c r="O219" s="12" t="s">
        <v>56</v>
      </c>
      <c r="P219" s="3" t="s">
        <v>71</v>
      </c>
      <c r="Q219" s="3">
        <f t="shared" si="17"/>
        <v>6251</v>
      </c>
      <c r="R219" s="3" t="s">
        <v>71</v>
      </c>
      <c r="S219" s="3" t="s">
        <v>73</v>
      </c>
      <c r="T219" s="2" t="s">
        <v>71</v>
      </c>
      <c r="U219" s="23">
        <f t="shared" si="18"/>
        <v>-2183929.262074674</v>
      </c>
      <c r="W219" s="2"/>
      <c r="X219" s="2"/>
      <c r="Y219" s="3"/>
      <c r="Z219" s="3"/>
      <c r="AA219" s="3"/>
    </row>
    <row r="220" spans="6:27" x14ac:dyDescent="0.3">
      <c r="G220" s="26">
        <v>6252</v>
      </c>
      <c r="H220" s="26">
        <v>21.35</v>
      </c>
      <c r="I220" s="57">
        <v>2.5775000000000001</v>
      </c>
      <c r="J220" s="29">
        <v>36</v>
      </c>
      <c r="K220" s="29">
        <f t="shared" si="19"/>
        <v>1.575E-2</v>
      </c>
      <c r="L220" s="45">
        <f t="shared" si="15"/>
        <v>-138697027.90795076</v>
      </c>
      <c r="M220" s="45">
        <f t="shared" si="16"/>
        <v>-2184478.1895502247</v>
      </c>
      <c r="O220" s="12" t="s">
        <v>56</v>
      </c>
      <c r="P220" s="3" t="s">
        <v>71</v>
      </c>
      <c r="Q220" s="3">
        <f t="shared" si="17"/>
        <v>6252</v>
      </c>
      <c r="R220" s="3" t="s">
        <v>71</v>
      </c>
      <c r="S220" s="3" t="s">
        <v>73</v>
      </c>
      <c r="T220" s="2" t="s">
        <v>71</v>
      </c>
      <c r="U220" s="23">
        <f t="shared" si="18"/>
        <v>-2184478.1895502247</v>
      </c>
      <c r="W220" s="2"/>
      <c r="X220" s="2"/>
      <c r="Y220" s="3"/>
      <c r="Z220" s="3"/>
      <c r="AA220" s="3"/>
    </row>
    <row r="221" spans="6:27" x14ac:dyDescent="0.3">
      <c r="G221" s="26">
        <v>6253</v>
      </c>
      <c r="H221" s="26">
        <v>21.787500000000001</v>
      </c>
      <c r="I221" s="57">
        <v>2.5756250000000001</v>
      </c>
      <c r="J221" s="29">
        <v>36</v>
      </c>
      <c r="K221" s="29">
        <f t="shared" si="19"/>
        <v>1.575E-2</v>
      </c>
      <c r="L221" s="45">
        <f t="shared" si="15"/>
        <v>-138731880.44608092</v>
      </c>
      <c r="M221" s="45">
        <f t="shared" si="16"/>
        <v>-2185027.1170257744</v>
      </c>
      <c r="O221" s="12" t="s">
        <v>56</v>
      </c>
      <c r="P221" s="3" t="s">
        <v>71</v>
      </c>
      <c r="Q221" s="3">
        <f t="shared" si="17"/>
        <v>6253</v>
      </c>
      <c r="R221" s="3" t="s">
        <v>71</v>
      </c>
      <c r="S221" s="3" t="s">
        <v>73</v>
      </c>
      <c r="T221" s="2" t="s">
        <v>71</v>
      </c>
      <c r="U221" s="23">
        <f t="shared" si="18"/>
        <v>-2185027.1170257744</v>
      </c>
      <c r="W221" s="2"/>
      <c r="X221" s="2"/>
      <c r="Y221" s="3"/>
      <c r="Z221" s="3"/>
      <c r="AA221" s="3"/>
    </row>
    <row r="222" spans="6:27" x14ac:dyDescent="0.3">
      <c r="G222" s="26">
        <v>6254</v>
      </c>
      <c r="H222" s="26">
        <v>22.225000000000001</v>
      </c>
      <c r="I222" s="57">
        <v>2.57375</v>
      </c>
      <c r="J222" s="29">
        <v>36</v>
      </c>
      <c r="K222" s="29">
        <f t="shared" si="19"/>
        <v>1.575E-2</v>
      </c>
      <c r="L222" s="45">
        <f t="shared" si="15"/>
        <v>-138766732.98421109</v>
      </c>
      <c r="M222" s="45">
        <f t="shared" si="16"/>
        <v>-2185576.0445013246</v>
      </c>
      <c r="O222" s="12" t="s">
        <v>56</v>
      </c>
      <c r="P222" s="3" t="s">
        <v>71</v>
      </c>
      <c r="Q222" s="3">
        <f t="shared" si="17"/>
        <v>6254</v>
      </c>
      <c r="R222" s="3" t="s">
        <v>71</v>
      </c>
      <c r="S222" s="3" t="s">
        <v>73</v>
      </c>
      <c r="T222" s="2" t="s">
        <v>71</v>
      </c>
      <c r="U222" s="23">
        <f t="shared" si="18"/>
        <v>-2185576.0445013246</v>
      </c>
      <c r="W222" s="2"/>
      <c r="X222" s="2"/>
      <c r="Y222" s="3"/>
      <c r="Z222" s="3"/>
      <c r="AA222" s="3"/>
    </row>
    <row r="223" spans="6:27" x14ac:dyDescent="0.3">
      <c r="G223" s="26">
        <v>6255</v>
      </c>
      <c r="H223" s="26">
        <v>22.662500000000001</v>
      </c>
      <c r="I223" s="57">
        <v>2.5718749999999999</v>
      </c>
      <c r="J223" s="29">
        <v>36</v>
      </c>
      <c r="K223" s="29">
        <f t="shared" si="19"/>
        <v>1.575E-2</v>
      </c>
      <c r="L223" s="45">
        <f t="shared" si="15"/>
        <v>-138801585.52234128</v>
      </c>
      <c r="M223" s="45">
        <f t="shared" si="16"/>
        <v>-2186124.9719768753</v>
      </c>
      <c r="O223" s="12" t="s">
        <v>56</v>
      </c>
      <c r="P223" s="3" t="s">
        <v>71</v>
      </c>
      <c r="Q223" s="3">
        <f t="shared" si="17"/>
        <v>6255</v>
      </c>
      <c r="R223" s="3" t="s">
        <v>71</v>
      </c>
      <c r="S223" s="3" t="s">
        <v>73</v>
      </c>
      <c r="T223" s="2" t="s">
        <v>71</v>
      </c>
      <c r="U223" s="23">
        <f t="shared" si="18"/>
        <v>-2186124.9719768753</v>
      </c>
      <c r="W223" s="2"/>
      <c r="X223" s="2"/>
      <c r="Y223" s="3"/>
      <c r="Z223" s="3"/>
      <c r="AA223" s="3"/>
    </row>
    <row r="224" spans="6:27" x14ac:dyDescent="0.3">
      <c r="G224" s="26">
        <v>4801</v>
      </c>
      <c r="H224" s="26">
        <v>23.1</v>
      </c>
      <c r="I224" s="57">
        <v>2.57</v>
      </c>
      <c r="J224" s="29">
        <v>36</v>
      </c>
      <c r="K224" s="29">
        <f t="shared" si="19"/>
        <v>0</v>
      </c>
      <c r="L224" s="45">
        <f t="shared" si="15"/>
        <v>-138836438.06047145</v>
      </c>
      <c r="M224" s="45">
        <f t="shared" si="16"/>
        <v>0</v>
      </c>
      <c r="O224" s="12" t="s">
        <v>56</v>
      </c>
      <c r="P224" s="3" t="s">
        <v>71</v>
      </c>
      <c r="Q224" s="3">
        <f t="shared" si="17"/>
        <v>4801</v>
      </c>
      <c r="R224" s="3" t="s">
        <v>71</v>
      </c>
      <c r="S224" s="3" t="s">
        <v>73</v>
      </c>
      <c r="T224" s="2" t="s">
        <v>71</v>
      </c>
      <c r="U224" s="23">
        <f t="shared" si="18"/>
        <v>0</v>
      </c>
      <c r="W224" s="2"/>
      <c r="X224" s="2"/>
      <c r="Y224" s="3"/>
      <c r="Z224" s="3"/>
      <c r="AA224" s="3"/>
    </row>
    <row r="225" spans="6:27" x14ac:dyDescent="0.3">
      <c r="F225" s="26" t="s">
        <v>163</v>
      </c>
      <c r="G225" s="26">
        <v>63</v>
      </c>
      <c r="H225" s="26">
        <v>-3.2</v>
      </c>
      <c r="I225" s="26">
        <v>0</v>
      </c>
      <c r="J225" s="29">
        <v>39</v>
      </c>
      <c r="K225" s="29">
        <v>0</v>
      </c>
      <c r="L225" s="45">
        <f t="shared" si="15"/>
        <v>-186607650.32422897</v>
      </c>
      <c r="M225" s="45">
        <f t="shared" si="16"/>
        <v>0</v>
      </c>
      <c r="O225" s="12" t="s">
        <v>56</v>
      </c>
      <c r="P225" s="3" t="s">
        <v>71</v>
      </c>
      <c r="Q225" s="3">
        <f t="shared" si="17"/>
        <v>63</v>
      </c>
      <c r="R225" s="3" t="s">
        <v>71</v>
      </c>
      <c r="S225" s="3" t="s">
        <v>73</v>
      </c>
      <c r="T225" s="2" t="s">
        <v>71</v>
      </c>
      <c r="U225" s="23">
        <f t="shared" si="18"/>
        <v>0</v>
      </c>
      <c r="W225" s="2"/>
      <c r="X225" s="2"/>
      <c r="Y225" s="3"/>
      <c r="Z225" s="3"/>
      <c r="AA225" s="3"/>
    </row>
    <row r="226" spans="6:27" x14ac:dyDescent="0.3">
      <c r="G226" s="26">
        <v>65</v>
      </c>
      <c r="H226" s="26">
        <v>-3.2</v>
      </c>
      <c r="I226" s="26">
        <v>0.433333333333</v>
      </c>
      <c r="J226" s="29">
        <v>39</v>
      </c>
      <c r="K226" s="29">
        <f>IF(AND(I226&gt;I225,I227&gt;I226),(I227-I225)/2*J226*10^-3,0)</f>
        <v>1.69000000000065E-2</v>
      </c>
      <c r="L226" s="45">
        <f t="shared" si="15"/>
        <v>-178552841.51192847</v>
      </c>
      <c r="M226" s="45">
        <f t="shared" si="16"/>
        <v>-3017543.0215527518</v>
      </c>
      <c r="O226" s="12" t="s">
        <v>56</v>
      </c>
      <c r="P226" s="3" t="s">
        <v>71</v>
      </c>
      <c r="Q226" s="3">
        <f t="shared" si="17"/>
        <v>65</v>
      </c>
      <c r="R226" s="3" t="s">
        <v>71</v>
      </c>
      <c r="S226" s="3" t="s">
        <v>73</v>
      </c>
      <c r="T226" s="2" t="s">
        <v>71</v>
      </c>
      <c r="U226" s="23">
        <f t="shared" si="18"/>
        <v>-3017543.0215527518</v>
      </c>
      <c r="W226" s="2"/>
      <c r="X226" s="2"/>
      <c r="Y226" s="3"/>
      <c r="Z226" s="3"/>
      <c r="AA226" s="3"/>
    </row>
    <row r="227" spans="6:27" x14ac:dyDescent="0.3">
      <c r="G227" s="26">
        <v>66</v>
      </c>
      <c r="H227" s="26">
        <v>-3.2</v>
      </c>
      <c r="I227" s="26">
        <v>0.86666666666699999</v>
      </c>
      <c r="J227" s="29">
        <v>39</v>
      </c>
      <c r="K227" s="29">
        <f t="shared" ref="K227:K290" si="20">IF(AND(I227&gt;I226,I228&gt;I227),(I228-I226)/2*J227*10^-3,0)</f>
        <v>1.69000000000065E-2</v>
      </c>
      <c r="L227" s="45">
        <f t="shared" si="15"/>
        <v>-170498032.69960937</v>
      </c>
      <c r="M227" s="45">
        <f t="shared" si="16"/>
        <v>-2881416.7526245066</v>
      </c>
      <c r="O227" s="12" t="s">
        <v>56</v>
      </c>
      <c r="P227" s="3" t="s">
        <v>71</v>
      </c>
      <c r="Q227" s="3">
        <f t="shared" si="17"/>
        <v>66</v>
      </c>
      <c r="R227" s="3" t="s">
        <v>71</v>
      </c>
      <c r="S227" s="3" t="s">
        <v>73</v>
      </c>
      <c r="T227" s="2" t="s">
        <v>71</v>
      </c>
      <c r="U227" s="23">
        <f t="shared" si="18"/>
        <v>-2881416.7526245066</v>
      </c>
      <c r="W227" s="2"/>
      <c r="X227" s="2"/>
      <c r="Y227" s="3"/>
      <c r="Z227" s="3"/>
      <c r="AA227" s="3"/>
    </row>
    <row r="228" spans="6:27" x14ac:dyDescent="0.3">
      <c r="G228" s="26">
        <v>67</v>
      </c>
      <c r="H228" s="26">
        <v>-3.2</v>
      </c>
      <c r="I228" s="26">
        <v>1.3</v>
      </c>
      <c r="J228" s="29">
        <v>39</v>
      </c>
      <c r="K228" s="29">
        <f t="shared" si="20"/>
        <v>1.68999999999285E-2</v>
      </c>
      <c r="L228" s="45">
        <f t="shared" si="15"/>
        <v>-162443223.88730881</v>
      </c>
      <c r="M228" s="45">
        <f t="shared" si="16"/>
        <v>-2745290.4836839042</v>
      </c>
      <c r="O228" s="12" t="s">
        <v>56</v>
      </c>
      <c r="P228" s="3" t="s">
        <v>71</v>
      </c>
      <c r="Q228" s="3">
        <f t="shared" si="17"/>
        <v>67</v>
      </c>
      <c r="R228" s="3" t="s">
        <v>71</v>
      </c>
      <c r="S228" s="3" t="s">
        <v>73</v>
      </c>
      <c r="T228" s="2" t="s">
        <v>71</v>
      </c>
      <c r="U228" s="23">
        <f t="shared" si="18"/>
        <v>-2745290.4836839042</v>
      </c>
      <c r="W228" s="2"/>
      <c r="X228" s="2"/>
      <c r="Y228" s="3"/>
      <c r="Z228" s="3"/>
      <c r="AA228" s="3"/>
    </row>
    <row r="229" spans="6:27" x14ac:dyDescent="0.3">
      <c r="G229" s="26">
        <v>68</v>
      </c>
      <c r="H229" s="26">
        <v>-3.2</v>
      </c>
      <c r="I229" s="26">
        <v>1.7333333333300001</v>
      </c>
      <c r="J229" s="29">
        <v>39</v>
      </c>
      <c r="K229" s="29">
        <f t="shared" si="20"/>
        <v>1.6900000000064995E-2</v>
      </c>
      <c r="L229" s="45">
        <f t="shared" si="15"/>
        <v>-154388415.07506406</v>
      </c>
      <c r="M229" s="45">
        <f t="shared" si="16"/>
        <v>-2609164.214778617</v>
      </c>
      <c r="O229" s="12" t="s">
        <v>56</v>
      </c>
      <c r="P229" s="3" t="s">
        <v>71</v>
      </c>
      <c r="Q229" s="3">
        <f t="shared" si="17"/>
        <v>68</v>
      </c>
      <c r="R229" s="3" t="s">
        <v>71</v>
      </c>
      <c r="S229" s="3" t="s">
        <v>73</v>
      </c>
      <c r="T229" s="2" t="s">
        <v>71</v>
      </c>
      <c r="U229" s="23">
        <f t="shared" si="18"/>
        <v>-2609164.214778617</v>
      </c>
      <c r="W229" s="2"/>
      <c r="X229" s="2"/>
      <c r="Y229" s="3"/>
      <c r="Z229" s="3"/>
      <c r="AA229" s="3"/>
    </row>
    <row r="230" spans="6:27" x14ac:dyDescent="0.3">
      <c r="G230" s="26">
        <v>69</v>
      </c>
      <c r="H230" s="26">
        <v>-3.2</v>
      </c>
      <c r="I230" s="26">
        <v>2.1666666666699999</v>
      </c>
      <c r="J230" s="29">
        <v>39</v>
      </c>
      <c r="K230" s="29">
        <f t="shared" si="20"/>
        <v>1.6900000000064998E-2</v>
      </c>
      <c r="L230" s="45">
        <f t="shared" si="15"/>
        <v>-146333606.26263344</v>
      </c>
      <c r="M230" s="45">
        <f t="shared" si="16"/>
        <v>-2473037.9458480165</v>
      </c>
      <c r="O230" s="12" t="s">
        <v>56</v>
      </c>
      <c r="P230" s="3" t="s">
        <v>71</v>
      </c>
      <c r="Q230" s="3">
        <f t="shared" si="17"/>
        <v>69</v>
      </c>
      <c r="R230" s="3" t="s">
        <v>71</v>
      </c>
      <c r="S230" s="3" t="s">
        <v>73</v>
      </c>
      <c r="T230" s="2" t="s">
        <v>71</v>
      </c>
      <c r="U230" s="23">
        <f t="shared" si="18"/>
        <v>-2473037.9458480165</v>
      </c>
      <c r="W230" s="2"/>
      <c r="X230" s="2"/>
      <c r="Y230" s="3"/>
      <c r="Z230" s="3"/>
      <c r="AA230" s="3"/>
    </row>
    <row r="231" spans="6:27" x14ac:dyDescent="0.3">
      <c r="G231" s="26">
        <v>64</v>
      </c>
      <c r="H231" s="26">
        <v>-3.2</v>
      </c>
      <c r="I231" s="26">
        <v>2.6</v>
      </c>
      <c r="J231" s="29">
        <v>39</v>
      </c>
      <c r="K231" s="29">
        <f t="shared" si="20"/>
        <v>0</v>
      </c>
      <c r="L231" s="45">
        <f t="shared" si="15"/>
        <v>-138278797.45038867</v>
      </c>
      <c r="M231" s="45">
        <f t="shared" si="16"/>
        <v>0</v>
      </c>
      <c r="O231" s="12" t="s">
        <v>56</v>
      </c>
      <c r="P231" s="3" t="s">
        <v>71</v>
      </c>
      <c r="Q231" s="3">
        <f t="shared" si="17"/>
        <v>64</v>
      </c>
      <c r="R231" s="3" t="s">
        <v>71</v>
      </c>
      <c r="S231" s="3" t="s">
        <v>73</v>
      </c>
      <c r="T231" s="2" t="s">
        <v>71</v>
      </c>
      <c r="U231" s="23">
        <f t="shared" si="18"/>
        <v>0</v>
      </c>
      <c r="W231" s="2"/>
      <c r="X231" s="2"/>
      <c r="Y231" s="3"/>
      <c r="Z231" s="3"/>
      <c r="AA231" s="3"/>
    </row>
    <row r="232" spans="6:27" x14ac:dyDescent="0.3">
      <c r="G232" s="26">
        <v>125</v>
      </c>
      <c r="H232" s="26">
        <v>-6.4</v>
      </c>
      <c r="I232" s="26">
        <v>0</v>
      </c>
      <c r="J232" s="29">
        <v>39</v>
      </c>
      <c r="K232" s="29">
        <f t="shared" si="20"/>
        <v>0</v>
      </c>
      <c r="L232" s="45">
        <f t="shared" si="15"/>
        <v>-186607650.32422897</v>
      </c>
      <c r="M232" s="45">
        <f t="shared" si="16"/>
        <v>0</v>
      </c>
      <c r="O232" s="12" t="s">
        <v>56</v>
      </c>
      <c r="P232" s="3" t="s">
        <v>71</v>
      </c>
      <c r="Q232" s="3">
        <f t="shared" si="17"/>
        <v>125</v>
      </c>
      <c r="R232" s="3" t="s">
        <v>71</v>
      </c>
      <c r="S232" s="3" t="s">
        <v>73</v>
      </c>
      <c r="T232" s="2" t="s">
        <v>71</v>
      </c>
      <c r="U232" s="23">
        <f t="shared" si="18"/>
        <v>0</v>
      </c>
      <c r="W232" s="2"/>
      <c r="X232" s="2"/>
      <c r="Y232" s="3"/>
      <c r="Z232" s="3"/>
      <c r="AA232" s="3"/>
    </row>
    <row r="233" spans="6:27" x14ac:dyDescent="0.3">
      <c r="G233" s="26">
        <v>127</v>
      </c>
      <c r="H233" s="26">
        <v>-6.4</v>
      </c>
      <c r="I233" s="26">
        <v>0.433333333333</v>
      </c>
      <c r="J233" s="29">
        <v>39</v>
      </c>
      <c r="K233" s="29">
        <f t="shared" si="20"/>
        <v>1.69000000000065E-2</v>
      </c>
      <c r="L233" s="45">
        <f t="shared" si="15"/>
        <v>-178552841.51192847</v>
      </c>
      <c r="M233" s="45">
        <f t="shared" si="16"/>
        <v>-3017543.0215527518</v>
      </c>
      <c r="O233" s="12" t="s">
        <v>56</v>
      </c>
      <c r="P233" s="3" t="s">
        <v>71</v>
      </c>
      <c r="Q233" s="3">
        <f t="shared" si="17"/>
        <v>127</v>
      </c>
      <c r="R233" s="3" t="s">
        <v>71</v>
      </c>
      <c r="S233" s="3" t="s">
        <v>73</v>
      </c>
      <c r="T233" s="2" t="s">
        <v>71</v>
      </c>
      <c r="U233" s="23">
        <f t="shared" si="18"/>
        <v>-3017543.0215527518</v>
      </c>
      <c r="W233" s="2"/>
      <c r="X233" s="2"/>
      <c r="Y233" s="3"/>
      <c r="Z233" s="3"/>
      <c r="AA233" s="3"/>
    </row>
    <row r="234" spans="6:27" x14ac:dyDescent="0.3">
      <c r="G234" s="26">
        <v>128</v>
      </c>
      <c r="H234" s="26">
        <v>-6.4</v>
      </c>
      <c r="I234" s="26">
        <v>0.86666666666699999</v>
      </c>
      <c r="J234" s="29">
        <v>39</v>
      </c>
      <c r="K234" s="29">
        <f t="shared" si="20"/>
        <v>1.69000000000065E-2</v>
      </c>
      <c r="L234" s="45">
        <f t="shared" si="15"/>
        <v>-170498032.69960937</v>
      </c>
      <c r="M234" s="45">
        <f t="shared" si="16"/>
        <v>-2881416.7526245066</v>
      </c>
      <c r="O234" s="12" t="s">
        <v>56</v>
      </c>
      <c r="P234" s="3" t="s">
        <v>71</v>
      </c>
      <c r="Q234" s="3">
        <f t="shared" si="17"/>
        <v>128</v>
      </c>
      <c r="R234" s="3" t="s">
        <v>71</v>
      </c>
      <c r="S234" s="3" t="s">
        <v>73</v>
      </c>
      <c r="T234" s="2" t="s">
        <v>71</v>
      </c>
      <c r="U234" s="23">
        <f t="shared" si="18"/>
        <v>-2881416.7526245066</v>
      </c>
      <c r="W234" s="2"/>
      <c r="X234" s="2"/>
      <c r="Y234" s="3"/>
      <c r="Z234" s="3"/>
      <c r="AA234" s="3"/>
    </row>
    <row r="235" spans="6:27" x14ac:dyDescent="0.3">
      <c r="G235" s="26">
        <v>129</v>
      </c>
      <c r="H235" s="26">
        <v>-6.4</v>
      </c>
      <c r="I235" s="26">
        <v>1.3</v>
      </c>
      <c r="J235" s="29">
        <v>39</v>
      </c>
      <c r="K235" s="29">
        <f t="shared" si="20"/>
        <v>1.68999999999285E-2</v>
      </c>
      <c r="L235" s="45">
        <f t="shared" si="15"/>
        <v>-162443223.88730881</v>
      </c>
      <c r="M235" s="45">
        <f t="shared" si="16"/>
        <v>-2745290.4836839042</v>
      </c>
      <c r="O235" s="12" t="s">
        <v>56</v>
      </c>
      <c r="P235" s="3" t="s">
        <v>71</v>
      </c>
      <c r="Q235" s="3">
        <f t="shared" si="17"/>
        <v>129</v>
      </c>
      <c r="R235" s="3" t="s">
        <v>71</v>
      </c>
      <c r="S235" s="3" t="s">
        <v>73</v>
      </c>
      <c r="T235" s="2" t="s">
        <v>71</v>
      </c>
      <c r="U235" s="23">
        <f t="shared" si="18"/>
        <v>-2745290.4836839042</v>
      </c>
      <c r="W235" s="2"/>
      <c r="X235" s="2"/>
      <c r="Y235" s="3"/>
      <c r="Z235" s="3"/>
      <c r="AA235" s="3"/>
    </row>
    <row r="236" spans="6:27" x14ac:dyDescent="0.3">
      <c r="G236" s="26">
        <v>130</v>
      </c>
      <c r="H236" s="26">
        <v>-6.4</v>
      </c>
      <c r="I236" s="26">
        <v>1.7333333333300001</v>
      </c>
      <c r="J236" s="29">
        <v>39</v>
      </c>
      <c r="K236" s="29">
        <f t="shared" si="20"/>
        <v>1.6900000000064995E-2</v>
      </c>
      <c r="L236" s="45">
        <f t="shared" si="15"/>
        <v>-154388415.07506406</v>
      </c>
      <c r="M236" s="45">
        <f t="shared" si="16"/>
        <v>-2609164.214778617</v>
      </c>
      <c r="O236" s="12" t="s">
        <v>56</v>
      </c>
      <c r="P236" s="3" t="s">
        <v>71</v>
      </c>
      <c r="Q236" s="3">
        <f t="shared" si="17"/>
        <v>130</v>
      </c>
      <c r="R236" s="3" t="s">
        <v>71</v>
      </c>
      <c r="S236" s="3" t="s">
        <v>73</v>
      </c>
      <c r="T236" s="2" t="s">
        <v>71</v>
      </c>
      <c r="U236" s="23">
        <f t="shared" si="18"/>
        <v>-2609164.214778617</v>
      </c>
      <c r="W236" s="2"/>
      <c r="X236" s="2"/>
      <c r="Y236" s="3"/>
      <c r="Z236" s="3"/>
      <c r="AA236" s="3"/>
    </row>
    <row r="237" spans="6:27" x14ac:dyDescent="0.3">
      <c r="G237" s="26">
        <v>131</v>
      </c>
      <c r="H237" s="26">
        <v>-6.4</v>
      </c>
      <c r="I237" s="26">
        <v>2.1666666666699999</v>
      </c>
      <c r="J237" s="29">
        <v>39</v>
      </c>
      <c r="K237" s="29">
        <f t="shared" si="20"/>
        <v>1.6900000000064998E-2</v>
      </c>
      <c r="L237" s="45">
        <f t="shared" si="15"/>
        <v>-146333606.26263344</v>
      </c>
      <c r="M237" s="45">
        <f t="shared" si="16"/>
        <v>-2473037.9458480165</v>
      </c>
      <c r="O237" s="12" t="s">
        <v>56</v>
      </c>
      <c r="P237" s="3" t="s">
        <v>71</v>
      </c>
      <c r="Q237" s="3">
        <f t="shared" si="17"/>
        <v>131</v>
      </c>
      <c r="R237" s="3" t="s">
        <v>71</v>
      </c>
      <c r="S237" s="3" t="s">
        <v>73</v>
      </c>
      <c r="T237" s="2" t="s">
        <v>71</v>
      </c>
      <c r="U237" s="23">
        <f t="shared" si="18"/>
        <v>-2473037.9458480165</v>
      </c>
      <c r="W237" s="2"/>
      <c r="X237" s="2"/>
      <c r="Y237" s="3"/>
      <c r="Z237" s="3"/>
      <c r="AA237" s="3"/>
    </row>
    <row r="238" spans="6:27" x14ac:dyDescent="0.3">
      <c r="G238" s="26">
        <v>126</v>
      </c>
      <c r="H238" s="26">
        <v>-6.4</v>
      </c>
      <c r="I238" s="26">
        <v>2.6</v>
      </c>
      <c r="J238" s="29">
        <v>39</v>
      </c>
      <c r="K238" s="29">
        <f t="shared" si="20"/>
        <v>0</v>
      </c>
      <c r="L238" s="45">
        <f t="shared" si="15"/>
        <v>-138278797.45038867</v>
      </c>
      <c r="M238" s="45">
        <f t="shared" si="16"/>
        <v>0</v>
      </c>
      <c r="O238" s="12" t="s">
        <v>56</v>
      </c>
      <c r="P238" s="3" t="s">
        <v>71</v>
      </c>
      <c r="Q238" s="3">
        <f t="shared" si="17"/>
        <v>126</v>
      </c>
      <c r="R238" s="3" t="s">
        <v>71</v>
      </c>
      <c r="S238" s="3" t="s">
        <v>73</v>
      </c>
      <c r="T238" s="2" t="s">
        <v>71</v>
      </c>
      <c r="U238" s="23">
        <f t="shared" si="18"/>
        <v>0</v>
      </c>
      <c r="W238" s="2"/>
      <c r="X238" s="2"/>
      <c r="Y238" s="3"/>
      <c r="Z238" s="3"/>
      <c r="AA238" s="3"/>
    </row>
    <row r="239" spans="6:27" x14ac:dyDescent="0.3">
      <c r="G239" s="26">
        <v>187</v>
      </c>
      <c r="H239" s="26">
        <v>-9.6999999999999993</v>
      </c>
      <c r="I239" s="26">
        <v>0</v>
      </c>
      <c r="J239" s="29">
        <v>39</v>
      </c>
      <c r="K239" s="29">
        <f t="shared" si="20"/>
        <v>0</v>
      </c>
      <c r="L239" s="45">
        <f t="shared" si="15"/>
        <v>-186607650.32422897</v>
      </c>
      <c r="M239" s="45">
        <f t="shared" si="16"/>
        <v>0</v>
      </c>
      <c r="O239" s="12" t="s">
        <v>56</v>
      </c>
      <c r="P239" s="3" t="s">
        <v>71</v>
      </c>
      <c r="Q239" s="3">
        <f t="shared" si="17"/>
        <v>187</v>
      </c>
      <c r="R239" s="3" t="s">
        <v>71</v>
      </c>
      <c r="S239" s="3" t="s">
        <v>73</v>
      </c>
      <c r="T239" s="2" t="s">
        <v>71</v>
      </c>
      <c r="U239" s="23">
        <f t="shared" si="18"/>
        <v>0</v>
      </c>
      <c r="W239" s="2"/>
      <c r="X239" s="2"/>
      <c r="Y239" s="3"/>
      <c r="Z239" s="3"/>
      <c r="AA239" s="3"/>
    </row>
    <row r="240" spans="6:27" x14ac:dyDescent="0.3">
      <c r="G240" s="26">
        <v>189</v>
      </c>
      <c r="H240" s="26">
        <v>-9.6999999999999993</v>
      </c>
      <c r="I240" s="26">
        <v>0.433333333333</v>
      </c>
      <c r="J240" s="29">
        <v>39</v>
      </c>
      <c r="K240" s="29">
        <f t="shared" si="20"/>
        <v>1.69000000000065E-2</v>
      </c>
      <c r="L240" s="45">
        <f t="shared" si="15"/>
        <v>-178552841.51192847</v>
      </c>
      <c r="M240" s="45">
        <f t="shared" si="16"/>
        <v>-3017543.0215527518</v>
      </c>
      <c r="O240" s="12" t="s">
        <v>56</v>
      </c>
      <c r="P240" s="3" t="s">
        <v>71</v>
      </c>
      <c r="Q240" s="3">
        <f t="shared" si="17"/>
        <v>189</v>
      </c>
      <c r="R240" s="3" t="s">
        <v>71</v>
      </c>
      <c r="S240" s="3" t="s">
        <v>73</v>
      </c>
      <c r="T240" s="2" t="s">
        <v>71</v>
      </c>
      <c r="U240" s="23">
        <f t="shared" si="18"/>
        <v>-3017543.0215527518</v>
      </c>
      <c r="W240" s="2"/>
      <c r="X240" s="2"/>
      <c r="Y240" s="3"/>
      <c r="Z240" s="3"/>
      <c r="AA240" s="3"/>
    </row>
    <row r="241" spans="7:27" x14ac:dyDescent="0.3">
      <c r="G241" s="26">
        <v>190</v>
      </c>
      <c r="H241" s="26">
        <v>-9.6999999999999993</v>
      </c>
      <c r="I241" s="26">
        <v>0.86666666666699999</v>
      </c>
      <c r="J241" s="29">
        <v>39</v>
      </c>
      <c r="K241" s="29">
        <f t="shared" si="20"/>
        <v>1.69000000000065E-2</v>
      </c>
      <c r="L241" s="45">
        <f t="shared" si="15"/>
        <v>-170498032.69960937</v>
      </c>
      <c r="M241" s="45">
        <f t="shared" si="16"/>
        <v>-2881416.7526245066</v>
      </c>
      <c r="O241" s="12" t="s">
        <v>56</v>
      </c>
      <c r="P241" s="3" t="s">
        <v>71</v>
      </c>
      <c r="Q241" s="3">
        <f t="shared" si="17"/>
        <v>190</v>
      </c>
      <c r="R241" s="3" t="s">
        <v>71</v>
      </c>
      <c r="S241" s="3" t="s">
        <v>73</v>
      </c>
      <c r="T241" s="2" t="s">
        <v>71</v>
      </c>
      <c r="U241" s="23">
        <f t="shared" si="18"/>
        <v>-2881416.7526245066</v>
      </c>
      <c r="W241" s="2"/>
      <c r="X241" s="2"/>
      <c r="Y241" s="3"/>
      <c r="Z241" s="3"/>
      <c r="AA241" s="3"/>
    </row>
    <row r="242" spans="7:27" x14ac:dyDescent="0.3">
      <c r="G242" s="26">
        <v>191</v>
      </c>
      <c r="H242" s="26">
        <v>-9.6999999999999993</v>
      </c>
      <c r="I242" s="26">
        <v>1.3</v>
      </c>
      <c r="J242" s="29">
        <v>39</v>
      </c>
      <c r="K242" s="29">
        <f t="shared" si="20"/>
        <v>1.68999999999285E-2</v>
      </c>
      <c r="L242" s="45">
        <f t="shared" si="15"/>
        <v>-162443223.88730881</v>
      </c>
      <c r="M242" s="45">
        <f t="shared" si="16"/>
        <v>-2745290.4836839042</v>
      </c>
      <c r="O242" s="12" t="s">
        <v>56</v>
      </c>
      <c r="P242" s="3" t="s">
        <v>71</v>
      </c>
      <c r="Q242" s="3">
        <f t="shared" si="17"/>
        <v>191</v>
      </c>
      <c r="R242" s="3" t="s">
        <v>71</v>
      </c>
      <c r="S242" s="3" t="s">
        <v>73</v>
      </c>
      <c r="T242" s="2" t="s">
        <v>71</v>
      </c>
      <c r="U242" s="23">
        <f t="shared" si="18"/>
        <v>-2745290.4836839042</v>
      </c>
      <c r="W242" s="2"/>
      <c r="X242" s="2"/>
      <c r="Y242" s="3"/>
      <c r="Z242" s="3"/>
      <c r="AA242" s="3"/>
    </row>
    <row r="243" spans="7:27" x14ac:dyDescent="0.3">
      <c r="G243" s="26">
        <v>192</v>
      </c>
      <c r="H243" s="26">
        <v>-9.6999999999999993</v>
      </c>
      <c r="I243" s="26">
        <v>1.7333333333300001</v>
      </c>
      <c r="J243" s="29">
        <v>39</v>
      </c>
      <c r="K243" s="29">
        <f t="shared" si="20"/>
        <v>1.6900000000064995E-2</v>
      </c>
      <c r="L243" s="45">
        <f t="shared" si="15"/>
        <v>-154388415.07506406</v>
      </c>
      <c r="M243" s="45">
        <f t="shared" si="16"/>
        <v>-2609164.214778617</v>
      </c>
      <c r="O243" s="12" t="s">
        <v>56</v>
      </c>
      <c r="P243" s="3" t="s">
        <v>71</v>
      </c>
      <c r="Q243" s="3">
        <f t="shared" si="17"/>
        <v>192</v>
      </c>
      <c r="R243" s="3" t="s">
        <v>71</v>
      </c>
      <c r="S243" s="3" t="s">
        <v>73</v>
      </c>
      <c r="T243" s="2" t="s">
        <v>71</v>
      </c>
      <c r="U243" s="23">
        <f t="shared" si="18"/>
        <v>-2609164.214778617</v>
      </c>
      <c r="W243" s="2"/>
      <c r="X243" s="2"/>
      <c r="Y243" s="3"/>
      <c r="Z243" s="3"/>
      <c r="AA243" s="3"/>
    </row>
    <row r="244" spans="7:27" x14ac:dyDescent="0.3">
      <c r="G244" s="26">
        <v>193</v>
      </c>
      <c r="H244" s="26">
        <v>-9.6999999999999993</v>
      </c>
      <c r="I244" s="26">
        <v>2.1666666666699999</v>
      </c>
      <c r="J244" s="29">
        <v>39</v>
      </c>
      <c r="K244" s="29">
        <f t="shared" si="20"/>
        <v>1.6900000000064998E-2</v>
      </c>
      <c r="L244" s="45">
        <f t="shared" si="15"/>
        <v>-146333606.26263344</v>
      </c>
      <c r="M244" s="45">
        <f t="shared" si="16"/>
        <v>-2473037.9458480165</v>
      </c>
      <c r="O244" s="12" t="s">
        <v>56</v>
      </c>
      <c r="P244" s="3" t="s">
        <v>71</v>
      </c>
      <c r="Q244" s="3">
        <f t="shared" si="17"/>
        <v>193</v>
      </c>
      <c r="R244" s="3" t="s">
        <v>71</v>
      </c>
      <c r="S244" s="3" t="s">
        <v>73</v>
      </c>
      <c r="T244" s="2" t="s">
        <v>71</v>
      </c>
      <c r="U244" s="23">
        <f t="shared" si="18"/>
        <v>-2473037.9458480165</v>
      </c>
      <c r="W244" s="2"/>
      <c r="X244" s="2"/>
      <c r="Y244" s="3"/>
      <c r="Z244" s="3"/>
      <c r="AA244" s="3"/>
    </row>
    <row r="245" spans="7:27" x14ac:dyDescent="0.3">
      <c r="G245" s="26">
        <v>188</v>
      </c>
      <c r="H245" s="26">
        <v>-9.6999999999999993</v>
      </c>
      <c r="I245" s="26">
        <v>2.6</v>
      </c>
      <c r="J245" s="29">
        <v>39</v>
      </c>
      <c r="K245" s="29">
        <f t="shared" si="20"/>
        <v>0</v>
      </c>
      <c r="L245" s="45">
        <f t="shared" si="15"/>
        <v>-138278797.45038867</v>
      </c>
      <c r="M245" s="45">
        <f t="shared" si="16"/>
        <v>0</v>
      </c>
      <c r="O245" s="12" t="s">
        <v>56</v>
      </c>
      <c r="P245" s="3" t="s">
        <v>71</v>
      </c>
      <c r="Q245" s="3">
        <f t="shared" si="17"/>
        <v>188</v>
      </c>
      <c r="R245" s="3" t="s">
        <v>71</v>
      </c>
      <c r="S245" s="3" t="s">
        <v>73</v>
      </c>
      <c r="T245" s="2" t="s">
        <v>71</v>
      </c>
      <c r="U245" s="23">
        <f t="shared" si="18"/>
        <v>0</v>
      </c>
      <c r="W245" s="2"/>
      <c r="X245" s="2"/>
      <c r="Y245" s="3"/>
      <c r="Z245" s="3"/>
      <c r="AA245" s="3"/>
    </row>
    <row r="246" spans="7:27" x14ac:dyDescent="0.3">
      <c r="G246" s="26">
        <v>249</v>
      </c>
      <c r="H246" s="26">
        <v>-12.9</v>
      </c>
      <c r="I246" s="26">
        <v>0</v>
      </c>
      <c r="J246" s="29">
        <v>39</v>
      </c>
      <c r="K246" s="29">
        <f t="shared" si="20"/>
        <v>0</v>
      </c>
      <c r="L246" s="45">
        <f t="shared" si="15"/>
        <v>-186607650.32422897</v>
      </c>
      <c r="M246" s="45">
        <f t="shared" si="16"/>
        <v>0</v>
      </c>
      <c r="O246" s="12" t="s">
        <v>56</v>
      </c>
      <c r="P246" s="3" t="s">
        <v>71</v>
      </c>
      <c r="Q246" s="3">
        <f t="shared" si="17"/>
        <v>249</v>
      </c>
      <c r="R246" s="3" t="s">
        <v>71</v>
      </c>
      <c r="S246" s="3" t="s">
        <v>73</v>
      </c>
      <c r="T246" s="2" t="s">
        <v>71</v>
      </c>
      <c r="U246" s="23">
        <f t="shared" si="18"/>
        <v>0</v>
      </c>
      <c r="W246" s="2"/>
      <c r="X246" s="2"/>
      <c r="Y246" s="3"/>
      <c r="Z246" s="3"/>
      <c r="AA246" s="3"/>
    </row>
    <row r="247" spans="7:27" x14ac:dyDescent="0.3">
      <c r="G247" s="26">
        <v>251</v>
      </c>
      <c r="H247" s="26">
        <v>-12.9</v>
      </c>
      <c r="I247" s="26">
        <v>0.433333333333</v>
      </c>
      <c r="J247" s="29">
        <v>39</v>
      </c>
      <c r="K247" s="29">
        <f t="shared" si="20"/>
        <v>1.69000000000065E-2</v>
      </c>
      <c r="L247" s="45">
        <f t="shared" si="15"/>
        <v>-178552841.51192847</v>
      </c>
      <c r="M247" s="45">
        <f t="shared" si="16"/>
        <v>-3017543.0215527518</v>
      </c>
      <c r="O247" s="12" t="s">
        <v>56</v>
      </c>
      <c r="P247" s="3" t="s">
        <v>71</v>
      </c>
      <c r="Q247" s="3">
        <f t="shared" si="17"/>
        <v>251</v>
      </c>
      <c r="R247" s="3" t="s">
        <v>71</v>
      </c>
      <c r="S247" s="3" t="s">
        <v>73</v>
      </c>
      <c r="T247" s="2" t="s">
        <v>71</v>
      </c>
      <c r="U247" s="23">
        <f t="shared" si="18"/>
        <v>-3017543.0215527518</v>
      </c>
      <c r="W247" s="2"/>
      <c r="X247" s="2"/>
      <c r="Y247" s="3"/>
      <c r="Z247" s="3"/>
      <c r="AA247" s="3"/>
    </row>
    <row r="248" spans="7:27" x14ac:dyDescent="0.3">
      <c r="G248" s="26">
        <v>252</v>
      </c>
      <c r="H248" s="26">
        <v>-12.9</v>
      </c>
      <c r="I248" s="26">
        <v>0.86666666666699999</v>
      </c>
      <c r="J248" s="29">
        <v>39</v>
      </c>
      <c r="K248" s="29">
        <f t="shared" si="20"/>
        <v>1.69000000000065E-2</v>
      </c>
      <c r="L248" s="45">
        <f t="shared" si="15"/>
        <v>-170498032.69960937</v>
      </c>
      <c r="M248" s="45">
        <f t="shared" si="16"/>
        <v>-2881416.7526245066</v>
      </c>
      <c r="O248" s="12" t="s">
        <v>56</v>
      </c>
      <c r="P248" s="3" t="s">
        <v>71</v>
      </c>
      <c r="Q248" s="3">
        <f t="shared" si="17"/>
        <v>252</v>
      </c>
      <c r="R248" s="3" t="s">
        <v>71</v>
      </c>
      <c r="S248" s="3" t="s">
        <v>73</v>
      </c>
      <c r="T248" s="2" t="s">
        <v>71</v>
      </c>
      <c r="U248" s="23">
        <f t="shared" si="18"/>
        <v>-2881416.7526245066</v>
      </c>
      <c r="W248" s="2"/>
      <c r="X248" s="2"/>
      <c r="Y248" s="3"/>
      <c r="Z248" s="3"/>
      <c r="AA248" s="3"/>
    </row>
    <row r="249" spans="7:27" x14ac:dyDescent="0.3">
      <c r="G249" s="26">
        <v>253</v>
      </c>
      <c r="H249" s="26">
        <v>-12.9</v>
      </c>
      <c r="I249" s="26">
        <v>1.3</v>
      </c>
      <c r="J249" s="29">
        <v>39</v>
      </c>
      <c r="K249" s="29">
        <f t="shared" si="20"/>
        <v>1.68999999999285E-2</v>
      </c>
      <c r="L249" s="45">
        <f t="shared" si="15"/>
        <v>-162443223.88730881</v>
      </c>
      <c r="M249" s="45">
        <f t="shared" si="16"/>
        <v>-2745290.4836839042</v>
      </c>
      <c r="O249" s="12" t="s">
        <v>56</v>
      </c>
      <c r="P249" s="3" t="s">
        <v>71</v>
      </c>
      <c r="Q249" s="3">
        <f t="shared" si="17"/>
        <v>253</v>
      </c>
      <c r="R249" s="3" t="s">
        <v>71</v>
      </c>
      <c r="S249" s="3" t="s">
        <v>73</v>
      </c>
      <c r="T249" s="2" t="s">
        <v>71</v>
      </c>
      <c r="U249" s="23">
        <f t="shared" si="18"/>
        <v>-2745290.4836839042</v>
      </c>
      <c r="W249" s="2"/>
      <c r="X249" s="2"/>
      <c r="Y249" s="3"/>
      <c r="Z249" s="3"/>
      <c r="AA249" s="3"/>
    </row>
    <row r="250" spans="7:27" x14ac:dyDescent="0.3">
      <c r="G250" s="26">
        <v>254</v>
      </c>
      <c r="H250" s="26">
        <v>-12.9</v>
      </c>
      <c r="I250" s="26">
        <v>1.7333333333300001</v>
      </c>
      <c r="J250" s="29">
        <v>39</v>
      </c>
      <c r="K250" s="29">
        <f t="shared" si="20"/>
        <v>1.6900000000064995E-2</v>
      </c>
      <c r="L250" s="45">
        <f t="shared" si="15"/>
        <v>-154388415.07506406</v>
      </c>
      <c r="M250" s="45">
        <f t="shared" si="16"/>
        <v>-2609164.214778617</v>
      </c>
      <c r="O250" s="12" t="s">
        <v>56</v>
      </c>
      <c r="P250" s="3" t="s">
        <v>71</v>
      </c>
      <c r="Q250" s="3">
        <f t="shared" si="17"/>
        <v>254</v>
      </c>
      <c r="R250" s="3" t="s">
        <v>71</v>
      </c>
      <c r="S250" s="3" t="s">
        <v>73</v>
      </c>
      <c r="T250" s="2" t="s">
        <v>71</v>
      </c>
      <c r="U250" s="23">
        <f t="shared" si="18"/>
        <v>-2609164.214778617</v>
      </c>
      <c r="W250" s="2"/>
      <c r="X250" s="2"/>
      <c r="Y250" s="3"/>
      <c r="Z250" s="3"/>
      <c r="AA250" s="3"/>
    </row>
    <row r="251" spans="7:27" x14ac:dyDescent="0.3">
      <c r="G251" s="26">
        <v>255</v>
      </c>
      <c r="H251" s="26">
        <v>-12.9</v>
      </c>
      <c r="I251" s="26">
        <v>2.1666666666699999</v>
      </c>
      <c r="J251" s="29">
        <v>39</v>
      </c>
      <c r="K251" s="29">
        <f t="shared" si="20"/>
        <v>1.6900000000064998E-2</v>
      </c>
      <c r="L251" s="45">
        <f t="shared" si="15"/>
        <v>-146333606.26263344</v>
      </c>
      <c r="M251" s="45">
        <f t="shared" si="16"/>
        <v>-2473037.9458480165</v>
      </c>
      <c r="O251" s="12" t="s">
        <v>56</v>
      </c>
      <c r="P251" s="3" t="s">
        <v>71</v>
      </c>
      <c r="Q251" s="3">
        <f t="shared" si="17"/>
        <v>255</v>
      </c>
      <c r="R251" s="3" t="s">
        <v>71</v>
      </c>
      <c r="S251" s="3" t="s">
        <v>73</v>
      </c>
      <c r="T251" s="2" t="s">
        <v>71</v>
      </c>
      <c r="U251" s="23">
        <f t="shared" si="18"/>
        <v>-2473037.9458480165</v>
      </c>
      <c r="W251" s="2"/>
      <c r="X251" s="2"/>
      <c r="Y251" s="3"/>
      <c r="Z251" s="3"/>
      <c r="AA251" s="3"/>
    </row>
    <row r="252" spans="7:27" x14ac:dyDescent="0.3">
      <c r="G252" s="26">
        <v>250</v>
      </c>
      <c r="H252" s="26">
        <v>-12.9</v>
      </c>
      <c r="I252" s="26">
        <v>2.6</v>
      </c>
      <c r="J252" s="29">
        <v>39</v>
      </c>
      <c r="K252" s="29">
        <f t="shared" si="20"/>
        <v>0</v>
      </c>
      <c r="L252" s="45">
        <f t="shared" si="15"/>
        <v>-138278797.45038867</v>
      </c>
      <c r="M252" s="45">
        <f t="shared" si="16"/>
        <v>0</v>
      </c>
      <c r="O252" s="12" t="s">
        <v>56</v>
      </c>
      <c r="P252" s="3" t="s">
        <v>71</v>
      </c>
      <c r="Q252" s="3">
        <f t="shared" si="17"/>
        <v>250</v>
      </c>
      <c r="R252" s="3" t="s">
        <v>71</v>
      </c>
      <c r="S252" s="3" t="s">
        <v>73</v>
      </c>
      <c r="T252" s="2" t="s">
        <v>71</v>
      </c>
      <c r="U252" s="23">
        <f t="shared" si="18"/>
        <v>0</v>
      </c>
      <c r="W252" s="2"/>
      <c r="X252" s="2"/>
      <c r="Y252" s="3"/>
      <c r="Z252" s="3"/>
      <c r="AA252" s="3"/>
    </row>
    <row r="253" spans="7:27" x14ac:dyDescent="0.3">
      <c r="G253" s="26">
        <v>311</v>
      </c>
      <c r="H253" s="26">
        <v>-16.100000000000001</v>
      </c>
      <c r="I253" s="26">
        <v>0</v>
      </c>
      <c r="J253" s="29">
        <v>39</v>
      </c>
      <c r="K253" s="29">
        <f t="shared" si="20"/>
        <v>0</v>
      </c>
      <c r="L253" s="45">
        <f t="shared" si="15"/>
        <v>-186607650.32422897</v>
      </c>
      <c r="M253" s="45">
        <f t="shared" si="16"/>
        <v>0</v>
      </c>
      <c r="O253" s="12" t="s">
        <v>56</v>
      </c>
      <c r="P253" s="3" t="s">
        <v>71</v>
      </c>
      <c r="Q253" s="3">
        <f t="shared" si="17"/>
        <v>311</v>
      </c>
      <c r="R253" s="3" t="s">
        <v>71</v>
      </c>
      <c r="S253" s="3" t="s">
        <v>73</v>
      </c>
      <c r="T253" s="2" t="s">
        <v>71</v>
      </c>
      <c r="U253" s="23">
        <f t="shared" si="18"/>
        <v>0</v>
      </c>
      <c r="W253" s="2"/>
      <c r="X253" s="2"/>
      <c r="Y253" s="3"/>
      <c r="Z253" s="3"/>
      <c r="AA253" s="3"/>
    </row>
    <row r="254" spans="7:27" x14ac:dyDescent="0.3">
      <c r="G254" s="26">
        <v>313</v>
      </c>
      <c r="H254" s="26">
        <v>-16.100000000000001</v>
      </c>
      <c r="I254" s="26">
        <v>0.433333333333</v>
      </c>
      <c r="J254" s="29">
        <v>39</v>
      </c>
      <c r="K254" s="29">
        <f t="shared" si="20"/>
        <v>1.69000000000065E-2</v>
      </c>
      <c r="L254" s="45">
        <f t="shared" si="15"/>
        <v>-178552841.51192847</v>
      </c>
      <c r="M254" s="45">
        <f t="shared" si="16"/>
        <v>-3017543.0215527518</v>
      </c>
      <c r="O254" s="12" t="s">
        <v>56</v>
      </c>
      <c r="P254" s="3" t="s">
        <v>71</v>
      </c>
      <c r="Q254" s="3">
        <f t="shared" si="17"/>
        <v>313</v>
      </c>
      <c r="R254" s="3" t="s">
        <v>71</v>
      </c>
      <c r="S254" s="3" t="s">
        <v>73</v>
      </c>
      <c r="T254" s="2" t="s">
        <v>71</v>
      </c>
      <c r="U254" s="23">
        <f t="shared" si="18"/>
        <v>-3017543.0215527518</v>
      </c>
      <c r="W254" s="2"/>
      <c r="X254" s="2"/>
      <c r="Y254" s="3"/>
      <c r="Z254" s="3"/>
      <c r="AA254" s="3"/>
    </row>
    <row r="255" spans="7:27" x14ac:dyDescent="0.3">
      <c r="G255" s="26">
        <v>314</v>
      </c>
      <c r="H255" s="26">
        <v>-16.100000000000001</v>
      </c>
      <c r="I255" s="26">
        <v>0.86666666666699999</v>
      </c>
      <c r="J255" s="29">
        <v>39</v>
      </c>
      <c r="K255" s="29">
        <f t="shared" si="20"/>
        <v>1.69000000000065E-2</v>
      </c>
      <c r="L255" s="45">
        <f t="shared" si="15"/>
        <v>-170498032.69960937</v>
      </c>
      <c r="M255" s="45">
        <f t="shared" si="16"/>
        <v>-2881416.7526245066</v>
      </c>
      <c r="O255" s="12" t="s">
        <v>56</v>
      </c>
      <c r="P255" s="3" t="s">
        <v>71</v>
      </c>
      <c r="Q255" s="3">
        <f t="shared" si="17"/>
        <v>314</v>
      </c>
      <c r="R255" s="3" t="s">
        <v>71</v>
      </c>
      <c r="S255" s="3" t="s">
        <v>73</v>
      </c>
      <c r="T255" s="2" t="s">
        <v>71</v>
      </c>
      <c r="U255" s="23">
        <f t="shared" si="18"/>
        <v>-2881416.7526245066</v>
      </c>
      <c r="W255" s="2"/>
      <c r="X255" s="2"/>
      <c r="Y255" s="3"/>
      <c r="Z255" s="3"/>
      <c r="AA255" s="3"/>
    </row>
    <row r="256" spans="7:27" x14ac:dyDescent="0.3">
      <c r="G256" s="26">
        <v>315</v>
      </c>
      <c r="H256" s="26">
        <v>-16.100000000000001</v>
      </c>
      <c r="I256" s="26">
        <v>1.3</v>
      </c>
      <c r="J256" s="29">
        <v>39</v>
      </c>
      <c r="K256" s="29">
        <f t="shared" si="20"/>
        <v>1.68999999999285E-2</v>
      </c>
      <c r="L256" s="45">
        <f t="shared" si="15"/>
        <v>-162443223.88730881</v>
      </c>
      <c r="M256" s="45">
        <f t="shared" si="16"/>
        <v>-2745290.4836839042</v>
      </c>
      <c r="O256" s="12" t="s">
        <v>56</v>
      </c>
      <c r="P256" s="3" t="s">
        <v>71</v>
      </c>
      <c r="Q256" s="3">
        <f t="shared" si="17"/>
        <v>315</v>
      </c>
      <c r="R256" s="3" t="s">
        <v>71</v>
      </c>
      <c r="S256" s="3" t="s">
        <v>73</v>
      </c>
      <c r="T256" s="2" t="s">
        <v>71</v>
      </c>
      <c r="U256" s="23">
        <f t="shared" si="18"/>
        <v>-2745290.4836839042</v>
      </c>
      <c r="W256" s="2"/>
      <c r="X256" s="2"/>
      <c r="Y256" s="3"/>
      <c r="Z256" s="3"/>
      <c r="AA256" s="3"/>
    </row>
    <row r="257" spans="7:27" x14ac:dyDescent="0.3">
      <c r="G257" s="26">
        <v>316</v>
      </c>
      <c r="H257" s="26">
        <v>-16.100000000000001</v>
      </c>
      <c r="I257" s="26">
        <v>1.7333333333300001</v>
      </c>
      <c r="J257" s="29">
        <v>39</v>
      </c>
      <c r="K257" s="29">
        <f t="shared" si="20"/>
        <v>1.6900000000064995E-2</v>
      </c>
      <c r="L257" s="45">
        <f t="shared" si="15"/>
        <v>-154388415.07506406</v>
      </c>
      <c r="M257" s="45">
        <f t="shared" si="16"/>
        <v>-2609164.214778617</v>
      </c>
      <c r="O257" s="12" t="s">
        <v>56</v>
      </c>
      <c r="P257" s="3" t="s">
        <v>71</v>
      </c>
      <c r="Q257" s="3">
        <f t="shared" si="17"/>
        <v>316</v>
      </c>
      <c r="R257" s="3" t="s">
        <v>71</v>
      </c>
      <c r="S257" s="3" t="s">
        <v>73</v>
      </c>
      <c r="T257" s="2" t="s">
        <v>71</v>
      </c>
      <c r="U257" s="23">
        <f t="shared" si="18"/>
        <v>-2609164.214778617</v>
      </c>
      <c r="W257" s="2"/>
      <c r="X257" s="2"/>
      <c r="Y257" s="3"/>
      <c r="Z257" s="3"/>
      <c r="AA257" s="3"/>
    </row>
    <row r="258" spans="7:27" x14ac:dyDescent="0.3">
      <c r="G258" s="26">
        <v>317</v>
      </c>
      <c r="H258" s="26">
        <v>-16.100000000000001</v>
      </c>
      <c r="I258" s="26">
        <v>2.1666666666699999</v>
      </c>
      <c r="J258" s="29">
        <v>39</v>
      </c>
      <c r="K258" s="29">
        <f t="shared" si="20"/>
        <v>1.6900000000064998E-2</v>
      </c>
      <c r="L258" s="45">
        <f t="shared" si="15"/>
        <v>-146333606.26263344</v>
      </c>
      <c r="M258" s="45">
        <f t="shared" si="16"/>
        <v>-2473037.9458480165</v>
      </c>
      <c r="O258" s="12" t="s">
        <v>56</v>
      </c>
      <c r="P258" s="3" t="s">
        <v>71</v>
      </c>
      <c r="Q258" s="3">
        <f t="shared" si="17"/>
        <v>317</v>
      </c>
      <c r="R258" s="3" t="s">
        <v>71</v>
      </c>
      <c r="S258" s="3" t="s">
        <v>73</v>
      </c>
      <c r="T258" s="2" t="s">
        <v>71</v>
      </c>
      <c r="U258" s="23">
        <f t="shared" si="18"/>
        <v>-2473037.9458480165</v>
      </c>
      <c r="W258" s="2"/>
      <c r="X258" s="2"/>
      <c r="Y258" s="3"/>
      <c r="Z258" s="3"/>
      <c r="AA258" s="3"/>
    </row>
    <row r="259" spans="7:27" x14ac:dyDescent="0.3">
      <c r="G259" s="26">
        <v>312</v>
      </c>
      <c r="H259" s="26">
        <v>-16.100000000000001</v>
      </c>
      <c r="I259" s="26">
        <v>2.6</v>
      </c>
      <c r="J259" s="29">
        <v>39</v>
      </c>
      <c r="K259" s="29">
        <f t="shared" si="20"/>
        <v>0</v>
      </c>
      <c r="L259" s="45">
        <f t="shared" si="15"/>
        <v>-138278797.45038867</v>
      </c>
      <c r="M259" s="45">
        <f t="shared" si="16"/>
        <v>0</v>
      </c>
      <c r="O259" s="12" t="s">
        <v>56</v>
      </c>
      <c r="P259" s="3" t="s">
        <v>71</v>
      </c>
      <c r="Q259" s="3">
        <f t="shared" si="17"/>
        <v>312</v>
      </c>
      <c r="R259" s="3" t="s">
        <v>71</v>
      </c>
      <c r="S259" s="3" t="s">
        <v>73</v>
      </c>
      <c r="T259" s="2" t="s">
        <v>71</v>
      </c>
      <c r="U259" s="23">
        <f t="shared" si="18"/>
        <v>0</v>
      </c>
      <c r="W259" s="2"/>
      <c r="X259" s="2"/>
      <c r="Y259" s="3"/>
      <c r="Z259" s="3"/>
      <c r="AA259" s="3"/>
    </row>
    <row r="260" spans="7:27" x14ac:dyDescent="0.3">
      <c r="G260" s="26">
        <v>4475</v>
      </c>
      <c r="H260" s="26">
        <v>3.2</v>
      </c>
      <c r="I260" s="26">
        <v>0</v>
      </c>
      <c r="J260" s="29">
        <v>39</v>
      </c>
      <c r="K260" s="29">
        <f t="shared" si="20"/>
        <v>0</v>
      </c>
      <c r="L260" s="45">
        <f t="shared" ref="L260:L323" si="21">$D$14*10^3/($C$19*10^-12)*($I260-$C$18)</f>
        <v>-186607650.32422897</v>
      </c>
      <c r="M260" s="45">
        <f t="shared" ref="M260:M323" si="22">$L260*$K260</f>
        <v>0</v>
      </c>
      <c r="O260" s="12" t="s">
        <v>56</v>
      </c>
      <c r="P260" s="3" t="s">
        <v>71</v>
      </c>
      <c r="Q260" s="3">
        <f t="shared" ref="Q260:Q323" si="23">$G260</f>
        <v>4475</v>
      </c>
      <c r="R260" s="3" t="s">
        <v>71</v>
      </c>
      <c r="S260" s="3" t="s">
        <v>73</v>
      </c>
      <c r="T260" s="2" t="s">
        <v>71</v>
      </c>
      <c r="U260" s="23">
        <f t="shared" ref="U260:U323" si="24">$M260</f>
        <v>0</v>
      </c>
      <c r="W260" s="2"/>
      <c r="X260" s="2"/>
      <c r="Y260" s="3"/>
      <c r="Z260" s="3"/>
      <c r="AA260" s="3"/>
    </row>
    <row r="261" spans="7:27" x14ac:dyDescent="0.3">
      <c r="G261" s="26">
        <v>4501</v>
      </c>
      <c r="H261" s="26">
        <v>3.2</v>
      </c>
      <c r="I261" s="26">
        <v>0.433333333333</v>
      </c>
      <c r="J261" s="29">
        <v>39</v>
      </c>
      <c r="K261" s="29">
        <f t="shared" si="20"/>
        <v>1.69000000000065E-2</v>
      </c>
      <c r="L261" s="45">
        <f t="shared" si="21"/>
        <v>-178552841.51192847</v>
      </c>
      <c r="M261" s="45">
        <f t="shared" si="22"/>
        <v>-3017543.0215527518</v>
      </c>
      <c r="O261" s="12" t="s">
        <v>56</v>
      </c>
      <c r="P261" s="3" t="s">
        <v>71</v>
      </c>
      <c r="Q261" s="3">
        <f t="shared" si="23"/>
        <v>4501</v>
      </c>
      <c r="R261" s="3" t="s">
        <v>71</v>
      </c>
      <c r="S261" s="3" t="s">
        <v>73</v>
      </c>
      <c r="T261" s="2" t="s">
        <v>71</v>
      </c>
      <c r="U261" s="23">
        <f t="shared" si="24"/>
        <v>-3017543.0215527518</v>
      </c>
      <c r="W261" s="2"/>
      <c r="X261" s="2"/>
      <c r="Y261" s="3"/>
      <c r="Z261" s="3"/>
      <c r="AA261" s="3"/>
    </row>
    <row r="262" spans="7:27" x14ac:dyDescent="0.3">
      <c r="G262" s="26">
        <v>4502</v>
      </c>
      <c r="H262" s="26">
        <v>3.2</v>
      </c>
      <c r="I262" s="26">
        <v>0.86666666666699999</v>
      </c>
      <c r="J262" s="29">
        <v>39</v>
      </c>
      <c r="K262" s="29">
        <f t="shared" si="20"/>
        <v>1.69000000000065E-2</v>
      </c>
      <c r="L262" s="45">
        <f t="shared" si="21"/>
        <v>-170498032.69960937</v>
      </c>
      <c r="M262" s="45">
        <f t="shared" si="22"/>
        <v>-2881416.7526245066</v>
      </c>
      <c r="O262" s="12" t="s">
        <v>56</v>
      </c>
      <c r="P262" s="3" t="s">
        <v>71</v>
      </c>
      <c r="Q262" s="3">
        <f t="shared" si="23"/>
        <v>4502</v>
      </c>
      <c r="R262" s="3" t="s">
        <v>71</v>
      </c>
      <c r="S262" s="3" t="s">
        <v>73</v>
      </c>
      <c r="T262" s="2" t="s">
        <v>71</v>
      </c>
      <c r="U262" s="23">
        <f t="shared" si="24"/>
        <v>-2881416.7526245066</v>
      </c>
      <c r="W262" s="2"/>
      <c r="X262" s="2"/>
      <c r="Y262" s="3"/>
      <c r="Z262" s="3"/>
      <c r="AA262" s="3"/>
    </row>
    <row r="263" spans="7:27" x14ac:dyDescent="0.3">
      <c r="G263" s="26">
        <v>4503</v>
      </c>
      <c r="H263" s="26">
        <v>3.2</v>
      </c>
      <c r="I263" s="26">
        <v>1.3</v>
      </c>
      <c r="J263" s="29">
        <v>39</v>
      </c>
      <c r="K263" s="29">
        <f t="shared" si="20"/>
        <v>1.68999999999285E-2</v>
      </c>
      <c r="L263" s="45">
        <f t="shared" si="21"/>
        <v>-162443223.88730881</v>
      </c>
      <c r="M263" s="45">
        <f t="shared" si="22"/>
        <v>-2745290.4836839042</v>
      </c>
      <c r="O263" s="12" t="s">
        <v>56</v>
      </c>
      <c r="P263" s="3" t="s">
        <v>71</v>
      </c>
      <c r="Q263" s="3">
        <f t="shared" si="23"/>
        <v>4503</v>
      </c>
      <c r="R263" s="3" t="s">
        <v>71</v>
      </c>
      <c r="S263" s="3" t="s">
        <v>73</v>
      </c>
      <c r="T263" s="2" t="s">
        <v>71</v>
      </c>
      <c r="U263" s="23">
        <f t="shared" si="24"/>
        <v>-2745290.4836839042</v>
      </c>
      <c r="W263" s="2"/>
      <c r="X263" s="2"/>
      <c r="Y263" s="3"/>
      <c r="Z263" s="3"/>
      <c r="AA263" s="3"/>
    </row>
    <row r="264" spans="7:27" x14ac:dyDescent="0.3">
      <c r="G264" s="26">
        <v>4504</v>
      </c>
      <c r="H264" s="26">
        <v>3.2</v>
      </c>
      <c r="I264" s="26">
        <v>1.7333333333300001</v>
      </c>
      <c r="J264" s="29">
        <v>39</v>
      </c>
      <c r="K264" s="29">
        <f t="shared" si="20"/>
        <v>1.6900000000064995E-2</v>
      </c>
      <c r="L264" s="45">
        <f t="shared" si="21"/>
        <v>-154388415.07506406</v>
      </c>
      <c r="M264" s="45">
        <f t="shared" si="22"/>
        <v>-2609164.214778617</v>
      </c>
      <c r="O264" s="12" t="s">
        <v>56</v>
      </c>
      <c r="P264" s="3" t="s">
        <v>71</v>
      </c>
      <c r="Q264" s="3">
        <f t="shared" si="23"/>
        <v>4504</v>
      </c>
      <c r="R264" s="3" t="s">
        <v>71</v>
      </c>
      <c r="S264" s="3" t="s">
        <v>73</v>
      </c>
      <c r="T264" s="2" t="s">
        <v>71</v>
      </c>
      <c r="U264" s="23">
        <f t="shared" si="24"/>
        <v>-2609164.214778617</v>
      </c>
      <c r="W264" s="2"/>
      <c r="X264" s="2"/>
      <c r="Y264" s="3"/>
      <c r="Z264" s="3"/>
      <c r="AA264" s="3"/>
    </row>
    <row r="265" spans="7:27" x14ac:dyDescent="0.3">
      <c r="G265" s="26">
        <v>4505</v>
      </c>
      <c r="H265" s="26">
        <v>3.2</v>
      </c>
      <c r="I265" s="26">
        <v>2.1666666666699999</v>
      </c>
      <c r="J265" s="29">
        <v>39</v>
      </c>
      <c r="K265" s="29">
        <f t="shared" si="20"/>
        <v>1.6900000000064998E-2</v>
      </c>
      <c r="L265" s="45">
        <f t="shared" si="21"/>
        <v>-146333606.26263344</v>
      </c>
      <c r="M265" s="45">
        <f t="shared" si="22"/>
        <v>-2473037.9458480165</v>
      </c>
      <c r="O265" s="12" t="s">
        <v>56</v>
      </c>
      <c r="P265" s="3" t="s">
        <v>71</v>
      </c>
      <c r="Q265" s="3">
        <f t="shared" si="23"/>
        <v>4505</v>
      </c>
      <c r="R265" s="3" t="s">
        <v>71</v>
      </c>
      <c r="S265" s="3" t="s">
        <v>73</v>
      </c>
      <c r="T265" s="2" t="s">
        <v>71</v>
      </c>
      <c r="U265" s="23">
        <f t="shared" si="24"/>
        <v>-2473037.9458480165</v>
      </c>
      <c r="W265" s="2"/>
      <c r="X265" s="2"/>
      <c r="Y265" s="3"/>
      <c r="Z265" s="3"/>
      <c r="AA265" s="3"/>
    </row>
    <row r="266" spans="7:27" x14ac:dyDescent="0.3">
      <c r="G266" s="26">
        <v>4491</v>
      </c>
      <c r="H266" s="26">
        <v>3.2</v>
      </c>
      <c r="I266" s="26">
        <v>2.6</v>
      </c>
      <c r="J266" s="29">
        <v>39</v>
      </c>
      <c r="K266" s="29">
        <f t="shared" si="20"/>
        <v>0</v>
      </c>
      <c r="L266" s="45">
        <f t="shared" si="21"/>
        <v>-138278797.45038867</v>
      </c>
      <c r="M266" s="45">
        <f t="shared" si="22"/>
        <v>0</v>
      </c>
      <c r="O266" s="12" t="s">
        <v>56</v>
      </c>
      <c r="P266" s="3" t="s">
        <v>71</v>
      </c>
      <c r="Q266" s="3">
        <f t="shared" si="23"/>
        <v>4491</v>
      </c>
      <c r="R266" s="3" t="s">
        <v>71</v>
      </c>
      <c r="S266" s="3" t="s">
        <v>73</v>
      </c>
      <c r="T266" s="2" t="s">
        <v>71</v>
      </c>
      <c r="U266" s="23">
        <f t="shared" si="24"/>
        <v>0</v>
      </c>
      <c r="W266" s="2"/>
      <c r="X266" s="2"/>
      <c r="Y266" s="3"/>
      <c r="Z266" s="3"/>
      <c r="AA266" s="3"/>
    </row>
    <row r="267" spans="7:27" x14ac:dyDescent="0.3">
      <c r="G267" s="26">
        <v>4537</v>
      </c>
      <c r="H267" s="26">
        <v>6.4</v>
      </c>
      <c r="I267" s="26">
        <v>0</v>
      </c>
      <c r="J267" s="29">
        <v>39</v>
      </c>
      <c r="K267" s="29">
        <f t="shared" si="20"/>
        <v>0</v>
      </c>
      <c r="L267" s="45">
        <f t="shared" si="21"/>
        <v>-186607650.32422897</v>
      </c>
      <c r="M267" s="45">
        <f t="shared" si="22"/>
        <v>0</v>
      </c>
      <c r="O267" s="12" t="s">
        <v>56</v>
      </c>
      <c r="P267" s="3" t="s">
        <v>71</v>
      </c>
      <c r="Q267" s="3">
        <f t="shared" si="23"/>
        <v>4537</v>
      </c>
      <c r="R267" s="3" t="s">
        <v>71</v>
      </c>
      <c r="S267" s="3" t="s">
        <v>73</v>
      </c>
      <c r="T267" s="2" t="s">
        <v>71</v>
      </c>
      <c r="U267" s="23">
        <f t="shared" si="24"/>
        <v>0</v>
      </c>
      <c r="W267" s="2"/>
      <c r="X267" s="2"/>
      <c r="Y267" s="3"/>
      <c r="Z267" s="3"/>
      <c r="AA267" s="3"/>
    </row>
    <row r="268" spans="7:27" x14ac:dyDescent="0.3">
      <c r="G268" s="26">
        <v>4563</v>
      </c>
      <c r="H268" s="26">
        <v>6.4</v>
      </c>
      <c r="I268" s="26">
        <v>0.433333333333</v>
      </c>
      <c r="J268" s="29">
        <v>39</v>
      </c>
      <c r="K268" s="29">
        <f t="shared" si="20"/>
        <v>1.69000000000065E-2</v>
      </c>
      <c r="L268" s="45">
        <f t="shared" si="21"/>
        <v>-178552841.51192847</v>
      </c>
      <c r="M268" s="45">
        <f t="shared" si="22"/>
        <v>-3017543.0215527518</v>
      </c>
      <c r="O268" s="12" t="s">
        <v>56</v>
      </c>
      <c r="P268" s="3" t="s">
        <v>71</v>
      </c>
      <c r="Q268" s="3">
        <f t="shared" si="23"/>
        <v>4563</v>
      </c>
      <c r="R268" s="3" t="s">
        <v>71</v>
      </c>
      <c r="S268" s="3" t="s">
        <v>73</v>
      </c>
      <c r="T268" s="2" t="s">
        <v>71</v>
      </c>
      <c r="U268" s="23">
        <f t="shared" si="24"/>
        <v>-3017543.0215527518</v>
      </c>
      <c r="W268" s="2"/>
      <c r="X268" s="2"/>
      <c r="Y268" s="3"/>
      <c r="Z268" s="3"/>
      <c r="AA268" s="3"/>
    </row>
    <row r="269" spans="7:27" x14ac:dyDescent="0.3">
      <c r="G269" s="26">
        <v>4564</v>
      </c>
      <c r="H269" s="26">
        <v>6.4</v>
      </c>
      <c r="I269" s="26">
        <v>0.86666666666699999</v>
      </c>
      <c r="J269" s="29">
        <v>39</v>
      </c>
      <c r="K269" s="29">
        <f t="shared" si="20"/>
        <v>1.69000000000065E-2</v>
      </c>
      <c r="L269" s="45">
        <f t="shared" si="21"/>
        <v>-170498032.69960937</v>
      </c>
      <c r="M269" s="45">
        <f t="shared" si="22"/>
        <v>-2881416.7526245066</v>
      </c>
      <c r="O269" s="12" t="s">
        <v>56</v>
      </c>
      <c r="P269" s="3" t="s">
        <v>71</v>
      </c>
      <c r="Q269" s="3">
        <f t="shared" si="23"/>
        <v>4564</v>
      </c>
      <c r="R269" s="3" t="s">
        <v>71</v>
      </c>
      <c r="S269" s="3" t="s">
        <v>73</v>
      </c>
      <c r="T269" s="2" t="s">
        <v>71</v>
      </c>
      <c r="U269" s="23">
        <f t="shared" si="24"/>
        <v>-2881416.7526245066</v>
      </c>
      <c r="W269" s="2"/>
      <c r="X269" s="2"/>
      <c r="Y269" s="3"/>
      <c r="Z269" s="3"/>
      <c r="AA269" s="3"/>
    </row>
    <row r="270" spans="7:27" x14ac:dyDescent="0.3">
      <c r="G270" s="26">
        <v>4565</v>
      </c>
      <c r="H270" s="26">
        <v>6.4</v>
      </c>
      <c r="I270" s="26">
        <v>1.3</v>
      </c>
      <c r="J270" s="29">
        <v>39</v>
      </c>
      <c r="K270" s="29">
        <f t="shared" si="20"/>
        <v>1.68999999999285E-2</v>
      </c>
      <c r="L270" s="45">
        <f t="shared" si="21"/>
        <v>-162443223.88730881</v>
      </c>
      <c r="M270" s="45">
        <f t="shared" si="22"/>
        <v>-2745290.4836839042</v>
      </c>
      <c r="O270" s="12" t="s">
        <v>56</v>
      </c>
      <c r="P270" s="3" t="s">
        <v>71</v>
      </c>
      <c r="Q270" s="3">
        <f t="shared" si="23"/>
        <v>4565</v>
      </c>
      <c r="R270" s="3" t="s">
        <v>71</v>
      </c>
      <c r="S270" s="3" t="s">
        <v>73</v>
      </c>
      <c r="T270" s="2" t="s">
        <v>71</v>
      </c>
      <c r="U270" s="23">
        <f t="shared" si="24"/>
        <v>-2745290.4836839042</v>
      </c>
      <c r="W270" s="2"/>
      <c r="X270" s="2"/>
      <c r="Y270" s="3"/>
      <c r="Z270" s="3"/>
      <c r="AA270" s="3"/>
    </row>
    <row r="271" spans="7:27" x14ac:dyDescent="0.3">
      <c r="G271" s="26">
        <v>4566</v>
      </c>
      <c r="H271" s="26">
        <v>6.4</v>
      </c>
      <c r="I271" s="26">
        <v>1.7333333333300001</v>
      </c>
      <c r="J271" s="29">
        <v>39</v>
      </c>
      <c r="K271" s="29">
        <f t="shared" si="20"/>
        <v>1.6900000000064995E-2</v>
      </c>
      <c r="L271" s="45">
        <f t="shared" si="21"/>
        <v>-154388415.07506406</v>
      </c>
      <c r="M271" s="45">
        <f t="shared" si="22"/>
        <v>-2609164.214778617</v>
      </c>
      <c r="O271" s="12" t="s">
        <v>56</v>
      </c>
      <c r="P271" s="3" t="s">
        <v>71</v>
      </c>
      <c r="Q271" s="3">
        <f t="shared" si="23"/>
        <v>4566</v>
      </c>
      <c r="R271" s="3" t="s">
        <v>71</v>
      </c>
      <c r="S271" s="3" t="s">
        <v>73</v>
      </c>
      <c r="T271" s="2" t="s">
        <v>71</v>
      </c>
      <c r="U271" s="23">
        <f t="shared" si="24"/>
        <v>-2609164.214778617</v>
      </c>
      <c r="W271" s="2"/>
      <c r="X271" s="2"/>
      <c r="Y271" s="3"/>
      <c r="Z271" s="3"/>
      <c r="AA271" s="3"/>
    </row>
    <row r="272" spans="7:27" x14ac:dyDescent="0.3">
      <c r="G272" s="26">
        <v>4567</v>
      </c>
      <c r="H272" s="26">
        <v>6.4</v>
      </c>
      <c r="I272" s="26">
        <v>2.1666666666699999</v>
      </c>
      <c r="J272" s="29">
        <v>39</v>
      </c>
      <c r="K272" s="29">
        <f t="shared" si="20"/>
        <v>1.6900000000064998E-2</v>
      </c>
      <c r="L272" s="45">
        <f t="shared" si="21"/>
        <v>-146333606.26263344</v>
      </c>
      <c r="M272" s="45">
        <f t="shared" si="22"/>
        <v>-2473037.9458480165</v>
      </c>
      <c r="O272" s="12" t="s">
        <v>56</v>
      </c>
      <c r="P272" s="3" t="s">
        <v>71</v>
      </c>
      <c r="Q272" s="3">
        <f t="shared" si="23"/>
        <v>4567</v>
      </c>
      <c r="R272" s="3" t="s">
        <v>71</v>
      </c>
      <c r="S272" s="3" t="s">
        <v>73</v>
      </c>
      <c r="T272" s="2" t="s">
        <v>71</v>
      </c>
      <c r="U272" s="23">
        <f t="shared" si="24"/>
        <v>-2473037.9458480165</v>
      </c>
      <c r="W272" s="2"/>
      <c r="X272" s="2"/>
      <c r="Y272" s="3"/>
      <c r="Z272" s="3"/>
      <c r="AA272" s="3"/>
    </row>
    <row r="273" spans="6:27" x14ac:dyDescent="0.3">
      <c r="G273" s="26">
        <v>4553</v>
      </c>
      <c r="H273" s="26">
        <v>6.4</v>
      </c>
      <c r="I273" s="26">
        <v>2.6</v>
      </c>
      <c r="J273" s="29">
        <v>39</v>
      </c>
      <c r="K273" s="29">
        <f t="shared" si="20"/>
        <v>0</v>
      </c>
      <c r="L273" s="45">
        <f t="shared" si="21"/>
        <v>-138278797.45038867</v>
      </c>
      <c r="M273" s="45">
        <f t="shared" si="22"/>
        <v>0</v>
      </c>
      <c r="O273" s="12" t="s">
        <v>56</v>
      </c>
      <c r="P273" s="3" t="s">
        <v>71</v>
      </c>
      <c r="Q273" s="3">
        <f t="shared" si="23"/>
        <v>4553</v>
      </c>
      <c r="R273" s="3" t="s">
        <v>71</v>
      </c>
      <c r="S273" s="3" t="s">
        <v>73</v>
      </c>
      <c r="T273" s="2" t="s">
        <v>71</v>
      </c>
      <c r="U273" s="23">
        <f t="shared" si="24"/>
        <v>0</v>
      </c>
      <c r="W273" s="2"/>
      <c r="X273" s="2"/>
      <c r="Y273" s="3"/>
      <c r="Z273" s="3"/>
      <c r="AA273" s="3"/>
    </row>
    <row r="274" spans="6:27" x14ac:dyDescent="0.3">
      <c r="G274" s="26">
        <v>4599</v>
      </c>
      <c r="H274" s="26">
        <v>9.6999999999999993</v>
      </c>
      <c r="I274" s="26">
        <v>0</v>
      </c>
      <c r="J274" s="29">
        <v>39</v>
      </c>
      <c r="K274" s="29">
        <f t="shared" si="20"/>
        <v>0</v>
      </c>
      <c r="L274" s="45">
        <f t="shared" si="21"/>
        <v>-186607650.32422897</v>
      </c>
      <c r="M274" s="45">
        <f t="shared" si="22"/>
        <v>0</v>
      </c>
      <c r="O274" s="12" t="s">
        <v>56</v>
      </c>
      <c r="P274" s="3" t="s">
        <v>71</v>
      </c>
      <c r="Q274" s="3">
        <f t="shared" si="23"/>
        <v>4599</v>
      </c>
      <c r="R274" s="3" t="s">
        <v>71</v>
      </c>
      <c r="S274" s="3" t="s">
        <v>73</v>
      </c>
      <c r="T274" s="2" t="s">
        <v>71</v>
      </c>
      <c r="U274" s="23">
        <f t="shared" si="24"/>
        <v>0</v>
      </c>
      <c r="W274" s="2"/>
      <c r="X274" s="2"/>
      <c r="Y274" s="3"/>
      <c r="Z274" s="3"/>
      <c r="AA274" s="3"/>
    </row>
    <row r="275" spans="6:27" x14ac:dyDescent="0.3">
      <c r="F275" s="3"/>
      <c r="G275" s="26">
        <v>4625</v>
      </c>
      <c r="H275" s="26">
        <v>9.6999999999999993</v>
      </c>
      <c r="I275" s="26">
        <v>0.433333333333</v>
      </c>
      <c r="J275" s="29">
        <v>39</v>
      </c>
      <c r="K275" s="29">
        <f t="shared" si="20"/>
        <v>1.69000000000065E-2</v>
      </c>
      <c r="L275" s="45">
        <f t="shared" si="21"/>
        <v>-178552841.51192847</v>
      </c>
      <c r="M275" s="45">
        <f t="shared" si="22"/>
        <v>-3017543.0215527518</v>
      </c>
      <c r="O275" s="12" t="s">
        <v>56</v>
      </c>
      <c r="P275" s="3" t="s">
        <v>71</v>
      </c>
      <c r="Q275" s="3">
        <f t="shared" si="23"/>
        <v>4625</v>
      </c>
      <c r="R275" s="3" t="s">
        <v>71</v>
      </c>
      <c r="S275" s="3" t="s">
        <v>73</v>
      </c>
      <c r="T275" s="2" t="s">
        <v>71</v>
      </c>
      <c r="U275" s="23">
        <f t="shared" si="24"/>
        <v>-3017543.0215527518</v>
      </c>
      <c r="W275" s="2"/>
      <c r="X275" s="2"/>
      <c r="Y275" s="3"/>
      <c r="Z275" s="3"/>
      <c r="AA275" s="3"/>
    </row>
    <row r="276" spans="6:27" x14ac:dyDescent="0.3">
      <c r="G276" s="26">
        <v>4626</v>
      </c>
      <c r="H276" s="26">
        <v>9.6999999999999993</v>
      </c>
      <c r="I276" s="26">
        <v>0.86666666666699999</v>
      </c>
      <c r="J276" s="29">
        <v>39</v>
      </c>
      <c r="K276" s="29">
        <f t="shared" si="20"/>
        <v>1.69000000000065E-2</v>
      </c>
      <c r="L276" s="45">
        <f t="shared" si="21"/>
        <v>-170498032.69960937</v>
      </c>
      <c r="M276" s="45">
        <f t="shared" si="22"/>
        <v>-2881416.7526245066</v>
      </c>
      <c r="O276" s="12" t="s">
        <v>56</v>
      </c>
      <c r="P276" s="3" t="s">
        <v>71</v>
      </c>
      <c r="Q276" s="3">
        <f t="shared" si="23"/>
        <v>4626</v>
      </c>
      <c r="R276" s="3" t="s">
        <v>71</v>
      </c>
      <c r="S276" s="3" t="s">
        <v>73</v>
      </c>
      <c r="T276" s="2" t="s">
        <v>71</v>
      </c>
      <c r="U276" s="23">
        <f t="shared" si="24"/>
        <v>-2881416.7526245066</v>
      </c>
      <c r="W276" s="2"/>
      <c r="X276" s="2"/>
      <c r="Y276" s="3"/>
      <c r="Z276" s="3"/>
      <c r="AA276" s="3"/>
    </row>
    <row r="277" spans="6:27" x14ac:dyDescent="0.3">
      <c r="G277" s="26">
        <v>4627</v>
      </c>
      <c r="H277" s="26">
        <v>9.6999999999999993</v>
      </c>
      <c r="I277" s="26">
        <v>1.3</v>
      </c>
      <c r="J277" s="29">
        <v>39</v>
      </c>
      <c r="K277" s="29">
        <f t="shared" si="20"/>
        <v>1.68999999999285E-2</v>
      </c>
      <c r="L277" s="45">
        <f t="shared" si="21"/>
        <v>-162443223.88730881</v>
      </c>
      <c r="M277" s="45">
        <f t="shared" si="22"/>
        <v>-2745290.4836839042</v>
      </c>
      <c r="O277" s="12" t="s">
        <v>56</v>
      </c>
      <c r="P277" s="3" t="s">
        <v>71</v>
      </c>
      <c r="Q277" s="3">
        <f t="shared" si="23"/>
        <v>4627</v>
      </c>
      <c r="R277" s="3" t="s">
        <v>71</v>
      </c>
      <c r="S277" s="3" t="s">
        <v>73</v>
      </c>
      <c r="T277" s="2" t="s">
        <v>71</v>
      </c>
      <c r="U277" s="23">
        <f t="shared" si="24"/>
        <v>-2745290.4836839042</v>
      </c>
      <c r="W277" s="2"/>
      <c r="X277" s="2"/>
      <c r="Y277" s="3"/>
      <c r="Z277" s="3"/>
      <c r="AA277" s="3"/>
    </row>
    <row r="278" spans="6:27" x14ac:dyDescent="0.3">
      <c r="G278" s="26">
        <v>4628</v>
      </c>
      <c r="H278" s="26">
        <v>9.6999999999999993</v>
      </c>
      <c r="I278" s="26">
        <v>1.7333333333300001</v>
      </c>
      <c r="J278" s="29">
        <v>39</v>
      </c>
      <c r="K278" s="29">
        <f t="shared" si="20"/>
        <v>1.6900000000064995E-2</v>
      </c>
      <c r="L278" s="45">
        <f t="shared" si="21"/>
        <v>-154388415.07506406</v>
      </c>
      <c r="M278" s="45">
        <f t="shared" si="22"/>
        <v>-2609164.214778617</v>
      </c>
      <c r="O278" s="12" t="s">
        <v>56</v>
      </c>
      <c r="P278" s="3" t="s">
        <v>71</v>
      </c>
      <c r="Q278" s="3">
        <f t="shared" si="23"/>
        <v>4628</v>
      </c>
      <c r="R278" s="3" t="s">
        <v>71</v>
      </c>
      <c r="S278" s="3" t="s">
        <v>73</v>
      </c>
      <c r="T278" s="2" t="s">
        <v>71</v>
      </c>
      <c r="U278" s="23">
        <f t="shared" si="24"/>
        <v>-2609164.214778617</v>
      </c>
      <c r="W278" s="2"/>
      <c r="X278" s="2"/>
      <c r="Y278" s="3"/>
      <c r="Z278" s="3"/>
      <c r="AA278" s="3"/>
    </row>
    <row r="279" spans="6:27" x14ac:dyDescent="0.3">
      <c r="G279" s="26">
        <v>4629</v>
      </c>
      <c r="H279" s="26">
        <v>9.6999999999999993</v>
      </c>
      <c r="I279" s="26">
        <v>2.1666666666699999</v>
      </c>
      <c r="J279" s="29">
        <v>39</v>
      </c>
      <c r="K279" s="29">
        <f t="shared" si="20"/>
        <v>1.6900000000064998E-2</v>
      </c>
      <c r="L279" s="45">
        <f t="shared" si="21"/>
        <v>-146333606.26263344</v>
      </c>
      <c r="M279" s="45">
        <f t="shared" si="22"/>
        <v>-2473037.9458480165</v>
      </c>
      <c r="O279" s="12" t="s">
        <v>56</v>
      </c>
      <c r="P279" s="3" t="s">
        <v>71</v>
      </c>
      <c r="Q279" s="3">
        <f t="shared" si="23"/>
        <v>4629</v>
      </c>
      <c r="R279" s="3" t="s">
        <v>71</v>
      </c>
      <c r="S279" s="3" t="s">
        <v>73</v>
      </c>
      <c r="T279" s="2" t="s">
        <v>71</v>
      </c>
      <c r="U279" s="23">
        <f t="shared" si="24"/>
        <v>-2473037.9458480165</v>
      </c>
      <c r="W279" s="2"/>
      <c r="X279" s="2"/>
      <c r="Y279" s="3"/>
      <c r="Z279" s="3"/>
      <c r="AA279" s="3"/>
    </row>
    <row r="280" spans="6:27" x14ac:dyDescent="0.3">
      <c r="G280" s="26">
        <v>4615</v>
      </c>
      <c r="H280" s="26">
        <v>9.6999999999999993</v>
      </c>
      <c r="I280" s="26">
        <v>2.6</v>
      </c>
      <c r="J280" s="29">
        <v>39</v>
      </c>
      <c r="K280" s="29">
        <f t="shared" si="20"/>
        <v>0</v>
      </c>
      <c r="L280" s="45">
        <f t="shared" si="21"/>
        <v>-138278797.45038867</v>
      </c>
      <c r="M280" s="45">
        <f t="shared" si="22"/>
        <v>0</v>
      </c>
      <c r="O280" s="12" t="s">
        <v>56</v>
      </c>
      <c r="P280" s="3" t="s">
        <v>71</v>
      </c>
      <c r="Q280" s="3">
        <f t="shared" si="23"/>
        <v>4615</v>
      </c>
      <c r="R280" s="3" t="s">
        <v>71</v>
      </c>
      <c r="S280" s="3" t="s">
        <v>73</v>
      </c>
      <c r="T280" s="2" t="s">
        <v>71</v>
      </c>
      <c r="U280" s="23">
        <f t="shared" si="24"/>
        <v>0</v>
      </c>
      <c r="W280" s="2"/>
      <c r="X280" s="2"/>
      <c r="Y280" s="3"/>
      <c r="Z280" s="3"/>
      <c r="AA280" s="3"/>
    </row>
    <row r="281" spans="6:27" x14ac:dyDescent="0.3">
      <c r="G281" s="26">
        <v>4661</v>
      </c>
      <c r="H281" s="26">
        <v>12.9</v>
      </c>
      <c r="I281" s="26">
        <v>0</v>
      </c>
      <c r="J281" s="29">
        <v>39</v>
      </c>
      <c r="K281" s="29">
        <f t="shared" si="20"/>
        <v>0</v>
      </c>
      <c r="L281" s="45">
        <f t="shared" si="21"/>
        <v>-186607650.32422897</v>
      </c>
      <c r="M281" s="45">
        <f t="shared" si="22"/>
        <v>0</v>
      </c>
      <c r="O281" s="12" t="s">
        <v>56</v>
      </c>
      <c r="P281" s="3" t="s">
        <v>71</v>
      </c>
      <c r="Q281" s="3">
        <f t="shared" si="23"/>
        <v>4661</v>
      </c>
      <c r="R281" s="3" t="s">
        <v>71</v>
      </c>
      <c r="S281" s="3" t="s">
        <v>73</v>
      </c>
      <c r="T281" s="2" t="s">
        <v>71</v>
      </c>
      <c r="U281" s="23">
        <f t="shared" si="24"/>
        <v>0</v>
      </c>
      <c r="W281" s="2"/>
      <c r="X281" s="2"/>
      <c r="Y281" s="3"/>
      <c r="Z281" s="3"/>
      <c r="AA281" s="3"/>
    </row>
    <row r="282" spans="6:27" x14ac:dyDescent="0.3">
      <c r="G282" s="26">
        <v>4687</v>
      </c>
      <c r="H282" s="26">
        <v>12.9</v>
      </c>
      <c r="I282" s="26">
        <v>0.433333333333</v>
      </c>
      <c r="J282" s="29">
        <v>39</v>
      </c>
      <c r="K282" s="29">
        <f t="shared" si="20"/>
        <v>1.69000000000065E-2</v>
      </c>
      <c r="L282" s="45">
        <f t="shared" si="21"/>
        <v>-178552841.51192847</v>
      </c>
      <c r="M282" s="45">
        <f t="shared" si="22"/>
        <v>-3017543.0215527518</v>
      </c>
      <c r="O282" s="12" t="s">
        <v>56</v>
      </c>
      <c r="P282" s="3" t="s">
        <v>71</v>
      </c>
      <c r="Q282" s="3">
        <f t="shared" si="23"/>
        <v>4687</v>
      </c>
      <c r="R282" s="3" t="s">
        <v>71</v>
      </c>
      <c r="S282" s="3" t="s">
        <v>73</v>
      </c>
      <c r="T282" s="2" t="s">
        <v>71</v>
      </c>
      <c r="U282" s="23">
        <f t="shared" si="24"/>
        <v>-3017543.0215527518</v>
      </c>
      <c r="W282" s="2"/>
      <c r="X282" s="2"/>
      <c r="Y282" s="3"/>
      <c r="Z282" s="3"/>
      <c r="AA282" s="3"/>
    </row>
    <row r="283" spans="6:27" x14ac:dyDescent="0.3">
      <c r="G283" s="26">
        <v>4688</v>
      </c>
      <c r="H283" s="26">
        <v>12.9</v>
      </c>
      <c r="I283" s="26">
        <v>0.86666666666699999</v>
      </c>
      <c r="J283" s="29">
        <v>39</v>
      </c>
      <c r="K283" s="29">
        <f t="shared" si="20"/>
        <v>1.69000000000065E-2</v>
      </c>
      <c r="L283" s="45">
        <f t="shared" si="21"/>
        <v>-170498032.69960937</v>
      </c>
      <c r="M283" s="45">
        <f t="shared" si="22"/>
        <v>-2881416.7526245066</v>
      </c>
      <c r="O283" s="12" t="s">
        <v>56</v>
      </c>
      <c r="P283" s="3" t="s">
        <v>71</v>
      </c>
      <c r="Q283" s="3">
        <f t="shared" si="23"/>
        <v>4688</v>
      </c>
      <c r="R283" s="3" t="s">
        <v>71</v>
      </c>
      <c r="S283" s="3" t="s">
        <v>73</v>
      </c>
      <c r="T283" s="2" t="s">
        <v>71</v>
      </c>
      <c r="U283" s="23">
        <f t="shared" si="24"/>
        <v>-2881416.7526245066</v>
      </c>
      <c r="W283" s="2"/>
      <c r="X283" s="2"/>
      <c r="Y283" s="3"/>
      <c r="Z283" s="3"/>
      <c r="AA283" s="3"/>
    </row>
    <row r="284" spans="6:27" x14ac:dyDescent="0.3">
      <c r="G284" s="26">
        <v>4689</v>
      </c>
      <c r="H284" s="26">
        <v>12.9</v>
      </c>
      <c r="I284" s="26">
        <v>1.3</v>
      </c>
      <c r="J284" s="29">
        <v>39</v>
      </c>
      <c r="K284" s="29">
        <f t="shared" si="20"/>
        <v>1.68999999999285E-2</v>
      </c>
      <c r="L284" s="45">
        <f t="shared" si="21"/>
        <v>-162443223.88730881</v>
      </c>
      <c r="M284" s="45">
        <f t="shared" si="22"/>
        <v>-2745290.4836839042</v>
      </c>
      <c r="O284" s="12" t="s">
        <v>56</v>
      </c>
      <c r="P284" s="3" t="s">
        <v>71</v>
      </c>
      <c r="Q284" s="3">
        <f t="shared" si="23"/>
        <v>4689</v>
      </c>
      <c r="R284" s="3" t="s">
        <v>71</v>
      </c>
      <c r="S284" s="3" t="s">
        <v>73</v>
      </c>
      <c r="T284" s="2" t="s">
        <v>71</v>
      </c>
      <c r="U284" s="23">
        <f t="shared" si="24"/>
        <v>-2745290.4836839042</v>
      </c>
      <c r="W284" s="2"/>
      <c r="X284" s="2"/>
      <c r="Y284" s="3"/>
      <c r="Z284" s="3"/>
      <c r="AA284" s="3"/>
    </row>
    <row r="285" spans="6:27" x14ac:dyDescent="0.3">
      <c r="G285" s="26">
        <v>4690</v>
      </c>
      <c r="H285" s="26">
        <v>12.9</v>
      </c>
      <c r="I285" s="26">
        <v>1.7333333333300001</v>
      </c>
      <c r="J285" s="29">
        <v>39</v>
      </c>
      <c r="K285" s="29">
        <f t="shared" si="20"/>
        <v>1.6900000000064995E-2</v>
      </c>
      <c r="L285" s="45">
        <f t="shared" si="21"/>
        <v>-154388415.07506406</v>
      </c>
      <c r="M285" s="45">
        <f t="shared" si="22"/>
        <v>-2609164.214778617</v>
      </c>
      <c r="O285" s="12" t="s">
        <v>56</v>
      </c>
      <c r="P285" s="3" t="s">
        <v>71</v>
      </c>
      <c r="Q285" s="3">
        <f t="shared" si="23"/>
        <v>4690</v>
      </c>
      <c r="R285" s="3" t="s">
        <v>71</v>
      </c>
      <c r="S285" s="3" t="s">
        <v>73</v>
      </c>
      <c r="T285" s="2" t="s">
        <v>71</v>
      </c>
      <c r="U285" s="23">
        <f t="shared" si="24"/>
        <v>-2609164.214778617</v>
      </c>
      <c r="W285" s="2"/>
      <c r="X285" s="2"/>
      <c r="Y285" s="3"/>
      <c r="Z285" s="3"/>
      <c r="AA285" s="3"/>
    </row>
    <row r="286" spans="6:27" x14ac:dyDescent="0.3">
      <c r="G286" s="26">
        <v>4691</v>
      </c>
      <c r="H286" s="26">
        <v>12.9</v>
      </c>
      <c r="I286" s="26">
        <v>2.1666666666699999</v>
      </c>
      <c r="J286" s="29">
        <v>39</v>
      </c>
      <c r="K286" s="29">
        <f t="shared" si="20"/>
        <v>1.6900000000064998E-2</v>
      </c>
      <c r="L286" s="45">
        <f t="shared" si="21"/>
        <v>-146333606.26263344</v>
      </c>
      <c r="M286" s="45">
        <f t="shared" si="22"/>
        <v>-2473037.9458480165</v>
      </c>
      <c r="O286" s="12" t="s">
        <v>56</v>
      </c>
      <c r="P286" s="3" t="s">
        <v>71</v>
      </c>
      <c r="Q286" s="3">
        <f t="shared" si="23"/>
        <v>4691</v>
      </c>
      <c r="R286" s="3" t="s">
        <v>71</v>
      </c>
      <c r="S286" s="3" t="s">
        <v>73</v>
      </c>
      <c r="T286" s="2" t="s">
        <v>71</v>
      </c>
      <c r="U286" s="23">
        <f t="shared" si="24"/>
        <v>-2473037.9458480165</v>
      </c>
      <c r="W286" s="2"/>
      <c r="X286" s="2"/>
      <c r="Y286" s="3"/>
      <c r="Z286" s="3"/>
      <c r="AA286" s="3"/>
    </row>
    <row r="287" spans="6:27" x14ac:dyDescent="0.3">
      <c r="G287" s="26">
        <v>4677</v>
      </c>
      <c r="H287" s="26">
        <v>12.9</v>
      </c>
      <c r="I287" s="26">
        <v>2.6</v>
      </c>
      <c r="J287" s="29">
        <v>39</v>
      </c>
      <c r="K287" s="29">
        <f t="shared" si="20"/>
        <v>0</v>
      </c>
      <c r="L287" s="45">
        <f t="shared" si="21"/>
        <v>-138278797.45038867</v>
      </c>
      <c r="M287" s="45">
        <f t="shared" si="22"/>
        <v>0</v>
      </c>
      <c r="O287" s="12" t="s">
        <v>56</v>
      </c>
      <c r="P287" s="3" t="s">
        <v>71</v>
      </c>
      <c r="Q287" s="3">
        <f t="shared" si="23"/>
        <v>4677</v>
      </c>
      <c r="R287" s="3" t="s">
        <v>71</v>
      </c>
      <c r="S287" s="3" t="s">
        <v>73</v>
      </c>
      <c r="T287" s="2" t="s">
        <v>71</v>
      </c>
      <c r="U287" s="23">
        <f t="shared" si="24"/>
        <v>0</v>
      </c>
      <c r="W287" s="2"/>
      <c r="X287" s="2"/>
      <c r="Y287" s="3"/>
      <c r="Z287" s="3"/>
      <c r="AA287" s="3"/>
    </row>
    <row r="288" spans="6:27" x14ac:dyDescent="0.3">
      <c r="G288" s="26">
        <v>4723</v>
      </c>
      <c r="H288" s="26">
        <v>16.100000000000001</v>
      </c>
      <c r="I288" s="26">
        <v>0</v>
      </c>
      <c r="J288" s="29">
        <v>39</v>
      </c>
      <c r="K288" s="29">
        <f t="shared" si="20"/>
        <v>0</v>
      </c>
      <c r="L288" s="45">
        <f t="shared" si="21"/>
        <v>-186607650.32422897</v>
      </c>
      <c r="M288" s="45">
        <f t="shared" si="22"/>
        <v>0</v>
      </c>
      <c r="O288" s="12" t="s">
        <v>56</v>
      </c>
      <c r="P288" s="3" t="s">
        <v>71</v>
      </c>
      <c r="Q288" s="3">
        <f t="shared" si="23"/>
        <v>4723</v>
      </c>
      <c r="R288" s="3" t="s">
        <v>71</v>
      </c>
      <c r="S288" s="3" t="s">
        <v>73</v>
      </c>
      <c r="T288" s="2" t="s">
        <v>71</v>
      </c>
      <c r="U288" s="23">
        <f t="shared" si="24"/>
        <v>0</v>
      </c>
      <c r="W288" s="2"/>
      <c r="X288" s="2"/>
      <c r="Y288" s="3"/>
      <c r="Z288" s="3"/>
      <c r="AA288" s="3"/>
    </row>
    <row r="289" spans="6:27" x14ac:dyDescent="0.3">
      <c r="G289" s="26">
        <v>4749</v>
      </c>
      <c r="H289" s="26">
        <v>16.100000000000001</v>
      </c>
      <c r="I289" s="26">
        <v>0.433333333333</v>
      </c>
      <c r="J289" s="29">
        <v>39</v>
      </c>
      <c r="K289" s="29">
        <f t="shared" si="20"/>
        <v>1.69000000000065E-2</v>
      </c>
      <c r="L289" s="45">
        <f t="shared" si="21"/>
        <v>-178552841.51192847</v>
      </c>
      <c r="M289" s="45">
        <f t="shared" si="22"/>
        <v>-3017543.0215527518</v>
      </c>
      <c r="O289" s="12" t="s">
        <v>56</v>
      </c>
      <c r="P289" s="3" t="s">
        <v>71</v>
      </c>
      <c r="Q289" s="3">
        <f t="shared" si="23"/>
        <v>4749</v>
      </c>
      <c r="R289" s="3" t="s">
        <v>71</v>
      </c>
      <c r="S289" s="3" t="s">
        <v>73</v>
      </c>
      <c r="T289" s="2" t="s">
        <v>71</v>
      </c>
      <c r="U289" s="23">
        <f t="shared" si="24"/>
        <v>-3017543.0215527518</v>
      </c>
      <c r="W289" s="2"/>
      <c r="X289" s="2"/>
      <c r="Y289" s="3"/>
      <c r="Z289" s="3"/>
      <c r="AA289" s="3"/>
    </row>
    <row r="290" spans="6:27" x14ac:dyDescent="0.3">
      <c r="G290" s="26">
        <v>4750</v>
      </c>
      <c r="H290" s="26">
        <v>16.100000000000001</v>
      </c>
      <c r="I290" s="26">
        <v>0.86666666666699999</v>
      </c>
      <c r="J290" s="29">
        <v>39</v>
      </c>
      <c r="K290" s="29">
        <f t="shared" si="20"/>
        <v>1.69000000000065E-2</v>
      </c>
      <c r="L290" s="45">
        <f t="shared" si="21"/>
        <v>-170498032.69960937</v>
      </c>
      <c r="M290" s="45">
        <f t="shared" si="22"/>
        <v>-2881416.7526245066</v>
      </c>
      <c r="O290" s="12" t="s">
        <v>56</v>
      </c>
      <c r="P290" s="3" t="s">
        <v>71</v>
      </c>
      <c r="Q290" s="3">
        <f t="shared" si="23"/>
        <v>4750</v>
      </c>
      <c r="R290" s="3" t="s">
        <v>71</v>
      </c>
      <c r="S290" s="3" t="s">
        <v>73</v>
      </c>
      <c r="T290" s="2" t="s">
        <v>71</v>
      </c>
      <c r="U290" s="23">
        <f t="shared" si="24"/>
        <v>-2881416.7526245066</v>
      </c>
      <c r="W290" s="2"/>
      <c r="X290" s="2"/>
      <c r="Y290" s="3"/>
      <c r="Z290" s="3"/>
      <c r="AA290" s="3"/>
    </row>
    <row r="291" spans="6:27" x14ac:dyDescent="0.3">
      <c r="G291" s="26">
        <v>4751</v>
      </c>
      <c r="H291" s="26">
        <v>16.100000000000001</v>
      </c>
      <c r="I291" s="26">
        <v>1.3</v>
      </c>
      <c r="J291" s="29">
        <v>39</v>
      </c>
      <c r="K291" s="29">
        <f t="shared" ref="K291:K294" si="25">IF(AND(I291&gt;I290,I292&gt;I291),(I292-I290)/2*J291*10^-3,0)</f>
        <v>1.68999999999285E-2</v>
      </c>
      <c r="L291" s="45">
        <f t="shared" si="21"/>
        <v>-162443223.88730881</v>
      </c>
      <c r="M291" s="45">
        <f t="shared" si="22"/>
        <v>-2745290.4836839042</v>
      </c>
      <c r="O291" s="12" t="s">
        <v>56</v>
      </c>
      <c r="P291" s="3" t="s">
        <v>71</v>
      </c>
      <c r="Q291" s="3">
        <f t="shared" si="23"/>
        <v>4751</v>
      </c>
      <c r="R291" s="3" t="s">
        <v>71</v>
      </c>
      <c r="S291" s="3" t="s">
        <v>73</v>
      </c>
      <c r="T291" s="2" t="s">
        <v>71</v>
      </c>
      <c r="U291" s="23">
        <f t="shared" si="24"/>
        <v>-2745290.4836839042</v>
      </c>
      <c r="W291" s="2"/>
      <c r="X291" s="2"/>
      <c r="Y291" s="3"/>
      <c r="Z291" s="3"/>
      <c r="AA291" s="3"/>
    </row>
    <row r="292" spans="6:27" x14ac:dyDescent="0.3">
      <c r="G292" s="26">
        <v>4752</v>
      </c>
      <c r="H292" s="26">
        <v>16.100000000000001</v>
      </c>
      <c r="I292" s="26">
        <v>1.7333333333300001</v>
      </c>
      <c r="J292" s="29">
        <v>39</v>
      </c>
      <c r="K292" s="29">
        <f t="shared" si="25"/>
        <v>1.6900000000064995E-2</v>
      </c>
      <c r="L292" s="45">
        <f t="shared" si="21"/>
        <v>-154388415.07506406</v>
      </c>
      <c r="M292" s="45">
        <f t="shared" si="22"/>
        <v>-2609164.214778617</v>
      </c>
      <c r="O292" s="12" t="s">
        <v>56</v>
      </c>
      <c r="P292" s="3" t="s">
        <v>71</v>
      </c>
      <c r="Q292" s="3">
        <f t="shared" si="23"/>
        <v>4752</v>
      </c>
      <c r="R292" s="3" t="s">
        <v>71</v>
      </c>
      <c r="S292" s="3" t="s">
        <v>73</v>
      </c>
      <c r="T292" s="2" t="s">
        <v>71</v>
      </c>
      <c r="U292" s="23">
        <f t="shared" si="24"/>
        <v>-2609164.214778617</v>
      </c>
      <c r="W292" s="2"/>
      <c r="X292" s="2"/>
      <c r="Y292" s="3"/>
      <c r="Z292" s="3"/>
      <c r="AA292" s="3"/>
    </row>
    <row r="293" spans="6:27" x14ac:dyDescent="0.3">
      <c r="G293" s="26">
        <v>4753</v>
      </c>
      <c r="H293" s="26">
        <v>16.100000000000001</v>
      </c>
      <c r="I293" s="26">
        <v>2.1666666666699999</v>
      </c>
      <c r="J293" s="29">
        <v>39</v>
      </c>
      <c r="K293" s="29">
        <f t="shared" si="25"/>
        <v>1.6900000000064998E-2</v>
      </c>
      <c r="L293" s="45">
        <f t="shared" si="21"/>
        <v>-146333606.26263344</v>
      </c>
      <c r="M293" s="45">
        <f t="shared" si="22"/>
        <v>-2473037.9458480165</v>
      </c>
      <c r="O293" s="12" t="s">
        <v>56</v>
      </c>
      <c r="P293" s="3" t="s">
        <v>71</v>
      </c>
      <c r="Q293" s="3">
        <f t="shared" si="23"/>
        <v>4753</v>
      </c>
      <c r="R293" s="3" t="s">
        <v>71</v>
      </c>
      <c r="S293" s="3" t="s">
        <v>73</v>
      </c>
      <c r="T293" s="2" t="s">
        <v>71</v>
      </c>
      <c r="U293" s="23">
        <f t="shared" si="24"/>
        <v>-2473037.9458480165</v>
      </c>
      <c r="W293" s="2"/>
      <c r="X293" s="2"/>
      <c r="Y293" s="3"/>
      <c r="Z293" s="3"/>
      <c r="AA293" s="3"/>
    </row>
    <row r="294" spans="6:27" x14ac:dyDescent="0.3">
      <c r="G294" s="26">
        <v>4739</v>
      </c>
      <c r="H294" s="26">
        <v>16.100000000000001</v>
      </c>
      <c r="I294" s="26">
        <v>2.6</v>
      </c>
      <c r="J294" s="29">
        <v>39</v>
      </c>
      <c r="K294" s="29">
        <f t="shared" si="25"/>
        <v>0</v>
      </c>
      <c r="L294" s="45">
        <f t="shared" si="21"/>
        <v>-138278797.45038867</v>
      </c>
      <c r="M294" s="45">
        <f t="shared" si="22"/>
        <v>0</v>
      </c>
      <c r="O294" s="12" t="s">
        <v>56</v>
      </c>
      <c r="P294" s="3" t="s">
        <v>71</v>
      </c>
      <c r="Q294" s="3">
        <f t="shared" si="23"/>
        <v>4739</v>
      </c>
      <c r="R294" s="3" t="s">
        <v>71</v>
      </c>
      <c r="S294" s="3" t="s">
        <v>73</v>
      </c>
      <c r="T294" s="2" t="s">
        <v>71</v>
      </c>
      <c r="U294" s="23">
        <f t="shared" si="24"/>
        <v>0</v>
      </c>
      <c r="W294" s="2"/>
      <c r="X294" s="2"/>
      <c r="Y294" s="3"/>
      <c r="Z294" s="3"/>
      <c r="AA294" s="3"/>
    </row>
    <row r="295" spans="6:27" x14ac:dyDescent="0.3">
      <c r="F295" s="27" t="s">
        <v>49</v>
      </c>
      <c r="G295" s="26">
        <v>374</v>
      </c>
      <c r="H295" s="26">
        <v>-23.1</v>
      </c>
      <c r="I295" s="57">
        <v>2.57</v>
      </c>
      <c r="J295" s="29">
        <v>37</v>
      </c>
      <c r="K295" s="29">
        <v>1.89E-2</v>
      </c>
      <c r="L295" s="45">
        <f t="shared" si="21"/>
        <v>-138836438.06047145</v>
      </c>
      <c r="M295" s="45">
        <f t="shared" si="22"/>
        <v>-2624008.6793429102</v>
      </c>
      <c r="O295" s="12" t="s">
        <v>56</v>
      </c>
      <c r="P295" s="3" t="s">
        <v>71</v>
      </c>
      <c r="Q295" s="3">
        <f t="shared" si="23"/>
        <v>374</v>
      </c>
      <c r="R295" s="3" t="s">
        <v>71</v>
      </c>
      <c r="S295" s="3" t="s">
        <v>73</v>
      </c>
      <c r="T295" s="2" t="s">
        <v>71</v>
      </c>
      <c r="U295" s="23">
        <f t="shared" si="24"/>
        <v>-2624008.6793429102</v>
      </c>
      <c r="W295" s="2"/>
      <c r="X295" s="2"/>
      <c r="Y295" s="3"/>
      <c r="Z295" s="3"/>
      <c r="AA295" s="3"/>
    </row>
    <row r="296" spans="6:27" x14ac:dyDescent="0.3">
      <c r="G296" s="26">
        <v>1943</v>
      </c>
      <c r="H296" s="26">
        <v>-22.662500000000001</v>
      </c>
      <c r="I296" s="57">
        <v>2.5718749999999999</v>
      </c>
      <c r="J296" s="29">
        <v>37</v>
      </c>
      <c r="K296" s="29">
        <v>1.89E-2</v>
      </c>
      <c r="L296" s="45">
        <f t="shared" si="21"/>
        <v>-138801585.52234128</v>
      </c>
      <c r="M296" s="45">
        <f t="shared" si="22"/>
        <v>-2623349.9663722501</v>
      </c>
      <c r="O296" s="12" t="s">
        <v>56</v>
      </c>
      <c r="P296" s="3" t="s">
        <v>71</v>
      </c>
      <c r="Q296" s="3">
        <f t="shared" si="23"/>
        <v>1943</v>
      </c>
      <c r="R296" s="3" t="s">
        <v>71</v>
      </c>
      <c r="S296" s="3" t="s">
        <v>73</v>
      </c>
      <c r="T296" s="2" t="s">
        <v>71</v>
      </c>
      <c r="U296" s="23">
        <f t="shared" si="24"/>
        <v>-2623349.9663722501</v>
      </c>
      <c r="W296" s="2"/>
      <c r="X296" s="2"/>
      <c r="Y296" s="3"/>
      <c r="Z296" s="3"/>
      <c r="AA296" s="3"/>
    </row>
    <row r="297" spans="6:27" x14ac:dyDescent="0.3">
      <c r="G297" s="26">
        <v>1942</v>
      </c>
      <c r="H297" s="26">
        <v>-22.225000000000001</v>
      </c>
      <c r="I297" s="57">
        <v>2.57375</v>
      </c>
      <c r="J297" s="29">
        <v>37</v>
      </c>
      <c r="K297" s="29">
        <v>1.89E-2</v>
      </c>
      <c r="L297" s="45">
        <f t="shared" si="21"/>
        <v>-138766732.98421109</v>
      </c>
      <c r="M297" s="45">
        <f t="shared" si="22"/>
        <v>-2622691.2534015896</v>
      </c>
      <c r="O297" s="12" t="s">
        <v>56</v>
      </c>
      <c r="P297" s="3" t="s">
        <v>71</v>
      </c>
      <c r="Q297" s="3">
        <f t="shared" si="23"/>
        <v>1942</v>
      </c>
      <c r="R297" s="3" t="s">
        <v>71</v>
      </c>
      <c r="S297" s="3" t="s">
        <v>73</v>
      </c>
      <c r="T297" s="2" t="s">
        <v>71</v>
      </c>
      <c r="U297" s="23">
        <f t="shared" si="24"/>
        <v>-2622691.2534015896</v>
      </c>
      <c r="W297" s="2"/>
      <c r="X297" s="2"/>
      <c r="Y297" s="3"/>
      <c r="Z297" s="3"/>
      <c r="AA297" s="3"/>
    </row>
    <row r="298" spans="6:27" x14ac:dyDescent="0.3">
      <c r="G298" s="26">
        <v>1941</v>
      </c>
      <c r="H298" s="26">
        <v>-21.787500000000001</v>
      </c>
      <c r="I298" s="57">
        <v>2.5756250000000001</v>
      </c>
      <c r="J298" s="29">
        <v>37</v>
      </c>
      <c r="K298" s="29">
        <v>1.89E-2</v>
      </c>
      <c r="L298" s="45">
        <f t="shared" si="21"/>
        <v>-138731880.44608092</v>
      </c>
      <c r="M298" s="45">
        <f t="shared" si="22"/>
        <v>-2622032.5404309295</v>
      </c>
      <c r="O298" s="12" t="s">
        <v>56</v>
      </c>
      <c r="P298" s="3" t="s">
        <v>71</v>
      </c>
      <c r="Q298" s="3">
        <f t="shared" si="23"/>
        <v>1941</v>
      </c>
      <c r="R298" s="3" t="s">
        <v>71</v>
      </c>
      <c r="S298" s="3" t="s">
        <v>73</v>
      </c>
      <c r="T298" s="2" t="s">
        <v>71</v>
      </c>
      <c r="U298" s="23">
        <f t="shared" si="24"/>
        <v>-2622032.5404309295</v>
      </c>
      <c r="W298" s="2"/>
      <c r="X298" s="2"/>
      <c r="Y298" s="3"/>
      <c r="Z298" s="3"/>
      <c r="AA298" s="3"/>
    </row>
    <row r="299" spans="6:27" x14ac:dyDescent="0.3">
      <c r="G299" s="26">
        <v>1940</v>
      </c>
      <c r="H299" s="26">
        <v>-21.35</v>
      </c>
      <c r="I299" s="57">
        <v>2.5775000000000001</v>
      </c>
      <c r="J299" s="29">
        <v>37</v>
      </c>
      <c r="K299" s="29">
        <v>1.89E-2</v>
      </c>
      <c r="L299" s="45">
        <f t="shared" si="21"/>
        <v>-138697027.90795076</v>
      </c>
      <c r="M299" s="45">
        <f t="shared" si="22"/>
        <v>-2621373.8274602694</v>
      </c>
      <c r="O299" s="12" t="s">
        <v>56</v>
      </c>
      <c r="P299" s="3" t="s">
        <v>71</v>
      </c>
      <c r="Q299" s="3">
        <f t="shared" si="23"/>
        <v>1940</v>
      </c>
      <c r="R299" s="3" t="s">
        <v>71</v>
      </c>
      <c r="S299" s="3" t="s">
        <v>73</v>
      </c>
      <c r="T299" s="2" t="s">
        <v>71</v>
      </c>
      <c r="U299" s="23">
        <f t="shared" si="24"/>
        <v>-2621373.8274602694</v>
      </c>
      <c r="W299" s="2"/>
      <c r="X299" s="2"/>
      <c r="Y299" s="3"/>
      <c r="Z299" s="3"/>
      <c r="AA299" s="3"/>
    </row>
    <row r="300" spans="6:27" x14ac:dyDescent="0.3">
      <c r="G300" s="26">
        <v>1939</v>
      </c>
      <c r="H300" s="26">
        <v>-20.912500000000001</v>
      </c>
      <c r="I300" s="57">
        <v>2.5793750000000002</v>
      </c>
      <c r="J300" s="29">
        <v>37</v>
      </c>
      <c r="K300" s="29">
        <v>1.89E-2</v>
      </c>
      <c r="L300" s="45">
        <f t="shared" si="21"/>
        <v>-138662175.36982056</v>
      </c>
      <c r="M300" s="45">
        <f t="shared" si="22"/>
        <v>-2620715.1144896089</v>
      </c>
      <c r="O300" s="12" t="s">
        <v>56</v>
      </c>
      <c r="P300" s="3" t="s">
        <v>71</v>
      </c>
      <c r="Q300" s="3">
        <f t="shared" si="23"/>
        <v>1939</v>
      </c>
      <c r="R300" s="3" t="s">
        <v>71</v>
      </c>
      <c r="S300" s="3" t="s">
        <v>73</v>
      </c>
      <c r="T300" s="2" t="s">
        <v>71</v>
      </c>
      <c r="U300" s="23">
        <f t="shared" si="24"/>
        <v>-2620715.1144896089</v>
      </c>
      <c r="W300" s="2"/>
      <c r="X300" s="2"/>
      <c r="Y300" s="3"/>
      <c r="Z300" s="3"/>
      <c r="AA300" s="3"/>
    </row>
    <row r="301" spans="6:27" x14ac:dyDescent="0.3">
      <c r="G301" s="26">
        <v>1938</v>
      </c>
      <c r="H301" s="26">
        <v>-20.475000000000001</v>
      </c>
      <c r="I301" s="57">
        <v>2.5812499999999998</v>
      </c>
      <c r="J301" s="29">
        <v>37</v>
      </c>
      <c r="K301" s="29">
        <v>1.89E-2</v>
      </c>
      <c r="L301" s="45">
        <f t="shared" si="21"/>
        <v>-138627322.8316904</v>
      </c>
      <c r="M301" s="45">
        <f t="shared" si="22"/>
        <v>-2620056.4015189484</v>
      </c>
      <c r="O301" s="12" t="s">
        <v>56</v>
      </c>
      <c r="P301" s="3" t="s">
        <v>71</v>
      </c>
      <c r="Q301" s="3">
        <f t="shared" si="23"/>
        <v>1938</v>
      </c>
      <c r="R301" s="3" t="s">
        <v>71</v>
      </c>
      <c r="S301" s="3" t="s">
        <v>73</v>
      </c>
      <c r="T301" s="2" t="s">
        <v>71</v>
      </c>
      <c r="U301" s="23">
        <f t="shared" si="24"/>
        <v>-2620056.4015189484</v>
      </c>
      <c r="W301" s="2"/>
      <c r="X301" s="2"/>
      <c r="Y301" s="3"/>
      <c r="Z301" s="3"/>
      <c r="AA301" s="3"/>
    </row>
    <row r="302" spans="6:27" x14ac:dyDescent="0.3">
      <c r="G302" s="26">
        <v>1937</v>
      </c>
      <c r="H302" s="26">
        <v>-20.037500000000001</v>
      </c>
      <c r="I302" s="57">
        <v>2.5831249999999999</v>
      </c>
      <c r="J302" s="29">
        <v>37</v>
      </c>
      <c r="K302" s="29">
        <v>1.89E-2</v>
      </c>
      <c r="L302" s="45">
        <f t="shared" si="21"/>
        <v>-138592470.29356024</v>
      </c>
      <c r="M302" s="45">
        <f t="shared" si="22"/>
        <v>-2619397.6885482883</v>
      </c>
      <c r="O302" s="12" t="s">
        <v>56</v>
      </c>
      <c r="P302" s="3" t="s">
        <v>71</v>
      </c>
      <c r="Q302" s="3">
        <f t="shared" si="23"/>
        <v>1937</v>
      </c>
      <c r="R302" s="3" t="s">
        <v>71</v>
      </c>
      <c r="S302" s="3" t="s">
        <v>73</v>
      </c>
      <c r="T302" s="2" t="s">
        <v>71</v>
      </c>
      <c r="U302" s="23">
        <f t="shared" si="24"/>
        <v>-2619397.6885482883</v>
      </c>
      <c r="W302" s="2"/>
      <c r="X302" s="2"/>
      <c r="Y302" s="3"/>
      <c r="Z302" s="3"/>
      <c r="AA302" s="3"/>
    </row>
    <row r="303" spans="6:27" x14ac:dyDescent="0.3">
      <c r="G303" s="26">
        <v>1936</v>
      </c>
      <c r="H303" s="26">
        <v>-19.600000000000001</v>
      </c>
      <c r="I303" s="57">
        <v>2.585</v>
      </c>
      <c r="J303" s="29">
        <v>37</v>
      </c>
      <c r="K303" s="29">
        <v>1.89E-2</v>
      </c>
      <c r="L303" s="45">
        <f t="shared" si="21"/>
        <v>-138557617.75543007</v>
      </c>
      <c r="M303" s="45">
        <f t="shared" si="22"/>
        <v>-2618738.9755776282</v>
      </c>
      <c r="O303" s="12" t="s">
        <v>56</v>
      </c>
      <c r="P303" s="3" t="s">
        <v>71</v>
      </c>
      <c r="Q303" s="3">
        <f t="shared" si="23"/>
        <v>1936</v>
      </c>
      <c r="R303" s="3" t="s">
        <v>71</v>
      </c>
      <c r="S303" s="3" t="s">
        <v>73</v>
      </c>
      <c r="T303" s="2" t="s">
        <v>71</v>
      </c>
      <c r="U303" s="23">
        <f t="shared" si="24"/>
        <v>-2618738.9755776282</v>
      </c>
      <c r="W303" s="2"/>
      <c r="X303" s="2"/>
      <c r="Y303" s="3"/>
      <c r="Z303" s="3"/>
      <c r="AA303" s="3"/>
    </row>
    <row r="304" spans="6:27" x14ac:dyDescent="0.3">
      <c r="G304" s="26">
        <v>1935</v>
      </c>
      <c r="H304" s="26">
        <v>-19.162500000000001</v>
      </c>
      <c r="I304" s="57">
        <v>2.586875</v>
      </c>
      <c r="J304" s="29">
        <v>37</v>
      </c>
      <c r="K304" s="29">
        <v>1.89E-2</v>
      </c>
      <c r="L304" s="45">
        <f t="shared" si="21"/>
        <v>-138522765.21729988</v>
      </c>
      <c r="M304" s="45">
        <f t="shared" si="22"/>
        <v>-2618080.2626069677</v>
      </c>
      <c r="O304" s="12" t="s">
        <v>56</v>
      </c>
      <c r="P304" s="3" t="s">
        <v>71</v>
      </c>
      <c r="Q304" s="3">
        <f t="shared" si="23"/>
        <v>1935</v>
      </c>
      <c r="R304" s="3" t="s">
        <v>71</v>
      </c>
      <c r="S304" s="3" t="s">
        <v>73</v>
      </c>
      <c r="T304" s="2" t="s">
        <v>71</v>
      </c>
      <c r="U304" s="23">
        <f t="shared" si="24"/>
        <v>-2618080.2626069677</v>
      </c>
      <c r="W304" s="2"/>
      <c r="X304" s="2"/>
      <c r="Y304" s="3"/>
      <c r="Z304" s="3"/>
      <c r="AA304" s="3"/>
    </row>
    <row r="305" spans="7:27" x14ac:dyDescent="0.3">
      <c r="G305" s="26">
        <v>1934</v>
      </c>
      <c r="H305" s="26">
        <v>-18.725000000000001</v>
      </c>
      <c r="I305" s="57">
        <v>2.5887500000000001</v>
      </c>
      <c r="J305" s="29">
        <v>37</v>
      </c>
      <c r="K305" s="29">
        <v>1.89E-2</v>
      </c>
      <c r="L305" s="45">
        <f t="shared" si="21"/>
        <v>-138487912.67916971</v>
      </c>
      <c r="M305" s="45">
        <f t="shared" si="22"/>
        <v>-2617421.5496363076</v>
      </c>
      <c r="O305" s="12" t="s">
        <v>56</v>
      </c>
      <c r="P305" s="3" t="s">
        <v>71</v>
      </c>
      <c r="Q305" s="3">
        <f t="shared" si="23"/>
        <v>1934</v>
      </c>
      <c r="R305" s="3" t="s">
        <v>71</v>
      </c>
      <c r="S305" s="3" t="s">
        <v>73</v>
      </c>
      <c r="T305" s="2" t="s">
        <v>71</v>
      </c>
      <c r="U305" s="23">
        <f t="shared" si="24"/>
        <v>-2617421.5496363076</v>
      </c>
      <c r="W305" s="2"/>
      <c r="X305" s="2"/>
      <c r="Y305" s="3"/>
      <c r="Z305" s="3"/>
      <c r="AA305" s="3"/>
    </row>
    <row r="306" spans="7:27" x14ac:dyDescent="0.3">
      <c r="G306" s="26">
        <v>1933</v>
      </c>
      <c r="H306" s="26">
        <v>-18.287500000000001</v>
      </c>
      <c r="I306" s="57">
        <v>2.5906250000000002</v>
      </c>
      <c r="J306" s="29">
        <v>37</v>
      </c>
      <c r="K306" s="29">
        <v>1.89E-2</v>
      </c>
      <c r="L306" s="45">
        <f t="shared" si="21"/>
        <v>-138453060.14103955</v>
      </c>
      <c r="M306" s="45">
        <f t="shared" si="22"/>
        <v>-2616762.8366656476</v>
      </c>
      <c r="O306" s="12" t="s">
        <v>56</v>
      </c>
      <c r="P306" s="3" t="s">
        <v>71</v>
      </c>
      <c r="Q306" s="3">
        <f t="shared" si="23"/>
        <v>1933</v>
      </c>
      <c r="R306" s="3" t="s">
        <v>71</v>
      </c>
      <c r="S306" s="3" t="s">
        <v>73</v>
      </c>
      <c r="T306" s="2" t="s">
        <v>71</v>
      </c>
      <c r="U306" s="23">
        <f t="shared" si="24"/>
        <v>-2616762.8366656476</v>
      </c>
      <c r="W306" s="2"/>
      <c r="X306" s="2"/>
      <c r="Y306" s="3"/>
      <c r="Z306" s="3"/>
      <c r="AA306" s="3"/>
    </row>
    <row r="307" spans="7:27" x14ac:dyDescent="0.3">
      <c r="G307" s="26">
        <v>1932</v>
      </c>
      <c r="H307" s="26">
        <v>-17.850000000000001</v>
      </c>
      <c r="I307" s="57">
        <v>2.5924999999999998</v>
      </c>
      <c r="J307" s="29">
        <v>37</v>
      </c>
      <c r="K307" s="29">
        <v>1.89E-2</v>
      </c>
      <c r="L307" s="45">
        <f t="shared" si="21"/>
        <v>-138418207.60290939</v>
      </c>
      <c r="M307" s="45">
        <f t="shared" si="22"/>
        <v>-2616104.1236949875</v>
      </c>
      <c r="O307" s="12" t="s">
        <v>56</v>
      </c>
      <c r="P307" s="3" t="s">
        <v>71</v>
      </c>
      <c r="Q307" s="3">
        <f t="shared" si="23"/>
        <v>1932</v>
      </c>
      <c r="R307" s="3" t="s">
        <v>71</v>
      </c>
      <c r="S307" s="3" t="s">
        <v>73</v>
      </c>
      <c r="T307" s="2" t="s">
        <v>71</v>
      </c>
      <c r="U307" s="23">
        <f t="shared" si="24"/>
        <v>-2616104.1236949875</v>
      </c>
      <c r="W307" s="2"/>
      <c r="X307" s="2"/>
      <c r="Y307" s="3"/>
      <c r="Z307" s="3"/>
      <c r="AA307" s="3"/>
    </row>
    <row r="308" spans="7:27" x14ac:dyDescent="0.3">
      <c r="G308" s="26">
        <v>1931</v>
      </c>
      <c r="H308" s="26">
        <v>-17.412500000000001</v>
      </c>
      <c r="I308" s="57">
        <v>2.5943749999999999</v>
      </c>
      <c r="J308" s="29">
        <v>37</v>
      </c>
      <c r="K308" s="29">
        <v>1.89E-2</v>
      </c>
      <c r="L308" s="45">
        <f t="shared" si="21"/>
        <v>-138383355.06477922</v>
      </c>
      <c r="M308" s="45">
        <f t="shared" si="22"/>
        <v>-2615445.4107243274</v>
      </c>
      <c r="O308" s="12" t="s">
        <v>56</v>
      </c>
      <c r="P308" s="3" t="s">
        <v>71</v>
      </c>
      <c r="Q308" s="3">
        <f t="shared" si="23"/>
        <v>1931</v>
      </c>
      <c r="R308" s="3" t="s">
        <v>71</v>
      </c>
      <c r="S308" s="3" t="s">
        <v>73</v>
      </c>
      <c r="T308" s="2" t="s">
        <v>71</v>
      </c>
      <c r="U308" s="23">
        <f t="shared" si="24"/>
        <v>-2615445.4107243274</v>
      </c>
      <c r="W308" s="2"/>
      <c r="X308" s="2"/>
      <c r="Y308" s="3"/>
      <c r="Z308" s="3"/>
      <c r="AA308" s="3"/>
    </row>
    <row r="309" spans="7:27" x14ac:dyDescent="0.3">
      <c r="G309" s="26">
        <v>1930</v>
      </c>
      <c r="H309" s="26">
        <v>-16.975000000000001</v>
      </c>
      <c r="I309" s="57">
        <v>2.5962499999999999</v>
      </c>
      <c r="J309" s="29">
        <v>37</v>
      </c>
      <c r="K309" s="29">
        <v>1.89E-2</v>
      </c>
      <c r="L309" s="45">
        <f t="shared" si="21"/>
        <v>-138348502.52664903</v>
      </c>
      <c r="M309" s="45">
        <f t="shared" si="22"/>
        <v>-2614786.6977536664</v>
      </c>
      <c r="O309" s="12" t="s">
        <v>56</v>
      </c>
      <c r="P309" s="3" t="s">
        <v>71</v>
      </c>
      <c r="Q309" s="3">
        <f t="shared" si="23"/>
        <v>1930</v>
      </c>
      <c r="R309" s="3" t="s">
        <v>71</v>
      </c>
      <c r="S309" s="3" t="s">
        <v>73</v>
      </c>
      <c r="T309" s="2" t="s">
        <v>71</v>
      </c>
      <c r="U309" s="23">
        <f t="shared" si="24"/>
        <v>-2614786.6977536664</v>
      </c>
      <c r="W309" s="2"/>
      <c r="X309" s="2"/>
      <c r="Y309" s="3"/>
      <c r="Z309" s="3"/>
      <c r="AA309" s="3"/>
    </row>
    <row r="310" spans="7:27" x14ac:dyDescent="0.3">
      <c r="G310" s="26">
        <v>1929</v>
      </c>
      <c r="H310" s="26">
        <v>-16.537500000000001</v>
      </c>
      <c r="I310" s="57">
        <v>2.598125</v>
      </c>
      <c r="J310" s="29">
        <v>37</v>
      </c>
      <c r="K310" s="29">
        <v>1.89E-2</v>
      </c>
      <c r="L310" s="45">
        <f t="shared" si="21"/>
        <v>-138313649.98851886</v>
      </c>
      <c r="M310" s="45">
        <f t="shared" si="22"/>
        <v>-2614127.9847830064</v>
      </c>
      <c r="O310" s="12" t="s">
        <v>56</v>
      </c>
      <c r="P310" s="3" t="s">
        <v>71</v>
      </c>
      <c r="Q310" s="3">
        <f t="shared" si="23"/>
        <v>1929</v>
      </c>
      <c r="R310" s="3" t="s">
        <v>71</v>
      </c>
      <c r="S310" s="3" t="s">
        <v>73</v>
      </c>
      <c r="T310" s="2" t="s">
        <v>71</v>
      </c>
      <c r="U310" s="23">
        <f t="shared" si="24"/>
        <v>-2614127.9847830064</v>
      </c>
      <c r="W310" s="2"/>
      <c r="X310" s="2"/>
      <c r="Y310" s="3"/>
      <c r="Z310" s="3"/>
      <c r="AA310" s="3"/>
    </row>
    <row r="311" spans="7:27" x14ac:dyDescent="0.3">
      <c r="G311" s="26">
        <v>312</v>
      </c>
      <c r="H311" s="26">
        <v>-16.100000000000001</v>
      </c>
      <c r="I311" s="57">
        <v>2.6</v>
      </c>
      <c r="J311" s="29">
        <v>37</v>
      </c>
      <c r="K311" s="29">
        <v>1.89E-2</v>
      </c>
      <c r="L311" s="45">
        <f t="shared" si="21"/>
        <v>-138278797.45038867</v>
      </c>
      <c r="M311" s="45">
        <f t="shared" si="22"/>
        <v>-2613469.2718123458</v>
      </c>
      <c r="O311" s="12" t="s">
        <v>56</v>
      </c>
      <c r="P311" s="3" t="s">
        <v>71</v>
      </c>
      <c r="Q311" s="3">
        <f t="shared" si="23"/>
        <v>312</v>
      </c>
      <c r="R311" s="3" t="s">
        <v>71</v>
      </c>
      <c r="S311" s="3" t="s">
        <v>73</v>
      </c>
      <c r="T311" s="2" t="s">
        <v>71</v>
      </c>
      <c r="U311" s="23">
        <f t="shared" si="24"/>
        <v>-2613469.2718123458</v>
      </c>
      <c r="W311" s="2"/>
      <c r="X311" s="2"/>
      <c r="Y311" s="3"/>
      <c r="Z311" s="3"/>
      <c r="AA311" s="3"/>
    </row>
    <row r="312" spans="7:27" x14ac:dyDescent="0.3">
      <c r="G312" s="26">
        <v>4739</v>
      </c>
      <c r="H312" s="26">
        <v>16.100000000000001</v>
      </c>
      <c r="I312" s="57">
        <v>2.6</v>
      </c>
      <c r="J312" s="29">
        <v>37</v>
      </c>
      <c r="K312" s="29">
        <v>1.89E-2</v>
      </c>
      <c r="L312" s="45">
        <f t="shared" si="21"/>
        <v>-138278797.45038867</v>
      </c>
      <c r="M312" s="45">
        <f t="shared" si="22"/>
        <v>-2613469.2718123458</v>
      </c>
      <c r="O312" s="12" t="s">
        <v>56</v>
      </c>
      <c r="P312" s="3" t="s">
        <v>71</v>
      </c>
      <c r="Q312" s="3">
        <f t="shared" si="23"/>
        <v>4739</v>
      </c>
      <c r="R312" s="3" t="s">
        <v>71</v>
      </c>
      <c r="S312" s="3" t="s">
        <v>73</v>
      </c>
      <c r="T312" s="2" t="s">
        <v>71</v>
      </c>
      <c r="U312" s="23">
        <f t="shared" si="24"/>
        <v>-2613469.2718123458</v>
      </c>
      <c r="W312" s="2"/>
      <c r="X312" s="2"/>
      <c r="Y312" s="3"/>
      <c r="Z312" s="3"/>
      <c r="AA312" s="3"/>
    </row>
    <row r="313" spans="7:27" x14ac:dyDescent="0.3">
      <c r="G313" s="26">
        <v>6241</v>
      </c>
      <c r="H313" s="26">
        <v>16.537500000000001</v>
      </c>
      <c r="I313" s="57">
        <v>2.598125</v>
      </c>
      <c r="J313" s="29">
        <v>37</v>
      </c>
      <c r="K313" s="29">
        <v>1.89E-2</v>
      </c>
      <c r="L313" s="45">
        <f t="shared" si="21"/>
        <v>-138313649.98851886</v>
      </c>
      <c r="M313" s="45">
        <f t="shared" si="22"/>
        <v>-2614127.9847830064</v>
      </c>
      <c r="O313" s="12" t="s">
        <v>56</v>
      </c>
      <c r="P313" s="3" t="s">
        <v>71</v>
      </c>
      <c r="Q313" s="3">
        <f t="shared" si="23"/>
        <v>6241</v>
      </c>
      <c r="R313" s="3" t="s">
        <v>71</v>
      </c>
      <c r="S313" s="3" t="s">
        <v>73</v>
      </c>
      <c r="T313" s="2" t="s">
        <v>71</v>
      </c>
      <c r="U313" s="23">
        <f t="shared" si="24"/>
        <v>-2614127.9847830064</v>
      </c>
      <c r="W313" s="2"/>
      <c r="X313" s="2"/>
      <c r="Y313" s="3"/>
      <c r="Z313" s="3"/>
      <c r="AA313" s="3"/>
    </row>
    <row r="314" spans="7:27" x14ac:dyDescent="0.3">
      <c r="G314" s="26">
        <v>6242</v>
      </c>
      <c r="H314" s="26">
        <v>16.975000000000001</v>
      </c>
      <c r="I314" s="57">
        <v>2.5962499999999999</v>
      </c>
      <c r="J314" s="29">
        <v>37</v>
      </c>
      <c r="K314" s="29">
        <v>1.89E-2</v>
      </c>
      <c r="L314" s="45">
        <f t="shared" si="21"/>
        <v>-138348502.52664903</v>
      </c>
      <c r="M314" s="45">
        <f t="shared" si="22"/>
        <v>-2614786.6977536664</v>
      </c>
      <c r="O314" s="12" t="s">
        <v>56</v>
      </c>
      <c r="P314" s="3" t="s">
        <v>71</v>
      </c>
      <c r="Q314" s="3">
        <f t="shared" si="23"/>
        <v>6242</v>
      </c>
      <c r="R314" s="3" t="s">
        <v>71</v>
      </c>
      <c r="S314" s="3" t="s">
        <v>73</v>
      </c>
      <c r="T314" s="2" t="s">
        <v>71</v>
      </c>
      <c r="U314" s="23">
        <f t="shared" si="24"/>
        <v>-2614786.6977536664</v>
      </c>
      <c r="W314" s="2"/>
      <c r="X314" s="2"/>
      <c r="Y314" s="3"/>
      <c r="Z314" s="3"/>
      <c r="AA314" s="3"/>
    </row>
    <row r="315" spans="7:27" x14ac:dyDescent="0.3">
      <c r="G315" s="26">
        <v>6243</v>
      </c>
      <c r="H315" s="26">
        <v>17.412500000000001</v>
      </c>
      <c r="I315" s="57">
        <v>2.5943749999999999</v>
      </c>
      <c r="J315" s="29">
        <v>37</v>
      </c>
      <c r="K315" s="29">
        <v>1.89E-2</v>
      </c>
      <c r="L315" s="45">
        <f t="shared" si="21"/>
        <v>-138383355.06477922</v>
      </c>
      <c r="M315" s="45">
        <f t="shared" si="22"/>
        <v>-2615445.4107243274</v>
      </c>
      <c r="O315" s="12" t="s">
        <v>56</v>
      </c>
      <c r="P315" s="3" t="s">
        <v>71</v>
      </c>
      <c r="Q315" s="3">
        <f t="shared" si="23"/>
        <v>6243</v>
      </c>
      <c r="R315" s="3" t="s">
        <v>71</v>
      </c>
      <c r="S315" s="3" t="s">
        <v>73</v>
      </c>
      <c r="T315" s="2" t="s">
        <v>71</v>
      </c>
      <c r="U315" s="23">
        <f t="shared" si="24"/>
        <v>-2615445.4107243274</v>
      </c>
      <c r="W315" s="2"/>
      <c r="X315" s="2"/>
      <c r="Y315" s="3"/>
      <c r="Z315" s="3"/>
      <c r="AA315" s="3"/>
    </row>
    <row r="316" spans="7:27" x14ac:dyDescent="0.3">
      <c r="G316" s="26">
        <v>6244</v>
      </c>
      <c r="H316" s="26">
        <v>17.850000000000001</v>
      </c>
      <c r="I316" s="57">
        <v>2.5924999999999998</v>
      </c>
      <c r="J316" s="29">
        <v>37</v>
      </c>
      <c r="K316" s="29">
        <v>1.89E-2</v>
      </c>
      <c r="L316" s="45">
        <f t="shared" si="21"/>
        <v>-138418207.60290939</v>
      </c>
      <c r="M316" s="45">
        <f t="shared" si="22"/>
        <v>-2616104.1236949875</v>
      </c>
      <c r="O316" s="12" t="s">
        <v>56</v>
      </c>
      <c r="P316" s="3" t="s">
        <v>71</v>
      </c>
      <c r="Q316" s="3">
        <f t="shared" si="23"/>
        <v>6244</v>
      </c>
      <c r="R316" s="3" t="s">
        <v>71</v>
      </c>
      <c r="S316" s="3" t="s">
        <v>73</v>
      </c>
      <c r="T316" s="2" t="s">
        <v>71</v>
      </c>
      <c r="U316" s="23">
        <f t="shared" si="24"/>
        <v>-2616104.1236949875</v>
      </c>
      <c r="W316" s="2"/>
      <c r="X316" s="2"/>
      <c r="Y316" s="3"/>
      <c r="Z316" s="3"/>
      <c r="AA316" s="3"/>
    </row>
    <row r="317" spans="7:27" x14ac:dyDescent="0.3">
      <c r="G317" s="26">
        <v>6245</v>
      </c>
      <c r="H317" s="26">
        <v>18.287500000000001</v>
      </c>
      <c r="I317" s="57">
        <v>2.5906250000000002</v>
      </c>
      <c r="J317" s="29">
        <v>37</v>
      </c>
      <c r="K317" s="29">
        <v>1.89E-2</v>
      </c>
      <c r="L317" s="45">
        <f t="shared" si="21"/>
        <v>-138453060.14103955</v>
      </c>
      <c r="M317" s="45">
        <f t="shared" si="22"/>
        <v>-2616762.8366656476</v>
      </c>
      <c r="O317" s="12" t="s">
        <v>56</v>
      </c>
      <c r="P317" s="3" t="s">
        <v>71</v>
      </c>
      <c r="Q317" s="3">
        <f t="shared" si="23"/>
        <v>6245</v>
      </c>
      <c r="R317" s="3" t="s">
        <v>71</v>
      </c>
      <c r="S317" s="3" t="s">
        <v>73</v>
      </c>
      <c r="T317" s="2" t="s">
        <v>71</v>
      </c>
      <c r="U317" s="23">
        <f t="shared" si="24"/>
        <v>-2616762.8366656476</v>
      </c>
      <c r="W317" s="2"/>
      <c r="X317" s="2"/>
      <c r="Y317" s="3"/>
      <c r="Z317" s="3"/>
      <c r="AA317" s="3"/>
    </row>
    <row r="318" spans="7:27" x14ac:dyDescent="0.3">
      <c r="G318" s="26">
        <v>6246</v>
      </c>
      <c r="H318" s="26">
        <v>18.725000000000001</v>
      </c>
      <c r="I318" s="57">
        <v>2.5887500000000001</v>
      </c>
      <c r="J318" s="29">
        <v>37</v>
      </c>
      <c r="K318" s="29">
        <v>1.89E-2</v>
      </c>
      <c r="L318" s="45">
        <f t="shared" si="21"/>
        <v>-138487912.67916971</v>
      </c>
      <c r="M318" s="45">
        <f t="shared" si="22"/>
        <v>-2617421.5496363076</v>
      </c>
      <c r="O318" s="12" t="s">
        <v>56</v>
      </c>
      <c r="P318" s="3" t="s">
        <v>71</v>
      </c>
      <c r="Q318" s="3">
        <f t="shared" si="23"/>
        <v>6246</v>
      </c>
      <c r="R318" s="3" t="s">
        <v>71</v>
      </c>
      <c r="S318" s="3" t="s">
        <v>73</v>
      </c>
      <c r="T318" s="2" t="s">
        <v>71</v>
      </c>
      <c r="U318" s="23">
        <f t="shared" si="24"/>
        <v>-2617421.5496363076</v>
      </c>
      <c r="W318" s="2"/>
      <c r="X318" s="2"/>
      <c r="Y318" s="3"/>
      <c r="Z318" s="3"/>
      <c r="AA318" s="3"/>
    </row>
    <row r="319" spans="7:27" x14ac:dyDescent="0.3">
      <c r="G319" s="26">
        <v>6247</v>
      </c>
      <c r="H319" s="26">
        <v>19.162500000000001</v>
      </c>
      <c r="I319" s="57">
        <v>2.586875</v>
      </c>
      <c r="J319" s="29">
        <v>37</v>
      </c>
      <c r="K319" s="29">
        <v>1.89E-2</v>
      </c>
      <c r="L319" s="45">
        <f t="shared" si="21"/>
        <v>-138522765.21729988</v>
      </c>
      <c r="M319" s="45">
        <f t="shared" si="22"/>
        <v>-2618080.2626069677</v>
      </c>
      <c r="O319" s="12" t="s">
        <v>56</v>
      </c>
      <c r="P319" s="3" t="s">
        <v>71</v>
      </c>
      <c r="Q319" s="3">
        <f t="shared" si="23"/>
        <v>6247</v>
      </c>
      <c r="R319" s="3" t="s">
        <v>71</v>
      </c>
      <c r="S319" s="3" t="s">
        <v>73</v>
      </c>
      <c r="T319" s="2" t="s">
        <v>71</v>
      </c>
      <c r="U319" s="23">
        <f t="shared" si="24"/>
        <v>-2618080.2626069677</v>
      </c>
      <c r="W319" s="2"/>
      <c r="X319" s="2"/>
      <c r="Y319" s="3"/>
      <c r="Z319" s="3"/>
      <c r="AA319" s="3"/>
    </row>
    <row r="320" spans="7:27" x14ac:dyDescent="0.3">
      <c r="G320" s="26">
        <v>6248</v>
      </c>
      <c r="H320" s="26">
        <v>19.600000000000001</v>
      </c>
      <c r="I320" s="57">
        <v>2.585</v>
      </c>
      <c r="J320" s="29">
        <v>37</v>
      </c>
      <c r="K320" s="29">
        <v>1.89E-2</v>
      </c>
      <c r="L320" s="45">
        <f t="shared" si="21"/>
        <v>-138557617.75543007</v>
      </c>
      <c r="M320" s="45">
        <f t="shared" si="22"/>
        <v>-2618738.9755776282</v>
      </c>
      <c r="O320" s="12" t="s">
        <v>56</v>
      </c>
      <c r="P320" s="3" t="s">
        <v>71</v>
      </c>
      <c r="Q320" s="3">
        <f t="shared" si="23"/>
        <v>6248</v>
      </c>
      <c r="R320" s="3" t="s">
        <v>71</v>
      </c>
      <c r="S320" s="3" t="s">
        <v>73</v>
      </c>
      <c r="T320" s="2" t="s">
        <v>71</v>
      </c>
      <c r="U320" s="23">
        <f t="shared" si="24"/>
        <v>-2618738.9755776282</v>
      </c>
      <c r="W320" s="2"/>
      <c r="X320" s="2"/>
      <c r="Y320" s="3"/>
      <c r="Z320" s="3"/>
      <c r="AA320" s="3"/>
    </row>
    <row r="321" spans="7:27" x14ac:dyDescent="0.3">
      <c r="G321" s="26">
        <v>6249</v>
      </c>
      <c r="H321" s="26">
        <v>20.037500000000001</v>
      </c>
      <c r="I321" s="57">
        <v>2.5831249999999999</v>
      </c>
      <c r="J321" s="29">
        <v>37</v>
      </c>
      <c r="K321" s="29">
        <v>1.89E-2</v>
      </c>
      <c r="L321" s="45">
        <f t="shared" si="21"/>
        <v>-138592470.29356024</v>
      </c>
      <c r="M321" s="45">
        <f t="shared" si="22"/>
        <v>-2619397.6885482883</v>
      </c>
      <c r="O321" s="12" t="s">
        <v>56</v>
      </c>
      <c r="P321" s="3" t="s">
        <v>71</v>
      </c>
      <c r="Q321" s="3">
        <f t="shared" si="23"/>
        <v>6249</v>
      </c>
      <c r="R321" s="3" t="s">
        <v>71</v>
      </c>
      <c r="S321" s="3" t="s">
        <v>73</v>
      </c>
      <c r="T321" s="2" t="s">
        <v>71</v>
      </c>
      <c r="U321" s="23">
        <f t="shared" si="24"/>
        <v>-2619397.6885482883</v>
      </c>
      <c r="W321" s="2"/>
      <c r="X321" s="2"/>
      <c r="Y321" s="3"/>
      <c r="Z321" s="3"/>
      <c r="AA321" s="3"/>
    </row>
    <row r="322" spans="7:27" x14ac:dyDescent="0.3">
      <c r="G322" s="26">
        <v>6250</v>
      </c>
      <c r="H322" s="26">
        <v>20.475000000000001</v>
      </c>
      <c r="I322" s="57">
        <v>2.5812499999999998</v>
      </c>
      <c r="J322" s="29">
        <v>37</v>
      </c>
      <c r="K322" s="29">
        <v>1.89E-2</v>
      </c>
      <c r="L322" s="45">
        <f t="shared" si="21"/>
        <v>-138627322.8316904</v>
      </c>
      <c r="M322" s="45">
        <f t="shared" si="22"/>
        <v>-2620056.4015189484</v>
      </c>
      <c r="O322" s="12" t="s">
        <v>56</v>
      </c>
      <c r="P322" s="3" t="s">
        <v>71</v>
      </c>
      <c r="Q322" s="3">
        <f t="shared" si="23"/>
        <v>6250</v>
      </c>
      <c r="R322" s="3" t="s">
        <v>71</v>
      </c>
      <c r="S322" s="3" t="s">
        <v>73</v>
      </c>
      <c r="T322" s="2" t="s">
        <v>71</v>
      </c>
      <c r="U322" s="23">
        <f t="shared" si="24"/>
        <v>-2620056.4015189484</v>
      </c>
      <c r="W322" s="2"/>
      <c r="X322" s="2"/>
      <c r="Y322" s="3"/>
      <c r="Z322" s="3"/>
      <c r="AA322" s="3"/>
    </row>
    <row r="323" spans="7:27" x14ac:dyDescent="0.3">
      <c r="G323" s="26">
        <v>6251</v>
      </c>
      <c r="H323" s="26">
        <v>20.912500000000001</v>
      </c>
      <c r="I323" s="57">
        <v>2.5793750000000002</v>
      </c>
      <c r="J323" s="29">
        <v>37</v>
      </c>
      <c r="K323" s="29">
        <v>1.89E-2</v>
      </c>
      <c r="L323" s="45">
        <f t="shared" si="21"/>
        <v>-138662175.36982056</v>
      </c>
      <c r="M323" s="45">
        <f t="shared" si="22"/>
        <v>-2620715.1144896089</v>
      </c>
      <c r="O323" s="12" t="s">
        <v>56</v>
      </c>
      <c r="P323" s="3" t="s">
        <v>71</v>
      </c>
      <c r="Q323" s="3">
        <f t="shared" si="23"/>
        <v>6251</v>
      </c>
      <c r="R323" s="3" t="s">
        <v>71</v>
      </c>
      <c r="S323" s="3" t="s">
        <v>73</v>
      </c>
      <c r="T323" s="2" t="s">
        <v>71</v>
      </c>
      <c r="U323" s="23">
        <f t="shared" si="24"/>
        <v>-2620715.1144896089</v>
      </c>
      <c r="W323" s="2"/>
      <c r="X323" s="2"/>
      <c r="Y323" s="3"/>
      <c r="Z323" s="3"/>
      <c r="AA323" s="3"/>
    </row>
    <row r="324" spans="7:27" x14ac:dyDescent="0.3">
      <c r="G324" s="26">
        <v>6252</v>
      </c>
      <c r="H324" s="26">
        <v>21.35</v>
      </c>
      <c r="I324" s="57">
        <v>2.5775000000000001</v>
      </c>
      <c r="J324" s="29">
        <v>37</v>
      </c>
      <c r="K324" s="29">
        <v>1.89E-2</v>
      </c>
      <c r="L324" s="45">
        <f t="shared" ref="L324:L387" si="26">$D$14*10^3/($C$19*10^-12)*($I324-$C$18)</f>
        <v>-138697027.90795076</v>
      </c>
      <c r="M324" s="45">
        <f t="shared" ref="M324:M387" si="27">$L324*$K324</f>
        <v>-2621373.8274602694</v>
      </c>
      <c r="O324" s="12" t="s">
        <v>56</v>
      </c>
      <c r="P324" s="3" t="s">
        <v>71</v>
      </c>
      <c r="Q324" s="3">
        <f t="shared" ref="Q324:Q387" si="28">$G324</f>
        <v>6252</v>
      </c>
      <c r="R324" s="3" t="s">
        <v>71</v>
      </c>
      <c r="S324" s="3" t="s">
        <v>73</v>
      </c>
      <c r="T324" s="2" t="s">
        <v>71</v>
      </c>
      <c r="U324" s="23">
        <f t="shared" ref="U324:U387" si="29">$M324</f>
        <v>-2621373.8274602694</v>
      </c>
      <c r="W324" s="2"/>
      <c r="X324" s="2"/>
      <c r="Y324" s="3"/>
      <c r="Z324" s="3"/>
      <c r="AA324" s="3"/>
    </row>
    <row r="325" spans="7:27" x14ac:dyDescent="0.3">
      <c r="G325" s="26">
        <v>6253</v>
      </c>
      <c r="H325" s="26">
        <v>21.787500000000001</v>
      </c>
      <c r="I325" s="57">
        <v>2.5756250000000001</v>
      </c>
      <c r="J325" s="29">
        <v>37</v>
      </c>
      <c r="K325" s="29">
        <v>1.89E-2</v>
      </c>
      <c r="L325" s="45">
        <f t="shared" si="26"/>
        <v>-138731880.44608092</v>
      </c>
      <c r="M325" s="45">
        <f t="shared" si="27"/>
        <v>-2622032.5404309295</v>
      </c>
      <c r="O325" s="12" t="s">
        <v>56</v>
      </c>
      <c r="P325" s="3" t="s">
        <v>71</v>
      </c>
      <c r="Q325" s="3">
        <f t="shared" si="28"/>
        <v>6253</v>
      </c>
      <c r="R325" s="3" t="s">
        <v>71</v>
      </c>
      <c r="S325" s="3" t="s">
        <v>73</v>
      </c>
      <c r="T325" s="2" t="s">
        <v>71</v>
      </c>
      <c r="U325" s="23">
        <f t="shared" si="29"/>
        <v>-2622032.5404309295</v>
      </c>
      <c r="W325" s="2"/>
      <c r="X325" s="2"/>
      <c r="Y325" s="3"/>
      <c r="Z325" s="3"/>
      <c r="AA325" s="3"/>
    </row>
    <row r="326" spans="7:27" x14ac:dyDescent="0.3">
      <c r="G326" s="26">
        <v>6254</v>
      </c>
      <c r="H326" s="26">
        <v>22.225000000000001</v>
      </c>
      <c r="I326" s="57">
        <v>2.57375</v>
      </c>
      <c r="J326" s="29">
        <v>37</v>
      </c>
      <c r="K326" s="29">
        <v>1.8499999999999999E-2</v>
      </c>
      <c r="L326" s="45">
        <f t="shared" si="26"/>
        <v>-138766732.98421109</v>
      </c>
      <c r="M326" s="45">
        <f t="shared" si="27"/>
        <v>-2567184.5602079048</v>
      </c>
      <c r="O326" s="12" t="s">
        <v>56</v>
      </c>
      <c r="P326" s="3" t="s">
        <v>71</v>
      </c>
      <c r="Q326" s="3">
        <f t="shared" si="28"/>
        <v>6254</v>
      </c>
      <c r="R326" s="3" t="s">
        <v>71</v>
      </c>
      <c r="S326" s="3" t="s">
        <v>73</v>
      </c>
      <c r="T326" s="2" t="s">
        <v>71</v>
      </c>
      <c r="U326" s="23">
        <f t="shared" si="29"/>
        <v>-2567184.5602079048</v>
      </c>
      <c r="W326" s="2"/>
      <c r="X326" s="2"/>
      <c r="Y326" s="3"/>
      <c r="Z326" s="3"/>
      <c r="AA326" s="3"/>
    </row>
    <row r="327" spans="7:27" x14ac:dyDescent="0.3">
      <c r="G327" s="26">
        <v>6255</v>
      </c>
      <c r="H327" s="26">
        <v>22.662500000000001</v>
      </c>
      <c r="I327" s="57">
        <v>2.5718749999999999</v>
      </c>
      <c r="J327" s="29">
        <v>37</v>
      </c>
      <c r="K327" s="29">
        <v>1.8499999999999999E-2</v>
      </c>
      <c r="L327" s="45">
        <f t="shared" si="26"/>
        <v>-138801585.52234128</v>
      </c>
      <c r="M327" s="45">
        <f t="shared" si="27"/>
        <v>-2567829.3321633134</v>
      </c>
      <c r="O327" s="12" t="s">
        <v>56</v>
      </c>
      <c r="P327" s="3" t="s">
        <v>71</v>
      </c>
      <c r="Q327" s="3">
        <f t="shared" si="28"/>
        <v>6255</v>
      </c>
      <c r="R327" s="3" t="s">
        <v>71</v>
      </c>
      <c r="S327" s="3" t="s">
        <v>73</v>
      </c>
      <c r="T327" s="2" t="s">
        <v>71</v>
      </c>
      <c r="U327" s="23">
        <f t="shared" si="29"/>
        <v>-2567829.3321633134</v>
      </c>
      <c r="W327" s="2"/>
      <c r="X327" s="2"/>
      <c r="Y327" s="3"/>
      <c r="Z327" s="3"/>
      <c r="AA327" s="3"/>
    </row>
    <row r="328" spans="7:27" x14ac:dyDescent="0.3">
      <c r="G328" s="26">
        <v>4801</v>
      </c>
      <c r="H328" s="26">
        <v>23.1</v>
      </c>
      <c r="I328" s="57">
        <v>2.57</v>
      </c>
      <c r="J328" s="29">
        <v>37</v>
      </c>
      <c r="K328" s="29">
        <v>1.8499999999999999E-2</v>
      </c>
      <c r="L328" s="45">
        <f t="shared" si="26"/>
        <v>-138836438.06047145</v>
      </c>
      <c r="M328" s="45">
        <f t="shared" si="27"/>
        <v>-2568474.1041187216</v>
      </c>
      <c r="O328" s="12" t="s">
        <v>56</v>
      </c>
      <c r="P328" s="3" t="s">
        <v>71</v>
      </c>
      <c r="Q328" s="3">
        <f t="shared" si="28"/>
        <v>4801</v>
      </c>
      <c r="R328" s="3" t="s">
        <v>71</v>
      </c>
      <c r="S328" s="3" t="s">
        <v>73</v>
      </c>
      <c r="T328" s="2" t="s">
        <v>71</v>
      </c>
      <c r="U328" s="23">
        <f t="shared" si="29"/>
        <v>-2568474.1041187216</v>
      </c>
      <c r="W328" s="2"/>
      <c r="X328" s="2"/>
      <c r="Y328" s="3"/>
      <c r="Z328" s="3"/>
      <c r="AA328" s="3"/>
    </row>
    <row r="329" spans="7:27" x14ac:dyDescent="0.3">
      <c r="G329" s="26">
        <v>435</v>
      </c>
      <c r="H329" s="26">
        <v>-23.1</v>
      </c>
      <c r="I329" s="26">
        <v>12.05</v>
      </c>
      <c r="J329" s="29">
        <v>37</v>
      </c>
      <c r="K329" s="29">
        <v>1.8499999999999999E-2</v>
      </c>
      <c r="L329" s="45">
        <f t="shared" si="26"/>
        <v>37377994.72568474</v>
      </c>
      <c r="M329" s="45">
        <f t="shared" si="27"/>
        <v>691492.90242516762</v>
      </c>
      <c r="O329" s="12" t="s">
        <v>56</v>
      </c>
      <c r="P329" s="3" t="s">
        <v>71</v>
      </c>
      <c r="Q329" s="3">
        <f t="shared" si="28"/>
        <v>435</v>
      </c>
      <c r="R329" s="3" t="s">
        <v>71</v>
      </c>
      <c r="S329" s="3" t="s">
        <v>73</v>
      </c>
      <c r="T329" s="2" t="s">
        <v>71</v>
      </c>
      <c r="U329" s="23">
        <f t="shared" si="29"/>
        <v>691492.90242516762</v>
      </c>
      <c r="W329" s="2"/>
      <c r="X329" s="2"/>
      <c r="Y329" s="3"/>
      <c r="Z329" s="3"/>
      <c r="AA329" s="3"/>
    </row>
    <row r="330" spans="7:27" x14ac:dyDescent="0.3">
      <c r="G330" s="26">
        <v>2066</v>
      </c>
      <c r="H330" s="26">
        <v>-22.6</v>
      </c>
      <c r="I330" s="26">
        <v>12.05</v>
      </c>
      <c r="J330" s="29">
        <v>37</v>
      </c>
      <c r="K330" s="29">
        <f t="shared" ref="K330:K359" si="30">IF(AND(I330=I329,I330=I331),(H331-H329)/2*J330*10^-3,0)</f>
        <v>1.8499999999999999E-2</v>
      </c>
      <c r="L330" s="45">
        <f t="shared" si="26"/>
        <v>37377994.72568474</v>
      </c>
      <c r="M330" s="45">
        <f t="shared" si="27"/>
        <v>691492.90242516762</v>
      </c>
      <c r="O330" s="12" t="s">
        <v>56</v>
      </c>
      <c r="P330" s="3" t="s">
        <v>71</v>
      </c>
      <c r="Q330" s="3">
        <f t="shared" si="28"/>
        <v>2066</v>
      </c>
      <c r="R330" s="3" t="s">
        <v>71</v>
      </c>
      <c r="S330" s="3" t="s">
        <v>73</v>
      </c>
      <c r="T330" s="2" t="s">
        <v>71</v>
      </c>
      <c r="U330" s="23">
        <f t="shared" si="29"/>
        <v>691492.90242516762</v>
      </c>
      <c r="W330" s="2"/>
      <c r="X330" s="2"/>
      <c r="Y330" s="3"/>
      <c r="Z330" s="3"/>
      <c r="AA330" s="3"/>
    </row>
    <row r="331" spans="7:27" x14ac:dyDescent="0.3">
      <c r="G331" s="26">
        <v>2065</v>
      </c>
      <c r="H331" s="26">
        <v>-22.1</v>
      </c>
      <c r="I331" s="26">
        <v>12.05</v>
      </c>
      <c r="J331" s="29">
        <v>37</v>
      </c>
      <c r="K331" s="29">
        <f t="shared" si="30"/>
        <v>1.8499999999999999E-2</v>
      </c>
      <c r="L331" s="45">
        <f t="shared" si="26"/>
        <v>37377994.72568474</v>
      </c>
      <c r="M331" s="45">
        <f t="shared" si="27"/>
        <v>691492.90242516762</v>
      </c>
      <c r="O331" s="12" t="s">
        <v>56</v>
      </c>
      <c r="P331" s="3" t="s">
        <v>71</v>
      </c>
      <c r="Q331" s="3">
        <f t="shared" si="28"/>
        <v>2065</v>
      </c>
      <c r="R331" s="3" t="s">
        <v>71</v>
      </c>
      <c r="S331" s="3" t="s">
        <v>73</v>
      </c>
      <c r="T331" s="2" t="s">
        <v>71</v>
      </c>
      <c r="U331" s="23">
        <f t="shared" si="29"/>
        <v>691492.90242516762</v>
      </c>
      <c r="W331" s="2"/>
      <c r="X331" s="2"/>
      <c r="Y331" s="3"/>
      <c r="Z331" s="3"/>
      <c r="AA331" s="3"/>
    </row>
    <row r="332" spans="7:27" x14ac:dyDescent="0.3">
      <c r="G332" s="26">
        <v>2064</v>
      </c>
      <c r="H332" s="26">
        <v>-21.6</v>
      </c>
      <c r="I332" s="26">
        <v>12.05</v>
      </c>
      <c r="J332" s="29">
        <v>37</v>
      </c>
      <c r="K332" s="29">
        <f t="shared" si="30"/>
        <v>1.8499999999999999E-2</v>
      </c>
      <c r="L332" s="45">
        <f t="shared" si="26"/>
        <v>37377994.72568474</v>
      </c>
      <c r="M332" s="45">
        <f t="shared" si="27"/>
        <v>691492.90242516762</v>
      </c>
      <c r="O332" s="12" t="s">
        <v>56</v>
      </c>
      <c r="P332" s="3" t="s">
        <v>71</v>
      </c>
      <c r="Q332" s="3">
        <f t="shared" si="28"/>
        <v>2064</v>
      </c>
      <c r="R332" s="3" t="s">
        <v>71</v>
      </c>
      <c r="S332" s="3" t="s">
        <v>73</v>
      </c>
      <c r="T332" s="2" t="s">
        <v>71</v>
      </c>
      <c r="U332" s="23">
        <f t="shared" si="29"/>
        <v>691492.90242516762</v>
      </c>
      <c r="W332" s="2"/>
      <c r="X332" s="2"/>
      <c r="Y332" s="3"/>
      <c r="Z332" s="3"/>
      <c r="AA332" s="3"/>
    </row>
    <row r="333" spans="7:27" x14ac:dyDescent="0.3">
      <c r="G333" s="26">
        <v>2063</v>
      </c>
      <c r="H333" s="26">
        <v>-21.1</v>
      </c>
      <c r="I333" s="26">
        <v>12.05</v>
      </c>
      <c r="J333" s="29">
        <v>37</v>
      </c>
      <c r="K333" s="29">
        <f t="shared" si="30"/>
        <v>1.8499999999999999E-2</v>
      </c>
      <c r="L333" s="45">
        <f t="shared" si="26"/>
        <v>37377994.72568474</v>
      </c>
      <c r="M333" s="45">
        <f t="shared" si="27"/>
        <v>691492.90242516762</v>
      </c>
      <c r="O333" s="12" t="s">
        <v>56</v>
      </c>
      <c r="P333" s="3" t="s">
        <v>71</v>
      </c>
      <c r="Q333" s="3">
        <f t="shared" si="28"/>
        <v>2063</v>
      </c>
      <c r="R333" s="3" t="s">
        <v>71</v>
      </c>
      <c r="S333" s="3" t="s">
        <v>73</v>
      </c>
      <c r="T333" s="2" t="s">
        <v>71</v>
      </c>
      <c r="U333" s="23">
        <f t="shared" si="29"/>
        <v>691492.90242516762</v>
      </c>
      <c r="W333" s="2"/>
      <c r="X333" s="2"/>
      <c r="Y333" s="3"/>
      <c r="Z333" s="3"/>
      <c r="AA333" s="3"/>
    </row>
    <row r="334" spans="7:27" x14ac:dyDescent="0.3">
      <c r="G334" s="26">
        <v>2062</v>
      </c>
      <c r="H334" s="26">
        <v>-20.6</v>
      </c>
      <c r="I334" s="26">
        <v>12.05</v>
      </c>
      <c r="J334" s="29">
        <v>37</v>
      </c>
      <c r="K334" s="29">
        <f t="shared" si="30"/>
        <v>1.8499999999999999E-2</v>
      </c>
      <c r="L334" s="45">
        <f t="shared" si="26"/>
        <v>37377994.72568474</v>
      </c>
      <c r="M334" s="45">
        <f t="shared" si="27"/>
        <v>691492.90242516762</v>
      </c>
      <c r="O334" s="12" t="s">
        <v>56</v>
      </c>
      <c r="P334" s="3" t="s">
        <v>71</v>
      </c>
      <c r="Q334" s="3">
        <f t="shared" si="28"/>
        <v>2062</v>
      </c>
      <c r="R334" s="3" t="s">
        <v>71</v>
      </c>
      <c r="S334" s="3" t="s">
        <v>73</v>
      </c>
      <c r="T334" s="2" t="s">
        <v>71</v>
      </c>
      <c r="U334" s="23">
        <f t="shared" si="29"/>
        <v>691492.90242516762</v>
      </c>
      <c r="W334" s="2"/>
      <c r="X334" s="2"/>
      <c r="Y334" s="3"/>
      <c r="Z334" s="3"/>
      <c r="AA334" s="3"/>
    </row>
    <row r="335" spans="7:27" x14ac:dyDescent="0.3">
      <c r="G335" s="26">
        <v>2061</v>
      </c>
      <c r="H335" s="26">
        <v>-20.100000000000001</v>
      </c>
      <c r="I335" s="26">
        <v>12.05</v>
      </c>
      <c r="J335" s="29">
        <v>37</v>
      </c>
      <c r="K335" s="29">
        <f t="shared" si="30"/>
        <v>1.8499999999999999E-2</v>
      </c>
      <c r="L335" s="45">
        <f t="shared" si="26"/>
        <v>37377994.72568474</v>
      </c>
      <c r="M335" s="45">
        <f t="shared" si="27"/>
        <v>691492.90242516762</v>
      </c>
      <c r="O335" s="12" t="s">
        <v>56</v>
      </c>
      <c r="P335" s="3" t="s">
        <v>71</v>
      </c>
      <c r="Q335" s="3">
        <f t="shared" si="28"/>
        <v>2061</v>
      </c>
      <c r="R335" s="3" t="s">
        <v>71</v>
      </c>
      <c r="S335" s="3" t="s">
        <v>73</v>
      </c>
      <c r="T335" s="2" t="s">
        <v>71</v>
      </c>
      <c r="U335" s="23">
        <f t="shared" si="29"/>
        <v>691492.90242516762</v>
      </c>
      <c r="W335" s="2"/>
      <c r="X335" s="2"/>
      <c r="Y335" s="3"/>
      <c r="Z335" s="3"/>
      <c r="AA335" s="3"/>
    </row>
    <row r="336" spans="7:27" x14ac:dyDescent="0.3">
      <c r="G336" s="26">
        <v>2060</v>
      </c>
      <c r="H336" s="26">
        <v>-19.600000000000001</v>
      </c>
      <c r="I336" s="26">
        <v>12.05</v>
      </c>
      <c r="J336" s="29">
        <v>37</v>
      </c>
      <c r="K336" s="29">
        <f t="shared" si="30"/>
        <v>1.8499999999999999E-2</v>
      </c>
      <c r="L336" s="45">
        <f t="shared" si="26"/>
        <v>37377994.72568474</v>
      </c>
      <c r="M336" s="45">
        <f t="shared" si="27"/>
        <v>691492.90242516762</v>
      </c>
      <c r="O336" s="12" t="s">
        <v>56</v>
      </c>
      <c r="P336" s="3" t="s">
        <v>71</v>
      </c>
      <c r="Q336" s="3">
        <f t="shared" si="28"/>
        <v>2060</v>
      </c>
      <c r="R336" s="3" t="s">
        <v>71</v>
      </c>
      <c r="S336" s="3" t="s">
        <v>73</v>
      </c>
      <c r="T336" s="2" t="s">
        <v>71</v>
      </c>
      <c r="U336" s="23">
        <f t="shared" si="29"/>
        <v>691492.90242516762</v>
      </c>
      <c r="W336" s="2"/>
      <c r="X336" s="2"/>
      <c r="Y336" s="3"/>
      <c r="Z336" s="3"/>
      <c r="AA336" s="3"/>
    </row>
    <row r="337" spans="7:27" x14ac:dyDescent="0.3">
      <c r="G337" s="26">
        <v>2059</v>
      </c>
      <c r="H337" s="26">
        <v>-19.100000000000001</v>
      </c>
      <c r="I337" s="26">
        <v>12.05</v>
      </c>
      <c r="J337" s="29">
        <v>37</v>
      </c>
      <c r="K337" s="29">
        <f t="shared" si="30"/>
        <v>1.8499999999999999E-2</v>
      </c>
      <c r="L337" s="45">
        <f t="shared" si="26"/>
        <v>37377994.72568474</v>
      </c>
      <c r="M337" s="45">
        <f t="shared" si="27"/>
        <v>691492.90242516762</v>
      </c>
      <c r="O337" s="12" t="s">
        <v>56</v>
      </c>
      <c r="P337" s="3" t="s">
        <v>71</v>
      </c>
      <c r="Q337" s="3">
        <f t="shared" si="28"/>
        <v>2059</v>
      </c>
      <c r="R337" s="3" t="s">
        <v>71</v>
      </c>
      <c r="S337" s="3" t="s">
        <v>73</v>
      </c>
      <c r="T337" s="2" t="s">
        <v>71</v>
      </c>
      <c r="U337" s="23">
        <f t="shared" si="29"/>
        <v>691492.90242516762</v>
      </c>
      <c r="W337" s="2"/>
      <c r="X337" s="2"/>
      <c r="Y337" s="3"/>
      <c r="Z337" s="3"/>
      <c r="AA337" s="3"/>
    </row>
    <row r="338" spans="7:27" x14ac:dyDescent="0.3">
      <c r="G338" s="26">
        <v>2058</v>
      </c>
      <c r="H338" s="26">
        <v>-18.600000000000001</v>
      </c>
      <c r="I338" s="26">
        <v>12.05</v>
      </c>
      <c r="J338" s="29">
        <v>37</v>
      </c>
      <c r="K338" s="29">
        <f t="shared" si="30"/>
        <v>1.8499999999999999E-2</v>
      </c>
      <c r="L338" s="45">
        <f t="shared" si="26"/>
        <v>37377994.72568474</v>
      </c>
      <c r="M338" s="45">
        <f t="shared" si="27"/>
        <v>691492.90242516762</v>
      </c>
      <c r="O338" s="12" t="s">
        <v>56</v>
      </c>
      <c r="P338" s="3" t="s">
        <v>71</v>
      </c>
      <c r="Q338" s="3">
        <f t="shared" si="28"/>
        <v>2058</v>
      </c>
      <c r="R338" s="3" t="s">
        <v>71</v>
      </c>
      <c r="S338" s="3" t="s">
        <v>73</v>
      </c>
      <c r="T338" s="2" t="s">
        <v>71</v>
      </c>
      <c r="U338" s="23">
        <f t="shared" si="29"/>
        <v>691492.90242516762</v>
      </c>
      <c r="W338" s="2"/>
      <c r="X338" s="2"/>
      <c r="Y338" s="3"/>
      <c r="Z338" s="3"/>
      <c r="AA338" s="3"/>
    </row>
    <row r="339" spans="7:27" x14ac:dyDescent="0.3">
      <c r="G339" s="26">
        <v>2057</v>
      </c>
      <c r="H339" s="26">
        <v>-18.100000000000001</v>
      </c>
      <c r="I339" s="26">
        <v>12.05</v>
      </c>
      <c r="J339" s="29">
        <v>37</v>
      </c>
      <c r="K339" s="29">
        <f t="shared" si="30"/>
        <v>1.8499999999999999E-2</v>
      </c>
      <c r="L339" s="45">
        <f t="shared" si="26"/>
        <v>37377994.72568474</v>
      </c>
      <c r="M339" s="45">
        <f t="shared" si="27"/>
        <v>691492.90242516762</v>
      </c>
      <c r="O339" s="12" t="s">
        <v>56</v>
      </c>
      <c r="P339" s="3" t="s">
        <v>71</v>
      </c>
      <c r="Q339" s="3">
        <f t="shared" si="28"/>
        <v>2057</v>
      </c>
      <c r="R339" s="3" t="s">
        <v>71</v>
      </c>
      <c r="S339" s="3" t="s">
        <v>73</v>
      </c>
      <c r="T339" s="2" t="s">
        <v>71</v>
      </c>
      <c r="U339" s="23">
        <f t="shared" si="29"/>
        <v>691492.90242516762</v>
      </c>
      <c r="W339" s="2"/>
      <c r="X339" s="2"/>
      <c r="Y339" s="3"/>
      <c r="Z339" s="3"/>
      <c r="AA339" s="3"/>
    </row>
    <row r="340" spans="7:27" x14ac:dyDescent="0.3">
      <c r="G340" s="26">
        <v>2056</v>
      </c>
      <c r="H340" s="26">
        <v>-17.600000000000001</v>
      </c>
      <c r="I340" s="26">
        <v>12.05</v>
      </c>
      <c r="J340" s="29">
        <v>37</v>
      </c>
      <c r="K340" s="29">
        <f t="shared" si="30"/>
        <v>1.8499999999999999E-2</v>
      </c>
      <c r="L340" s="45">
        <f t="shared" si="26"/>
        <v>37377994.72568474</v>
      </c>
      <c r="M340" s="45">
        <f t="shared" si="27"/>
        <v>691492.90242516762</v>
      </c>
      <c r="O340" s="12" t="s">
        <v>56</v>
      </c>
      <c r="P340" s="3" t="s">
        <v>71</v>
      </c>
      <c r="Q340" s="3">
        <f t="shared" si="28"/>
        <v>2056</v>
      </c>
      <c r="R340" s="3" t="s">
        <v>71</v>
      </c>
      <c r="S340" s="3" t="s">
        <v>73</v>
      </c>
      <c r="T340" s="2" t="s">
        <v>71</v>
      </c>
      <c r="U340" s="23">
        <f t="shared" si="29"/>
        <v>691492.90242516762</v>
      </c>
      <c r="W340" s="2"/>
      <c r="X340" s="2"/>
      <c r="Y340" s="3"/>
      <c r="Z340" s="3"/>
      <c r="AA340" s="3"/>
    </row>
    <row r="341" spans="7:27" x14ac:dyDescent="0.3">
      <c r="G341" s="26">
        <v>2055</v>
      </c>
      <c r="H341" s="26">
        <v>-17.100000000000001</v>
      </c>
      <c r="I341" s="26">
        <v>12.05</v>
      </c>
      <c r="J341" s="29">
        <v>37</v>
      </c>
      <c r="K341" s="29">
        <f t="shared" si="30"/>
        <v>1.8499999999999999E-2</v>
      </c>
      <c r="L341" s="45">
        <f t="shared" si="26"/>
        <v>37377994.72568474</v>
      </c>
      <c r="M341" s="45">
        <f t="shared" si="27"/>
        <v>691492.90242516762</v>
      </c>
      <c r="O341" s="12" t="s">
        <v>56</v>
      </c>
      <c r="P341" s="3" t="s">
        <v>71</v>
      </c>
      <c r="Q341" s="3">
        <f t="shared" si="28"/>
        <v>2055</v>
      </c>
      <c r="R341" s="3" t="s">
        <v>71</v>
      </c>
      <c r="S341" s="3" t="s">
        <v>73</v>
      </c>
      <c r="T341" s="2" t="s">
        <v>71</v>
      </c>
      <c r="U341" s="23">
        <f t="shared" si="29"/>
        <v>691492.90242516762</v>
      </c>
      <c r="W341" s="2"/>
      <c r="X341" s="2"/>
      <c r="Y341" s="3"/>
      <c r="Z341" s="3"/>
      <c r="AA341" s="3"/>
    </row>
    <row r="342" spans="7:27" x14ac:dyDescent="0.3">
      <c r="G342" s="26">
        <v>2054</v>
      </c>
      <c r="H342" s="26">
        <v>-16.600000000000001</v>
      </c>
      <c r="I342" s="26">
        <v>12.05</v>
      </c>
      <c r="J342" s="29">
        <v>37</v>
      </c>
      <c r="K342" s="29">
        <f t="shared" si="30"/>
        <v>1.8499999999999999E-2</v>
      </c>
      <c r="L342" s="45">
        <f t="shared" si="26"/>
        <v>37377994.72568474</v>
      </c>
      <c r="M342" s="45">
        <f t="shared" si="27"/>
        <v>691492.90242516762</v>
      </c>
      <c r="O342" s="12" t="s">
        <v>56</v>
      </c>
      <c r="P342" s="3" t="s">
        <v>71</v>
      </c>
      <c r="Q342" s="3">
        <f t="shared" si="28"/>
        <v>2054</v>
      </c>
      <c r="R342" s="3" t="s">
        <v>71</v>
      </c>
      <c r="S342" s="3" t="s">
        <v>73</v>
      </c>
      <c r="T342" s="2" t="s">
        <v>71</v>
      </c>
      <c r="U342" s="23">
        <f t="shared" si="29"/>
        <v>691492.90242516762</v>
      </c>
      <c r="W342" s="2"/>
      <c r="X342" s="2"/>
      <c r="Y342" s="3"/>
      <c r="Z342" s="3"/>
      <c r="AA342" s="3"/>
    </row>
    <row r="343" spans="7:27" x14ac:dyDescent="0.3">
      <c r="G343" s="26">
        <v>843</v>
      </c>
      <c r="H343" s="26">
        <v>-16.100000000000001</v>
      </c>
      <c r="I343" s="26">
        <v>12.05</v>
      </c>
      <c r="J343" s="29">
        <v>37</v>
      </c>
      <c r="K343" s="29">
        <v>1.6799999999999999E-2</v>
      </c>
      <c r="L343" s="45">
        <f t="shared" si="26"/>
        <v>37377994.72568474</v>
      </c>
      <c r="M343" s="45">
        <f t="shared" si="27"/>
        <v>627950.31139150355</v>
      </c>
      <c r="O343" s="12" t="s">
        <v>56</v>
      </c>
      <c r="P343" s="3" t="s">
        <v>71</v>
      </c>
      <c r="Q343" s="3">
        <f t="shared" si="28"/>
        <v>843</v>
      </c>
      <c r="R343" s="3" t="s">
        <v>71</v>
      </c>
      <c r="S343" s="3" t="s">
        <v>73</v>
      </c>
      <c r="T343" s="2" t="s">
        <v>71</v>
      </c>
      <c r="U343" s="23">
        <f t="shared" si="29"/>
        <v>627950.31139150355</v>
      </c>
      <c r="W343" s="2"/>
      <c r="X343" s="2"/>
      <c r="Y343" s="3"/>
      <c r="Z343" s="3"/>
      <c r="AA343" s="3"/>
    </row>
    <row r="344" spans="7:27" x14ac:dyDescent="0.3">
      <c r="G344" s="26">
        <v>5274</v>
      </c>
      <c r="H344" s="26">
        <v>16.100000000000001</v>
      </c>
      <c r="I344" s="26">
        <v>12.05</v>
      </c>
      <c r="J344" s="29">
        <v>37</v>
      </c>
      <c r="K344" s="29">
        <v>1.6799999999999999E-2</v>
      </c>
      <c r="L344" s="45">
        <f t="shared" si="26"/>
        <v>37377994.72568474</v>
      </c>
      <c r="M344" s="45">
        <f t="shared" si="27"/>
        <v>627950.31139150355</v>
      </c>
      <c r="O344" s="12" t="s">
        <v>56</v>
      </c>
      <c r="P344" s="3" t="s">
        <v>71</v>
      </c>
      <c r="Q344" s="3">
        <f t="shared" si="28"/>
        <v>5274</v>
      </c>
      <c r="R344" s="3" t="s">
        <v>71</v>
      </c>
      <c r="S344" s="3" t="s">
        <v>73</v>
      </c>
      <c r="T344" s="2" t="s">
        <v>71</v>
      </c>
      <c r="U344" s="23">
        <f t="shared" si="29"/>
        <v>627950.31139150355</v>
      </c>
      <c r="W344" s="2"/>
      <c r="X344" s="2"/>
      <c r="Y344" s="3"/>
      <c r="Z344" s="3"/>
      <c r="AA344" s="3"/>
    </row>
    <row r="345" spans="7:27" x14ac:dyDescent="0.3">
      <c r="G345" s="26">
        <v>6364</v>
      </c>
      <c r="H345" s="26">
        <v>16.600000000000001</v>
      </c>
      <c r="I345" s="26">
        <v>12.05</v>
      </c>
      <c r="J345" s="29">
        <v>37</v>
      </c>
      <c r="K345" s="29">
        <f t="shared" si="30"/>
        <v>1.8499999999999999E-2</v>
      </c>
      <c r="L345" s="45">
        <f t="shared" si="26"/>
        <v>37377994.72568474</v>
      </c>
      <c r="M345" s="45">
        <f t="shared" si="27"/>
        <v>691492.90242516762</v>
      </c>
      <c r="O345" s="12" t="s">
        <v>56</v>
      </c>
      <c r="P345" s="3" t="s">
        <v>71</v>
      </c>
      <c r="Q345" s="3">
        <f t="shared" si="28"/>
        <v>6364</v>
      </c>
      <c r="R345" s="3" t="s">
        <v>71</v>
      </c>
      <c r="S345" s="3" t="s">
        <v>73</v>
      </c>
      <c r="T345" s="2" t="s">
        <v>71</v>
      </c>
      <c r="U345" s="23">
        <f t="shared" si="29"/>
        <v>691492.90242516762</v>
      </c>
      <c r="W345" s="2"/>
      <c r="X345" s="2"/>
      <c r="Y345" s="3"/>
      <c r="Z345" s="3"/>
      <c r="AA345" s="3"/>
    </row>
    <row r="346" spans="7:27" x14ac:dyDescent="0.3">
      <c r="G346" s="26">
        <v>6365</v>
      </c>
      <c r="H346" s="26">
        <v>17.100000000000001</v>
      </c>
      <c r="I346" s="26">
        <v>12.05</v>
      </c>
      <c r="J346" s="29">
        <v>37</v>
      </c>
      <c r="K346" s="29">
        <f t="shared" si="30"/>
        <v>1.8499999999999999E-2</v>
      </c>
      <c r="L346" s="45">
        <f t="shared" si="26"/>
        <v>37377994.72568474</v>
      </c>
      <c r="M346" s="45">
        <f t="shared" si="27"/>
        <v>691492.90242516762</v>
      </c>
      <c r="O346" s="12" t="s">
        <v>56</v>
      </c>
      <c r="P346" s="3" t="s">
        <v>71</v>
      </c>
      <c r="Q346" s="3">
        <f t="shared" si="28"/>
        <v>6365</v>
      </c>
      <c r="R346" s="3" t="s">
        <v>71</v>
      </c>
      <c r="S346" s="3" t="s">
        <v>73</v>
      </c>
      <c r="T346" s="2" t="s">
        <v>71</v>
      </c>
      <c r="U346" s="23">
        <f t="shared" si="29"/>
        <v>691492.90242516762</v>
      </c>
      <c r="W346" s="2"/>
      <c r="X346" s="2"/>
      <c r="Y346" s="3"/>
      <c r="Z346" s="3"/>
      <c r="AA346" s="3"/>
    </row>
    <row r="347" spans="7:27" x14ac:dyDescent="0.3">
      <c r="G347" s="26">
        <v>6366</v>
      </c>
      <c r="H347" s="26">
        <v>17.600000000000001</v>
      </c>
      <c r="I347" s="26">
        <v>12.05</v>
      </c>
      <c r="J347" s="29">
        <v>37</v>
      </c>
      <c r="K347" s="29">
        <f t="shared" si="30"/>
        <v>1.8499999999999999E-2</v>
      </c>
      <c r="L347" s="45">
        <f t="shared" si="26"/>
        <v>37377994.72568474</v>
      </c>
      <c r="M347" s="45">
        <f t="shared" si="27"/>
        <v>691492.90242516762</v>
      </c>
      <c r="O347" s="12" t="s">
        <v>56</v>
      </c>
      <c r="P347" s="3" t="s">
        <v>71</v>
      </c>
      <c r="Q347" s="3">
        <f t="shared" si="28"/>
        <v>6366</v>
      </c>
      <c r="R347" s="3" t="s">
        <v>71</v>
      </c>
      <c r="S347" s="3" t="s">
        <v>73</v>
      </c>
      <c r="T347" s="2" t="s">
        <v>71</v>
      </c>
      <c r="U347" s="23">
        <f t="shared" si="29"/>
        <v>691492.90242516762</v>
      </c>
      <c r="W347" s="2"/>
      <c r="X347" s="2"/>
      <c r="Y347" s="3"/>
      <c r="Z347" s="3"/>
      <c r="AA347" s="3"/>
    </row>
    <row r="348" spans="7:27" x14ac:dyDescent="0.3">
      <c r="G348" s="26">
        <v>6367</v>
      </c>
      <c r="H348" s="26">
        <v>18.100000000000001</v>
      </c>
      <c r="I348" s="26">
        <v>12.05</v>
      </c>
      <c r="J348" s="29">
        <v>37</v>
      </c>
      <c r="K348" s="29">
        <f t="shared" si="30"/>
        <v>1.8499999999999999E-2</v>
      </c>
      <c r="L348" s="45">
        <f t="shared" si="26"/>
        <v>37377994.72568474</v>
      </c>
      <c r="M348" s="45">
        <f t="shared" si="27"/>
        <v>691492.90242516762</v>
      </c>
      <c r="O348" s="12" t="s">
        <v>56</v>
      </c>
      <c r="P348" s="3" t="s">
        <v>71</v>
      </c>
      <c r="Q348" s="3">
        <f t="shared" si="28"/>
        <v>6367</v>
      </c>
      <c r="R348" s="3" t="s">
        <v>71</v>
      </c>
      <c r="S348" s="3" t="s">
        <v>73</v>
      </c>
      <c r="T348" s="2" t="s">
        <v>71</v>
      </c>
      <c r="U348" s="23">
        <f t="shared" si="29"/>
        <v>691492.90242516762</v>
      </c>
      <c r="W348" s="2"/>
      <c r="X348" s="2"/>
      <c r="Y348" s="3"/>
      <c r="Z348" s="3"/>
      <c r="AA348" s="3"/>
    </row>
    <row r="349" spans="7:27" x14ac:dyDescent="0.3">
      <c r="G349" s="26">
        <v>6368</v>
      </c>
      <c r="H349" s="26">
        <v>18.600000000000001</v>
      </c>
      <c r="I349" s="26">
        <v>12.05</v>
      </c>
      <c r="J349" s="29">
        <v>37</v>
      </c>
      <c r="K349" s="29">
        <f t="shared" si="30"/>
        <v>1.8499999999999999E-2</v>
      </c>
      <c r="L349" s="45">
        <f t="shared" si="26"/>
        <v>37377994.72568474</v>
      </c>
      <c r="M349" s="45">
        <f t="shared" si="27"/>
        <v>691492.90242516762</v>
      </c>
      <c r="O349" s="12" t="s">
        <v>56</v>
      </c>
      <c r="P349" s="3" t="s">
        <v>71</v>
      </c>
      <c r="Q349" s="3">
        <f t="shared" si="28"/>
        <v>6368</v>
      </c>
      <c r="R349" s="3" t="s">
        <v>71</v>
      </c>
      <c r="S349" s="3" t="s">
        <v>73</v>
      </c>
      <c r="T349" s="2" t="s">
        <v>71</v>
      </c>
      <c r="U349" s="23">
        <f t="shared" si="29"/>
        <v>691492.90242516762</v>
      </c>
      <c r="W349" s="2"/>
      <c r="X349" s="2"/>
      <c r="Y349" s="3"/>
      <c r="Z349" s="3"/>
      <c r="AA349" s="3"/>
    </row>
    <row r="350" spans="7:27" x14ac:dyDescent="0.3">
      <c r="G350" s="26">
        <v>6369</v>
      </c>
      <c r="H350" s="26">
        <v>19.100000000000001</v>
      </c>
      <c r="I350" s="26">
        <v>12.05</v>
      </c>
      <c r="J350" s="29">
        <v>37</v>
      </c>
      <c r="K350" s="29">
        <f t="shared" si="30"/>
        <v>1.8499999999999999E-2</v>
      </c>
      <c r="L350" s="45">
        <f t="shared" si="26"/>
        <v>37377994.72568474</v>
      </c>
      <c r="M350" s="45">
        <f t="shared" si="27"/>
        <v>691492.90242516762</v>
      </c>
      <c r="O350" s="12" t="s">
        <v>56</v>
      </c>
      <c r="P350" s="3" t="s">
        <v>71</v>
      </c>
      <c r="Q350" s="3">
        <f t="shared" si="28"/>
        <v>6369</v>
      </c>
      <c r="R350" s="3" t="s">
        <v>71</v>
      </c>
      <c r="S350" s="3" t="s">
        <v>73</v>
      </c>
      <c r="T350" s="2" t="s">
        <v>71</v>
      </c>
      <c r="U350" s="23">
        <f t="shared" si="29"/>
        <v>691492.90242516762</v>
      </c>
      <c r="W350" s="2"/>
      <c r="X350" s="2"/>
      <c r="Y350" s="3"/>
      <c r="Z350" s="3"/>
      <c r="AA350" s="3"/>
    </row>
    <row r="351" spans="7:27" x14ac:dyDescent="0.3">
      <c r="G351" s="26">
        <v>6370</v>
      </c>
      <c r="H351" s="26">
        <v>19.600000000000001</v>
      </c>
      <c r="I351" s="26">
        <v>12.05</v>
      </c>
      <c r="J351" s="29">
        <v>37</v>
      </c>
      <c r="K351" s="29">
        <f t="shared" si="30"/>
        <v>1.8499999999999999E-2</v>
      </c>
      <c r="L351" s="45">
        <f t="shared" si="26"/>
        <v>37377994.72568474</v>
      </c>
      <c r="M351" s="45">
        <f t="shared" si="27"/>
        <v>691492.90242516762</v>
      </c>
      <c r="O351" s="12" t="s">
        <v>56</v>
      </c>
      <c r="P351" s="3" t="s">
        <v>71</v>
      </c>
      <c r="Q351" s="3">
        <f t="shared" si="28"/>
        <v>6370</v>
      </c>
      <c r="R351" s="3" t="s">
        <v>71</v>
      </c>
      <c r="S351" s="3" t="s">
        <v>73</v>
      </c>
      <c r="T351" s="2" t="s">
        <v>71</v>
      </c>
      <c r="U351" s="23">
        <f t="shared" si="29"/>
        <v>691492.90242516762</v>
      </c>
      <c r="W351" s="2"/>
      <c r="X351" s="2"/>
      <c r="Y351" s="3"/>
      <c r="Z351" s="3"/>
      <c r="AA351" s="3"/>
    </row>
    <row r="352" spans="7:27" x14ac:dyDescent="0.3">
      <c r="G352" s="26">
        <v>6371</v>
      </c>
      <c r="H352" s="26">
        <v>20.100000000000001</v>
      </c>
      <c r="I352" s="26">
        <v>12.05</v>
      </c>
      <c r="J352" s="29">
        <v>37</v>
      </c>
      <c r="K352" s="29">
        <f t="shared" si="30"/>
        <v>1.8499999999999999E-2</v>
      </c>
      <c r="L352" s="45">
        <f t="shared" si="26"/>
        <v>37377994.72568474</v>
      </c>
      <c r="M352" s="45">
        <f t="shared" si="27"/>
        <v>691492.90242516762</v>
      </c>
      <c r="O352" s="12" t="s">
        <v>56</v>
      </c>
      <c r="P352" s="3" t="s">
        <v>71</v>
      </c>
      <c r="Q352" s="3">
        <f t="shared" si="28"/>
        <v>6371</v>
      </c>
      <c r="R352" s="3" t="s">
        <v>71</v>
      </c>
      <c r="S352" s="3" t="s">
        <v>73</v>
      </c>
      <c r="T352" s="2" t="s">
        <v>71</v>
      </c>
      <c r="U352" s="23">
        <f t="shared" si="29"/>
        <v>691492.90242516762</v>
      </c>
      <c r="W352" s="2"/>
      <c r="X352" s="2"/>
      <c r="Y352" s="3"/>
      <c r="Z352" s="3"/>
      <c r="AA352" s="3"/>
    </row>
    <row r="353" spans="6:27" x14ac:dyDescent="0.3">
      <c r="G353" s="26">
        <v>6372</v>
      </c>
      <c r="H353" s="26">
        <v>20.6</v>
      </c>
      <c r="I353" s="26">
        <v>12.05</v>
      </c>
      <c r="J353" s="29">
        <v>37</v>
      </c>
      <c r="K353" s="29">
        <f t="shared" si="30"/>
        <v>1.8499999999999999E-2</v>
      </c>
      <c r="L353" s="45">
        <f t="shared" si="26"/>
        <v>37377994.72568474</v>
      </c>
      <c r="M353" s="45">
        <f t="shared" si="27"/>
        <v>691492.90242516762</v>
      </c>
      <c r="O353" s="12" t="s">
        <v>56</v>
      </c>
      <c r="P353" s="3" t="s">
        <v>71</v>
      </c>
      <c r="Q353" s="3">
        <f t="shared" si="28"/>
        <v>6372</v>
      </c>
      <c r="R353" s="3" t="s">
        <v>71</v>
      </c>
      <c r="S353" s="3" t="s">
        <v>73</v>
      </c>
      <c r="T353" s="2" t="s">
        <v>71</v>
      </c>
      <c r="U353" s="23">
        <f t="shared" si="29"/>
        <v>691492.90242516762</v>
      </c>
      <c r="W353" s="2"/>
      <c r="X353" s="2"/>
      <c r="Y353" s="3"/>
      <c r="Z353" s="3"/>
      <c r="AA353" s="3"/>
    </row>
    <row r="354" spans="6:27" x14ac:dyDescent="0.3">
      <c r="G354" s="26">
        <v>6373</v>
      </c>
      <c r="H354" s="26">
        <v>21.1</v>
      </c>
      <c r="I354" s="26">
        <v>12.05</v>
      </c>
      <c r="J354" s="29">
        <v>37</v>
      </c>
      <c r="K354" s="29">
        <f t="shared" si="30"/>
        <v>1.8499999999999999E-2</v>
      </c>
      <c r="L354" s="45">
        <f t="shared" si="26"/>
        <v>37377994.72568474</v>
      </c>
      <c r="M354" s="45">
        <f t="shared" si="27"/>
        <v>691492.90242516762</v>
      </c>
      <c r="O354" s="12" t="s">
        <v>56</v>
      </c>
      <c r="P354" s="3" t="s">
        <v>71</v>
      </c>
      <c r="Q354" s="3">
        <f t="shared" si="28"/>
        <v>6373</v>
      </c>
      <c r="R354" s="3" t="s">
        <v>71</v>
      </c>
      <c r="S354" s="3" t="s">
        <v>73</v>
      </c>
      <c r="T354" s="2" t="s">
        <v>71</v>
      </c>
      <c r="U354" s="23">
        <f t="shared" si="29"/>
        <v>691492.90242516762</v>
      </c>
      <c r="W354" s="2"/>
      <c r="X354" s="2"/>
      <c r="Y354" s="3"/>
      <c r="Z354" s="3"/>
      <c r="AA354" s="3"/>
    </row>
    <row r="355" spans="6:27" x14ac:dyDescent="0.3">
      <c r="G355" s="26">
        <v>6374</v>
      </c>
      <c r="H355" s="26">
        <v>21.6</v>
      </c>
      <c r="I355" s="26">
        <v>12.05</v>
      </c>
      <c r="J355" s="29">
        <v>37</v>
      </c>
      <c r="K355" s="29">
        <f t="shared" si="30"/>
        <v>1.8499999999999999E-2</v>
      </c>
      <c r="L355" s="45">
        <f t="shared" si="26"/>
        <v>37377994.72568474</v>
      </c>
      <c r="M355" s="45">
        <f t="shared" si="27"/>
        <v>691492.90242516762</v>
      </c>
      <c r="O355" s="12" t="s">
        <v>56</v>
      </c>
      <c r="P355" s="3" t="s">
        <v>71</v>
      </c>
      <c r="Q355" s="3">
        <f t="shared" si="28"/>
        <v>6374</v>
      </c>
      <c r="R355" s="3" t="s">
        <v>71</v>
      </c>
      <c r="S355" s="3" t="s">
        <v>73</v>
      </c>
      <c r="T355" s="2" t="s">
        <v>71</v>
      </c>
      <c r="U355" s="23">
        <f t="shared" si="29"/>
        <v>691492.90242516762</v>
      </c>
      <c r="W355" s="2"/>
      <c r="X355" s="2"/>
      <c r="Y355" s="3"/>
      <c r="Z355" s="3"/>
      <c r="AA355" s="3"/>
    </row>
    <row r="356" spans="6:27" x14ac:dyDescent="0.3">
      <c r="G356" s="26">
        <v>6375</v>
      </c>
      <c r="H356" s="26">
        <v>22.1</v>
      </c>
      <c r="I356" s="26">
        <v>12.05</v>
      </c>
      <c r="J356" s="29">
        <v>37</v>
      </c>
      <c r="K356" s="29">
        <f t="shared" si="30"/>
        <v>1.8499999999999999E-2</v>
      </c>
      <c r="L356" s="45">
        <f t="shared" si="26"/>
        <v>37377994.72568474</v>
      </c>
      <c r="M356" s="45">
        <f t="shared" si="27"/>
        <v>691492.90242516762</v>
      </c>
      <c r="O356" s="12" t="s">
        <v>56</v>
      </c>
      <c r="P356" s="3" t="s">
        <v>71</v>
      </c>
      <c r="Q356" s="3">
        <f t="shared" si="28"/>
        <v>6375</v>
      </c>
      <c r="R356" s="3" t="s">
        <v>71</v>
      </c>
      <c r="S356" s="3" t="s">
        <v>73</v>
      </c>
      <c r="T356" s="2" t="s">
        <v>71</v>
      </c>
      <c r="U356" s="23">
        <f t="shared" si="29"/>
        <v>691492.90242516762</v>
      </c>
      <c r="W356" s="2"/>
      <c r="X356" s="2"/>
      <c r="Y356" s="3"/>
      <c r="Z356" s="3"/>
      <c r="AA356" s="3"/>
    </row>
    <row r="357" spans="6:27" x14ac:dyDescent="0.3">
      <c r="G357" s="26">
        <v>6376</v>
      </c>
      <c r="H357" s="26">
        <v>22.6</v>
      </c>
      <c r="I357" s="26">
        <v>12.05</v>
      </c>
      <c r="J357" s="29">
        <v>37</v>
      </c>
      <c r="K357" s="29">
        <f t="shared" si="30"/>
        <v>1.8499999999999999E-2</v>
      </c>
      <c r="L357" s="45">
        <f t="shared" si="26"/>
        <v>37377994.72568474</v>
      </c>
      <c r="M357" s="45">
        <f t="shared" si="27"/>
        <v>691492.90242516762</v>
      </c>
      <c r="O357" s="12" t="s">
        <v>56</v>
      </c>
      <c r="P357" s="3" t="s">
        <v>71</v>
      </c>
      <c r="Q357" s="3">
        <f t="shared" si="28"/>
        <v>6376</v>
      </c>
      <c r="R357" s="3" t="s">
        <v>71</v>
      </c>
      <c r="S357" s="3" t="s">
        <v>73</v>
      </c>
      <c r="T357" s="2" t="s">
        <v>71</v>
      </c>
      <c r="U357" s="23">
        <f t="shared" si="29"/>
        <v>691492.90242516762</v>
      </c>
      <c r="W357" s="2"/>
      <c r="X357" s="2"/>
      <c r="Y357" s="3"/>
      <c r="Z357" s="3"/>
      <c r="AA357" s="3"/>
    </row>
    <row r="358" spans="6:27" x14ac:dyDescent="0.3">
      <c r="G358" s="26">
        <v>4866</v>
      </c>
      <c r="H358" s="26">
        <v>23.1</v>
      </c>
      <c r="I358" s="26">
        <v>12.05</v>
      </c>
      <c r="J358" s="29">
        <v>37</v>
      </c>
      <c r="K358" s="29">
        <f t="shared" si="30"/>
        <v>0</v>
      </c>
      <c r="L358" s="45">
        <f t="shared" si="26"/>
        <v>37377994.72568474</v>
      </c>
      <c r="M358" s="45">
        <f t="shared" si="27"/>
        <v>0</v>
      </c>
      <c r="O358" s="12" t="s">
        <v>56</v>
      </c>
      <c r="P358" s="3" t="s">
        <v>71</v>
      </c>
      <c r="Q358" s="3">
        <f t="shared" si="28"/>
        <v>4866</v>
      </c>
      <c r="R358" s="3" t="s">
        <v>71</v>
      </c>
      <c r="S358" s="3" t="s">
        <v>73</v>
      </c>
      <c r="T358" s="2" t="s">
        <v>71</v>
      </c>
      <c r="U358" s="23">
        <f t="shared" si="29"/>
        <v>0</v>
      </c>
      <c r="W358" s="2"/>
      <c r="X358" s="2"/>
      <c r="Y358" s="3"/>
      <c r="Z358" s="3"/>
      <c r="AA358" s="3"/>
    </row>
    <row r="359" spans="6:27" x14ac:dyDescent="0.3">
      <c r="G359" s="26">
        <v>605</v>
      </c>
      <c r="H359" s="26">
        <v>-23.1</v>
      </c>
      <c r="I359" s="26">
        <v>19.28</v>
      </c>
      <c r="J359" s="29">
        <v>37</v>
      </c>
      <c r="K359" s="29">
        <f t="shared" si="30"/>
        <v>0</v>
      </c>
      <c r="L359" s="45">
        <f t="shared" si="26"/>
        <v>171769381.75563297</v>
      </c>
      <c r="M359" s="45">
        <f t="shared" si="27"/>
        <v>0</v>
      </c>
      <c r="O359" s="12" t="s">
        <v>56</v>
      </c>
      <c r="P359" s="3" t="s">
        <v>71</v>
      </c>
      <c r="Q359" s="3">
        <f t="shared" si="28"/>
        <v>605</v>
      </c>
      <c r="R359" s="3" t="s">
        <v>71</v>
      </c>
      <c r="S359" s="3" t="s">
        <v>73</v>
      </c>
      <c r="T359" s="2" t="s">
        <v>71</v>
      </c>
      <c r="U359" s="23">
        <f t="shared" si="29"/>
        <v>0</v>
      </c>
      <c r="W359" s="2"/>
      <c r="X359" s="2"/>
      <c r="Y359" s="3"/>
      <c r="Z359" s="3"/>
      <c r="AA359" s="3"/>
    </row>
    <row r="360" spans="6:27" x14ac:dyDescent="0.3">
      <c r="G360" s="26">
        <v>1013</v>
      </c>
      <c r="H360" s="26">
        <v>-16.100000000000001</v>
      </c>
      <c r="I360" s="26">
        <v>19.28</v>
      </c>
      <c r="J360" s="29">
        <v>37</v>
      </c>
      <c r="K360" s="29">
        <v>1.8499999999999999E-2</v>
      </c>
      <c r="L360" s="45">
        <f t="shared" si="26"/>
        <v>171769381.75563297</v>
      </c>
      <c r="M360" s="45">
        <f t="shared" si="27"/>
        <v>3177733.5624792096</v>
      </c>
      <c r="O360" s="12" t="s">
        <v>56</v>
      </c>
      <c r="P360" s="3" t="s">
        <v>71</v>
      </c>
      <c r="Q360" s="3">
        <f t="shared" si="28"/>
        <v>1013</v>
      </c>
      <c r="R360" s="3" t="s">
        <v>71</v>
      </c>
      <c r="S360" s="3" t="s">
        <v>73</v>
      </c>
      <c r="T360" s="2" t="s">
        <v>71</v>
      </c>
      <c r="U360" s="23">
        <f t="shared" si="29"/>
        <v>3177733.5624792096</v>
      </c>
      <c r="W360" s="2"/>
      <c r="X360" s="2"/>
      <c r="Y360" s="3"/>
      <c r="Z360" s="3"/>
      <c r="AA360" s="3"/>
    </row>
    <row r="361" spans="6:27" x14ac:dyDescent="0.3">
      <c r="F361" s="3"/>
      <c r="G361" s="26">
        <v>2162</v>
      </c>
      <c r="H361" s="26">
        <v>-16.600000000000001</v>
      </c>
      <c r="I361" s="26">
        <v>19.28</v>
      </c>
      <c r="J361" s="29">
        <v>37</v>
      </c>
      <c r="K361" s="29">
        <f>IF(AND(I361=I360,I361=I362),(H362-H360)/2*J361*10^-3,0)*(-1)</f>
        <v>1.8499999999999999E-2</v>
      </c>
      <c r="L361" s="45">
        <f t="shared" si="26"/>
        <v>171769381.75563297</v>
      </c>
      <c r="M361" s="45">
        <f>$L361*$K361</f>
        <v>3177733.5624792096</v>
      </c>
      <c r="O361" s="12" t="s">
        <v>56</v>
      </c>
      <c r="P361" s="3" t="s">
        <v>71</v>
      </c>
      <c r="Q361" s="3">
        <f t="shared" si="28"/>
        <v>2162</v>
      </c>
      <c r="R361" s="3" t="s">
        <v>71</v>
      </c>
      <c r="S361" s="3" t="s">
        <v>73</v>
      </c>
      <c r="T361" s="2" t="s">
        <v>71</v>
      </c>
      <c r="U361" s="23">
        <f t="shared" si="29"/>
        <v>3177733.5624792096</v>
      </c>
      <c r="W361" s="2"/>
      <c r="X361" s="2"/>
      <c r="Y361" s="3"/>
      <c r="Z361" s="3"/>
      <c r="AA361" s="3"/>
    </row>
    <row r="362" spans="6:27" x14ac:dyDescent="0.3">
      <c r="G362" s="26">
        <v>2163</v>
      </c>
      <c r="H362" s="26">
        <v>-17.100000000000001</v>
      </c>
      <c r="I362" s="26">
        <v>19.28</v>
      </c>
      <c r="J362" s="29">
        <v>37</v>
      </c>
      <c r="K362" s="29">
        <f t="shared" ref="K362:K372" si="31">IF(AND(I362=I361,I362=I363),(H363-H361)/2*J362*10^-3,0)*(-1)</f>
        <v>1.8499999999999999E-2</v>
      </c>
      <c r="L362" s="45">
        <f t="shared" si="26"/>
        <v>171769381.75563297</v>
      </c>
      <c r="M362" s="45">
        <f t="shared" si="27"/>
        <v>3177733.5624792096</v>
      </c>
      <c r="O362" s="12" t="s">
        <v>56</v>
      </c>
      <c r="P362" s="3" t="s">
        <v>71</v>
      </c>
      <c r="Q362" s="3">
        <f t="shared" si="28"/>
        <v>2163</v>
      </c>
      <c r="R362" s="3" t="s">
        <v>71</v>
      </c>
      <c r="S362" s="3" t="s">
        <v>73</v>
      </c>
      <c r="T362" s="2" t="s">
        <v>71</v>
      </c>
      <c r="U362" s="23">
        <f t="shared" si="29"/>
        <v>3177733.5624792096</v>
      </c>
      <c r="W362" s="2"/>
      <c r="X362" s="2"/>
      <c r="Y362" s="3"/>
      <c r="Z362" s="3"/>
      <c r="AA362" s="3"/>
    </row>
    <row r="363" spans="6:27" x14ac:dyDescent="0.3">
      <c r="G363" s="26">
        <v>2164</v>
      </c>
      <c r="H363" s="26">
        <v>-17.600000000000001</v>
      </c>
      <c r="I363" s="26">
        <v>19.28</v>
      </c>
      <c r="J363" s="29">
        <v>37</v>
      </c>
      <c r="K363" s="29">
        <f t="shared" si="31"/>
        <v>1.8499999999999999E-2</v>
      </c>
      <c r="L363" s="45">
        <f t="shared" si="26"/>
        <v>171769381.75563297</v>
      </c>
      <c r="M363" s="45">
        <f t="shared" si="27"/>
        <v>3177733.5624792096</v>
      </c>
      <c r="O363" s="12" t="s">
        <v>56</v>
      </c>
      <c r="P363" s="3" t="s">
        <v>71</v>
      </c>
      <c r="Q363" s="3">
        <f t="shared" si="28"/>
        <v>2164</v>
      </c>
      <c r="R363" s="3" t="s">
        <v>71</v>
      </c>
      <c r="S363" s="3" t="s">
        <v>73</v>
      </c>
      <c r="T363" s="2" t="s">
        <v>71</v>
      </c>
      <c r="U363" s="23">
        <f t="shared" si="29"/>
        <v>3177733.5624792096</v>
      </c>
      <c r="W363" s="2"/>
      <c r="X363" s="2"/>
      <c r="Y363" s="3"/>
      <c r="Z363" s="3"/>
      <c r="AA363" s="3"/>
    </row>
    <row r="364" spans="6:27" x14ac:dyDescent="0.3">
      <c r="G364" s="26">
        <v>2165</v>
      </c>
      <c r="H364" s="26">
        <v>-18.100000000000001</v>
      </c>
      <c r="I364" s="26">
        <v>19.28</v>
      </c>
      <c r="J364" s="29">
        <v>37</v>
      </c>
      <c r="K364" s="29">
        <f t="shared" si="31"/>
        <v>1.8499999999999999E-2</v>
      </c>
      <c r="L364" s="45">
        <f t="shared" si="26"/>
        <v>171769381.75563297</v>
      </c>
      <c r="M364" s="45">
        <f t="shared" si="27"/>
        <v>3177733.5624792096</v>
      </c>
      <c r="O364" s="12" t="s">
        <v>56</v>
      </c>
      <c r="P364" s="3" t="s">
        <v>71</v>
      </c>
      <c r="Q364" s="3">
        <f t="shared" si="28"/>
        <v>2165</v>
      </c>
      <c r="R364" s="3" t="s">
        <v>71</v>
      </c>
      <c r="S364" s="3" t="s">
        <v>73</v>
      </c>
      <c r="T364" s="2" t="s">
        <v>71</v>
      </c>
      <c r="U364" s="23">
        <f t="shared" si="29"/>
        <v>3177733.5624792096</v>
      </c>
      <c r="W364" s="2"/>
      <c r="X364" s="2"/>
      <c r="Y364" s="3"/>
      <c r="Z364" s="3"/>
      <c r="AA364" s="3"/>
    </row>
    <row r="365" spans="6:27" x14ac:dyDescent="0.3">
      <c r="G365" s="26">
        <v>2166</v>
      </c>
      <c r="H365" s="26">
        <v>-18.600000000000001</v>
      </c>
      <c r="I365" s="26">
        <v>19.28</v>
      </c>
      <c r="J365" s="29">
        <v>37</v>
      </c>
      <c r="K365" s="29">
        <f t="shared" si="31"/>
        <v>1.8499999999999999E-2</v>
      </c>
      <c r="L365" s="45">
        <f t="shared" si="26"/>
        <v>171769381.75563297</v>
      </c>
      <c r="M365" s="45">
        <f t="shared" si="27"/>
        <v>3177733.5624792096</v>
      </c>
      <c r="O365" s="12" t="s">
        <v>56</v>
      </c>
      <c r="P365" s="3" t="s">
        <v>71</v>
      </c>
      <c r="Q365" s="3">
        <f t="shared" si="28"/>
        <v>2166</v>
      </c>
      <c r="R365" s="3" t="s">
        <v>71</v>
      </c>
      <c r="S365" s="3" t="s">
        <v>73</v>
      </c>
      <c r="T365" s="2" t="s">
        <v>71</v>
      </c>
      <c r="U365" s="23">
        <f t="shared" si="29"/>
        <v>3177733.5624792096</v>
      </c>
      <c r="W365" s="2"/>
      <c r="X365" s="2"/>
      <c r="Y365" s="3"/>
      <c r="Z365" s="3"/>
      <c r="AA365" s="3"/>
    </row>
    <row r="366" spans="6:27" x14ac:dyDescent="0.3">
      <c r="G366" s="26">
        <v>2167</v>
      </c>
      <c r="H366" s="26">
        <v>-19.100000000000001</v>
      </c>
      <c r="I366" s="26">
        <v>19.28</v>
      </c>
      <c r="J366" s="29">
        <v>37</v>
      </c>
      <c r="K366" s="29">
        <f t="shared" si="31"/>
        <v>1.8499999999999999E-2</v>
      </c>
      <c r="L366" s="45">
        <f t="shared" si="26"/>
        <v>171769381.75563297</v>
      </c>
      <c r="M366" s="45">
        <f t="shared" si="27"/>
        <v>3177733.5624792096</v>
      </c>
      <c r="O366" s="12" t="s">
        <v>56</v>
      </c>
      <c r="P366" s="3" t="s">
        <v>71</v>
      </c>
      <c r="Q366" s="3">
        <f t="shared" si="28"/>
        <v>2167</v>
      </c>
      <c r="R366" s="3" t="s">
        <v>71</v>
      </c>
      <c r="S366" s="3" t="s">
        <v>73</v>
      </c>
      <c r="T366" s="2" t="s">
        <v>71</v>
      </c>
      <c r="U366" s="23">
        <f t="shared" si="29"/>
        <v>3177733.5624792096</v>
      </c>
      <c r="W366" s="2"/>
      <c r="X366" s="2"/>
      <c r="Y366" s="3"/>
      <c r="Z366" s="3"/>
      <c r="AA366" s="3"/>
    </row>
    <row r="367" spans="6:27" x14ac:dyDescent="0.3">
      <c r="G367" s="26">
        <v>2168</v>
      </c>
      <c r="H367" s="26">
        <v>-19.600000000000001</v>
      </c>
      <c r="I367" s="26">
        <v>19.28</v>
      </c>
      <c r="J367" s="29">
        <v>37</v>
      </c>
      <c r="K367" s="29">
        <f t="shared" si="31"/>
        <v>1.8499999999999999E-2</v>
      </c>
      <c r="L367" s="45">
        <f t="shared" si="26"/>
        <v>171769381.75563297</v>
      </c>
      <c r="M367" s="45">
        <f t="shared" si="27"/>
        <v>3177733.5624792096</v>
      </c>
      <c r="O367" s="12" t="s">
        <v>56</v>
      </c>
      <c r="P367" s="3" t="s">
        <v>71</v>
      </c>
      <c r="Q367" s="3">
        <f t="shared" si="28"/>
        <v>2168</v>
      </c>
      <c r="R367" s="3" t="s">
        <v>71</v>
      </c>
      <c r="S367" s="3" t="s">
        <v>73</v>
      </c>
      <c r="T367" s="2" t="s">
        <v>71</v>
      </c>
      <c r="U367" s="23">
        <f t="shared" si="29"/>
        <v>3177733.5624792096</v>
      </c>
      <c r="W367" s="2"/>
      <c r="X367" s="2"/>
      <c r="Y367" s="3"/>
      <c r="Z367" s="3"/>
      <c r="AA367" s="3"/>
    </row>
    <row r="368" spans="6:27" x14ac:dyDescent="0.3">
      <c r="G368" s="26">
        <v>2169</v>
      </c>
      <c r="H368" s="26">
        <v>-20.100000000000001</v>
      </c>
      <c r="I368" s="26">
        <v>19.28</v>
      </c>
      <c r="J368" s="29">
        <v>37</v>
      </c>
      <c r="K368" s="29">
        <f t="shared" si="31"/>
        <v>1.8499999999999999E-2</v>
      </c>
      <c r="L368" s="45">
        <f t="shared" si="26"/>
        <v>171769381.75563297</v>
      </c>
      <c r="M368" s="45">
        <f t="shared" si="27"/>
        <v>3177733.5624792096</v>
      </c>
      <c r="O368" s="12" t="s">
        <v>56</v>
      </c>
      <c r="P368" s="3" t="s">
        <v>71</v>
      </c>
      <c r="Q368" s="3">
        <f t="shared" si="28"/>
        <v>2169</v>
      </c>
      <c r="R368" s="3" t="s">
        <v>71</v>
      </c>
      <c r="S368" s="3" t="s">
        <v>73</v>
      </c>
      <c r="T368" s="2" t="s">
        <v>71</v>
      </c>
      <c r="U368" s="23">
        <f t="shared" si="29"/>
        <v>3177733.5624792096</v>
      </c>
      <c r="W368" s="2"/>
      <c r="X368" s="2"/>
      <c r="Y368" s="3"/>
      <c r="Z368" s="3"/>
      <c r="AA368" s="3"/>
    </row>
    <row r="369" spans="7:27" x14ac:dyDescent="0.3">
      <c r="G369" s="26">
        <v>2170</v>
      </c>
      <c r="H369" s="26">
        <v>-20.6</v>
      </c>
      <c r="I369" s="26">
        <v>19.28</v>
      </c>
      <c r="J369" s="29">
        <v>37</v>
      </c>
      <c r="K369" s="29">
        <f t="shared" si="31"/>
        <v>1.8499999999999999E-2</v>
      </c>
      <c r="L369" s="45">
        <f t="shared" si="26"/>
        <v>171769381.75563297</v>
      </c>
      <c r="M369" s="45">
        <f t="shared" si="27"/>
        <v>3177733.5624792096</v>
      </c>
      <c r="O369" s="12" t="s">
        <v>56</v>
      </c>
      <c r="P369" s="3" t="s">
        <v>71</v>
      </c>
      <c r="Q369" s="3">
        <f t="shared" si="28"/>
        <v>2170</v>
      </c>
      <c r="R369" s="3" t="s">
        <v>71</v>
      </c>
      <c r="S369" s="3" t="s">
        <v>73</v>
      </c>
      <c r="T369" s="2" t="s">
        <v>71</v>
      </c>
      <c r="U369" s="23">
        <f t="shared" si="29"/>
        <v>3177733.5624792096</v>
      </c>
      <c r="W369" s="2"/>
      <c r="X369" s="2"/>
      <c r="Y369" s="3"/>
      <c r="Z369" s="3"/>
      <c r="AA369" s="3"/>
    </row>
    <row r="370" spans="7:27" x14ac:dyDescent="0.3">
      <c r="G370" s="26">
        <v>2171</v>
      </c>
      <c r="H370" s="26">
        <v>-21.1</v>
      </c>
      <c r="I370" s="26">
        <v>19.28</v>
      </c>
      <c r="J370" s="29">
        <v>37</v>
      </c>
      <c r="K370" s="29">
        <f t="shared" si="31"/>
        <v>1.8499999999999999E-2</v>
      </c>
      <c r="L370" s="45">
        <f t="shared" si="26"/>
        <v>171769381.75563297</v>
      </c>
      <c r="M370" s="45">
        <f t="shared" si="27"/>
        <v>3177733.5624792096</v>
      </c>
      <c r="O370" s="12" t="s">
        <v>56</v>
      </c>
      <c r="P370" s="3" t="s">
        <v>71</v>
      </c>
      <c r="Q370" s="3">
        <f t="shared" si="28"/>
        <v>2171</v>
      </c>
      <c r="R370" s="3" t="s">
        <v>71</v>
      </c>
      <c r="S370" s="3" t="s">
        <v>73</v>
      </c>
      <c r="T370" s="2" t="s">
        <v>71</v>
      </c>
      <c r="U370" s="23">
        <f t="shared" si="29"/>
        <v>3177733.5624792096</v>
      </c>
      <c r="W370" s="2"/>
      <c r="X370" s="2"/>
      <c r="Y370" s="3"/>
      <c r="Z370" s="3"/>
      <c r="AA370" s="3"/>
    </row>
    <row r="371" spans="7:27" x14ac:dyDescent="0.3">
      <c r="G371" s="26">
        <v>2172</v>
      </c>
      <c r="H371" s="26">
        <v>-21.6</v>
      </c>
      <c r="I371" s="26">
        <v>19.28</v>
      </c>
      <c r="J371" s="29">
        <v>37</v>
      </c>
      <c r="K371" s="29">
        <f t="shared" si="31"/>
        <v>1.8499999999999999E-2</v>
      </c>
      <c r="L371" s="45">
        <f t="shared" si="26"/>
        <v>171769381.75563297</v>
      </c>
      <c r="M371" s="45">
        <f t="shared" si="27"/>
        <v>3177733.5624792096</v>
      </c>
      <c r="O371" s="12" t="s">
        <v>56</v>
      </c>
      <c r="P371" s="3" t="s">
        <v>71</v>
      </c>
      <c r="Q371" s="3">
        <f t="shared" si="28"/>
        <v>2172</v>
      </c>
      <c r="R371" s="3" t="s">
        <v>71</v>
      </c>
      <c r="S371" s="3" t="s">
        <v>73</v>
      </c>
      <c r="T371" s="2" t="s">
        <v>71</v>
      </c>
      <c r="U371" s="23">
        <f t="shared" si="29"/>
        <v>3177733.5624792096</v>
      </c>
      <c r="W371" s="2"/>
      <c r="X371" s="2"/>
      <c r="Y371" s="3"/>
      <c r="Z371" s="3"/>
      <c r="AA371" s="3"/>
    </row>
    <row r="372" spans="7:27" x14ac:dyDescent="0.3">
      <c r="G372" s="26">
        <v>2173</v>
      </c>
      <c r="H372" s="26">
        <v>-22.1</v>
      </c>
      <c r="I372" s="26">
        <v>19.28</v>
      </c>
      <c r="J372" s="29">
        <v>37</v>
      </c>
      <c r="K372" s="29">
        <f t="shared" si="31"/>
        <v>1.8499999999999999E-2</v>
      </c>
      <c r="L372" s="45">
        <f t="shared" si="26"/>
        <v>171769381.75563297</v>
      </c>
      <c r="M372" s="45">
        <f t="shared" si="27"/>
        <v>3177733.5624792096</v>
      </c>
      <c r="O372" s="12" t="s">
        <v>56</v>
      </c>
      <c r="P372" s="3" t="s">
        <v>71</v>
      </c>
      <c r="Q372" s="3">
        <f t="shared" si="28"/>
        <v>2173</v>
      </c>
      <c r="R372" s="3" t="s">
        <v>71</v>
      </c>
      <c r="S372" s="3" t="s">
        <v>73</v>
      </c>
      <c r="T372" s="2" t="s">
        <v>71</v>
      </c>
      <c r="U372" s="23">
        <f t="shared" si="29"/>
        <v>3177733.5624792096</v>
      </c>
      <c r="W372" s="2"/>
      <c r="X372" s="2"/>
      <c r="Y372" s="3"/>
      <c r="Z372" s="3"/>
      <c r="AA372" s="3"/>
    </row>
    <row r="373" spans="7:27" x14ac:dyDescent="0.3">
      <c r="G373" s="26">
        <v>2174</v>
      </c>
      <c r="H373" s="26">
        <v>-22.6</v>
      </c>
      <c r="I373" s="26">
        <v>19.28</v>
      </c>
      <c r="J373" s="29">
        <v>37</v>
      </c>
      <c r="K373" s="29">
        <v>1.8499999999999999E-2</v>
      </c>
      <c r="L373" s="45">
        <f t="shared" si="26"/>
        <v>171769381.75563297</v>
      </c>
      <c r="M373" s="45">
        <f t="shared" si="27"/>
        <v>3177733.5624792096</v>
      </c>
      <c r="O373" s="12" t="s">
        <v>56</v>
      </c>
      <c r="P373" s="3" t="s">
        <v>71</v>
      </c>
      <c r="Q373" s="3">
        <f t="shared" si="28"/>
        <v>2174</v>
      </c>
      <c r="R373" s="3" t="s">
        <v>71</v>
      </c>
      <c r="S373" s="3" t="s">
        <v>73</v>
      </c>
      <c r="T373" s="2" t="s">
        <v>71</v>
      </c>
      <c r="U373" s="23">
        <f t="shared" si="29"/>
        <v>3177733.5624792096</v>
      </c>
      <c r="W373" s="2"/>
      <c r="X373" s="2"/>
      <c r="Y373" s="3"/>
      <c r="Z373" s="3"/>
      <c r="AA373" s="3"/>
    </row>
    <row r="374" spans="7:27" x14ac:dyDescent="0.3">
      <c r="G374" s="26">
        <v>5032</v>
      </c>
      <c r="H374" s="26">
        <v>23.1</v>
      </c>
      <c r="I374" s="26">
        <v>19.28</v>
      </c>
      <c r="J374" s="29">
        <v>37</v>
      </c>
      <c r="K374" s="29">
        <v>1.7600000000000001E-2</v>
      </c>
      <c r="L374" s="45">
        <f t="shared" si="26"/>
        <v>171769381.75563297</v>
      </c>
      <c r="M374" s="45">
        <f t="shared" si="27"/>
        <v>3023141.1188991405</v>
      </c>
      <c r="O374" s="12" t="s">
        <v>56</v>
      </c>
      <c r="P374" s="3" t="s">
        <v>71</v>
      </c>
      <c r="Q374" s="3">
        <f t="shared" si="28"/>
        <v>5032</v>
      </c>
      <c r="R374" s="3" t="s">
        <v>71</v>
      </c>
      <c r="S374" s="3" t="s">
        <v>73</v>
      </c>
      <c r="T374" s="2" t="s">
        <v>71</v>
      </c>
      <c r="U374" s="23">
        <f t="shared" si="29"/>
        <v>3023141.1188991405</v>
      </c>
      <c r="W374" s="2"/>
      <c r="X374" s="2"/>
      <c r="Y374" s="3"/>
      <c r="Z374" s="3"/>
      <c r="AA374" s="3"/>
    </row>
    <row r="375" spans="7:27" x14ac:dyDescent="0.3">
      <c r="G375" s="26">
        <v>5440</v>
      </c>
      <c r="H375" s="26">
        <v>16.100000000000001</v>
      </c>
      <c r="I375" s="26">
        <v>19.28</v>
      </c>
      <c r="J375" s="29">
        <v>37</v>
      </c>
      <c r="K375" s="29">
        <v>1.8499999999999999E-2</v>
      </c>
      <c r="L375" s="45">
        <f t="shared" si="26"/>
        <v>171769381.75563297</v>
      </c>
      <c r="M375" s="45">
        <f t="shared" si="27"/>
        <v>3177733.5624792096</v>
      </c>
      <c r="O375" s="12" t="s">
        <v>56</v>
      </c>
      <c r="P375" s="3" t="s">
        <v>71</v>
      </c>
      <c r="Q375" s="3">
        <f t="shared" si="28"/>
        <v>5440</v>
      </c>
      <c r="R375" s="3" t="s">
        <v>71</v>
      </c>
      <c r="S375" s="3" t="s">
        <v>73</v>
      </c>
      <c r="T375" s="2" t="s">
        <v>71</v>
      </c>
      <c r="U375" s="23">
        <f t="shared" si="29"/>
        <v>3177733.5624792096</v>
      </c>
      <c r="W375" s="2"/>
      <c r="X375" s="2"/>
      <c r="Y375" s="3"/>
      <c r="Z375" s="3"/>
      <c r="AA375" s="3"/>
    </row>
    <row r="376" spans="7:27" x14ac:dyDescent="0.3">
      <c r="G376" s="26">
        <v>6472</v>
      </c>
      <c r="H376" s="26">
        <v>16.600000000000001</v>
      </c>
      <c r="I376" s="26">
        <v>19.28</v>
      </c>
      <c r="J376" s="29">
        <v>37</v>
      </c>
      <c r="K376" s="29">
        <f t="shared" ref="K376:K388" si="32">IF(AND(I376=I375,I376=I377),(H377-H375)/2*J376*10^-3,0)</f>
        <v>1.8499999999999999E-2</v>
      </c>
      <c r="L376" s="45">
        <f t="shared" si="26"/>
        <v>171769381.75563297</v>
      </c>
      <c r="M376" s="45">
        <f t="shared" si="27"/>
        <v>3177733.5624792096</v>
      </c>
      <c r="O376" s="12" t="s">
        <v>56</v>
      </c>
      <c r="P376" s="3" t="s">
        <v>71</v>
      </c>
      <c r="Q376" s="3">
        <f t="shared" si="28"/>
        <v>6472</v>
      </c>
      <c r="R376" s="3" t="s">
        <v>71</v>
      </c>
      <c r="S376" s="3" t="s">
        <v>73</v>
      </c>
      <c r="T376" s="2" t="s">
        <v>71</v>
      </c>
      <c r="U376" s="23">
        <f t="shared" si="29"/>
        <v>3177733.5624792096</v>
      </c>
      <c r="W376" s="2"/>
      <c r="X376" s="2"/>
      <c r="Y376" s="3"/>
      <c r="Z376" s="3"/>
      <c r="AA376" s="3"/>
    </row>
    <row r="377" spans="7:27" x14ac:dyDescent="0.3">
      <c r="G377" s="26">
        <v>6473</v>
      </c>
      <c r="H377" s="26">
        <v>17.100000000000001</v>
      </c>
      <c r="I377" s="26">
        <v>19.28</v>
      </c>
      <c r="J377" s="29">
        <v>37</v>
      </c>
      <c r="K377" s="29">
        <f t="shared" si="32"/>
        <v>1.8499999999999999E-2</v>
      </c>
      <c r="L377" s="45">
        <f t="shared" si="26"/>
        <v>171769381.75563297</v>
      </c>
      <c r="M377" s="45">
        <f t="shared" si="27"/>
        <v>3177733.5624792096</v>
      </c>
      <c r="O377" s="12" t="s">
        <v>56</v>
      </c>
      <c r="P377" s="3" t="s">
        <v>71</v>
      </c>
      <c r="Q377" s="3">
        <f t="shared" si="28"/>
        <v>6473</v>
      </c>
      <c r="R377" s="3" t="s">
        <v>71</v>
      </c>
      <c r="S377" s="3" t="s">
        <v>73</v>
      </c>
      <c r="T377" s="2" t="s">
        <v>71</v>
      </c>
      <c r="U377" s="23">
        <f t="shared" si="29"/>
        <v>3177733.5624792096</v>
      </c>
      <c r="W377" s="2"/>
      <c r="X377" s="2"/>
      <c r="Y377" s="3"/>
      <c r="Z377" s="3"/>
      <c r="AA377" s="3"/>
    </row>
    <row r="378" spans="7:27" x14ac:dyDescent="0.3">
      <c r="G378" s="26">
        <v>6474</v>
      </c>
      <c r="H378" s="26">
        <v>17.600000000000001</v>
      </c>
      <c r="I378" s="26">
        <v>19.28</v>
      </c>
      <c r="J378" s="29">
        <v>37</v>
      </c>
      <c r="K378" s="29">
        <f t="shared" si="32"/>
        <v>1.8499999999999999E-2</v>
      </c>
      <c r="L378" s="45">
        <f t="shared" si="26"/>
        <v>171769381.75563297</v>
      </c>
      <c r="M378" s="45">
        <f t="shared" si="27"/>
        <v>3177733.5624792096</v>
      </c>
      <c r="O378" s="12" t="s">
        <v>56</v>
      </c>
      <c r="P378" s="3" t="s">
        <v>71</v>
      </c>
      <c r="Q378" s="3">
        <f t="shared" si="28"/>
        <v>6474</v>
      </c>
      <c r="R378" s="3" t="s">
        <v>71</v>
      </c>
      <c r="S378" s="3" t="s">
        <v>73</v>
      </c>
      <c r="T378" s="2" t="s">
        <v>71</v>
      </c>
      <c r="U378" s="23">
        <f t="shared" si="29"/>
        <v>3177733.5624792096</v>
      </c>
      <c r="W378" s="2"/>
      <c r="X378" s="2"/>
      <c r="Y378" s="3"/>
      <c r="Z378" s="3"/>
      <c r="AA378" s="3"/>
    </row>
    <row r="379" spans="7:27" x14ac:dyDescent="0.3">
      <c r="G379" s="26">
        <v>6475</v>
      </c>
      <c r="H379" s="26">
        <v>18.100000000000001</v>
      </c>
      <c r="I379" s="26">
        <v>19.28</v>
      </c>
      <c r="J379" s="29">
        <v>37</v>
      </c>
      <c r="K379" s="29">
        <f t="shared" si="32"/>
        <v>1.8499999999999999E-2</v>
      </c>
      <c r="L379" s="45">
        <f t="shared" si="26"/>
        <v>171769381.75563297</v>
      </c>
      <c r="M379" s="45">
        <f t="shared" si="27"/>
        <v>3177733.5624792096</v>
      </c>
      <c r="O379" s="12" t="s">
        <v>56</v>
      </c>
      <c r="P379" s="3" t="s">
        <v>71</v>
      </c>
      <c r="Q379" s="3">
        <f t="shared" si="28"/>
        <v>6475</v>
      </c>
      <c r="R379" s="3" t="s">
        <v>71</v>
      </c>
      <c r="S379" s="3" t="s">
        <v>73</v>
      </c>
      <c r="T379" s="2" t="s">
        <v>71</v>
      </c>
      <c r="U379" s="23">
        <f t="shared" si="29"/>
        <v>3177733.5624792096</v>
      </c>
      <c r="W379" s="2"/>
      <c r="X379" s="2"/>
      <c r="Y379" s="3"/>
      <c r="Z379" s="3"/>
      <c r="AA379" s="3"/>
    </row>
    <row r="380" spans="7:27" x14ac:dyDescent="0.3">
      <c r="G380" s="26">
        <v>6476</v>
      </c>
      <c r="H380" s="26">
        <v>18.600000000000001</v>
      </c>
      <c r="I380" s="26">
        <v>19.28</v>
      </c>
      <c r="J380" s="29">
        <v>37</v>
      </c>
      <c r="K380" s="29">
        <f t="shared" si="32"/>
        <v>1.8499999999999999E-2</v>
      </c>
      <c r="L380" s="45">
        <f t="shared" si="26"/>
        <v>171769381.75563297</v>
      </c>
      <c r="M380" s="45">
        <f t="shared" si="27"/>
        <v>3177733.5624792096</v>
      </c>
      <c r="O380" s="12" t="s">
        <v>56</v>
      </c>
      <c r="P380" s="3" t="s">
        <v>71</v>
      </c>
      <c r="Q380" s="3">
        <f t="shared" si="28"/>
        <v>6476</v>
      </c>
      <c r="R380" s="3" t="s">
        <v>71</v>
      </c>
      <c r="S380" s="3" t="s">
        <v>73</v>
      </c>
      <c r="T380" s="2" t="s">
        <v>71</v>
      </c>
      <c r="U380" s="23">
        <f t="shared" si="29"/>
        <v>3177733.5624792096</v>
      </c>
      <c r="W380" s="2"/>
      <c r="X380" s="2"/>
      <c r="Y380" s="3"/>
      <c r="Z380" s="3"/>
      <c r="AA380" s="3"/>
    </row>
    <row r="381" spans="7:27" x14ac:dyDescent="0.3">
      <c r="G381" s="26">
        <v>6477</v>
      </c>
      <c r="H381" s="26">
        <v>19.100000000000001</v>
      </c>
      <c r="I381" s="26">
        <v>19.28</v>
      </c>
      <c r="J381" s="29">
        <v>37</v>
      </c>
      <c r="K381" s="29">
        <f t="shared" si="32"/>
        <v>1.8499999999999999E-2</v>
      </c>
      <c r="L381" s="45">
        <f t="shared" si="26"/>
        <v>171769381.75563297</v>
      </c>
      <c r="M381" s="45">
        <f t="shared" si="27"/>
        <v>3177733.5624792096</v>
      </c>
      <c r="O381" s="12" t="s">
        <v>56</v>
      </c>
      <c r="P381" s="3" t="s">
        <v>71</v>
      </c>
      <c r="Q381" s="3">
        <f t="shared" si="28"/>
        <v>6477</v>
      </c>
      <c r="R381" s="3" t="s">
        <v>71</v>
      </c>
      <c r="S381" s="3" t="s">
        <v>73</v>
      </c>
      <c r="T381" s="2" t="s">
        <v>71</v>
      </c>
      <c r="U381" s="23">
        <f t="shared" si="29"/>
        <v>3177733.5624792096</v>
      </c>
      <c r="W381" s="2"/>
      <c r="X381" s="2"/>
      <c r="Y381" s="3"/>
      <c r="Z381" s="3"/>
      <c r="AA381" s="3"/>
    </row>
    <row r="382" spans="7:27" x14ac:dyDescent="0.3">
      <c r="G382" s="26">
        <v>6478</v>
      </c>
      <c r="H382" s="26">
        <v>19.600000000000001</v>
      </c>
      <c r="I382" s="26">
        <v>19.28</v>
      </c>
      <c r="J382" s="29">
        <v>37</v>
      </c>
      <c r="K382" s="29">
        <f t="shared" si="32"/>
        <v>1.8499999999999999E-2</v>
      </c>
      <c r="L382" s="45">
        <f t="shared" si="26"/>
        <v>171769381.75563297</v>
      </c>
      <c r="M382" s="45">
        <f t="shared" si="27"/>
        <v>3177733.5624792096</v>
      </c>
      <c r="O382" s="12" t="s">
        <v>56</v>
      </c>
      <c r="P382" s="3" t="s">
        <v>71</v>
      </c>
      <c r="Q382" s="3">
        <f t="shared" si="28"/>
        <v>6478</v>
      </c>
      <c r="R382" s="3" t="s">
        <v>71</v>
      </c>
      <c r="S382" s="3" t="s">
        <v>73</v>
      </c>
      <c r="T382" s="2" t="s">
        <v>71</v>
      </c>
      <c r="U382" s="23">
        <f t="shared" si="29"/>
        <v>3177733.5624792096</v>
      </c>
      <c r="W382" s="2"/>
      <c r="X382" s="2"/>
      <c r="Y382" s="3"/>
      <c r="Z382" s="3"/>
      <c r="AA382" s="3"/>
    </row>
    <row r="383" spans="7:27" x14ac:dyDescent="0.3">
      <c r="G383" s="26">
        <v>6479</v>
      </c>
      <c r="H383" s="26">
        <v>20.100000000000001</v>
      </c>
      <c r="I383" s="26">
        <v>19.28</v>
      </c>
      <c r="J383" s="29">
        <v>37</v>
      </c>
      <c r="K383" s="29">
        <f t="shared" si="32"/>
        <v>1.8499999999999999E-2</v>
      </c>
      <c r="L383" s="45">
        <f t="shared" si="26"/>
        <v>171769381.75563297</v>
      </c>
      <c r="M383" s="45">
        <f t="shared" si="27"/>
        <v>3177733.5624792096</v>
      </c>
      <c r="O383" s="12" t="s">
        <v>56</v>
      </c>
      <c r="P383" s="3" t="s">
        <v>71</v>
      </c>
      <c r="Q383" s="3">
        <f t="shared" si="28"/>
        <v>6479</v>
      </c>
      <c r="R383" s="3" t="s">
        <v>71</v>
      </c>
      <c r="S383" s="3" t="s">
        <v>73</v>
      </c>
      <c r="T383" s="2" t="s">
        <v>71</v>
      </c>
      <c r="U383" s="23">
        <f t="shared" si="29"/>
        <v>3177733.5624792096</v>
      </c>
      <c r="W383" s="2"/>
      <c r="X383" s="2"/>
      <c r="Y383" s="3"/>
      <c r="Z383" s="3"/>
      <c r="AA383" s="3"/>
    </row>
    <row r="384" spans="7:27" x14ac:dyDescent="0.3">
      <c r="G384" s="26">
        <v>6480</v>
      </c>
      <c r="H384" s="26">
        <v>20.6</v>
      </c>
      <c r="I384" s="26">
        <v>19.28</v>
      </c>
      <c r="J384" s="29">
        <v>37</v>
      </c>
      <c r="K384" s="29">
        <f t="shared" si="32"/>
        <v>1.8499999999999999E-2</v>
      </c>
      <c r="L384" s="45">
        <f t="shared" si="26"/>
        <v>171769381.75563297</v>
      </c>
      <c r="M384" s="45">
        <f t="shared" si="27"/>
        <v>3177733.5624792096</v>
      </c>
      <c r="O384" s="12" t="s">
        <v>56</v>
      </c>
      <c r="P384" s="3" t="s">
        <v>71</v>
      </c>
      <c r="Q384" s="3">
        <f t="shared" si="28"/>
        <v>6480</v>
      </c>
      <c r="R384" s="3" t="s">
        <v>71</v>
      </c>
      <c r="S384" s="3" t="s">
        <v>73</v>
      </c>
      <c r="T384" s="2" t="s">
        <v>71</v>
      </c>
      <c r="U384" s="23">
        <f t="shared" si="29"/>
        <v>3177733.5624792096</v>
      </c>
      <c r="W384" s="2"/>
      <c r="X384" s="2"/>
      <c r="Y384" s="3"/>
      <c r="Z384" s="3"/>
      <c r="AA384" s="3"/>
    </row>
    <row r="385" spans="6:27" x14ac:dyDescent="0.3">
      <c r="G385" s="26">
        <v>6481</v>
      </c>
      <c r="H385" s="26">
        <v>21.1</v>
      </c>
      <c r="I385" s="26">
        <v>19.28</v>
      </c>
      <c r="J385" s="29">
        <v>37</v>
      </c>
      <c r="K385" s="29">
        <f t="shared" si="32"/>
        <v>1.8499999999999999E-2</v>
      </c>
      <c r="L385" s="45">
        <f t="shared" si="26"/>
        <v>171769381.75563297</v>
      </c>
      <c r="M385" s="45">
        <f t="shared" si="27"/>
        <v>3177733.5624792096</v>
      </c>
      <c r="O385" s="12" t="s">
        <v>56</v>
      </c>
      <c r="P385" s="3" t="s">
        <v>71</v>
      </c>
      <c r="Q385" s="3">
        <f t="shared" si="28"/>
        <v>6481</v>
      </c>
      <c r="R385" s="3" t="s">
        <v>71</v>
      </c>
      <c r="S385" s="3" t="s">
        <v>73</v>
      </c>
      <c r="T385" s="2" t="s">
        <v>71</v>
      </c>
      <c r="U385" s="23">
        <f t="shared" si="29"/>
        <v>3177733.5624792096</v>
      </c>
      <c r="W385" s="2"/>
      <c r="X385" s="2"/>
      <c r="Y385" s="3"/>
      <c r="Z385" s="3"/>
      <c r="AA385" s="3"/>
    </row>
    <row r="386" spans="6:27" x14ac:dyDescent="0.3">
      <c r="G386" s="26">
        <v>6482</v>
      </c>
      <c r="H386" s="26">
        <v>21.6</v>
      </c>
      <c r="I386" s="26">
        <v>19.28</v>
      </c>
      <c r="J386" s="29">
        <v>37</v>
      </c>
      <c r="K386" s="29">
        <f t="shared" si="32"/>
        <v>1.8499999999999999E-2</v>
      </c>
      <c r="L386" s="45">
        <f t="shared" si="26"/>
        <v>171769381.75563297</v>
      </c>
      <c r="M386" s="45">
        <f t="shared" si="27"/>
        <v>3177733.5624792096</v>
      </c>
      <c r="O386" s="12" t="s">
        <v>56</v>
      </c>
      <c r="P386" s="3" t="s">
        <v>71</v>
      </c>
      <c r="Q386" s="3">
        <f t="shared" si="28"/>
        <v>6482</v>
      </c>
      <c r="R386" s="3" t="s">
        <v>71</v>
      </c>
      <c r="S386" s="3" t="s">
        <v>73</v>
      </c>
      <c r="T386" s="2" t="s">
        <v>71</v>
      </c>
      <c r="U386" s="23">
        <f t="shared" si="29"/>
        <v>3177733.5624792096</v>
      </c>
      <c r="W386" s="2"/>
      <c r="X386" s="2"/>
      <c r="Y386" s="3"/>
      <c r="Z386" s="3"/>
      <c r="AA386" s="3"/>
    </row>
    <row r="387" spans="6:27" x14ac:dyDescent="0.3">
      <c r="G387" s="26">
        <v>6483</v>
      </c>
      <c r="H387" s="26">
        <v>22.1</v>
      </c>
      <c r="I387" s="26">
        <v>19.28</v>
      </c>
      <c r="J387" s="29">
        <v>37</v>
      </c>
      <c r="K387" s="29">
        <f t="shared" si="32"/>
        <v>1.8499999999999999E-2</v>
      </c>
      <c r="L387" s="45">
        <f t="shared" si="26"/>
        <v>171769381.75563297</v>
      </c>
      <c r="M387" s="45">
        <f t="shared" si="27"/>
        <v>3177733.5624792096</v>
      </c>
      <c r="O387" s="12" t="s">
        <v>56</v>
      </c>
      <c r="P387" s="3" t="s">
        <v>71</v>
      </c>
      <c r="Q387" s="3">
        <f t="shared" si="28"/>
        <v>6483</v>
      </c>
      <c r="R387" s="3" t="s">
        <v>71</v>
      </c>
      <c r="S387" s="3" t="s">
        <v>73</v>
      </c>
      <c r="T387" s="2" t="s">
        <v>71</v>
      </c>
      <c r="U387" s="23">
        <f t="shared" si="29"/>
        <v>3177733.5624792096</v>
      </c>
      <c r="W387" s="2"/>
      <c r="X387" s="2"/>
      <c r="Y387" s="3"/>
      <c r="Z387" s="3"/>
      <c r="AA387" s="3"/>
    </row>
    <row r="388" spans="6:27" x14ac:dyDescent="0.3">
      <c r="G388" s="26">
        <v>6484</v>
      </c>
      <c r="H388" s="26">
        <v>22.6</v>
      </c>
      <c r="I388" s="26">
        <v>19.28</v>
      </c>
      <c r="J388" s="29">
        <v>37</v>
      </c>
      <c r="K388" s="29">
        <f t="shared" si="32"/>
        <v>0</v>
      </c>
      <c r="L388" s="45">
        <f t="shared" ref="L388:L451" si="33">$D$14*10^3/($C$19*10^-12)*($I388-$C$18)</f>
        <v>171769381.75563297</v>
      </c>
      <c r="M388" s="45">
        <f t="shared" ref="M388:M451" si="34">$L388*$K388</f>
        <v>0</v>
      </c>
      <c r="O388" s="12" t="s">
        <v>56</v>
      </c>
      <c r="P388" s="3" t="s">
        <v>71</v>
      </c>
      <c r="Q388" s="3">
        <f t="shared" ref="Q388:Q451" si="35">$G388</f>
        <v>6484</v>
      </c>
      <c r="R388" s="3" t="s">
        <v>71</v>
      </c>
      <c r="S388" s="3" t="s">
        <v>73</v>
      </c>
      <c r="T388" s="2" t="s">
        <v>71</v>
      </c>
      <c r="U388" s="23">
        <f t="shared" ref="U388:U451" si="36">$M388</f>
        <v>0</v>
      </c>
      <c r="W388" s="2"/>
      <c r="X388" s="2"/>
      <c r="Y388" s="3"/>
      <c r="Z388" s="3"/>
      <c r="AA388" s="3"/>
    </row>
    <row r="389" spans="6:27" x14ac:dyDescent="0.3">
      <c r="F389" s="28" t="s">
        <v>168</v>
      </c>
      <c r="G389" s="26">
        <v>373</v>
      </c>
      <c r="H389" s="26">
        <v>-23.1</v>
      </c>
      <c r="I389" s="26">
        <v>0</v>
      </c>
      <c r="J389" s="29">
        <v>38</v>
      </c>
      <c r="K389" s="29">
        <v>1.2999999999999999E-2</v>
      </c>
      <c r="L389" s="45">
        <f t="shared" si="33"/>
        <v>-186607650.32422897</v>
      </c>
      <c r="M389" s="45">
        <f t="shared" si="34"/>
        <v>-2425899.4542149766</v>
      </c>
      <c r="O389" s="12" t="s">
        <v>56</v>
      </c>
      <c r="P389" s="3" t="s">
        <v>71</v>
      </c>
      <c r="Q389" s="3">
        <f t="shared" si="35"/>
        <v>373</v>
      </c>
      <c r="R389" s="3" t="s">
        <v>71</v>
      </c>
      <c r="S389" s="3" t="s">
        <v>73</v>
      </c>
      <c r="T389" s="2" t="s">
        <v>71</v>
      </c>
      <c r="U389" s="23">
        <f t="shared" si="36"/>
        <v>-2425899.4542149766</v>
      </c>
      <c r="W389" s="2"/>
      <c r="X389" s="2"/>
      <c r="Y389" s="3"/>
      <c r="Z389" s="3"/>
      <c r="AA389" s="3"/>
    </row>
    <row r="390" spans="6:27" x14ac:dyDescent="0.3">
      <c r="G390" s="26">
        <v>374</v>
      </c>
      <c r="H390" s="26">
        <v>-23.1</v>
      </c>
      <c r="I390" s="26">
        <v>2.57</v>
      </c>
      <c r="J390" s="29">
        <v>38</v>
      </c>
      <c r="K390" s="29">
        <v>1.2999999999999999E-2</v>
      </c>
      <c r="L390" s="45">
        <f t="shared" si="33"/>
        <v>-138836438.06047145</v>
      </c>
      <c r="M390" s="45">
        <f t="shared" si="34"/>
        <v>-1804873.6947861288</v>
      </c>
      <c r="O390" s="12" t="s">
        <v>56</v>
      </c>
      <c r="P390" s="3" t="s">
        <v>71</v>
      </c>
      <c r="Q390" s="3">
        <f t="shared" si="35"/>
        <v>374</v>
      </c>
      <c r="R390" s="3" t="s">
        <v>71</v>
      </c>
      <c r="S390" s="3" t="s">
        <v>73</v>
      </c>
      <c r="T390" s="2" t="s">
        <v>71</v>
      </c>
      <c r="U390" s="23">
        <f t="shared" si="36"/>
        <v>-1804873.6947861288</v>
      </c>
      <c r="W390" s="2"/>
      <c r="X390" s="2"/>
      <c r="Y390" s="3"/>
      <c r="Z390" s="3"/>
      <c r="AA390" s="3"/>
    </row>
    <row r="391" spans="6:27" x14ac:dyDescent="0.3">
      <c r="G391" s="26">
        <v>375</v>
      </c>
      <c r="H391" s="26">
        <v>-23.1</v>
      </c>
      <c r="I391" s="26">
        <v>0.428333333333</v>
      </c>
      <c r="J391" s="29">
        <v>38</v>
      </c>
      <c r="K391" s="29">
        <v>1.2999999999999999E-2</v>
      </c>
      <c r="L391" s="45">
        <f t="shared" si="33"/>
        <v>-178645781.6136089</v>
      </c>
      <c r="M391" s="45">
        <f t="shared" si="34"/>
        <v>-2322395.1609769156</v>
      </c>
      <c r="O391" s="12" t="s">
        <v>56</v>
      </c>
      <c r="P391" s="3" t="s">
        <v>71</v>
      </c>
      <c r="Q391" s="3">
        <f t="shared" si="35"/>
        <v>375</v>
      </c>
      <c r="R391" s="3" t="s">
        <v>71</v>
      </c>
      <c r="S391" s="3" t="s">
        <v>73</v>
      </c>
      <c r="T391" s="2" t="s">
        <v>71</v>
      </c>
      <c r="U391" s="23">
        <f t="shared" si="36"/>
        <v>-2322395.1609769156</v>
      </c>
      <c r="W391" s="2"/>
      <c r="X391" s="2"/>
      <c r="Y391" s="3"/>
      <c r="Z391" s="3"/>
      <c r="AA391" s="3"/>
    </row>
    <row r="392" spans="6:27" x14ac:dyDescent="0.3">
      <c r="G392" s="26">
        <v>376</v>
      </c>
      <c r="H392" s="26">
        <v>-23.1</v>
      </c>
      <c r="I392" s="26">
        <v>0.85666666666699998</v>
      </c>
      <c r="J392" s="29">
        <v>38</v>
      </c>
      <c r="K392" s="29">
        <f t="shared" ref="K392:K455" si="37">IF(AND(I392&gt;I391,I393&gt;I392),(I393-I391)/2*J392*10^-3,0)</f>
        <v>1.6276666666673E-2</v>
      </c>
      <c r="L392" s="45">
        <f t="shared" si="33"/>
        <v>-170683912.90297028</v>
      </c>
      <c r="M392" s="45">
        <f t="shared" si="34"/>
        <v>-2778165.1556850942</v>
      </c>
      <c r="O392" s="12" t="s">
        <v>56</v>
      </c>
      <c r="P392" s="3" t="s">
        <v>71</v>
      </c>
      <c r="Q392" s="3">
        <f t="shared" si="35"/>
        <v>376</v>
      </c>
      <c r="R392" s="3" t="s">
        <v>71</v>
      </c>
      <c r="S392" s="3" t="s">
        <v>73</v>
      </c>
      <c r="T392" s="2" t="s">
        <v>71</v>
      </c>
      <c r="U392" s="23">
        <f t="shared" si="36"/>
        <v>-2778165.1556850942</v>
      </c>
      <c r="W392" s="2"/>
      <c r="X392" s="2"/>
      <c r="Y392" s="3"/>
      <c r="Z392" s="3"/>
      <c r="AA392" s="3"/>
    </row>
    <row r="393" spans="6:27" x14ac:dyDescent="0.3">
      <c r="G393" s="26">
        <v>377</v>
      </c>
      <c r="H393" s="26">
        <v>-23.1</v>
      </c>
      <c r="I393" s="26">
        <v>1.2849999999999999</v>
      </c>
      <c r="J393" s="29">
        <v>38</v>
      </c>
      <c r="K393" s="29">
        <f t="shared" si="37"/>
        <v>1.6276666666597002E-2</v>
      </c>
      <c r="L393" s="45">
        <f t="shared" si="33"/>
        <v>-162722044.19235021</v>
      </c>
      <c r="M393" s="45">
        <f t="shared" si="34"/>
        <v>-2648572.4726261511</v>
      </c>
      <c r="O393" s="12" t="s">
        <v>56</v>
      </c>
      <c r="P393" s="3" t="s">
        <v>71</v>
      </c>
      <c r="Q393" s="3">
        <f t="shared" si="35"/>
        <v>377</v>
      </c>
      <c r="R393" s="3" t="s">
        <v>71</v>
      </c>
      <c r="S393" s="3" t="s">
        <v>73</v>
      </c>
      <c r="T393" s="2" t="s">
        <v>71</v>
      </c>
      <c r="U393" s="23">
        <f t="shared" si="36"/>
        <v>-2648572.4726261511</v>
      </c>
      <c r="W393" s="2"/>
      <c r="X393" s="2"/>
      <c r="Y393" s="3"/>
      <c r="Z393" s="3"/>
      <c r="AA393" s="3"/>
    </row>
    <row r="394" spans="6:27" x14ac:dyDescent="0.3">
      <c r="G394" s="26">
        <v>378</v>
      </c>
      <c r="H394" s="26">
        <v>-23.1</v>
      </c>
      <c r="I394" s="26">
        <v>1.71333333333</v>
      </c>
      <c r="J394" s="29">
        <v>38</v>
      </c>
      <c r="K394" s="29">
        <f t="shared" si="37"/>
        <v>1.6276666666730003E-2</v>
      </c>
      <c r="L394" s="45">
        <f t="shared" si="33"/>
        <v>-154760175.48178592</v>
      </c>
      <c r="M394" s="45">
        <f t="shared" si="34"/>
        <v>-2518979.789601671</v>
      </c>
      <c r="O394" s="12" t="s">
        <v>56</v>
      </c>
      <c r="P394" s="3" t="s">
        <v>71</v>
      </c>
      <c r="Q394" s="3">
        <f t="shared" si="35"/>
        <v>378</v>
      </c>
      <c r="R394" s="3" t="s">
        <v>71</v>
      </c>
      <c r="S394" s="3" t="s">
        <v>73</v>
      </c>
      <c r="T394" s="2" t="s">
        <v>71</v>
      </c>
      <c r="U394" s="23">
        <f t="shared" si="36"/>
        <v>-2518979.789601671</v>
      </c>
      <c r="W394" s="2"/>
      <c r="X394" s="2"/>
      <c r="Y394" s="3"/>
      <c r="Z394" s="3"/>
      <c r="AA394" s="3"/>
    </row>
    <row r="395" spans="6:27" x14ac:dyDescent="0.3">
      <c r="G395" s="26">
        <v>379</v>
      </c>
      <c r="H395" s="26">
        <v>-23.1</v>
      </c>
      <c r="I395" s="26">
        <v>2.1416666666699999</v>
      </c>
      <c r="J395" s="29">
        <v>38</v>
      </c>
      <c r="K395" s="29">
        <f t="shared" si="37"/>
        <v>2.5282666666730003E-2</v>
      </c>
      <c r="L395" s="45">
        <f t="shared" si="33"/>
        <v>-146798306.77103576</v>
      </c>
      <c r="M395" s="45">
        <f t="shared" si="34"/>
        <v>-3711452.6573324711</v>
      </c>
      <c r="O395" s="12" t="s">
        <v>56</v>
      </c>
      <c r="P395" s="3" t="s">
        <v>71</v>
      </c>
      <c r="Q395" s="3">
        <f t="shared" si="35"/>
        <v>379</v>
      </c>
      <c r="R395" s="3" t="s">
        <v>71</v>
      </c>
      <c r="S395" s="3" t="s">
        <v>73</v>
      </c>
      <c r="T395" s="2" t="s">
        <v>71</v>
      </c>
      <c r="U395" s="23">
        <f t="shared" si="36"/>
        <v>-3711452.6573324711</v>
      </c>
      <c r="W395" s="2"/>
      <c r="X395" s="2"/>
      <c r="Y395" s="3"/>
      <c r="Z395" s="3"/>
      <c r="AA395" s="3"/>
    </row>
    <row r="396" spans="6:27" x14ac:dyDescent="0.3">
      <c r="G396" s="26">
        <v>436</v>
      </c>
      <c r="H396" s="26">
        <v>-23.1</v>
      </c>
      <c r="I396" s="26">
        <v>3.044</v>
      </c>
      <c r="J396" s="29">
        <v>38</v>
      </c>
      <c r="K396" s="29">
        <f t="shared" si="37"/>
        <v>2.615033333327E-2</v>
      </c>
      <c r="L396" s="45">
        <f t="shared" si="33"/>
        <v>-130025716.42116363</v>
      </c>
      <c r="M396" s="45">
        <f t="shared" si="34"/>
        <v>-3400215.8263106677</v>
      </c>
      <c r="O396" s="12" t="s">
        <v>56</v>
      </c>
      <c r="P396" s="3" t="s">
        <v>71</v>
      </c>
      <c r="Q396" s="3">
        <f t="shared" si="35"/>
        <v>436</v>
      </c>
      <c r="R396" s="3" t="s">
        <v>71</v>
      </c>
      <c r="S396" s="3" t="s">
        <v>73</v>
      </c>
      <c r="T396" s="2" t="s">
        <v>71</v>
      </c>
      <c r="U396" s="23">
        <f t="shared" si="36"/>
        <v>-3400215.8263106677</v>
      </c>
      <c r="W396" s="2"/>
      <c r="X396" s="2"/>
      <c r="Y396" s="3"/>
      <c r="Z396" s="3"/>
      <c r="AA396" s="3"/>
    </row>
    <row r="397" spans="6:27" x14ac:dyDescent="0.3">
      <c r="G397" s="26">
        <v>437</v>
      </c>
      <c r="H397" s="26">
        <v>-23.1</v>
      </c>
      <c r="I397" s="26">
        <v>3.5179999999999998</v>
      </c>
      <c r="J397" s="29">
        <v>38</v>
      </c>
      <c r="K397" s="29">
        <f t="shared" si="37"/>
        <v>1.8012E-2</v>
      </c>
      <c r="L397" s="45">
        <f t="shared" si="33"/>
        <v>-121214994.78185584</v>
      </c>
      <c r="M397" s="45">
        <f t="shared" si="34"/>
        <v>-2183324.4860107875</v>
      </c>
      <c r="O397" s="12" t="s">
        <v>56</v>
      </c>
      <c r="P397" s="3" t="s">
        <v>71</v>
      </c>
      <c r="Q397" s="3">
        <f t="shared" si="35"/>
        <v>437</v>
      </c>
      <c r="R397" s="3" t="s">
        <v>71</v>
      </c>
      <c r="S397" s="3" t="s">
        <v>73</v>
      </c>
      <c r="T397" s="2" t="s">
        <v>71</v>
      </c>
      <c r="U397" s="23">
        <f t="shared" si="36"/>
        <v>-2183324.4860107875</v>
      </c>
      <c r="W397" s="2"/>
      <c r="X397" s="2"/>
      <c r="Y397" s="3"/>
      <c r="Z397" s="3"/>
      <c r="AA397" s="3"/>
    </row>
    <row r="398" spans="6:27" x14ac:dyDescent="0.3">
      <c r="G398" s="26">
        <v>438</v>
      </c>
      <c r="H398" s="26">
        <v>-23.1</v>
      </c>
      <c r="I398" s="26">
        <v>3.992</v>
      </c>
      <c r="J398" s="29">
        <v>38</v>
      </c>
      <c r="K398" s="29">
        <f t="shared" si="37"/>
        <v>1.8012000000000007E-2</v>
      </c>
      <c r="L398" s="45">
        <f t="shared" si="33"/>
        <v>-112404273.14254802</v>
      </c>
      <c r="M398" s="45">
        <f t="shared" si="34"/>
        <v>-2024625.7678435759</v>
      </c>
      <c r="O398" s="12" t="s">
        <v>56</v>
      </c>
      <c r="P398" s="3" t="s">
        <v>71</v>
      </c>
      <c r="Q398" s="3">
        <f t="shared" si="35"/>
        <v>438</v>
      </c>
      <c r="R398" s="3" t="s">
        <v>71</v>
      </c>
      <c r="S398" s="3" t="s">
        <v>73</v>
      </c>
      <c r="T398" s="2" t="s">
        <v>71</v>
      </c>
      <c r="U398" s="23">
        <f t="shared" si="36"/>
        <v>-2024625.7678435759</v>
      </c>
      <c r="W398" s="2"/>
      <c r="X398" s="2"/>
      <c r="Y398" s="3"/>
      <c r="Z398" s="3"/>
      <c r="AA398" s="3"/>
    </row>
    <row r="399" spans="6:27" x14ac:dyDescent="0.3">
      <c r="G399" s="26">
        <v>439</v>
      </c>
      <c r="H399" s="26">
        <v>-23.1</v>
      </c>
      <c r="I399" s="26">
        <v>4.4660000000000002</v>
      </c>
      <c r="J399" s="29">
        <v>38</v>
      </c>
      <c r="K399" s="29">
        <f t="shared" si="37"/>
        <v>1.8012000000000007E-2</v>
      </c>
      <c r="L399" s="45">
        <f t="shared" si="33"/>
        <v>-103593551.50324021</v>
      </c>
      <c r="M399" s="45">
        <f t="shared" si="34"/>
        <v>-1865927.0496763634</v>
      </c>
      <c r="O399" s="12" t="s">
        <v>56</v>
      </c>
      <c r="P399" s="3" t="s">
        <v>71</v>
      </c>
      <c r="Q399" s="3">
        <f t="shared" si="35"/>
        <v>439</v>
      </c>
      <c r="R399" s="3" t="s">
        <v>71</v>
      </c>
      <c r="S399" s="3" t="s">
        <v>73</v>
      </c>
      <c r="T399" s="2" t="s">
        <v>71</v>
      </c>
      <c r="U399" s="23">
        <f t="shared" si="36"/>
        <v>-1865927.0496763634</v>
      </c>
      <c r="W399" s="2"/>
      <c r="X399" s="2"/>
      <c r="Y399" s="3"/>
      <c r="Z399" s="3"/>
      <c r="AA399" s="3"/>
    </row>
    <row r="400" spans="6:27" x14ac:dyDescent="0.3">
      <c r="G400" s="26">
        <v>440</v>
      </c>
      <c r="H400" s="26">
        <v>-23.1</v>
      </c>
      <c r="I400" s="26">
        <v>4.9400000000000004</v>
      </c>
      <c r="J400" s="29">
        <v>38</v>
      </c>
      <c r="K400" s="29">
        <f t="shared" si="37"/>
        <v>1.801199999999999E-2</v>
      </c>
      <c r="L400" s="45">
        <f t="shared" si="33"/>
        <v>-94782829.863932401</v>
      </c>
      <c r="M400" s="45">
        <f t="shared" si="34"/>
        <v>-1707228.3315091494</v>
      </c>
      <c r="O400" s="12" t="s">
        <v>56</v>
      </c>
      <c r="P400" s="3" t="s">
        <v>71</v>
      </c>
      <c r="Q400" s="3">
        <f t="shared" si="35"/>
        <v>440</v>
      </c>
      <c r="R400" s="3" t="s">
        <v>71</v>
      </c>
      <c r="S400" s="3" t="s">
        <v>73</v>
      </c>
      <c r="T400" s="2" t="s">
        <v>71</v>
      </c>
      <c r="U400" s="23">
        <f t="shared" si="36"/>
        <v>-1707228.3315091494</v>
      </c>
      <c r="W400" s="2"/>
      <c r="X400" s="2"/>
      <c r="Y400" s="3"/>
      <c r="Z400" s="3"/>
      <c r="AA400" s="3"/>
    </row>
    <row r="401" spans="7:27" x14ac:dyDescent="0.3">
      <c r="G401" s="26">
        <v>441</v>
      </c>
      <c r="H401" s="26">
        <v>-23.1</v>
      </c>
      <c r="I401" s="26">
        <v>5.4139999999999997</v>
      </c>
      <c r="J401" s="29">
        <v>38</v>
      </c>
      <c r="K401" s="29">
        <f t="shared" si="37"/>
        <v>1.801199999999999E-2</v>
      </c>
      <c r="L401" s="45">
        <f t="shared" si="33"/>
        <v>-85972108.224624604</v>
      </c>
      <c r="M401" s="45">
        <f t="shared" si="34"/>
        <v>-1548529.6133419375</v>
      </c>
      <c r="O401" s="12" t="s">
        <v>56</v>
      </c>
      <c r="P401" s="3" t="s">
        <v>71</v>
      </c>
      <c r="Q401" s="3">
        <f t="shared" si="35"/>
        <v>441</v>
      </c>
      <c r="R401" s="3" t="s">
        <v>71</v>
      </c>
      <c r="S401" s="3" t="s">
        <v>73</v>
      </c>
      <c r="T401" s="2" t="s">
        <v>71</v>
      </c>
      <c r="U401" s="23">
        <f t="shared" si="36"/>
        <v>-1548529.6133419375</v>
      </c>
      <c r="W401" s="2"/>
      <c r="X401" s="2"/>
      <c r="Y401" s="3"/>
      <c r="Z401" s="3"/>
      <c r="AA401" s="3"/>
    </row>
    <row r="402" spans="7:27" x14ac:dyDescent="0.3">
      <c r="G402" s="26">
        <v>442</v>
      </c>
      <c r="H402" s="26">
        <v>-23.1</v>
      </c>
      <c r="I402" s="26">
        <v>5.8879999999999999</v>
      </c>
      <c r="J402" s="29">
        <v>38</v>
      </c>
      <c r="K402" s="29">
        <f t="shared" si="37"/>
        <v>1.8012000000000007E-2</v>
      </c>
      <c r="L402" s="45">
        <f t="shared" si="33"/>
        <v>-77161386.585316792</v>
      </c>
      <c r="M402" s="45">
        <f t="shared" si="34"/>
        <v>-1389830.8951747266</v>
      </c>
      <c r="O402" s="12" t="s">
        <v>56</v>
      </c>
      <c r="P402" s="3" t="s">
        <v>71</v>
      </c>
      <c r="Q402" s="3">
        <f t="shared" si="35"/>
        <v>442</v>
      </c>
      <c r="R402" s="3" t="s">
        <v>71</v>
      </c>
      <c r="S402" s="3" t="s">
        <v>73</v>
      </c>
      <c r="T402" s="2" t="s">
        <v>71</v>
      </c>
      <c r="U402" s="23">
        <f t="shared" si="36"/>
        <v>-1389830.8951747266</v>
      </c>
      <c r="W402" s="2"/>
      <c r="X402" s="2"/>
      <c r="Y402" s="3"/>
      <c r="Z402" s="3"/>
      <c r="AA402" s="3"/>
    </row>
    <row r="403" spans="7:27" x14ac:dyDescent="0.3">
      <c r="G403" s="26">
        <v>443</v>
      </c>
      <c r="H403" s="26">
        <v>-23.1</v>
      </c>
      <c r="I403" s="26">
        <v>6.3620000000000001</v>
      </c>
      <c r="J403" s="29">
        <v>38</v>
      </c>
      <c r="K403" s="29">
        <f t="shared" si="37"/>
        <v>1.8012000000000007E-2</v>
      </c>
      <c r="L403" s="45">
        <f t="shared" si="33"/>
        <v>-68350664.94600898</v>
      </c>
      <c r="M403" s="45">
        <f t="shared" si="34"/>
        <v>-1231132.1770075143</v>
      </c>
      <c r="O403" s="12" t="s">
        <v>56</v>
      </c>
      <c r="P403" s="3" t="s">
        <v>71</v>
      </c>
      <c r="Q403" s="3">
        <f t="shared" si="35"/>
        <v>443</v>
      </c>
      <c r="R403" s="3" t="s">
        <v>71</v>
      </c>
      <c r="S403" s="3" t="s">
        <v>73</v>
      </c>
      <c r="T403" s="2" t="s">
        <v>71</v>
      </c>
      <c r="U403" s="23">
        <f t="shared" si="36"/>
        <v>-1231132.1770075143</v>
      </c>
      <c r="W403" s="2"/>
      <c r="X403" s="2"/>
      <c r="Y403" s="3"/>
      <c r="Z403" s="3"/>
      <c r="AA403" s="3"/>
    </row>
    <row r="404" spans="7:27" x14ac:dyDescent="0.3">
      <c r="G404" s="26">
        <v>444</v>
      </c>
      <c r="H404" s="26">
        <v>-23.1</v>
      </c>
      <c r="I404" s="26">
        <v>6.8360000000000003</v>
      </c>
      <c r="J404" s="29">
        <v>38</v>
      </c>
      <c r="K404" s="29">
        <f t="shared" si="37"/>
        <v>1.801199999999999E-2</v>
      </c>
      <c r="L404" s="45">
        <f t="shared" si="33"/>
        <v>-59539943.306701168</v>
      </c>
      <c r="M404" s="45">
        <f t="shared" si="34"/>
        <v>-1072433.4588403008</v>
      </c>
      <c r="O404" s="12" t="s">
        <v>56</v>
      </c>
      <c r="P404" s="3" t="s">
        <v>71</v>
      </c>
      <c r="Q404" s="3">
        <f t="shared" si="35"/>
        <v>444</v>
      </c>
      <c r="R404" s="3" t="s">
        <v>71</v>
      </c>
      <c r="S404" s="3" t="s">
        <v>73</v>
      </c>
      <c r="T404" s="2" t="s">
        <v>71</v>
      </c>
      <c r="U404" s="23">
        <f t="shared" si="36"/>
        <v>-1072433.4588403008</v>
      </c>
      <c r="W404" s="2"/>
      <c r="X404" s="2"/>
      <c r="Y404" s="3"/>
      <c r="Z404" s="3"/>
      <c r="AA404" s="3"/>
    </row>
    <row r="405" spans="7:27" x14ac:dyDescent="0.3">
      <c r="G405" s="26">
        <v>445</v>
      </c>
      <c r="H405" s="26">
        <v>-23.1</v>
      </c>
      <c r="I405" s="26">
        <v>7.31</v>
      </c>
      <c r="J405" s="29">
        <v>38</v>
      </c>
      <c r="K405" s="29">
        <f t="shared" si="37"/>
        <v>1.801199999999999E-2</v>
      </c>
      <c r="L405" s="45">
        <f t="shared" si="33"/>
        <v>-50729221.667393371</v>
      </c>
      <c r="M405" s="45">
        <f t="shared" si="34"/>
        <v>-913734.74067308893</v>
      </c>
      <c r="O405" s="12" t="s">
        <v>56</v>
      </c>
      <c r="P405" s="3" t="s">
        <v>71</v>
      </c>
      <c r="Q405" s="3">
        <f t="shared" si="35"/>
        <v>445</v>
      </c>
      <c r="R405" s="3" t="s">
        <v>71</v>
      </c>
      <c r="S405" s="3" t="s">
        <v>73</v>
      </c>
      <c r="T405" s="2" t="s">
        <v>71</v>
      </c>
      <c r="U405" s="23">
        <f t="shared" si="36"/>
        <v>-913734.74067308893</v>
      </c>
      <c r="W405" s="2"/>
      <c r="X405" s="2"/>
      <c r="Y405" s="3"/>
      <c r="Z405" s="3"/>
      <c r="AA405" s="3"/>
    </row>
    <row r="406" spans="7:27" x14ac:dyDescent="0.3">
      <c r="G406" s="26">
        <v>446</v>
      </c>
      <c r="H406" s="26">
        <v>-23.1</v>
      </c>
      <c r="I406" s="26">
        <v>7.7839999999999998</v>
      </c>
      <c r="J406" s="29">
        <v>38</v>
      </c>
      <c r="K406" s="29">
        <f t="shared" si="37"/>
        <v>1.801199999999999E-2</v>
      </c>
      <c r="L406" s="45">
        <f t="shared" si="33"/>
        <v>-41918500.02808556</v>
      </c>
      <c r="M406" s="45">
        <f t="shared" si="34"/>
        <v>-755036.02250587672</v>
      </c>
      <c r="O406" s="12" t="s">
        <v>56</v>
      </c>
      <c r="P406" s="3" t="s">
        <v>71</v>
      </c>
      <c r="Q406" s="3">
        <f t="shared" si="35"/>
        <v>446</v>
      </c>
      <c r="R406" s="3" t="s">
        <v>71</v>
      </c>
      <c r="S406" s="3" t="s">
        <v>73</v>
      </c>
      <c r="T406" s="2" t="s">
        <v>71</v>
      </c>
      <c r="U406" s="23">
        <f t="shared" si="36"/>
        <v>-755036.02250587672</v>
      </c>
      <c r="W406" s="2"/>
      <c r="X406" s="2"/>
      <c r="Y406" s="3"/>
      <c r="Z406" s="3"/>
      <c r="AA406" s="3"/>
    </row>
    <row r="407" spans="7:27" x14ac:dyDescent="0.3">
      <c r="G407" s="26">
        <v>447</v>
      </c>
      <c r="H407" s="26">
        <v>-23.1</v>
      </c>
      <c r="I407" s="26">
        <v>8.2579999999999991</v>
      </c>
      <c r="J407" s="29">
        <v>38</v>
      </c>
      <c r="K407" s="29">
        <f t="shared" si="37"/>
        <v>1.801199999999999E-2</v>
      </c>
      <c r="L407" s="45">
        <f t="shared" si="33"/>
        <v>-33107778.388777763</v>
      </c>
      <c r="M407" s="45">
        <f t="shared" si="34"/>
        <v>-596337.30433866475</v>
      </c>
      <c r="O407" s="12" t="s">
        <v>56</v>
      </c>
      <c r="P407" s="3" t="s">
        <v>71</v>
      </c>
      <c r="Q407" s="3">
        <f t="shared" si="35"/>
        <v>447</v>
      </c>
      <c r="R407" s="3" t="s">
        <v>71</v>
      </c>
      <c r="S407" s="3" t="s">
        <v>73</v>
      </c>
      <c r="T407" s="2" t="s">
        <v>71</v>
      </c>
      <c r="U407" s="23">
        <f t="shared" si="36"/>
        <v>-596337.30433866475</v>
      </c>
      <c r="W407" s="2"/>
      <c r="X407" s="2"/>
      <c r="Y407" s="3"/>
      <c r="Z407" s="3"/>
      <c r="AA407" s="3"/>
    </row>
    <row r="408" spans="7:27" x14ac:dyDescent="0.3">
      <c r="G408" s="26">
        <v>448</v>
      </c>
      <c r="H408" s="26">
        <v>-23.1</v>
      </c>
      <c r="I408" s="26">
        <v>8.7319999999999993</v>
      </c>
      <c r="J408" s="29">
        <v>38</v>
      </c>
      <c r="K408" s="29">
        <f t="shared" si="37"/>
        <v>1.8012000000000007E-2</v>
      </c>
      <c r="L408" s="45">
        <f t="shared" si="33"/>
        <v>-24297056.749469947</v>
      </c>
      <c r="M408" s="45">
        <f t="shared" si="34"/>
        <v>-437638.58617145289</v>
      </c>
      <c r="O408" s="12" t="s">
        <v>56</v>
      </c>
      <c r="P408" s="3" t="s">
        <v>71</v>
      </c>
      <c r="Q408" s="3">
        <f t="shared" si="35"/>
        <v>448</v>
      </c>
      <c r="R408" s="3" t="s">
        <v>71</v>
      </c>
      <c r="S408" s="3" t="s">
        <v>73</v>
      </c>
      <c r="T408" s="2" t="s">
        <v>71</v>
      </c>
      <c r="U408" s="23">
        <f t="shared" si="36"/>
        <v>-437638.58617145289</v>
      </c>
      <c r="W408" s="2"/>
      <c r="X408" s="2"/>
      <c r="Y408" s="3"/>
      <c r="Z408" s="3"/>
      <c r="AA408" s="3"/>
    </row>
    <row r="409" spans="7:27" x14ac:dyDescent="0.3">
      <c r="G409" s="26">
        <v>449</v>
      </c>
      <c r="H409" s="26">
        <v>-23.1</v>
      </c>
      <c r="I409" s="26">
        <v>9.2059999999999995</v>
      </c>
      <c r="J409" s="29">
        <v>38</v>
      </c>
      <c r="K409" s="29">
        <f t="shared" si="37"/>
        <v>1.8012000000000007E-2</v>
      </c>
      <c r="L409" s="45">
        <f t="shared" si="33"/>
        <v>-15486335.110162137</v>
      </c>
      <c r="M409" s="45">
        <f t="shared" si="34"/>
        <v>-278939.8680042405</v>
      </c>
      <c r="O409" s="12" t="s">
        <v>56</v>
      </c>
      <c r="P409" s="3" t="s">
        <v>71</v>
      </c>
      <c r="Q409" s="3">
        <f t="shared" si="35"/>
        <v>449</v>
      </c>
      <c r="R409" s="3" t="s">
        <v>71</v>
      </c>
      <c r="S409" s="3" t="s">
        <v>73</v>
      </c>
      <c r="T409" s="2" t="s">
        <v>71</v>
      </c>
      <c r="U409" s="23">
        <f t="shared" si="36"/>
        <v>-278939.8680042405</v>
      </c>
      <c r="W409" s="2"/>
      <c r="X409" s="2"/>
      <c r="Y409" s="3"/>
      <c r="Z409" s="3"/>
      <c r="AA409" s="3"/>
    </row>
    <row r="410" spans="7:27" x14ac:dyDescent="0.3">
      <c r="G410" s="26">
        <v>450</v>
      </c>
      <c r="H410" s="26">
        <v>-23.1</v>
      </c>
      <c r="I410" s="26">
        <v>9.68</v>
      </c>
      <c r="J410" s="29">
        <v>38</v>
      </c>
      <c r="K410" s="29">
        <f t="shared" si="37"/>
        <v>1.8012000000000007E-2</v>
      </c>
      <c r="L410" s="45">
        <f t="shared" si="33"/>
        <v>-6675613.4708543234</v>
      </c>
      <c r="M410" s="45">
        <f t="shared" si="34"/>
        <v>-120241.14983702812</v>
      </c>
      <c r="O410" s="12" t="s">
        <v>56</v>
      </c>
      <c r="P410" s="3" t="s">
        <v>71</v>
      </c>
      <c r="Q410" s="3">
        <f t="shared" si="35"/>
        <v>450</v>
      </c>
      <c r="R410" s="3" t="s">
        <v>71</v>
      </c>
      <c r="S410" s="3" t="s">
        <v>73</v>
      </c>
      <c r="T410" s="2" t="s">
        <v>71</v>
      </c>
      <c r="U410" s="23">
        <f t="shared" si="36"/>
        <v>-120241.14983702812</v>
      </c>
      <c r="W410" s="2"/>
      <c r="X410" s="2"/>
      <c r="Y410" s="3"/>
      <c r="Z410" s="3"/>
      <c r="AA410" s="3"/>
    </row>
    <row r="411" spans="7:27" x14ac:dyDescent="0.3">
      <c r="G411" s="26">
        <v>451</v>
      </c>
      <c r="H411" s="26">
        <v>-23.1</v>
      </c>
      <c r="I411" s="26">
        <v>10.154</v>
      </c>
      <c r="J411" s="29">
        <v>38</v>
      </c>
      <c r="K411" s="29">
        <f t="shared" si="37"/>
        <v>1.8012000000000007E-2</v>
      </c>
      <c r="L411" s="45">
        <f t="shared" si="33"/>
        <v>2135108.1684534885</v>
      </c>
      <c r="M411" s="45">
        <f t="shared" si="34"/>
        <v>38457.568330184251</v>
      </c>
      <c r="O411" s="12" t="s">
        <v>56</v>
      </c>
      <c r="P411" s="3" t="s">
        <v>71</v>
      </c>
      <c r="Q411" s="3">
        <f t="shared" si="35"/>
        <v>451</v>
      </c>
      <c r="R411" s="3" t="s">
        <v>71</v>
      </c>
      <c r="S411" s="3" t="s">
        <v>73</v>
      </c>
      <c r="T411" s="2" t="s">
        <v>71</v>
      </c>
      <c r="U411" s="23">
        <f t="shared" si="36"/>
        <v>38457.568330184251</v>
      </c>
      <c r="W411" s="2"/>
      <c r="X411" s="2"/>
      <c r="Y411" s="3"/>
      <c r="Z411" s="3"/>
      <c r="AA411" s="3"/>
    </row>
    <row r="412" spans="7:27" x14ac:dyDescent="0.3">
      <c r="G412" s="26">
        <v>452</v>
      </c>
      <c r="H412" s="26">
        <v>-23.1</v>
      </c>
      <c r="I412" s="26">
        <v>10.628</v>
      </c>
      <c r="J412" s="29">
        <v>38</v>
      </c>
      <c r="K412" s="29">
        <f t="shared" si="37"/>
        <v>1.8012000000000007E-2</v>
      </c>
      <c r="L412" s="45">
        <f t="shared" si="33"/>
        <v>10945829.8077613</v>
      </c>
      <c r="M412" s="45">
        <f t="shared" si="34"/>
        <v>197156.28649739662</v>
      </c>
      <c r="O412" s="12" t="s">
        <v>56</v>
      </c>
      <c r="P412" s="3" t="s">
        <v>71</v>
      </c>
      <c r="Q412" s="3">
        <f t="shared" si="35"/>
        <v>452</v>
      </c>
      <c r="R412" s="3" t="s">
        <v>71</v>
      </c>
      <c r="S412" s="3" t="s">
        <v>73</v>
      </c>
      <c r="T412" s="2" t="s">
        <v>71</v>
      </c>
      <c r="U412" s="23">
        <f t="shared" si="36"/>
        <v>197156.28649739662</v>
      </c>
      <c r="W412" s="2"/>
      <c r="X412" s="2"/>
      <c r="Y412" s="3"/>
      <c r="Z412" s="3"/>
      <c r="AA412" s="3"/>
    </row>
    <row r="413" spans="7:27" x14ac:dyDescent="0.3">
      <c r="G413" s="26">
        <v>453</v>
      </c>
      <c r="H413" s="26">
        <v>-23.1</v>
      </c>
      <c r="I413" s="26">
        <v>11.102</v>
      </c>
      <c r="J413" s="29">
        <v>38</v>
      </c>
      <c r="K413" s="29">
        <f t="shared" si="37"/>
        <v>1.8012000000000007E-2</v>
      </c>
      <c r="L413" s="45">
        <f t="shared" si="33"/>
        <v>19756551.447069112</v>
      </c>
      <c r="M413" s="45">
        <f t="shared" si="34"/>
        <v>355855.00466460898</v>
      </c>
      <c r="O413" s="12" t="s">
        <v>56</v>
      </c>
      <c r="P413" s="3" t="s">
        <v>71</v>
      </c>
      <c r="Q413" s="3">
        <f t="shared" si="35"/>
        <v>453</v>
      </c>
      <c r="R413" s="3" t="s">
        <v>71</v>
      </c>
      <c r="S413" s="3" t="s">
        <v>73</v>
      </c>
      <c r="T413" s="2" t="s">
        <v>71</v>
      </c>
      <c r="U413" s="23">
        <f t="shared" si="36"/>
        <v>355855.00466460898</v>
      </c>
      <c r="W413" s="2"/>
      <c r="X413" s="2"/>
      <c r="Y413" s="3"/>
      <c r="Z413" s="3"/>
      <c r="AA413" s="3"/>
    </row>
    <row r="414" spans="7:27" x14ac:dyDescent="0.3">
      <c r="G414" s="26">
        <v>454</v>
      </c>
      <c r="H414" s="26">
        <v>-23.1</v>
      </c>
      <c r="I414" s="26">
        <v>11.576000000000001</v>
      </c>
      <c r="J414" s="29">
        <v>38</v>
      </c>
      <c r="K414" s="29">
        <f t="shared" si="37"/>
        <v>1.8012000000000007E-2</v>
      </c>
      <c r="L414" s="45">
        <f t="shared" si="33"/>
        <v>28567273.086376928</v>
      </c>
      <c r="M414" s="45">
        <f t="shared" si="34"/>
        <v>514553.72283182142</v>
      </c>
      <c r="O414" s="12" t="s">
        <v>56</v>
      </c>
      <c r="P414" s="3" t="s">
        <v>71</v>
      </c>
      <c r="Q414" s="3">
        <f t="shared" si="35"/>
        <v>454</v>
      </c>
      <c r="R414" s="3" t="s">
        <v>71</v>
      </c>
      <c r="S414" s="3" t="s">
        <v>73</v>
      </c>
      <c r="T414" s="2" t="s">
        <v>71</v>
      </c>
      <c r="U414" s="23">
        <f t="shared" si="36"/>
        <v>514553.72283182142</v>
      </c>
      <c r="W414" s="2"/>
      <c r="X414" s="2"/>
      <c r="Y414" s="3"/>
      <c r="Z414" s="3"/>
      <c r="AA414" s="3"/>
    </row>
    <row r="415" spans="7:27" x14ac:dyDescent="0.3">
      <c r="G415" s="26">
        <v>435</v>
      </c>
      <c r="H415" s="26">
        <v>-23.1</v>
      </c>
      <c r="I415" s="26">
        <v>12.05</v>
      </c>
      <c r="J415" s="29">
        <v>38</v>
      </c>
      <c r="K415" s="29">
        <f t="shared" si="37"/>
        <v>1.7591624999999993E-2</v>
      </c>
      <c r="L415" s="45">
        <f t="shared" si="33"/>
        <v>37377994.72568474</v>
      </c>
      <c r="M415" s="45">
        <f t="shared" si="34"/>
        <v>657539.66646622354</v>
      </c>
      <c r="O415" s="12" t="s">
        <v>56</v>
      </c>
      <c r="P415" s="3" t="s">
        <v>71</v>
      </c>
      <c r="Q415" s="3">
        <f t="shared" si="35"/>
        <v>435</v>
      </c>
      <c r="R415" s="3" t="s">
        <v>71</v>
      </c>
      <c r="S415" s="3" t="s">
        <v>73</v>
      </c>
      <c r="T415" s="2" t="s">
        <v>71</v>
      </c>
      <c r="U415" s="23">
        <f t="shared" si="36"/>
        <v>657539.66646622354</v>
      </c>
      <c r="W415" s="2"/>
      <c r="X415" s="2"/>
      <c r="Y415" s="3"/>
      <c r="Z415" s="3"/>
      <c r="AA415" s="3"/>
    </row>
    <row r="416" spans="7:27" x14ac:dyDescent="0.3">
      <c r="G416" s="26">
        <v>606</v>
      </c>
      <c r="H416" s="26">
        <v>-23.1</v>
      </c>
      <c r="I416" s="26">
        <v>12.501875</v>
      </c>
      <c r="J416" s="29">
        <v>38</v>
      </c>
      <c r="K416" s="29">
        <f t="shared" si="37"/>
        <v>1.7171249999999975E-2</v>
      </c>
      <c r="L416" s="45">
        <f t="shared" si="33"/>
        <v>45777456.415056489</v>
      </c>
      <c r="M416" s="45">
        <f t="shared" si="34"/>
        <v>786056.14846703759</v>
      </c>
      <c r="O416" s="12" t="s">
        <v>56</v>
      </c>
      <c r="P416" s="3" t="s">
        <v>71</v>
      </c>
      <c r="Q416" s="3">
        <f t="shared" si="35"/>
        <v>606</v>
      </c>
      <c r="R416" s="3" t="s">
        <v>71</v>
      </c>
      <c r="S416" s="3" t="s">
        <v>73</v>
      </c>
      <c r="T416" s="2" t="s">
        <v>71</v>
      </c>
      <c r="U416" s="23">
        <f t="shared" si="36"/>
        <v>786056.14846703759</v>
      </c>
      <c r="W416" s="2"/>
      <c r="X416" s="2"/>
      <c r="Y416" s="3"/>
      <c r="Z416" s="3"/>
      <c r="AA416" s="3"/>
    </row>
    <row r="417" spans="7:27" x14ac:dyDescent="0.3">
      <c r="G417" s="26">
        <v>607</v>
      </c>
      <c r="H417" s="26">
        <v>-23.1</v>
      </c>
      <c r="I417" s="26">
        <v>12.953749999999999</v>
      </c>
      <c r="J417" s="29">
        <v>38</v>
      </c>
      <c r="K417" s="29">
        <f t="shared" si="37"/>
        <v>1.7171250000000009E-2</v>
      </c>
      <c r="L417" s="45">
        <f t="shared" si="33"/>
        <v>54176918.104428239</v>
      </c>
      <c r="M417" s="45">
        <f t="shared" si="34"/>
        <v>930285.40500066394</v>
      </c>
      <c r="O417" s="12" t="s">
        <v>56</v>
      </c>
      <c r="P417" s="3" t="s">
        <v>71</v>
      </c>
      <c r="Q417" s="3">
        <f t="shared" si="35"/>
        <v>607</v>
      </c>
      <c r="R417" s="3" t="s">
        <v>71</v>
      </c>
      <c r="S417" s="3" t="s">
        <v>73</v>
      </c>
      <c r="T417" s="2" t="s">
        <v>71</v>
      </c>
      <c r="U417" s="23">
        <f t="shared" si="36"/>
        <v>930285.40500066394</v>
      </c>
      <c r="W417" s="2"/>
      <c r="X417" s="2"/>
      <c r="Y417" s="3"/>
      <c r="Z417" s="3"/>
      <c r="AA417" s="3"/>
    </row>
    <row r="418" spans="7:27" x14ac:dyDescent="0.3">
      <c r="G418" s="26">
        <v>608</v>
      </c>
      <c r="H418" s="26">
        <v>-23.1</v>
      </c>
      <c r="I418" s="26">
        <v>13.405625000000001</v>
      </c>
      <c r="J418" s="29">
        <v>38</v>
      </c>
      <c r="K418" s="29">
        <f t="shared" si="37"/>
        <v>1.7171250000000009E-2</v>
      </c>
      <c r="L418" s="45">
        <f t="shared" si="33"/>
        <v>62576379.793800026</v>
      </c>
      <c r="M418" s="45">
        <f t="shared" si="34"/>
        <v>1074514.6615342894</v>
      </c>
      <c r="O418" s="12" t="s">
        <v>56</v>
      </c>
      <c r="P418" s="3" t="s">
        <v>71</v>
      </c>
      <c r="Q418" s="3">
        <f t="shared" si="35"/>
        <v>608</v>
      </c>
      <c r="R418" s="3" t="s">
        <v>71</v>
      </c>
      <c r="S418" s="3" t="s">
        <v>73</v>
      </c>
      <c r="T418" s="2" t="s">
        <v>71</v>
      </c>
      <c r="U418" s="23">
        <f t="shared" si="36"/>
        <v>1074514.6615342894</v>
      </c>
      <c r="W418" s="2"/>
      <c r="X418" s="2"/>
      <c r="Y418" s="3"/>
      <c r="Z418" s="3"/>
      <c r="AA418" s="3"/>
    </row>
    <row r="419" spans="7:27" x14ac:dyDescent="0.3">
      <c r="G419" s="26">
        <v>609</v>
      </c>
      <c r="H419" s="26">
        <v>-23.1</v>
      </c>
      <c r="I419" s="26">
        <v>13.8575</v>
      </c>
      <c r="J419" s="29">
        <v>38</v>
      </c>
      <c r="K419" s="29">
        <f t="shared" si="37"/>
        <v>1.7171249999999975E-2</v>
      </c>
      <c r="L419" s="45">
        <f t="shared" si="33"/>
        <v>70975841.483171776</v>
      </c>
      <c r="M419" s="45">
        <f t="shared" si="34"/>
        <v>1218743.9180679116</v>
      </c>
      <c r="O419" s="12" t="s">
        <v>56</v>
      </c>
      <c r="P419" s="3" t="s">
        <v>71</v>
      </c>
      <c r="Q419" s="3">
        <f t="shared" si="35"/>
        <v>609</v>
      </c>
      <c r="R419" s="3" t="s">
        <v>71</v>
      </c>
      <c r="S419" s="3" t="s">
        <v>73</v>
      </c>
      <c r="T419" s="2" t="s">
        <v>71</v>
      </c>
      <c r="U419" s="23">
        <f t="shared" si="36"/>
        <v>1218743.9180679116</v>
      </c>
      <c r="W419" s="2"/>
      <c r="X419" s="2"/>
      <c r="Y419" s="3"/>
      <c r="Z419" s="3"/>
      <c r="AA419" s="3"/>
    </row>
    <row r="420" spans="7:27" x14ac:dyDescent="0.3">
      <c r="G420" s="26">
        <v>610</v>
      </c>
      <c r="H420" s="26">
        <v>-23.1</v>
      </c>
      <c r="I420" s="26">
        <v>14.309374999999999</v>
      </c>
      <c r="J420" s="29">
        <v>38</v>
      </c>
      <c r="K420" s="29">
        <f t="shared" si="37"/>
        <v>1.7171250000000009E-2</v>
      </c>
      <c r="L420" s="45">
        <f t="shared" si="33"/>
        <v>79375303.172543526</v>
      </c>
      <c r="M420" s="45">
        <f t="shared" si="34"/>
        <v>1362973.1746015388</v>
      </c>
      <c r="O420" s="12" t="s">
        <v>56</v>
      </c>
      <c r="P420" s="3" t="s">
        <v>71</v>
      </c>
      <c r="Q420" s="3">
        <f t="shared" si="35"/>
        <v>610</v>
      </c>
      <c r="R420" s="3" t="s">
        <v>71</v>
      </c>
      <c r="S420" s="3" t="s">
        <v>73</v>
      </c>
      <c r="T420" s="2" t="s">
        <v>71</v>
      </c>
      <c r="U420" s="23">
        <f t="shared" si="36"/>
        <v>1362973.1746015388</v>
      </c>
      <c r="W420" s="2"/>
      <c r="X420" s="2"/>
      <c r="Y420" s="3"/>
      <c r="Z420" s="3"/>
      <c r="AA420" s="3"/>
    </row>
    <row r="421" spans="7:27" x14ac:dyDescent="0.3">
      <c r="G421" s="26">
        <v>611</v>
      </c>
      <c r="H421" s="26">
        <v>-23.1</v>
      </c>
      <c r="I421" s="26">
        <v>14.76125</v>
      </c>
      <c r="J421" s="29">
        <v>38</v>
      </c>
      <c r="K421" s="29">
        <f t="shared" si="37"/>
        <v>1.7171250000000009E-2</v>
      </c>
      <c r="L421" s="45">
        <f t="shared" si="33"/>
        <v>87774764.86191532</v>
      </c>
      <c r="M421" s="45">
        <f t="shared" si="34"/>
        <v>1507202.4311351643</v>
      </c>
      <c r="O421" s="12" t="s">
        <v>56</v>
      </c>
      <c r="P421" s="3" t="s">
        <v>71</v>
      </c>
      <c r="Q421" s="3">
        <f t="shared" si="35"/>
        <v>611</v>
      </c>
      <c r="R421" s="3" t="s">
        <v>71</v>
      </c>
      <c r="S421" s="3" t="s">
        <v>73</v>
      </c>
      <c r="T421" s="2" t="s">
        <v>71</v>
      </c>
      <c r="U421" s="23">
        <f t="shared" si="36"/>
        <v>1507202.4311351643</v>
      </c>
      <c r="W421" s="2"/>
      <c r="X421" s="2"/>
      <c r="Y421" s="3"/>
      <c r="Z421" s="3"/>
      <c r="AA421" s="3"/>
    </row>
    <row r="422" spans="7:27" x14ac:dyDescent="0.3">
      <c r="G422" s="26">
        <v>612</v>
      </c>
      <c r="H422" s="26">
        <v>-23.1</v>
      </c>
      <c r="I422" s="26">
        <v>15.213125</v>
      </c>
      <c r="J422" s="29">
        <v>38</v>
      </c>
      <c r="K422" s="29">
        <f t="shared" si="37"/>
        <v>1.7171249999999975E-2</v>
      </c>
      <c r="L422" s="45">
        <f t="shared" si="33"/>
        <v>96174226.55128707</v>
      </c>
      <c r="M422" s="45">
        <f t="shared" si="34"/>
        <v>1651431.6876687857</v>
      </c>
      <c r="O422" s="12" t="s">
        <v>56</v>
      </c>
      <c r="P422" s="3" t="s">
        <v>71</v>
      </c>
      <c r="Q422" s="3">
        <f t="shared" si="35"/>
        <v>612</v>
      </c>
      <c r="R422" s="3" t="s">
        <v>71</v>
      </c>
      <c r="S422" s="3" t="s">
        <v>73</v>
      </c>
      <c r="T422" s="2" t="s">
        <v>71</v>
      </c>
      <c r="U422" s="23">
        <f t="shared" si="36"/>
        <v>1651431.6876687857</v>
      </c>
      <c r="W422" s="2"/>
      <c r="X422" s="2"/>
      <c r="Y422" s="3"/>
      <c r="Z422" s="3"/>
      <c r="AA422" s="3"/>
    </row>
    <row r="423" spans="7:27" x14ac:dyDescent="0.3">
      <c r="G423" s="26">
        <v>613</v>
      </c>
      <c r="H423" s="26">
        <v>-23.1</v>
      </c>
      <c r="I423" s="26">
        <v>15.664999999999999</v>
      </c>
      <c r="J423" s="29">
        <v>38</v>
      </c>
      <c r="K423" s="29">
        <f t="shared" si="37"/>
        <v>1.7171250000000009E-2</v>
      </c>
      <c r="L423" s="45">
        <f t="shared" si="33"/>
        <v>104573688.24065882</v>
      </c>
      <c r="M423" s="45">
        <f t="shared" si="34"/>
        <v>1795660.9442024138</v>
      </c>
      <c r="O423" s="12" t="s">
        <v>56</v>
      </c>
      <c r="P423" s="3" t="s">
        <v>71</v>
      </c>
      <c r="Q423" s="3">
        <f t="shared" si="35"/>
        <v>613</v>
      </c>
      <c r="R423" s="3" t="s">
        <v>71</v>
      </c>
      <c r="S423" s="3" t="s">
        <v>73</v>
      </c>
      <c r="T423" s="2" t="s">
        <v>71</v>
      </c>
      <c r="U423" s="23">
        <f t="shared" si="36"/>
        <v>1795660.9442024138</v>
      </c>
      <c r="W423" s="2"/>
      <c r="X423" s="2"/>
      <c r="Y423" s="3"/>
      <c r="Z423" s="3"/>
      <c r="AA423" s="3"/>
    </row>
    <row r="424" spans="7:27" x14ac:dyDescent="0.3">
      <c r="G424" s="26">
        <v>614</v>
      </c>
      <c r="H424" s="26">
        <v>-23.1</v>
      </c>
      <c r="I424" s="26">
        <v>16.116875</v>
      </c>
      <c r="J424" s="29">
        <v>38</v>
      </c>
      <c r="K424" s="29">
        <f t="shared" si="37"/>
        <v>1.7171250000000044E-2</v>
      </c>
      <c r="L424" s="45">
        <f t="shared" si="33"/>
        <v>112973149.9300306</v>
      </c>
      <c r="M424" s="45">
        <f t="shared" si="34"/>
        <v>1939890.2007360428</v>
      </c>
      <c r="O424" s="12" t="s">
        <v>56</v>
      </c>
      <c r="P424" s="3" t="s">
        <v>71</v>
      </c>
      <c r="Q424" s="3">
        <f t="shared" si="35"/>
        <v>614</v>
      </c>
      <c r="R424" s="3" t="s">
        <v>71</v>
      </c>
      <c r="S424" s="3" t="s">
        <v>73</v>
      </c>
      <c r="T424" s="2" t="s">
        <v>71</v>
      </c>
      <c r="U424" s="23">
        <f t="shared" si="36"/>
        <v>1939890.2007360428</v>
      </c>
      <c r="W424" s="2"/>
      <c r="X424" s="2"/>
      <c r="Y424" s="3"/>
      <c r="Z424" s="3"/>
      <c r="AA424" s="3"/>
    </row>
    <row r="425" spans="7:27" x14ac:dyDescent="0.3">
      <c r="G425" s="26">
        <v>615</v>
      </c>
      <c r="H425" s="26">
        <v>-23.1</v>
      </c>
      <c r="I425" s="26">
        <v>16.568750000000001</v>
      </c>
      <c r="J425" s="29">
        <v>38</v>
      </c>
      <c r="K425" s="29">
        <f t="shared" si="37"/>
        <v>1.7171249999999975E-2</v>
      </c>
      <c r="L425" s="45">
        <f t="shared" si="33"/>
        <v>121372611.61940239</v>
      </c>
      <c r="M425" s="45">
        <f t="shared" si="34"/>
        <v>2084119.4572696602</v>
      </c>
      <c r="O425" s="12" t="s">
        <v>56</v>
      </c>
      <c r="P425" s="3" t="s">
        <v>71</v>
      </c>
      <c r="Q425" s="3">
        <f t="shared" si="35"/>
        <v>615</v>
      </c>
      <c r="R425" s="3" t="s">
        <v>71</v>
      </c>
      <c r="S425" s="3" t="s">
        <v>73</v>
      </c>
      <c r="T425" s="2" t="s">
        <v>71</v>
      </c>
      <c r="U425" s="23">
        <f t="shared" si="36"/>
        <v>2084119.4572696602</v>
      </c>
      <c r="W425" s="2"/>
      <c r="X425" s="2"/>
      <c r="Y425" s="3"/>
      <c r="Z425" s="3"/>
      <c r="AA425" s="3"/>
    </row>
    <row r="426" spans="7:27" x14ac:dyDescent="0.3">
      <c r="G426" s="26">
        <v>616</v>
      </c>
      <c r="H426" s="26">
        <v>-23.1</v>
      </c>
      <c r="I426" s="26">
        <v>17.020624999999999</v>
      </c>
      <c r="J426" s="29">
        <v>38</v>
      </c>
      <c r="K426" s="29">
        <f t="shared" si="37"/>
        <v>1.7171249999999975E-2</v>
      </c>
      <c r="L426" s="45">
        <f t="shared" si="33"/>
        <v>129772073.30877411</v>
      </c>
      <c r="M426" s="45">
        <f t="shared" si="34"/>
        <v>2228348.7138032843</v>
      </c>
      <c r="O426" s="12" t="s">
        <v>56</v>
      </c>
      <c r="P426" s="3" t="s">
        <v>71</v>
      </c>
      <c r="Q426" s="3">
        <f t="shared" si="35"/>
        <v>616</v>
      </c>
      <c r="R426" s="3" t="s">
        <v>71</v>
      </c>
      <c r="S426" s="3" t="s">
        <v>73</v>
      </c>
      <c r="T426" s="2" t="s">
        <v>71</v>
      </c>
      <c r="U426" s="23">
        <f t="shared" si="36"/>
        <v>2228348.7138032843</v>
      </c>
      <c r="W426" s="2"/>
      <c r="X426" s="2"/>
      <c r="Y426" s="3"/>
      <c r="Z426" s="3"/>
      <c r="AA426" s="3"/>
    </row>
    <row r="427" spans="7:27" x14ac:dyDescent="0.3">
      <c r="G427" s="26">
        <v>617</v>
      </c>
      <c r="H427" s="26">
        <v>-23.1</v>
      </c>
      <c r="I427" s="26">
        <v>17.4725</v>
      </c>
      <c r="J427" s="29">
        <v>38</v>
      </c>
      <c r="K427" s="29">
        <f t="shared" si="37"/>
        <v>1.7171250000000044E-2</v>
      </c>
      <c r="L427" s="45">
        <f t="shared" si="33"/>
        <v>138171534.99814591</v>
      </c>
      <c r="M427" s="45">
        <f t="shared" si="34"/>
        <v>2372577.9703369192</v>
      </c>
      <c r="O427" s="12" t="s">
        <v>56</v>
      </c>
      <c r="P427" s="3" t="s">
        <v>71</v>
      </c>
      <c r="Q427" s="3">
        <f t="shared" si="35"/>
        <v>617</v>
      </c>
      <c r="R427" s="3" t="s">
        <v>71</v>
      </c>
      <c r="S427" s="3" t="s">
        <v>73</v>
      </c>
      <c r="T427" s="2" t="s">
        <v>71</v>
      </c>
      <c r="U427" s="23">
        <f t="shared" si="36"/>
        <v>2372577.9703369192</v>
      </c>
      <c r="W427" s="2"/>
      <c r="X427" s="2"/>
      <c r="Y427" s="3"/>
      <c r="Z427" s="3"/>
      <c r="AA427" s="3"/>
    </row>
    <row r="428" spans="7:27" x14ac:dyDescent="0.3">
      <c r="G428" s="26">
        <v>618</v>
      </c>
      <c r="H428" s="26">
        <v>-23.1</v>
      </c>
      <c r="I428" s="26">
        <v>17.924375000000001</v>
      </c>
      <c r="J428" s="29">
        <v>38</v>
      </c>
      <c r="K428" s="29">
        <f t="shared" si="37"/>
        <v>1.7171249999999975E-2</v>
      </c>
      <c r="L428" s="45">
        <f t="shared" si="33"/>
        <v>146570996.68751767</v>
      </c>
      <c r="M428" s="45">
        <f t="shared" si="34"/>
        <v>2516807.226870534</v>
      </c>
      <c r="O428" s="12" t="s">
        <v>56</v>
      </c>
      <c r="P428" s="3" t="s">
        <v>71</v>
      </c>
      <c r="Q428" s="3">
        <f t="shared" si="35"/>
        <v>618</v>
      </c>
      <c r="R428" s="3" t="s">
        <v>71</v>
      </c>
      <c r="S428" s="3" t="s">
        <v>73</v>
      </c>
      <c r="T428" s="2" t="s">
        <v>71</v>
      </c>
      <c r="U428" s="23">
        <f t="shared" si="36"/>
        <v>2516807.226870534</v>
      </c>
      <c r="W428" s="2"/>
      <c r="X428" s="2"/>
      <c r="Y428" s="3"/>
      <c r="Z428" s="3"/>
      <c r="AA428" s="3"/>
    </row>
    <row r="429" spans="7:27" x14ac:dyDescent="0.3">
      <c r="G429" s="26">
        <v>619</v>
      </c>
      <c r="H429" s="26">
        <v>-23.1</v>
      </c>
      <c r="I429" s="26">
        <v>18.376249999999999</v>
      </c>
      <c r="J429" s="29">
        <v>38</v>
      </c>
      <c r="K429" s="29">
        <f t="shared" si="37"/>
        <v>1.7171249999999975E-2</v>
      </c>
      <c r="L429" s="45">
        <f t="shared" si="33"/>
        <v>154970458.37688941</v>
      </c>
      <c r="M429" s="45">
        <f t="shared" si="34"/>
        <v>2661036.4834041581</v>
      </c>
      <c r="O429" s="12" t="s">
        <v>56</v>
      </c>
      <c r="P429" s="3" t="s">
        <v>71</v>
      </c>
      <c r="Q429" s="3">
        <f t="shared" si="35"/>
        <v>619</v>
      </c>
      <c r="R429" s="3" t="s">
        <v>71</v>
      </c>
      <c r="S429" s="3" t="s">
        <v>73</v>
      </c>
      <c r="T429" s="2" t="s">
        <v>71</v>
      </c>
      <c r="U429" s="23">
        <f t="shared" si="36"/>
        <v>2661036.4834041581</v>
      </c>
      <c r="W429" s="2"/>
      <c r="X429" s="2"/>
      <c r="Y429" s="3"/>
      <c r="Z429" s="3"/>
      <c r="AA429" s="3"/>
    </row>
    <row r="430" spans="7:27" x14ac:dyDescent="0.3">
      <c r="G430" s="26">
        <v>620</v>
      </c>
      <c r="H430" s="26">
        <v>-23.1</v>
      </c>
      <c r="I430" s="26">
        <v>18.828125</v>
      </c>
      <c r="J430" s="29">
        <v>38</v>
      </c>
      <c r="K430" s="29">
        <f t="shared" si="37"/>
        <v>1.7171250000000044E-2</v>
      </c>
      <c r="L430" s="45">
        <f t="shared" si="33"/>
        <v>163369920.06626117</v>
      </c>
      <c r="M430" s="45">
        <f t="shared" si="34"/>
        <v>2805265.7399377944</v>
      </c>
      <c r="O430" s="12" t="s">
        <v>56</v>
      </c>
      <c r="P430" s="3" t="s">
        <v>71</v>
      </c>
      <c r="Q430" s="3">
        <f t="shared" si="35"/>
        <v>620</v>
      </c>
      <c r="R430" s="3" t="s">
        <v>71</v>
      </c>
      <c r="S430" s="3" t="s">
        <v>73</v>
      </c>
      <c r="T430" s="2" t="s">
        <v>71</v>
      </c>
      <c r="U430" s="23">
        <f t="shared" si="36"/>
        <v>2805265.7399377944</v>
      </c>
      <c r="W430" s="2"/>
      <c r="X430" s="2"/>
      <c r="Y430" s="3"/>
      <c r="Z430" s="3"/>
      <c r="AA430" s="3"/>
    </row>
    <row r="431" spans="7:27" x14ac:dyDescent="0.3">
      <c r="G431" s="26">
        <v>605</v>
      </c>
      <c r="H431" s="26">
        <v>-23.1</v>
      </c>
      <c r="I431" s="26">
        <v>19.28</v>
      </c>
      <c r="J431" s="29">
        <v>38</v>
      </c>
      <c r="K431" s="29">
        <f t="shared" si="37"/>
        <v>1.7183125000000032E-2</v>
      </c>
      <c r="L431" s="45">
        <f t="shared" si="33"/>
        <v>171769381.75563297</v>
      </c>
      <c r="M431" s="45">
        <f t="shared" si="34"/>
        <v>2951534.7578797662</v>
      </c>
      <c r="O431" s="12" t="s">
        <v>56</v>
      </c>
      <c r="P431" s="3" t="s">
        <v>71</v>
      </c>
      <c r="Q431" s="3">
        <f t="shared" si="35"/>
        <v>605</v>
      </c>
      <c r="R431" s="3" t="s">
        <v>71</v>
      </c>
      <c r="S431" s="3" t="s">
        <v>73</v>
      </c>
      <c r="T431" s="2" t="s">
        <v>71</v>
      </c>
      <c r="U431" s="23">
        <f t="shared" si="36"/>
        <v>2951534.7578797662</v>
      </c>
      <c r="W431" s="2"/>
      <c r="X431" s="2"/>
      <c r="Y431" s="3"/>
      <c r="Z431" s="3"/>
      <c r="AA431" s="3"/>
    </row>
    <row r="432" spans="7:27" x14ac:dyDescent="0.3">
      <c r="G432" s="26">
        <v>742</v>
      </c>
      <c r="H432" s="26">
        <v>-23.1</v>
      </c>
      <c r="I432" s="26">
        <v>19.732500000000002</v>
      </c>
      <c r="J432" s="29">
        <v>38</v>
      </c>
      <c r="K432" s="29">
        <f t="shared" si="37"/>
        <v>1.7194999999999953E-2</v>
      </c>
      <c r="L432" s="45">
        <f t="shared" si="33"/>
        <v>180180460.9577148</v>
      </c>
      <c r="M432" s="45">
        <f t="shared" si="34"/>
        <v>3098203.0261678975</v>
      </c>
      <c r="O432" s="12" t="s">
        <v>56</v>
      </c>
      <c r="P432" s="3" t="s">
        <v>71</v>
      </c>
      <c r="Q432" s="3">
        <f t="shared" si="35"/>
        <v>742</v>
      </c>
      <c r="R432" s="3" t="s">
        <v>71</v>
      </c>
      <c r="S432" s="3" t="s">
        <v>73</v>
      </c>
      <c r="T432" s="2" t="s">
        <v>71</v>
      </c>
      <c r="U432" s="23">
        <f t="shared" si="36"/>
        <v>3098203.0261678975</v>
      </c>
      <c r="W432" s="2"/>
      <c r="X432" s="2"/>
      <c r="Y432" s="3"/>
      <c r="Z432" s="3"/>
      <c r="AA432" s="3"/>
    </row>
    <row r="433" spans="6:27" x14ac:dyDescent="0.3">
      <c r="G433" s="26">
        <v>743</v>
      </c>
      <c r="H433" s="26">
        <v>-23.1</v>
      </c>
      <c r="I433" s="26">
        <v>20.184999999999999</v>
      </c>
      <c r="J433" s="29">
        <v>38</v>
      </c>
      <c r="K433" s="29">
        <f t="shared" si="37"/>
        <v>1.7194999999999953E-2</v>
      </c>
      <c r="L433" s="45">
        <f t="shared" si="33"/>
        <v>188591540.15979657</v>
      </c>
      <c r="M433" s="45">
        <f t="shared" si="34"/>
        <v>3242831.5330476933</v>
      </c>
      <c r="O433" s="12" t="s">
        <v>56</v>
      </c>
      <c r="P433" s="3" t="s">
        <v>71</v>
      </c>
      <c r="Q433" s="3">
        <f t="shared" si="35"/>
        <v>743</v>
      </c>
      <c r="R433" s="3" t="s">
        <v>71</v>
      </c>
      <c r="S433" s="3" t="s">
        <v>73</v>
      </c>
      <c r="T433" s="2" t="s">
        <v>71</v>
      </c>
      <c r="U433" s="23">
        <f t="shared" si="36"/>
        <v>3242831.5330476933</v>
      </c>
      <c r="W433" s="2"/>
      <c r="X433" s="2"/>
      <c r="Y433" s="3"/>
      <c r="Z433" s="3"/>
      <c r="AA433" s="3"/>
    </row>
    <row r="434" spans="6:27" x14ac:dyDescent="0.3">
      <c r="G434" s="26">
        <v>744</v>
      </c>
      <c r="H434" s="26">
        <v>-23.1</v>
      </c>
      <c r="I434" s="26">
        <v>20.637499999999999</v>
      </c>
      <c r="J434" s="29">
        <v>38</v>
      </c>
      <c r="K434" s="29">
        <f t="shared" si="37"/>
        <v>1.7195000000000023E-2</v>
      </c>
      <c r="L434" s="45">
        <f t="shared" si="33"/>
        <v>197002619.3618784</v>
      </c>
      <c r="M434" s="45">
        <f t="shared" si="34"/>
        <v>3387460.0399275036</v>
      </c>
      <c r="O434" s="12" t="s">
        <v>56</v>
      </c>
      <c r="P434" s="3" t="s">
        <v>71</v>
      </c>
      <c r="Q434" s="3">
        <f t="shared" si="35"/>
        <v>744</v>
      </c>
      <c r="R434" s="3" t="s">
        <v>71</v>
      </c>
      <c r="S434" s="3" t="s">
        <v>73</v>
      </c>
      <c r="T434" s="2" t="s">
        <v>71</v>
      </c>
      <c r="U434" s="23">
        <f t="shared" si="36"/>
        <v>3387460.0399275036</v>
      </c>
      <c r="W434" s="2"/>
      <c r="X434" s="2"/>
      <c r="Y434" s="3"/>
      <c r="Z434" s="3"/>
      <c r="AA434" s="3"/>
    </row>
    <row r="435" spans="6:27" x14ac:dyDescent="0.3">
      <c r="G435" s="26">
        <v>745</v>
      </c>
      <c r="H435" s="26">
        <v>-23.1</v>
      </c>
      <c r="I435" s="26">
        <v>21.09</v>
      </c>
      <c r="J435" s="29">
        <v>38</v>
      </c>
      <c r="K435" s="29">
        <f t="shared" si="37"/>
        <v>1.7195000000000023E-2</v>
      </c>
      <c r="L435" s="45">
        <f t="shared" si="33"/>
        <v>205413698.56396022</v>
      </c>
      <c r="M435" s="45">
        <f t="shared" si="34"/>
        <v>3532088.5468073008</v>
      </c>
      <c r="O435" s="12" t="s">
        <v>56</v>
      </c>
      <c r="P435" s="3" t="s">
        <v>71</v>
      </c>
      <c r="Q435" s="3">
        <f t="shared" si="35"/>
        <v>745</v>
      </c>
      <c r="R435" s="3" t="s">
        <v>71</v>
      </c>
      <c r="S435" s="3" t="s">
        <v>73</v>
      </c>
      <c r="T435" s="2" t="s">
        <v>71</v>
      </c>
      <c r="U435" s="23">
        <f t="shared" si="36"/>
        <v>3532088.5468073008</v>
      </c>
      <c r="W435" s="2"/>
      <c r="X435" s="2"/>
      <c r="Y435" s="3"/>
      <c r="Z435" s="3"/>
      <c r="AA435" s="3"/>
    </row>
    <row r="436" spans="6:27" x14ac:dyDescent="0.3">
      <c r="F436" s="3"/>
      <c r="G436" s="39">
        <v>746</v>
      </c>
      <c r="H436" s="26">
        <v>-23.1</v>
      </c>
      <c r="I436" s="26">
        <v>21.5425</v>
      </c>
      <c r="J436" s="29">
        <v>38</v>
      </c>
      <c r="K436" s="29">
        <f t="shared" si="37"/>
        <v>1.7195000000000023E-2</v>
      </c>
      <c r="L436" s="45">
        <f t="shared" si="33"/>
        <v>213824777.76604205</v>
      </c>
      <c r="M436" s="45">
        <f t="shared" si="34"/>
        <v>3676717.053687098</v>
      </c>
      <c r="O436" s="12" t="s">
        <v>56</v>
      </c>
      <c r="P436" s="3" t="s">
        <v>71</v>
      </c>
      <c r="Q436" s="3">
        <f t="shared" si="35"/>
        <v>746</v>
      </c>
      <c r="R436" s="3" t="s">
        <v>71</v>
      </c>
      <c r="S436" s="3" t="s">
        <v>73</v>
      </c>
      <c r="T436" s="2" t="s">
        <v>71</v>
      </c>
      <c r="U436" s="23">
        <f t="shared" si="36"/>
        <v>3676717.053687098</v>
      </c>
      <c r="W436" s="2"/>
      <c r="X436" s="2"/>
      <c r="Y436" s="3"/>
      <c r="Z436" s="3"/>
      <c r="AA436" s="3"/>
    </row>
    <row r="437" spans="6:27" x14ac:dyDescent="0.3">
      <c r="G437" s="26">
        <v>747</v>
      </c>
      <c r="H437" s="26">
        <v>-23.1</v>
      </c>
      <c r="I437" s="26">
        <v>21.995000000000001</v>
      </c>
      <c r="J437" s="29">
        <v>38</v>
      </c>
      <c r="K437" s="29">
        <f t="shared" si="37"/>
        <v>1.7195000000000023E-2</v>
      </c>
      <c r="L437" s="45">
        <f t="shared" si="33"/>
        <v>222235856.96812388</v>
      </c>
      <c r="M437" s="45">
        <f t="shared" si="34"/>
        <v>3821345.5605668952</v>
      </c>
      <c r="O437" s="12" t="s">
        <v>56</v>
      </c>
      <c r="P437" s="3" t="s">
        <v>71</v>
      </c>
      <c r="Q437" s="3">
        <f t="shared" si="35"/>
        <v>747</v>
      </c>
      <c r="R437" s="3" t="s">
        <v>71</v>
      </c>
      <c r="S437" s="3" t="s">
        <v>73</v>
      </c>
      <c r="T437" s="2" t="s">
        <v>71</v>
      </c>
      <c r="U437" s="23">
        <f t="shared" si="36"/>
        <v>3821345.5605668952</v>
      </c>
      <c r="W437" s="2"/>
      <c r="X437" s="2"/>
      <c r="Y437" s="3"/>
      <c r="Z437" s="3"/>
      <c r="AA437" s="3"/>
    </row>
    <row r="438" spans="6:27" x14ac:dyDescent="0.3">
      <c r="G438" s="26">
        <v>748</v>
      </c>
      <c r="H438" s="26">
        <v>-23.1</v>
      </c>
      <c r="I438" s="26">
        <v>22.447500000000002</v>
      </c>
      <c r="J438" s="29">
        <v>38</v>
      </c>
      <c r="K438" s="29">
        <f t="shared" si="37"/>
        <v>1.7194999999999953E-2</v>
      </c>
      <c r="L438" s="45">
        <f t="shared" si="33"/>
        <v>230646936.17020574</v>
      </c>
      <c r="M438" s="45">
        <f t="shared" si="34"/>
        <v>3965974.067446677</v>
      </c>
      <c r="O438" s="12" t="s">
        <v>56</v>
      </c>
      <c r="P438" s="3" t="s">
        <v>71</v>
      </c>
      <c r="Q438" s="3">
        <f t="shared" si="35"/>
        <v>748</v>
      </c>
      <c r="R438" s="3" t="s">
        <v>71</v>
      </c>
      <c r="S438" s="3" t="s">
        <v>73</v>
      </c>
      <c r="T438" s="2" t="s">
        <v>71</v>
      </c>
      <c r="U438" s="23">
        <f t="shared" si="36"/>
        <v>3965974.067446677</v>
      </c>
      <c r="W438" s="2"/>
      <c r="X438" s="2"/>
      <c r="Y438" s="3"/>
      <c r="Z438" s="3"/>
      <c r="AA438" s="3"/>
    </row>
    <row r="439" spans="6:27" x14ac:dyDescent="0.3">
      <c r="G439" s="26">
        <v>741</v>
      </c>
      <c r="H439" s="26">
        <v>-23.1</v>
      </c>
      <c r="I439" s="26">
        <v>22.9</v>
      </c>
      <c r="J439" s="29">
        <v>38</v>
      </c>
      <c r="K439" s="29">
        <f t="shared" si="37"/>
        <v>1.4297499999999958E-2</v>
      </c>
      <c r="L439" s="45">
        <f t="shared" si="33"/>
        <v>239058015.37228748</v>
      </c>
      <c r="M439" s="45">
        <f t="shared" si="34"/>
        <v>3417931.9747852702</v>
      </c>
      <c r="O439" s="12" t="s">
        <v>56</v>
      </c>
      <c r="P439" s="3" t="s">
        <v>71</v>
      </c>
      <c r="Q439" s="3">
        <f t="shared" si="35"/>
        <v>741</v>
      </c>
      <c r="R439" s="3" t="s">
        <v>71</v>
      </c>
      <c r="S439" s="3" t="s">
        <v>73</v>
      </c>
      <c r="T439" s="2" t="s">
        <v>71</v>
      </c>
      <c r="U439" s="23">
        <f t="shared" si="36"/>
        <v>3417931.9747852702</v>
      </c>
      <c r="W439" s="2"/>
      <c r="X439" s="2"/>
      <c r="Y439" s="3"/>
      <c r="Z439" s="3"/>
      <c r="AA439" s="3"/>
    </row>
    <row r="440" spans="6:27" x14ac:dyDescent="0.3">
      <c r="G440" s="26">
        <v>810</v>
      </c>
      <c r="H440" s="26">
        <v>-23.1</v>
      </c>
      <c r="I440" s="26">
        <v>23.2</v>
      </c>
      <c r="J440" s="29">
        <v>38</v>
      </c>
      <c r="K440" s="29">
        <f t="shared" si="37"/>
        <v>1.1400000000000026E-2</v>
      </c>
      <c r="L440" s="45">
        <f t="shared" si="33"/>
        <v>244634421.47311524</v>
      </c>
      <c r="M440" s="45">
        <f t="shared" si="34"/>
        <v>2788832.40479352</v>
      </c>
      <c r="O440" s="12" t="s">
        <v>56</v>
      </c>
      <c r="P440" s="3" t="s">
        <v>71</v>
      </c>
      <c r="Q440" s="3">
        <f t="shared" si="35"/>
        <v>810</v>
      </c>
      <c r="R440" s="3" t="s">
        <v>71</v>
      </c>
      <c r="S440" s="3" t="s">
        <v>73</v>
      </c>
      <c r="T440" s="2" t="s">
        <v>71</v>
      </c>
      <c r="U440" s="23">
        <f t="shared" si="36"/>
        <v>2788832.40479352</v>
      </c>
      <c r="W440" s="2"/>
      <c r="X440" s="2"/>
      <c r="Y440" s="3"/>
      <c r="Z440" s="3"/>
      <c r="AA440" s="3"/>
    </row>
    <row r="441" spans="6:27" x14ac:dyDescent="0.3">
      <c r="G441" s="26">
        <v>811</v>
      </c>
      <c r="H441" s="26">
        <v>-23.1</v>
      </c>
      <c r="I441" s="26">
        <v>23.5</v>
      </c>
      <c r="J441" s="29">
        <v>38</v>
      </c>
      <c r="K441" s="29">
        <f t="shared" si="37"/>
        <v>1.1400000000000026E-2</v>
      </c>
      <c r="L441" s="45">
        <f t="shared" si="33"/>
        <v>250210827.57394299</v>
      </c>
      <c r="M441" s="45">
        <f t="shared" si="34"/>
        <v>2852403.4343429566</v>
      </c>
      <c r="O441" s="12" t="s">
        <v>56</v>
      </c>
      <c r="P441" s="3" t="s">
        <v>71</v>
      </c>
      <c r="Q441" s="3">
        <f t="shared" si="35"/>
        <v>811</v>
      </c>
      <c r="R441" s="3" t="s">
        <v>71</v>
      </c>
      <c r="S441" s="3" t="s">
        <v>73</v>
      </c>
      <c r="T441" s="2" t="s">
        <v>71</v>
      </c>
      <c r="U441" s="23">
        <f t="shared" si="36"/>
        <v>2852403.4343429566</v>
      </c>
      <c r="W441" s="2"/>
      <c r="X441" s="2"/>
      <c r="Y441" s="3"/>
      <c r="Z441" s="3"/>
      <c r="AA441" s="3"/>
    </row>
    <row r="442" spans="6:27" x14ac:dyDescent="0.3">
      <c r="G442" s="26">
        <v>812</v>
      </c>
      <c r="H442" s="26">
        <v>-23.1</v>
      </c>
      <c r="I442" s="26">
        <v>23.8</v>
      </c>
      <c r="J442" s="29">
        <v>38</v>
      </c>
      <c r="K442" s="29">
        <f t="shared" si="37"/>
        <v>1.1400000000000026E-2</v>
      </c>
      <c r="L442" s="45">
        <f t="shared" si="33"/>
        <v>255787233.67477071</v>
      </c>
      <c r="M442" s="45">
        <f t="shared" si="34"/>
        <v>2915974.4638923928</v>
      </c>
      <c r="O442" s="12" t="s">
        <v>56</v>
      </c>
      <c r="P442" s="3" t="s">
        <v>71</v>
      </c>
      <c r="Q442" s="3">
        <f t="shared" si="35"/>
        <v>812</v>
      </c>
      <c r="R442" s="3" t="s">
        <v>71</v>
      </c>
      <c r="S442" s="3" t="s">
        <v>73</v>
      </c>
      <c r="T442" s="2" t="s">
        <v>71</v>
      </c>
      <c r="U442" s="23">
        <f t="shared" si="36"/>
        <v>2915974.4638923928</v>
      </c>
      <c r="W442" s="2"/>
      <c r="X442" s="2"/>
      <c r="Y442" s="3"/>
      <c r="Z442" s="3"/>
      <c r="AA442" s="3"/>
    </row>
    <row r="443" spans="6:27" x14ac:dyDescent="0.3">
      <c r="G443" s="26">
        <v>809</v>
      </c>
      <c r="H443" s="26">
        <v>-23.1</v>
      </c>
      <c r="I443" s="26">
        <v>24.1</v>
      </c>
      <c r="J443" s="29">
        <v>38</v>
      </c>
      <c r="K443" s="29">
        <f t="shared" si="37"/>
        <v>0</v>
      </c>
      <c r="L443" s="45">
        <f t="shared" si="33"/>
        <v>261363639.77559847</v>
      </c>
      <c r="M443" s="45">
        <f t="shared" si="34"/>
        <v>0</v>
      </c>
      <c r="O443" s="12" t="s">
        <v>56</v>
      </c>
      <c r="P443" s="3" t="s">
        <v>71</v>
      </c>
      <c r="Q443" s="3">
        <f t="shared" si="35"/>
        <v>809</v>
      </c>
      <c r="R443" s="3" t="s">
        <v>71</v>
      </c>
      <c r="S443" s="3" t="s">
        <v>73</v>
      </c>
      <c r="T443" s="2" t="s">
        <v>71</v>
      </c>
      <c r="U443" s="23">
        <f t="shared" si="36"/>
        <v>0</v>
      </c>
      <c r="W443" s="2"/>
      <c r="X443" s="2"/>
      <c r="Y443" s="3"/>
      <c r="Z443" s="3"/>
      <c r="AA443" s="3"/>
    </row>
    <row r="444" spans="6:27" x14ac:dyDescent="0.3">
      <c r="G444" s="26">
        <v>311</v>
      </c>
      <c r="H444" s="26">
        <v>-16.100000000000001</v>
      </c>
      <c r="I444" s="26">
        <v>0</v>
      </c>
      <c r="J444" s="29">
        <v>36</v>
      </c>
      <c r="K444" s="29">
        <f t="shared" si="37"/>
        <v>0</v>
      </c>
      <c r="L444" s="45">
        <f t="shared" si="33"/>
        <v>-186607650.32422897</v>
      </c>
      <c r="M444" s="45">
        <f t="shared" si="34"/>
        <v>0</v>
      </c>
      <c r="O444" s="12" t="s">
        <v>56</v>
      </c>
      <c r="P444" s="3" t="s">
        <v>71</v>
      </c>
      <c r="Q444" s="3">
        <f t="shared" si="35"/>
        <v>311</v>
      </c>
      <c r="R444" s="3" t="s">
        <v>71</v>
      </c>
      <c r="S444" s="3" t="s">
        <v>73</v>
      </c>
      <c r="T444" s="2" t="s">
        <v>71</v>
      </c>
      <c r="U444" s="23">
        <f t="shared" si="36"/>
        <v>0</v>
      </c>
      <c r="W444" s="2"/>
      <c r="X444" s="2"/>
      <c r="Y444" s="3"/>
      <c r="Z444" s="3"/>
      <c r="AA444" s="3"/>
    </row>
    <row r="445" spans="6:27" x14ac:dyDescent="0.3">
      <c r="G445" s="26">
        <v>313</v>
      </c>
      <c r="H445" s="26">
        <v>-16.100000000000001</v>
      </c>
      <c r="I445" s="26">
        <v>0.433333333333</v>
      </c>
      <c r="J445" s="29">
        <v>36</v>
      </c>
      <c r="K445" s="29">
        <f t="shared" si="37"/>
        <v>1.5600000000006E-2</v>
      </c>
      <c r="L445" s="45">
        <f t="shared" si="33"/>
        <v>-178552841.51192847</v>
      </c>
      <c r="M445" s="45">
        <f t="shared" si="34"/>
        <v>-2785424.3275871552</v>
      </c>
      <c r="O445" s="12" t="s">
        <v>56</v>
      </c>
      <c r="P445" s="3" t="s">
        <v>71</v>
      </c>
      <c r="Q445" s="3">
        <f t="shared" si="35"/>
        <v>313</v>
      </c>
      <c r="R445" s="3" t="s">
        <v>71</v>
      </c>
      <c r="S445" s="3" t="s">
        <v>73</v>
      </c>
      <c r="T445" s="2" t="s">
        <v>71</v>
      </c>
      <c r="U445" s="23">
        <f t="shared" si="36"/>
        <v>-2785424.3275871552</v>
      </c>
      <c r="W445" s="2"/>
      <c r="X445" s="2"/>
      <c r="Y445" s="3"/>
      <c r="Z445" s="3"/>
      <c r="AA445" s="3"/>
    </row>
    <row r="446" spans="6:27" x14ac:dyDescent="0.3">
      <c r="G446" s="26">
        <v>314</v>
      </c>
      <c r="H446" s="26">
        <v>-16.100000000000001</v>
      </c>
      <c r="I446" s="26">
        <v>0.86666666666699999</v>
      </c>
      <c r="J446" s="29">
        <v>36</v>
      </c>
      <c r="K446" s="29">
        <f t="shared" si="37"/>
        <v>1.5600000000006E-2</v>
      </c>
      <c r="L446" s="45">
        <f t="shared" si="33"/>
        <v>-170498032.69960937</v>
      </c>
      <c r="M446" s="45">
        <f t="shared" si="34"/>
        <v>-2659769.310114929</v>
      </c>
      <c r="O446" s="12" t="s">
        <v>56</v>
      </c>
      <c r="P446" s="3" t="s">
        <v>71</v>
      </c>
      <c r="Q446" s="3">
        <f t="shared" si="35"/>
        <v>314</v>
      </c>
      <c r="R446" s="3" t="s">
        <v>71</v>
      </c>
      <c r="S446" s="3" t="s">
        <v>73</v>
      </c>
      <c r="T446" s="2" t="s">
        <v>71</v>
      </c>
      <c r="U446" s="23">
        <f t="shared" si="36"/>
        <v>-2659769.310114929</v>
      </c>
      <c r="W446" s="2"/>
      <c r="X446" s="2"/>
      <c r="Y446" s="3"/>
      <c r="Z446" s="3"/>
      <c r="AA446" s="3"/>
    </row>
    <row r="447" spans="6:27" x14ac:dyDescent="0.3">
      <c r="G447" s="26">
        <v>315</v>
      </c>
      <c r="H447" s="26">
        <v>-16.100000000000001</v>
      </c>
      <c r="I447" s="26">
        <v>1.3</v>
      </c>
      <c r="J447" s="29">
        <v>36</v>
      </c>
      <c r="K447" s="29">
        <f t="shared" si="37"/>
        <v>1.5599999999934002E-2</v>
      </c>
      <c r="L447" s="45">
        <f t="shared" si="33"/>
        <v>-162443223.88730881</v>
      </c>
      <c r="M447" s="45">
        <f t="shared" si="34"/>
        <v>-2534114.2926312964</v>
      </c>
      <c r="O447" s="12" t="s">
        <v>56</v>
      </c>
      <c r="P447" s="3" t="s">
        <v>71</v>
      </c>
      <c r="Q447" s="3">
        <f t="shared" si="35"/>
        <v>315</v>
      </c>
      <c r="R447" s="3" t="s">
        <v>71</v>
      </c>
      <c r="S447" s="3" t="s">
        <v>73</v>
      </c>
      <c r="T447" s="2" t="s">
        <v>71</v>
      </c>
      <c r="U447" s="23">
        <f t="shared" si="36"/>
        <v>-2534114.2926312964</v>
      </c>
      <c r="W447" s="2"/>
      <c r="X447" s="2"/>
      <c r="Y447" s="3"/>
      <c r="Z447" s="3"/>
      <c r="AA447" s="3"/>
    </row>
    <row r="448" spans="6:27" x14ac:dyDescent="0.3">
      <c r="G448" s="26">
        <v>316</v>
      </c>
      <c r="H448" s="26">
        <v>-16.100000000000001</v>
      </c>
      <c r="I448" s="26">
        <v>1.7333333333300001</v>
      </c>
      <c r="J448" s="29">
        <v>36</v>
      </c>
      <c r="K448" s="29">
        <f t="shared" si="37"/>
        <v>1.5600000000059996E-2</v>
      </c>
      <c r="L448" s="45">
        <f t="shared" si="33"/>
        <v>-154388415.07506406</v>
      </c>
      <c r="M448" s="45">
        <f t="shared" si="34"/>
        <v>-2408459.275180262</v>
      </c>
      <c r="O448" s="12" t="s">
        <v>56</v>
      </c>
      <c r="P448" s="3" t="s">
        <v>71</v>
      </c>
      <c r="Q448" s="3">
        <f t="shared" si="35"/>
        <v>316</v>
      </c>
      <c r="R448" s="3" t="s">
        <v>71</v>
      </c>
      <c r="S448" s="3" t="s">
        <v>73</v>
      </c>
      <c r="T448" s="2" t="s">
        <v>71</v>
      </c>
      <c r="U448" s="23">
        <f t="shared" si="36"/>
        <v>-2408459.275180262</v>
      </c>
      <c r="W448" s="2"/>
      <c r="X448" s="2"/>
      <c r="Y448" s="3"/>
      <c r="Z448" s="3"/>
      <c r="AA448" s="3"/>
    </row>
    <row r="449" spans="7:27" x14ac:dyDescent="0.3">
      <c r="G449" s="26">
        <v>317</v>
      </c>
      <c r="H449" s="26">
        <v>-16.100000000000001</v>
      </c>
      <c r="I449" s="26">
        <v>2.1666666666699999</v>
      </c>
      <c r="J449" s="29">
        <v>36</v>
      </c>
      <c r="K449" s="29">
        <f t="shared" si="37"/>
        <v>1.560000000006E-2</v>
      </c>
      <c r="L449" s="45">
        <f t="shared" si="33"/>
        <v>-146333606.26263344</v>
      </c>
      <c r="M449" s="45">
        <f t="shared" si="34"/>
        <v>-2282804.2577058617</v>
      </c>
      <c r="O449" s="12" t="s">
        <v>56</v>
      </c>
      <c r="P449" s="3" t="s">
        <v>71</v>
      </c>
      <c r="Q449" s="3">
        <f t="shared" si="35"/>
        <v>317</v>
      </c>
      <c r="R449" s="3" t="s">
        <v>71</v>
      </c>
      <c r="S449" s="3" t="s">
        <v>73</v>
      </c>
      <c r="T449" s="2" t="s">
        <v>71</v>
      </c>
      <c r="U449" s="23">
        <f t="shared" si="36"/>
        <v>-2282804.2577058617</v>
      </c>
      <c r="W449" s="2"/>
      <c r="X449" s="2"/>
      <c r="Y449" s="3"/>
      <c r="Z449" s="3"/>
      <c r="AA449" s="3"/>
    </row>
    <row r="450" spans="7:27" x14ac:dyDescent="0.3">
      <c r="G450" s="26">
        <v>312</v>
      </c>
      <c r="H450" s="26">
        <v>-16.100000000000001</v>
      </c>
      <c r="I450" s="26">
        <v>2.6</v>
      </c>
      <c r="J450" s="29">
        <v>36</v>
      </c>
      <c r="K450" s="29">
        <f t="shared" si="37"/>
        <v>1.6304999999939999E-2</v>
      </c>
      <c r="L450" s="45">
        <f t="shared" si="33"/>
        <v>-138278797.45038867</v>
      </c>
      <c r="M450" s="45">
        <f t="shared" si="34"/>
        <v>-2254635.7924202904</v>
      </c>
      <c r="O450" s="12" t="s">
        <v>56</v>
      </c>
      <c r="P450" s="3" t="s">
        <v>71</v>
      </c>
      <c r="Q450" s="3">
        <f t="shared" si="35"/>
        <v>312</v>
      </c>
      <c r="R450" s="3" t="s">
        <v>71</v>
      </c>
      <c r="S450" s="3" t="s">
        <v>73</v>
      </c>
      <c r="T450" s="2" t="s">
        <v>71</v>
      </c>
      <c r="U450" s="23">
        <f t="shared" si="36"/>
        <v>-2254635.7924202904</v>
      </c>
      <c r="W450" s="2"/>
      <c r="X450" s="2"/>
      <c r="Y450" s="3"/>
      <c r="Z450" s="3"/>
      <c r="AA450" s="3"/>
    </row>
    <row r="451" spans="7:27" x14ac:dyDescent="0.3">
      <c r="G451" s="26">
        <v>844</v>
      </c>
      <c r="H451" s="26">
        <v>-16.100000000000001</v>
      </c>
      <c r="I451" s="26">
        <v>3.0724999999999998</v>
      </c>
      <c r="J451" s="29">
        <v>36</v>
      </c>
      <c r="K451" s="29">
        <f t="shared" si="37"/>
        <v>1.7009999999999997E-2</v>
      </c>
      <c r="L451" s="45">
        <f t="shared" si="33"/>
        <v>-129495957.84158501</v>
      </c>
      <c r="M451" s="45">
        <f t="shared" si="34"/>
        <v>-2202726.2428853605</v>
      </c>
      <c r="O451" s="12" t="s">
        <v>56</v>
      </c>
      <c r="P451" s="3" t="s">
        <v>71</v>
      </c>
      <c r="Q451" s="3">
        <f t="shared" si="35"/>
        <v>844</v>
      </c>
      <c r="R451" s="3" t="s">
        <v>71</v>
      </c>
      <c r="S451" s="3" t="s">
        <v>73</v>
      </c>
      <c r="T451" s="2" t="s">
        <v>71</v>
      </c>
      <c r="U451" s="23">
        <f t="shared" si="36"/>
        <v>-2202726.2428853605</v>
      </c>
      <c r="W451" s="2"/>
      <c r="X451" s="2"/>
      <c r="Y451" s="3"/>
      <c r="Z451" s="3"/>
      <c r="AA451" s="3"/>
    </row>
    <row r="452" spans="7:27" x14ac:dyDescent="0.3">
      <c r="G452" s="26">
        <v>845</v>
      </c>
      <c r="H452" s="26">
        <v>-16.100000000000001</v>
      </c>
      <c r="I452" s="26">
        <v>3.5449999999999999</v>
      </c>
      <c r="J452" s="29">
        <v>36</v>
      </c>
      <c r="K452" s="29">
        <f t="shared" si="37"/>
        <v>1.7010000000000004E-2</v>
      </c>
      <c r="L452" s="45">
        <f t="shared" ref="L452:L515" si="38">$D$14*10^3/($C$19*10^-12)*($I452-$C$18)</f>
        <v>-120713118.23278134</v>
      </c>
      <c r="M452" s="45">
        <f t="shared" ref="M452:M515" si="39">$L452*$K452</f>
        <v>-2053330.1411396111</v>
      </c>
      <c r="O452" s="12" t="s">
        <v>56</v>
      </c>
      <c r="P452" s="3" t="s">
        <v>71</v>
      </c>
      <c r="Q452" s="3">
        <f t="shared" ref="Q452:Q515" si="40">$G452</f>
        <v>845</v>
      </c>
      <c r="R452" s="3" t="s">
        <v>71</v>
      </c>
      <c r="S452" s="3" t="s">
        <v>73</v>
      </c>
      <c r="T452" s="2" t="s">
        <v>71</v>
      </c>
      <c r="U452" s="23">
        <f t="shared" ref="U452:U515" si="41">$M452</f>
        <v>-2053330.1411396111</v>
      </c>
      <c r="W452" s="2"/>
      <c r="X452" s="2"/>
      <c r="Y452" s="3"/>
      <c r="Z452" s="3"/>
      <c r="AA452" s="3"/>
    </row>
    <row r="453" spans="7:27" x14ac:dyDescent="0.3">
      <c r="G453" s="26">
        <v>846</v>
      </c>
      <c r="H453" s="26">
        <v>-16.100000000000001</v>
      </c>
      <c r="I453" s="26">
        <v>4.0175000000000001</v>
      </c>
      <c r="J453" s="29">
        <v>36</v>
      </c>
      <c r="K453" s="29">
        <f t="shared" si="37"/>
        <v>1.7010000000000004E-2</v>
      </c>
      <c r="L453" s="45">
        <f t="shared" si="38"/>
        <v>-111930278.62397766</v>
      </c>
      <c r="M453" s="45">
        <f t="shared" si="39"/>
        <v>-1903934.0393938604</v>
      </c>
      <c r="O453" s="12" t="s">
        <v>56</v>
      </c>
      <c r="P453" s="3" t="s">
        <v>71</v>
      </c>
      <c r="Q453" s="3">
        <f t="shared" si="40"/>
        <v>846</v>
      </c>
      <c r="R453" s="3" t="s">
        <v>71</v>
      </c>
      <c r="S453" s="3" t="s">
        <v>73</v>
      </c>
      <c r="T453" s="2" t="s">
        <v>71</v>
      </c>
      <c r="U453" s="23">
        <f t="shared" si="41"/>
        <v>-1903934.0393938604</v>
      </c>
      <c r="W453" s="2"/>
      <c r="X453" s="2"/>
      <c r="Y453" s="3"/>
      <c r="Z453" s="3"/>
      <c r="AA453" s="3"/>
    </row>
    <row r="454" spans="7:27" x14ac:dyDescent="0.3">
      <c r="G454" s="26">
        <v>847</v>
      </c>
      <c r="H454" s="26">
        <v>-16.100000000000001</v>
      </c>
      <c r="I454" s="26">
        <v>4.49</v>
      </c>
      <c r="J454" s="29">
        <v>36</v>
      </c>
      <c r="K454" s="29">
        <f t="shared" si="37"/>
        <v>1.7010000000000004E-2</v>
      </c>
      <c r="L454" s="45">
        <f t="shared" si="38"/>
        <v>-103147439.01517399</v>
      </c>
      <c r="M454" s="45">
        <f t="shared" si="39"/>
        <v>-1754537.9376481099</v>
      </c>
      <c r="O454" s="12" t="s">
        <v>56</v>
      </c>
      <c r="P454" s="3" t="s">
        <v>71</v>
      </c>
      <c r="Q454" s="3">
        <f t="shared" si="40"/>
        <v>847</v>
      </c>
      <c r="R454" s="3" t="s">
        <v>71</v>
      </c>
      <c r="S454" s="3" t="s">
        <v>73</v>
      </c>
      <c r="T454" s="2" t="s">
        <v>71</v>
      </c>
      <c r="U454" s="23">
        <f t="shared" si="41"/>
        <v>-1754537.9376481099</v>
      </c>
      <c r="W454" s="2"/>
      <c r="X454" s="2"/>
      <c r="Y454" s="3"/>
      <c r="Z454" s="3"/>
      <c r="AA454" s="3"/>
    </row>
    <row r="455" spans="7:27" x14ac:dyDescent="0.3">
      <c r="G455" s="26">
        <v>848</v>
      </c>
      <c r="H455" s="26">
        <v>-16.100000000000001</v>
      </c>
      <c r="I455" s="26">
        <v>4.9625000000000004</v>
      </c>
      <c r="J455" s="29">
        <v>36</v>
      </c>
      <c r="K455" s="29">
        <f t="shared" si="37"/>
        <v>1.700999999999999E-2</v>
      </c>
      <c r="L455" s="45">
        <f t="shared" si="38"/>
        <v>-94364599.406370327</v>
      </c>
      <c r="M455" s="45">
        <f t="shared" si="39"/>
        <v>-1605141.8359023584</v>
      </c>
      <c r="O455" s="12" t="s">
        <v>56</v>
      </c>
      <c r="P455" s="3" t="s">
        <v>71</v>
      </c>
      <c r="Q455" s="3">
        <f t="shared" si="40"/>
        <v>848</v>
      </c>
      <c r="R455" s="3" t="s">
        <v>71</v>
      </c>
      <c r="S455" s="3" t="s">
        <v>73</v>
      </c>
      <c r="T455" s="2" t="s">
        <v>71</v>
      </c>
      <c r="U455" s="23">
        <f t="shared" si="41"/>
        <v>-1605141.8359023584</v>
      </c>
      <c r="W455" s="2"/>
      <c r="X455" s="2"/>
      <c r="Y455" s="3"/>
      <c r="Z455" s="3"/>
      <c r="AA455" s="3"/>
    </row>
    <row r="456" spans="7:27" x14ac:dyDescent="0.3">
      <c r="G456" s="26">
        <v>849</v>
      </c>
      <c r="H456" s="26">
        <v>-16.100000000000001</v>
      </c>
      <c r="I456" s="26">
        <v>5.4349999999999996</v>
      </c>
      <c r="J456" s="29">
        <v>36</v>
      </c>
      <c r="K456" s="29">
        <f t="shared" ref="K456:K519" si="42">IF(AND(I456&gt;I455,I457&gt;I456),(I457-I455)/2*J456*10^-3,0)</f>
        <v>1.700999999999999E-2</v>
      </c>
      <c r="L456" s="45">
        <f t="shared" si="38"/>
        <v>-85581759.797566667</v>
      </c>
      <c r="M456" s="45">
        <f t="shared" si="39"/>
        <v>-1455745.7341566081</v>
      </c>
      <c r="O456" s="12" t="s">
        <v>56</v>
      </c>
      <c r="P456" s="3" t="s">
        <v>71</v>
      </c>
      <c r="Q456" s="3">
        <f t="shared" si="40"/>
        <v>849</v>
      </c>
      <c r="R456" s="3" t="s">
        <v>71</v>
      </c>
      <c r="S456" s="3" t="s">
        <v>73</v>
      </c>
      <c r="T456" s="2" t="s">
        <v>71</v>
      </c>
      <c r="U456" s="23">
        <f t="shared" si="41"/>
        <v>-1455745.7341566081</v>
      </c>
      <c r="W456" s="2"/>
      <c r="X456" s="2"/>
      <c r="Y456" s="3"/>
      <c r="Z456" s="3"/>
      <c r="AA456" s="3"/>
    </row>
    <row r="457" spans="7:27" x14ac:dyDescent="0.3">
      <c r="G457" s="26">
        <v>850</v>
      </c>
      <c r="H457" s="26">
        <v>-16.100000000000001</v>
      </c>
      <c r="I457" s="26">
        <v>5.9074999999999998</v>
      </c>
      <c r="J457" s="29">
        <v>36</v>
      </c>
      <c r="K457" s="29">
        <f t="shared" si="42"/>
        <v>1.7010000000000004E-2</v>
      </c>
      <c r="L457" s="45">
        <f t="shared" si="38"/>
        <v>-76798920.188762993</v>
      </c>
      <c r="M457" s="45">
        <f t="shared" si="39"/>
        <v>-1306349.6324108588</v>
      </c>
      <c r="O457" s="12" t="s">
        <v>56</v>
      </c>
      <c r="P457" s="3" t="s">
        <v>71</v>
      </c>
      <c r="Q457" s="3">
        <f t="shared" si="40"/>
        <v>850</v>
      </c>
      <c r="R457" s="3" t="s">
        <v>71</v>
      </c>
      <c r="S457" s="3" t="s">
        <v>73</v>
      </c>
      <c r="T457" s="2" t="s">
        <v>71</v>
      </c>
      <c r="U457" s="23">
        <f t="shared" si="41"/>
        <v>-1306349.6324108588</v>
      </c>
      <c r="W457" s="2"/>
      <c r="X457" s="2"/>
      <c r="Y457" s="3"/>
      <c r="Z457" s="3"/>
      <c r="AA457" s="3"/>
    </row>
    <row r="458" spans="7:27" x14ac:dyDescent="0.3">
      <c r="G458" s="26">
        <v>851</v>
      </c>
      <c r="H458" s="26">
        <v>-16.100000000000001</v>
      </c>
      <c r="I458" s="26">
        <v>6.38</v>
      </c>
      <c r="J458" s="29">
        <v>36</v>
      </c>
      <c r="K458" s="29">
        <f t="shared" si="42"/>
        <v>1.7010000000000004E-2</v>
      </c>
      <c r="L458" s="45">
        <f t="shared" si="38"/>
        <v>-68016080.579959318</v>
      </c>
      <c r="M458" s="45">
        <f t="shared" si="39"/>
        <v>-1156953.5306651082</v>
      </c>
      <c r="O458" s="12" t="s">
        <v>56</v>
      </c>
      <c r="P458" s="3" t="s">
        <v>71</v>
      </c>
      <c r="Q458" s="3">
        <f t="shared" si="40"/>
        <v>851</v>
      </c>
      <c r="R458" s="3" t="s">
        <v>71</v>
      </c>
      <c r="S458" s="3" t="s">
        <v>73</v>
      </c>
      <c r="T458" s="2" t="s">
        <v>71</v>
      </c>
      <c r="U458" s="23">
        <f t="shared" si="41"/>
        <v>-1156953.5306651082</v>
      </c>
      <c r="W458" s="2"/>
      <c r="X458" s="2"/>
      <c r="Y458" s="3"/>
      <c r="Z458" s="3"/>
      <c r="AA458" s="3"/>
    </row>
    <row r="459" spans="7:27" x14ac:dyDescent="0.3">
      <c r="G459" s="26">
        <v>852</v>
      </c>
      <c r="H459" s="26">
        <v>-16.100000000000001</v>
      </c>
      <c r="I459" s="26">
        <v>6.8525</v>
      </c>
      <c r="J459" s="29">
        <v>36</v>
      </c>
      <c r="K459" s="29">
        <f t="shared" si="42"/>
        <v>1.7010000000000004E-2</v>
      </c>
      <c r="L459" s="45">
        <f t="shared" si="38"/>
        <v>-59233240.971155643</v>
      </c>
      <c r="M459" s="45">
        <f t="shared" si="39"/>
        <v>-1007557.4289193577</v>
      </c>
      <c r="O459" s="12" t="s">
        <v>56</v>
      </c>
      <c r="P459" s="3" t="s">
        <v>71</v>
      </c>
      <c r="Q459" s="3">
        <f t="shared" si="40"/>
        <v>852</v>
      </c>
      <c r="R459" s="3" t="s">
        <v>71</v>
      </c>
      <c r="S459" s="3" t="s">
        <v>73</v>
      </c>
      <c r="T459" s="2" t="s">
        <v>71</v>
      </c>
      <c r="U459" s="23">
        <f t="shared" si="41"/>
        <v>-1007557.4289193577</v>
      </c>
      <c r="W459" s="2"/>
      <c r="X459" s="2"/>
      <c r="Y459" s="3"/>
      <c r="Z459" s="3"/>
      <c r="AA459" s="3"/>
    </row>
    <row r="460" spans="7:27" x14ac:dyDescent="0.3">
      <c r="G460" s="26">
        <v>853</v>
      </c>
      <c r="H460" s="26">
        <v>-16.100000000000001</v>
      </c>
      <c r="I460" s="26">
        <v>7.3250000000000002</v>
      </c>
      <c r="J460" s="29">
        <v>36</v>
      </c>
      <c r="K460" s="29">
        <f t="shared" si="42"/>
        <v>1.7010000000000004E-2</v>
      </c>
      <c r="L460" s="45">
        <f t="shared" si="38"/>
        <v>-50450401.362351976</v>
      </c>
      <c r="M460" s="45">
        <f t="shared" si="39"/>
        <v>-858161.32717360731</v>
      </c>
      <c r="O460" s="12" t="s">
        <v>56</v>
      </c>
      <c r="P460" s="3" t="s">
        <v>71</v>
      </c>
      <c r="Q460" s="3">
        <f t="shared" si="40"/>
        <v>853</v>
      </c>
      <c r="R460" s="3" t="s">
        <v>71</v>
      </c>
      <c r="S460" s="3" t="s">
        <v>73</v>
      </c>
      <c r="T460" s="2" t="s">
        <v>71</v>
      </c>
      <c r="U460" s="23">
        <f t="shared" si="41"/>
        <v>-858161.32717360731</v>
      </c>
      <c r="W460" s="2"/>
      <c r="X460" s="2"/>
      <c r="Y460" s="3"/>
      <c r="Z460" s="3"/>
      <c r="AA460" s="3"/>
    </row>
    <row r="461" spans="7:27" x14ac:dyDescent="0.3">
      <c r="G461" s="26">
        <v>854</v>
      </c>
      <c r="H461" s="26">
        <v>-16.100000000000001</v>
      </c>
      <c r="I461" s="26">
        <v>7.7975000000000003</v>
      </c>
      <c r="J461" s="29">
        <v>36</v>
      </c>
      <c r="K461" s="29">
        <f t="shared" si="42"/>
        <v>1.700999999999999E-2</v>
      </c>
      <c r="L461" s="45">
        <f t="shared" si="38"/>
        <v>-41667561.753548302</v>
      </c>
      <c r="M461" s="45">
        <f t="shared" si="39"/>
        <v>-708765.2254278562</v>
      </c>
      <c r="O461" s="12" t="s">
        <v>56</v>
      </c>
      <c r="P461" s="3" t="s">
        <v>71</v>
      </c>
      <c r="Q461" s="3">
        <f t="shared" si="40"/>
        <v>854</v>
      </c>
      <c r="R461" s="3" t="s">
        <v>71</v>
      </c>
      <c r="S461" s="3" t="s">
        <v>73</v>
      </c>
      <c r="T461" s="2" t="s">
        <v>71</v>
      </c>
      <c r="U461" s="23">
        <f t="shared" si="41"/>
        <v>-708765.2254278562</v>
      </c>
      <c r="W461" s="2"/>
      <c r="X461" s="2"/>
      <c r="Y461" s="3"/>
      <c r="Z461" s="3"/>
      <c r="AA461" s="3"/>
    </row>
    <row r="462" spans="7:27" x14ac:dyDescent="0.3">
      <c r="G462" s="26">
        <v>855</v>
      </c>
      <c r="H462" s="26">
        <v>-16.100000000000001</v>
      </c>
      <c r="I462" s="26">
        <v>8.27</v>
      </c>
      <c r="J462" s="29">
        <v>36</v>
      </c>
      <c r="K462" s="29">
        <f t="shared" si="42"/>
        <v>1.700999999999999E-2</v>
      </c>
      <c r="L462" s="45">
        <f t="shared" si="38"/>
        <v>-32884722.144744642</v>
      </c>
      <c r="M462" s="45">
        <f t="shared" si="39"/>
        <v>-559369.12368210603</v>
      </c>
      <c r="O462" s="12" t="s">
        <v>56</v>
      </c>
      <c r="P462" s="3" t="s">
        <v>71</v>
      </c>
      <c r="Q462" s="3">
        <f t="shared" si="40"/>
        <v>855</v>
      </c>
      <c r="R462" s="3" t="s">
        <v>71</v>
      </c>
      <c r="S462" s="3" t="s">
        <v>73</v>
      </c>
      <c r="T462" s="2" t="s">
        <v>71</v>
      </c>
      <c r="U462" s="23">
        <f t="shared" si="41"/>
        <v>-559369.12368210603</v>
      </c>
      <c r="W462" s="2"/>
      <c r="X462" s="2"/>
      <c r="Y462" s="3"/>
      <c r="Z462" s="3"/>
      <c r="AA462" s="3"/>
    </row>
    <row r="463" spans="7:27" x14ac:dyDescent="0.3">
      <c r="G463" s="26">
        <v>856</v>
      </c>
      <c r="H463" s="26">
        <v>-16.100000000000001</v>
      </c>
      <c r="I463" s="26">
        <v>8.7424999999999997</v>
      </c>
      <c r="J463" s="29">
        <v>36</v>
      </c>
      <c r="K463" s="29">
        <f t="shared" si="42"/>
        <v>1.7010000000000004E-2</v>
      </c>
      <c r="L463" s="45">
        <f t="shared" si="38"/>
        <v>-24101882.535940971</v>
      </c>
      <c r="M463" s="45">
        <f t="shared" si="39"/>
        <v>-409973.02193635603</v>
      </c>
      <c r="O463" s="12" t="s">
        <v>56</v>
      </c>
      <c r="P463" s="3" t="s">
        <v>71</v>
      </c>
      <c r="Q463" s="3">
        <f t="shared" si="40"/>
        <v>856</v>
      </c>
      <c r="R463" s="3" t="s">
        <v>71</v>
      </c>
      <c r="S463" s="3" t="s">
        <v>73</v>
      </c>
      <c r="T463" s="2" t="s">
        <v>71</v>
      </c>
      <c r="U463" s="23">
        <f t="shared" si="41"/>
        <v>-409973.02193635603</v>
      </c>
      <c r="W463" s="2"/>
      <c r="X463" s="2"/>
      <c r="Y463" s="3"/>
      <c r="Z463" s="3"/>
      <c r="AA463" s="3"/>
    </row>
    <row r="464" spans="7:27" x14ac:dyDescent="0.3">
      <c r="G464" s="26">
        <v>857</v>
      </c>
      <c r="H464" s="26">
        <v>-16.100000000000001</v>
      </c>
      <c r="I464" s="26">
        <v>9.2149999999999999</v>
      </c>
      <c r="J464" s="29">
        <v>36</v>
      </c>
      <c r="K464" s="29">
        <f t="shared" si="42"/>
        <v>1.7010000000000004E-2</v>
      </c>
      <c r="L464" s="45">
        <f t="shared" si="38"/>
        <v>-15319042.927137299</v>
      </c>
      <c r="M464" s="45">
        <f t="shared" si="39"/>
        <v>-260576.92019060551</v>
      </c>
      <c r="O464" s="12" t="s">
        <v>56</v>
      </c>
      <c r="P464" s="3" t="s">
        <v>71</v>
      </c>
      <c r="Q464" s="3">
        <f t="shared" si="40"/>
        <v>857</v>
      </c>
      <c r="R464" s="3" t="s">
        <v>71</v>
      </c>
      <c r="S464" s="3" t="s">
        <v>73</v>
      </c>
      <c r="T464" s="2" t="s">
        <v>71</v>
      </c>
      <c r="U464" s="23">
        <f t="shared" si="41"/>
        <v>-260576.92019060551</v>
      </c>
      <c r="W464" s="2"/>
      <c r="X464" s="2"/>
      <c r="Y464" s="3"/>
      <c r="Z464" s="3"/>
      <c r="AA464" s="3"/>
    </row>
    <row r="465" spans="7:27" x14ac:dyDescent="0.3">
      <c r="G465" s="26">
        <v>858</v>
      </c>
      <c r="H465" s="26">
        <v>-16.100000000000001</v>
      </c>
      <c r="I465" s="26">
        <v>9.6875</v>
      </c>
      <c r="J465" s="29">
        <v>36</v>
      </c>
      <c r="K465" s="29">
        <f t="shared" si="42"/>
        <v>1.7010000000000004E-2</v>
      </c>
      <c r="L465" s="45">
        <f t="shared" si="38"/>
        <v>-6536203.3183336258</v>
      </c>
      <c r="M465" s="45">
        <f t="shared" si="39"/>
        <v>-111180.818444855</v>
      </c>
      <c r="O465" s="12" t="s">
        <v>56</v>
      </c>
      <c r="P465" s="3" t="s">
        <v>71</v>
      </c>
      <c r="Q465" s="3">
        <f t="shared" si="40"/>
        <v>858</v>
      </c>
      <c r="R465" s="3" t="s">
        <v>71</v>
      </c>
      <c r="S465" s="3" t="s">
        <v>73</v>
      </c>
      <c r="T465" s="2" t="s">
        <v>71</v>
      </c>
      <c r="U465" s="23">
        <f t="shared" si="41"/>
        <v>-111180.818444855</v>
      </c>
      <c r="W465" s="2"/>
      <c r="X465" s="2"/>
      <c r="Y465" s="3"/>
      <c r="Z465" s="3"/>
      <c r="AA465" s="3"/>
    </row>
    <row r="466" spans="7:27" x14ac:dyDescent="0.3">
      <c r="G466" s="26">
        <v>859</v>
      </c>
      <c r="H466" s="26">
        <v>-16.100000000000001</v>
      </c>
      <c r="I466" s="26">
        <v>10.16</v>
      </c>
      <c r="J466" s="29">
        <v>36</v>
      </c>
      <c r="K466" s="29">
        <f t="shared" si="42"/>
        <v>1.7010000000000004E-2</v>
      </c>
      <c r="L466" s="45">
        <f t="shared" si="38"/>
        <v>2246636.2904700474</v>
      </c>
      <c r="M466" s="45">
        <f t="shared" si="39"/>
        <v>38215.283300895513</v>
      </c>
      <c r="O466" s="12" t="s">
        <v>56</v>
      </c>
      <c r="P466" s="3" t="s">
        <v>71</v>
      </c>
      <c r="Q466" s="3">
        <f t="shared" si="40"/>
        <v>859</v>
      </c>
      <c r="R466" s="3" t="s">
        <v>71</v>
      </c>
      <c r="S466" s="3" t="s">
        <v>73</v>
      </c>
      <c r="T466" s="2" t="s">
        <v>71</v>
      </c>
      <c r="U466" s="23">
        <f t="shared" si="41"/>
        <v>38215.283300895513</v>
      </c>
      <c r="W466" s="2"/>
      <c r="X466" s="2"/>
      <c r="Y466" s="3"/>
      <c r="Z466" s="3"/>
      <c r="AA466" s="3"/>
    </row>
    <row r="467" spans="7:27" x14ac:dyDescent="0.3">
      <c r="G467" s="26">
        <v>860</v>
      </c>
      <c r="H467" s="26">
        <v>-16.100000000000001</v>
      </c>
      <c r="I467" s="26">
        <v>10.6325</v>
      </c>
      <c r="J467" s="29">
        <v>36</v>
      </c>
      <c r="K467" s="29">
        <f t="shared" si="42"/>
        <v>1.7010000000000004E-2</v>
      </c>
      <c r="L467" s="45">
        <f t="shared" si="38"/>
        <v>11029475.89927372</v>
      </c>
      <c r="M467" s="45">
        <f t="shared" si="39"/>
        <v>187611.38504664603</v>
      </c>
      <c r="O467" s="12" t="s">
        <v>56</v>
      </c>
      <c r="P467" s="3" t="s">
        <v>71</v>
      </c>
      <c r="Q467" s="3">
        <f t="shared" si="40"/>
        <v>860</v>
      </c>
      <c r="R467" s="3" t="s">
        <v>71</v>
      </c>
      <c r="S467" s="3" t="s">
        <v>73</v>
      </c>
      <c r="T467" s="2" t="s">
        <v>71</v>
      </c>
      <c r="U467" s="23">
        <f t="shared" si="41"/>
        <v>187611.38504664603</v>
      </c>
      <c r="W467" s="2"/>
      <c r="X467" s="2"/>
      <c r="Y467" s="3"/>
      <c r="Z467" s="3"/>
      <c r="AA467" s="3"/>
    </row>
    <row r="468" spans="7:27" x14ac:dyDescent="0.3">
      <c r="G468" s="26">
        <v>861</v>
      </c>
      <c r="H468" s="26">
        <v>-16.100000000000001</v>
      </c>
      <c r="I468" s="26">
        <v>11.105</v>
      </c>
      <c r="J468" s="29">
        <v>36</v>
      </c>
      <c r="K468" s="29">
        <f t="shared" si="42"/>
        <v>1.7010000000000004E-2</v>
      </c>
      <c r="L468" s="45">
        <f t="shared" si="38"/>
        <v>19812315.508077394</v>
      </c>
      <c r="M468" s="45">
        <f t="shared" si="39"/>
        <v>337007.48679239658</v>
      </c>
      <c r="O468" s="12" t="s">
        <v>56</v>
      </c>
      <c r="P468" s="3" t="s">
        <v>71</v>
      </c>
      <c r="Q468" s="3">
        <f t="shared" si="40"/>
        <v>861</v>
      </c>
      <c r="R468" s="3" t="s">
        <v>71</v>
      </c>
      <c r="S468" s="3" t="s">
        <v>73</v>
      </c>
      <c r="T468" s="2" t="s">
        <v>71</v>
      </c>
      <c r="U468" s="23">
        <f t="shared" si="41"/>
        <v>337007.48679239658</v>
      </c>
      <c r="W468" s="2"/>
      <c r="X468" s="2"/>
      <c r="Y468" s="3"/>
      <c r="Z468" s="3"/>
      <c r="AA468" s="3"/>
    </row>
    <row r="469" spans="7:27" x14ac:dyDescent="0.3">
      <c r="G469" s="26">
        <v>862</v>
      </c>
      <c r="H469" s="26">
        <v>-16.100000000000001</v>
      </c>
      <c r="I469" s="26">
        <v>11.577500000000001</v>
      </c>
      <c r="J469" s="29">
        <v>36</v>
      </c>
      <c r="K469" s="29">
        <f t="shared" si="42"/>
        <v>1.7010000000000004E-2</v>
      </c>
      <c r="L469" s="45">
        <f t="shared" si="38"/>
        <v>28595155.116881065</v>
      </c>
      <c r="M469" s="45">
        <f t="shared" si="39"/>
        <v>486403.58853814704</v>
      </c>
      <c r="O469" s="12" t="s">
        <v>56</v>
      </c>
      <c r="P469" s="3" t="s">
        <v>71</v>
      </c>
      <c r="Q469" s="3">
        <f t="shared" si="40"/>
        <v>862</v>
      </c>
      <c r="R469" s="3" t="s">
        <v>71</v>
      </c>
      <c r="S469" s="3" t="s">
        <v>73</v>
      </c>
      <c r="T469" s="2" t="s">
        <v>71</v>
      </c>
      <c r="U469" s="23">
        <f t="shared" si="41"/>
        <v>486403.58853814704</v>
      </c>
      <c r="W469" s="2"/>
      <c r="X469" s="2"/>
      <c r="Y469" s="3"/>
      <c r="Z469" s="3"/>
      <c r="AA469" s="3"/>
    </row>
    <row r="470" spans="7:27" x14ac:dyDescent="0.3">
      <c r="G470" s="26">
        <v>843</v>
      </c>
      <c r="H470" s="26">
        <v>-16.100000000000001</v>
      </c>
      <c r="I470" s="26">
        <v>12.05</v>
      </c>
      <c r="J470" s="29">
        <v>36</v>
      </c>
      <c r="K470" s="29">
        <f t="shared" si="42"/>
        <v>1.663874999999999E-2</v>
      </c>
      <c r="L470" s="45">
        <f t="shared" si="38"/>
        <v>37377994.72568474</v>
      </c>
      <c r="M470" s="45">
        <f t="shared" si="39"/>
        <v>621923.10974198661</v>
      </c>
      <c r="O470" s="12" t="s">
        <v>56</v>
      </c>
      <c r="P470" s="3" t="s">
        <v>71</v>
      </c>
      <c r="Q470" s="3">
        <f t="shared" si="40"/>
        <v>843</v>
      </c>
      <c r="R470" s="3" t="s">
        <v>71</v>
      </c>
      <c r="S470" s="3" t="s">
        <v>73</v>
      </c>
      <c r="T470" s="2" t="s">
        <v>71</v>
      </c>
      <c r="U470" s="23">
        <f t="shared" si="41"/>
        <v>621923.10974198661</v>
      </c>
      <c r="W470" s="2"/>
      <c r="X470" s="2"/>
      <c r="Y470" s="3"/>
      <c r="Z470" s="3"/>
      <c r="AA470" s="3"/>
    </row>
    <row r="471" spans="7:27" x14ac:dyDescent="0.3">
      <c r="G471" s="26">
        <v>1014</v>
      </c>
      <c r="H471" s="26">
        <v>-16.100000000000001</v>
      </c>
      <c r="I471" s="26">
        <v>12.501875</v>
      </c>
      <c r="J471" s="29">
        <v>36</v>
      </c>
      <c r="K471" s="29">
        <f t="shared" si="42"/>
        <v>1.6267499999999976E-2</v>
      </c>
      <c r="L471" s="45">
        <f t="shared" si="38"/>
        <v>45777456.415056489</v>
      </c>
      <c r="M471" s="45">
        <f t="shared" si="39"/>
        <v>744684.7722319304</v>
      </c>
      <c r="O471" s="12" t="s">
        <v>56</v>
      </c>
      <c r="P471" s="3" t="s">
        <v>71</v>
      </c>
      <c r="Q471" s="3">
        <f t="shared" si="40"/>
        <v>1014</v>
      </c>
      <c r="R471" s="3" t="s">
        <v>71</v>
      </c>
      <c r="S471" s="3" t="s">
        <v>73</v>
      </c>
      <c r="T471" s="2" t="s">
        <v>71</v>
      </c>
      <c r="U471" s="23">
        <f t="shared" si="41"/>
        <v>744684.7722319304</v>
      </c>
      <c r="W471" s="2"/>
      <c r="X471" s="2"/>
      <c r="Y471" s="3"/>
      <c r="Z471" s="3"/>
      <c r="AA471" s="3"/>
    </row>
    <row r="472" spans="7:27" x14ac:dyDescent="0.3">
      <c r="G472" s="26">
        <v>1015</v>
      </c>
      <c r="H472" s="26">
        <v>-16.100000000000001</v>
      </c>
      <c r="I472" s="26">
        <v>12.953749999999999</v>
      </c>
      <c r="J472" s="29">
        <v>36</v>
      </c>
      <c r="K472" s="29">
        <f t="shared" si="42"/>
        <v>1.6267500000000008E-2</v>
      </c>
      <c r="L472" s="45">
        <f t="shared" si="38"/>
        <v>54176918.104428239</v>
      </c>
      <c r="M472" s="45">
        <f t="shared" si="39"/>
        <v>881323.01526378677</v>
      </c>
      <c r="O472" s="12" t="s">
        <v>56</v>
      </c>
      <c r="P472" s="3" t="s">
        <v>71</v>
      </c>
      <c r="Q472" s="3">
        <f t="shared" si="40"/>
        <v>1015</v>
      </c>
      <c r="R472" s="3" t="s">
        <v>71</v>
      </c>
      <c r="S472" s="3" t="s">
        <v>73</v>
      </c>
      <c r="T472" s="2" t="s">
        <v>71</v>
      </c>
      <c r="U472" s="23">
        <f t="shared" si="41"/>
        <v>881323.01526378677</v>
      </c>
      <c r="W472" s="2"/>
      <c r="X472" s="2"/>
      <c r="Y472" s="3"/>
      <c r="Z472" s="3"/>
      <c r="AA472" s="3"/>
    </row>
    <row r="473" spans="7:27" x14ac:dyDescent="0.3">
      <c r="G473" s="26">
        <v>1016</v>
      </c>
      <c r="H473" s="26">
        <v>-16.100000000000001</v>
      </c>
      <c r="I473" s="26">
        <v>13.405625000000001</v>
      </c>
      <c r="J473" s="29">
        <v>36</v>
      </c>
      <c r="K473" s="29">
        <f t="shared" si="42"/>
        <v>1.6267500000000008E-2</v>
      </c>
      <c r="L473" s="45">
        <f t="shared" si="38"/>
        <v>62576379.793800026</v>
      </c>
      <c r="M473" s="45">
        <f t="shared" si="39"/>
        <v>1017961.2582956424</v>
      </c>
      <c r="O473" s="12" t="s">
        <v>56</v>
      </c>
      <c r="P473" s="3" t="s">
        <v>71</v>
      </c>
      <c r="Q473" s="3">
        <f t="shared" si="40"/>
        <v>1016</v>
      </c>
      <c r="R473" s="3" t="s">
        <v>71</v>
      </c>
      <c r="S473" s="3" t="s">
        <v>73</v>
      </c>
      <c r="T473" s="2" t="s">
        <v>71</v>
      </c>
      <c r="U473" s="23">
        <f t="shared" si="41"/>
        <v>1017961.2582956424</v>
      </c>
      <c r="W473" s="2"/>
      <c r="X473" s="2"/>
      <c r="Y473" s="3"/>
      <c r="Z473" s="3"/>
      <c r="AA473" s="3"/>
    </row>
    <row r="474" spans="7:27" x14ac:dyDescent="0.3">
      <c r="G474" s="26">
        <v>1017</v>
      </c>
      <c r="H474" s="26">
        <v>-16.100000000000001</v>
      </c>
      <c r="I474" s="26">
        <v>13.8575</v>
      </c>
      <c r="J474" s="29">
        <v>36</v>
      </c>
      <c r="K474" s="29">
        <f t="shared" si="42"/>
        <v>1.6267499999999976E-2</v>
      </c>
      <c r="L474" s="45">
        <f t="shared" si="38"/>
        <v>70975841.483171776</v>
      </c>
      <c r="M474" s="45">
        <f t="shared" si="39"/>
        <v>1154599.5013274951</v>
      </c>
      <c r="O474" s="12" t="s">
        <v>56</v>
      </c>
      <c r="P474" s="3" t="s">
        <v>71</v>
      </c>
      <c r="Q474" s="3">
        <f t="shared" si="40"/>
        <v>1017</v>
      </c>
      <c r="R474" s="3" t="s">
        <v>71</v>
      </c>
      <c r="S474" s="3" t="s">
        <v>73</v>
      </c>
      <c r="T474" s="2" t="s">
        <v>71</v>
      </c>
      <c r="U474" s="23">
        <f t="shared" si="41"/>
        <v>1154599.5013274951</v>
      </c>
      <c r="W474" s="2"/>
      <c r="X474" s="2"/>
      <c r="Y474" s="3"/>
      <c r="Z474" s="3"/>
      <c r="AA474" s="3"/>
    </row>
    <row r="475" spans="7:27" x14ac:dyDescent="0.3">
      <c r="G475" s="26">
        <v>1018</v>
      </c>
      <c r="H475" s="26">
        <v>-16.100000000000001</v>
      </c>
      <c r="I475" s="26">
        <v>14.309374999999999</v>
      </c>
      <c r="J475" s="29">
        <v>36</v>
      </c>
      <c r="K475" s="29">
        <f t="shared" si="42"/>
        <v>1.6267500000000008E-2</v>
      </c>
      <c r="L475" s="45">
        <f t="shared" si="38"/>
        <v>79375303.172543526</v>
      </c>
      <c r="M475" s="45">
        <f t="shared" si="39"/>
        <v>1291237.7443593524</v>
      </c>
      <c r="O475" s="12" t="s">
        <v>56</v>
      </c>
      <c r="P475" s="3" t="s">
        <v>71</v>
      </c>
      <c r="Q475" s="3">
        <f t="shared" si="40"/>
        <v>1018</v>
      </c>
      <c r="R475" s="3" t="s">
        <v>71</v>
      </c>
      <c r="S475" s="3" t="s">
        <v>73</v>
      </c>
      <c r="T475" s="2" t="s">
        <v>71</v>
      </c>
      <c r="U475" s="23">
        <f t="shared" si="41"/>
        <v>1291237.7443593524</v>
      </c>
      <c r="W475" s="2"/>
      <c r="X475" s="2"/>
      <c r="Y475" s="3"/>
      <c r="Z475" s="3"/>
      <c r="AA475" s="3"/>
    </row>
    <row r="476" spans="7:27" x14ac:dyDescent="0.3">
      <c r="G476" s="26">
        <v>1019</v>
      </c>
      <c r="H476" s="26">
        <v>-16.100000000000001</v>
      </c>
      <c r="I476" s="26">
        <v>14.76125</v>
      </c>
      <c r="J476" s="29">
        <v>36</v>
      </c>
      <c r="K476" s="29">
        <f t="shared" si="42"/>
        <v>1.6267500000000008E-2</v>
      </c>
      <c r="L476" s="45">
        <f t="shared" si="38"/>
        <v>87774764.86191532</v>
      </c>
      <c r="M476" s="45">
        <f t="shared" si="39"/>
        <v>1427875.9873912081</v>
      </c>
      <c r="O476" s="12" t="s">
        <v>56</v>
      </c>
      <c r="P476" s="3" t="s">
        <v>71</v>
      </c>
      <c r="Q476" s="3">
        <f t="shared" si="40"/>
        <v>1019</v>
      </c>
      <c r="R476" s="3" t="s">
        <v>71</v>
      </c>
      <c r="S476" s="3" t="s">
        <v>73</v>
      </c>
      <c r="T476" s="2" t="s">
        <v>71</v>
      </c>
      <c r="U476" s="23">
        <f t="shared" si="41"/>
        <v>1427875.9873912081</v>
      </c>
      <c r="W476" s="2"/>
      <c r="X476" s="2"/>
      <c r="Y476" s="3"/>
      <c r="Z476" s="3"/>
      <c r="AA476" s="3"/>
    </row>
    <row r="477" spans="7:27" x14ac:dyDescent="0.3">
      <c r="G477" s="26">
        <v>1020</v>
      </c>
      <c r="H477" s="26">
        <v>-16.100000000000001</v>
      </c>
      <c r="I477" s="26">
        <v>15.213125</v>
      </c>
      <c r="J477" s="29">
        <v>36</v>
      </c>
      <c r="K477" s="29">
        <f t="shared" si="42"/>
        <v>1.6267499999999976E-2</v>
      </c>
      <c r="L477" s="45">
        <f t="shared" si="38"/>
        <v>96174226.55128707</v>
      </c>
      <c r="M477" s="45">
        <f t="shared" si="39"/>
        <v>1564514.2304230602</v>
      </c>
      <c r="O477" s="12" t="s">
        <v>56</v>
      </c>
      <c r="P477" s="3" t="s">
        <v>71</v>
      </c>
      <c r="Q477" s="3">
        <f t="shared" si="40"/>
        <v>1020</v>
      </c>
      <c r="R477" s="3" t="s">
        <v>71</v>
      </c>
      <c r="S477" s="3" t="s">
        <v>73</v>
      </c>
      <c r="T477" s="2" t="s">
        <v>71</v>
      </c>
      <c r="U477" s="23">
        <f t="shared" si="41"/>
        <v>1564514.2304230602</v>
      </c>
      <c r="W477" s="2"/>
      <c r="X477" s="2"/>
      <c r="Y477" s="3"/>
      <c r="Z477" s="3"/>
      <c r="AA477" s="3"/>
    </row>
    <row r="478" spans="7:27" x14ac:dyDescent="0.3">
      <c r="G478" s="26">
        <v>1021</v>
      </c>
      <c r="H478" s="26">
        <v>-16.100000000000001</v>
      </c>
      <c r="I478" s="26">
        <v>15.664999999999999</v>
      </c>
      <c r="J478" s="29">
        <v>36</v>
      </c>
      <c r="K478" s="29">
        <f t="shared" si="42"/>
        <v>1.6267500000000008E-2</v>
      </c>
      <c r="L478" s="45">
        <f t="shared" si="38"/>
        <v>104573688.24065882</v>
      </c>
      <c r="M478" s="45">
        <f t="shared" si="39"/>
        <v>1701152.4734549182</v>
      </c>
      <c r="O478" s="12" t="s">
        <v>56</v>
      </c>
      <c r="P478" s="3" t="s">
        <v>71</v>
      </c>
      <c r="Q478" s="3">
        <f t="shared" si="40"/>
        <v>1021</v>
      </c>
      <c r="R478" s="3" t="s">
        <v>71</v>
      </c>
      <c r="S478" s="3" t="s">
        <v>73</v>
      </c>
      <c r="T478" s="2" t="s">
        <v>71</v>
      </c>
      <c r="U478" s="23">
        <f t="shared" si="41"/>
        <v>1701152.4734549182</v>
      </c>
      <c r="W478" s="2"/>
      <c r="X478" s="2"/>
      <c r="Y478" s="3"/>
      <c r="Z478" s="3"/>
      <c r="AA478" s="3"/>
    </row>
    <row r="479" spans="7:27" x14ac:dyDescent="0.3">
      <c r="G479" s="26">
        <v>1022</v>
      </c>
      <c r="H479" s="26">
        <v>-16.100000000000001</v>
      </c>
      <c r="I479" s="26">
        <v>16.116875</v>
      </c>
      <c r="J479" s="29">
        <v>36</v>
      </c>
      <c r="K479" s="29">
        <f t="shared" si="42"/>
        <v>1.6267500000000042E-2</v>
      </c>
      <c r="L479" s="45">
        <f t="shared" si="38"/>
        <v>112973149.9300306</v>
      </c>
      <c r="M479" s="45">
        <f t="shared" si="39"/>
        <v>1837790.7164867776</v>
      </c>
      <c r="O479" s="12" t="s">
        <v>56</v>
      </c>
      <c r="P479" s="3" t="s">
        <v>71</v>
      </c>
      <c r="Q479" s="3">
        <f t="shared" si="40"/>
        <v>1022</v>
      </c>
      <c r="R479" s="3" t="s">
        <v>71</v>
      </c>
      <c r="S479" s="3" t="s">
        <v>73</v>
      </c>
      <c r="T479" s="2" t="s">
        <v>71</v>
      </c>
      <c r="U479" s="23">
        <f t="shared" si="41"/>
        <v>1837790.7164867776</v>
      </c>
      <c r="W479" s="2"/>
      <c r="X479" s="2"/>
      <c r="Y479" s="3"/>
      <c r="Z479" s="3"/>
      <c r="AA479" s="3"/>
    </row>
    <row r="480" spans="7:27" x14ac:dyDescent="0.3">
      <c r="G480" s="26">
        <v>1023</v>
      </c>
      <c r="H480" s="26">
        <v>-16.100000000000001</v>
      </c>
      <c r="I480" s="26">
        <v>16.568750000000001</v>
      </c>
      <c r="J480" s="29">
        <v>36</v>
      </c>
      <c r="K480" s="29">
        <f t="shared" si="42"/>
        <v>1.6267499999999976E-2</v>
      </c>
      <c r="L480" s="45">
        <f t="shared" si="38"/>
        <v>121372611.61940239</v>
      </c>
      <c r="M480" s="45">
        <f t="shared" si="39"/>
        <v>1974428.9595186256</v>
      </c>
      <c r="O480" s="12" t="s">
        <v>56</v>
      </c>
      <c r="P480" s="3" t="s">
        <v>71</v>
      </c>
      <c r="Q480" s="3">
        <f t="shared" si="40"/>
        <v>1023</v>
      </c>
      <c r="R480" s="3" t="s">
        <v>71</v>
      </c>
      <c r="S480" s="3" t="s">
        <v>73</v>
      </c>
      <c r="T480" s="2" t="s">
        <v>71</v>
      </c>
      <c r="U480" s="23">
        <f t="shared" si="41"/>
        <v>1974428.9595186256</v>
      </c>
      <c r="W480" s="2"/>
      <c r="X480" s="2"/>
      <c r="Y480" s="3"/>
      <c r="Z480" s="3"/>
      <c r="AA480" s="3"/>
    </row>
    <row r="481" spans="7:27" x14ac:dyDescent="0.3">
      <c r="G481" s="26">
        <v>1024</v>
      </c>
      <c r="H481" s="26">
        <v>-16.100000000000001</v>
      </c>
      <c r="I481" s="26">
        <v>17.020624999999999</v>
      </c>
      <c r="J481" s="29">
        <v>36</v>
      </c>
      <c r="K481" s="29">
        <f t="shared" si="42"/>
        <v>1.6267499999999976E-2</v>
      </c>
      <c r="L481" s="45">
        <f t="shared" si="38"/>
        <v>129772073.30877411</v>
      </c>
      <c r="M481" s="45">
        <f t="shared" si="39"/>
        <v>2111067.2025504797</v>
      </c>
      <c r="O481" s="12" t="s">
        <v>56</v>
      </c>
      <c r="P481" s="3" t="s">
        <v>71</v>
      </c>
      <c r="Q481" s="3">
        <f t="shared" si="40"/>
        <v>1024</v>
      </c>
      <c r="R481" s="3" t="s">
        <v>71</v>
      </c>
      <c r="S481" s="3" t="s">
        <v>73</v>
      </c>
      <c r="T481" s="2" t="s">
        <v>71</v>
      </c>
      <c r="U481" s="23">
        <f t="shared" si="41"/>
        <v>2111067.2025504797</v>
      </c>
      <c r="W481" s="2"/>
      <c r="X481" s="2"/>
      <c r="Y481" s="3"/>
      <c r="Z481" s="3"/>
      <c r="AA481" s="3"/>
    </row>
    <row r="482" spans="7:27" x14ac:dyDescent="0.3">
      <c r="G482" s="26">
        <v>1025</v>
      </c>
      <c r="H482" s="26">
        <v>-16.100000000000001</v>
      </c>
      <c r="I482" s="26">
        <v>17.4725</v>
      </c>
      <c r="J482" s="29">
        <v>36</v>
      </c>
      <c r="K482" s="29">
        <f t="shared" si="42"/>
        <v>1.6267500000000042E-2</v>
      </c>
      <c r="L482" s="45">
        <f t="shared" si="38"/>
        <v>138171534.99814591</v>
      </c>
      <c r="M482" s="45">
        <f t="shared" si="39"/>
        <v>2247705.4455823442</v>
      </c>
      <c r="O482" s="12" t="s">
        <v>56</v>
      </c>
      <c r="P482" s="3" t="s">
        <v>71</v>
      </c>
      <c r="Q482" s="3">
        <f t="shared" si="40"/>
        <v>1025</v>
      </c>
      <c r="R482" s="3" t="s">
        <v>71</v>
      </c>
      <c r="S482" s="3" t="s">
        <v>73</v>
      </c>
      <c r="T482" s="2" t="s">
        <v>71</v>
      </c>
      <c r="U482" s="23">
        <f t="shared" si="41"/>
        <v>2247705.4455823442</v>
      </c>
      <c r="W482" s="2"/>
      <c r="X482" s="2"/>
      <c r="Y482" s="3"/>
      <c r="Z482" s="3"/>
      <c r="AA482" s="3"/>
    </row>
    <row r="483" spans="7:27" x14ac:dyDescent="0.3">
      <c r="G483" s="26">
        <v>1026</v>
      </c>
      <c r="H483" s="26">
        <v>-16.100000000000001</v>
      </c>
      <c r="I483" s="26">
        <v>17.924375000000001</v>
      </c>
      <c r="J483" s="29">
        <v>36</v>
      </c>
      <c r="K483" s="29">
        <f t="shared" si="42"/>
        <v>1.6267499999999976E-2</v>
      </c>
      <c r="L483" s="45">
        <f t="shared" si="38"/>
        <v>146570996.68751767</v>
      </c>
      <c r="M483" s="45">
        <f t="shared" si="39"/>
        <v>2384343.6886141901</v>
      </c>
      <c r="O483" s="12" t="s">
        <v>56</v>
      </c>
      <c r="P483" s="3" t="s">
        <v>71</v>
      </c>
      <c r="Q483" s="3">
        <f t="shared" si="40"/>
        <v>1026</v>
      </c>
      <c r="R483" s="3" t="s">
        <v>71</v>
      </c>
      <c r="S483" s="3" t="s">
        <v>73</v>
      </c>
      <c r="T483" s="2" t="s">
        <v>71</v>
      </c>
      <c r="U483" s="23">
        <f t="shared" si="41"/>
        <v>2384343.6886141901</v>
      </c>
      <c r="W483" s="2"/>
      <c r="X483" s="2"/>
      <c r="Y483" s="3"/>
      <c r="Z483" s="3"/>
      <c r="AA483" s="3"/>
    </row>
    <row r="484" spans="7:27" x14ac:dyDescent="0.3">
      <c r="G484" s="26">
        <v>1027</v>
      </c>
      <c r="H484" s="26">
        <v>-16.100000000000001</v>
      </c>
      <c r="I484" s="26">
        <v>18.376249999999999</v>
      </c>
      <c r="J484" s="29">
        <v>36</v>
      </c>
      <c r="K484" s="29">
        <f t="shared" si="42"/>
        <v>1.6267499999999976E-2</v>
      </c>
      <c r="L484" s="45">
        <f t="shared" si="38"/>
        <v>154970458.37688941</v>
      </c>
      <c r="M484" s="45">
        <f t="shared" si="39"/>
        <v>2520981.9316460448</v>
      </c>
      <c r="O484" s="12" t="s">
        <v>56</v>
      </c>
      <c r="P484" s="3" t="s">
        <v>71</v>
      </c>
      <c r="Q484" s="3">
        <f t="shared" si="40"/>
        <v>1027</v>
      </c>
      <c r="R484" s="3" t="s">
        <v>71</v>
      </c>
      <c r="S484" s="3" t="s">
        <v>73</v>
      </c>
      <c r="T484" s="2" t="s">
        <v>71</v>
      </c>
      <c r="U484" s="23">
        <f t="shared" si="41"/>
        <v>2520981.9316460448</v>
      </c>
      <c r="W484" s="2"/>
      <c r="X484" s="2"/>
      <c r="Y484" s="3"/>
      <c r="Z484" s="3"/>
      <c r="AA484" s="3"/>
    </row>
    <row r="485" spans="7:27" x14ac:dyDescent="0.3">
      <c r="G485" s="26">
        <v>1028</v>
      </c>
      <c r="H485" s="26">
        <v>-16.100000000000001</v>
      </c>
      <c r="I485" s="26">
        <v>18.828125</v>
      </c>
      <c r="J485" s="29">
        <v>36</v>
      </c>
      <c r="K485" s="29">
        <f t="shared" si="42"/>
        <v>1.6267500000000042E-2</v>
      </c>
      <c r="L485" s="45">
        <f t="shared" si="38"/>
        <v>163369920.06626117</v>
      </c>
      <c r="M485" s="45">
        <f t="shared" si="39"/>
        <v>2657620.1746779107</v>
      </c>
      <c r="O485" s="12" t="s">
        <v>56</v>
      </c>
      <c r="P485" s="3" t="s">
        <v>71</v>
      </c>
      <c r="Q485" s="3">
        <f t="shared" si="40"/>
        <v>1028</v>
      </c>
      <c r="R485" s="3" t="s">
        <v>71</v>
      </c>
      <c r="S485" s="3" t="s">
        <v>73</v>
      </c>
      <c r="T485" s="2" t="s">
        <v>71</v>
      </c>
      <c r="U485" s="23">
        <f t="shared" si="41"/>
        <v>2657620.1746779107</v>
      </c>
      <c r="W485" s="2"/>
      <c r="X485" s="2"/>
      <c r="Y485" s="3"/>
      <c r="Z485" s="3"/>
      <c r="AA485" s="3"/>
    </row>
    <row r="486" spans="7:27" x14ac:dyDescent="0.3">
      <c r="G486" s="26">
        <v>1013</v>
      </c>
      <c r="H486" s="26">
        <v>-16.100000000000001</v>
      </c>
      <c r="I486" s="26">
        <v>19.28</v>
      </c>
      <c r="J486" s="29">
        <v>36</v>
      </c>
      <c r="K486" s="29">
        <f t="shared" si="42"/>
        <v>1.6278750000000029E-2</v>
      </c>
      <c r="L486" s="45">
        <f t="shared" si="38"/>
        <v>171769381.75563297</v>
      </c>
      <c r="M486" s="45">
        <f t="shared" si="39"/>
        <v>2796190.8232545154</v>
      </c>
      <c r="O486" s="12" t="s">
        <v>56</v>
      </c>
      <c r="P486" s="3" t="s">
        <v>71</v>
      </c>
      <c r="Q486" s="3">
        <f t="shared" si="40"/>
        <v>1013</v>
      </c>
      <c r="R486" s="3" t="s">
        <v>71</v>
      </c>
      <c r="S486" s="3" t="s">
        <v>73</v>
      </c>
      <c r="T486" s="2" t="s">
        <v>71</v>
      </c>
      <c r="U486" s="23">
        <f t="shared" si="41"/>
        <v>2796190.8232545154</v>
      </c>
      <c r="W486" s="2"/>
      <c r="X486" s="2"/>
      <c r="Y486" s="3"/>
      <c r="Z486" s="3"/>
      <c r="AA486" s="3"/>
    </row>
    <row r="487" spans="7:27" x14ac:dyDescent="0.3">
      <c r="G487" s="26">
        <v>1150</v>
      </c>
      <c r="H487" s="26">
        <v>-16.100000000000001</v>
      </c>
      <c r="I487" s="26">
        <v>19.732500000000002</v>
      </c>
      <c r="J487" s="29">
        <v>36</v>
      </c>
      <c r="K487" s="29">
        <f t="shared" si="42"/>
        <v>1.6289999999999957E-2</v>
      </c>
      <c r="L487" s="45">
        <f t="shared" si="38"/>
        <v>180180460.9577148</v>
      </c>
      <c r="M487" s="45">
        <f t="shared" si="39"/>
        <v>2935139.7090011663</v>
      </c>
      <c r="O487" s="12" t="s">
        <v>56</v>
      </c>
      <c r="P487" s="3" t="s">
        <v>71</v>
      </c>
      <c r="Q487" s="3">
        <f t="shared" si="40"/>
        <v>1150</v>
      </c>
      <c r="R487" s="3" t="s">
        <v>71</v>
      </c>
      <c r="S487" s="3" t="s">
        <v>73</v>
      </c>
      <c r="T487" s="2" t="s">
        <v>71</v>
      </c>
      <c r="U487" s="23">
        <f t="shared" si="41"/>
        <v>2935139.7090011663</v>
      </c>
      <c r="W487" s="2"/>
      <c r="X487" s="2"/>
      <c r="Y487" s="3"/>
      <c r="Z487" s="3"/>
      <c r="AA487" s="3"/>
    </row>
    <row r="488" spans="7:27" x14ac:dyDescent="0.3">
      <c r="G488" s="26">
        <v>1151</v>
      </c>
      <c r="H488" s="26">
        <v>-16.100000000000001</v>
      </c>
      <c r="I488" s="26">
        <v>20.184999999999999</v>
      </c>
      <c r="J488" s="29">
        <v>36</v>
      </c>
      <c r="K488" s="29">
        <f t="shared" si="42"/>
        <v>1.6289999999999957E-2</v>
      </c>
      <c r="L488" s="45">
        <f t="shared" si="38"/>
        <v>188591540.15979657</v>
      </c>
      <c r="M488" s="45">
        <f t="shared" si="39"/>
        <v>3072156.1892030779</v>
      </c>
      <c r="O488" s="12" t="s">
        <v>56</v>
      </c>
      <c r="P488" s="3" t="s">
        <v>71</v>
      </c>
      <c r="Q488" s="3">
        <f t="shared" si="40"/>
        <v>1151</v>
      </c>
      <c r="R488" s="3" t="s">
        <v>71</v>
      </c>
      <c r="S488" s="3" t="s">
        <v>73</v>
      </c>
      <c r="T488" s="2" t="s">
        <v>71</v>
      </c>
      <c r="U488" s="23">
        <f t="shared" si="41"/>
        <v>3072156.1892030779</v>
      </c>
      <c r="W488" s="2"/>
      <c r="X488" s="2"/>
      <c r="Y488" s="3"/>
      <c r="Z488" s="3"/>
      <c r="AA488" s="3"/>
    </row>
    <row r="489" spans="7:27" x14ac:dyDescent="0.3">
      <c r="G489" s="26">
        <v>1152</v>
      </c>
      <c r="H489" s="26">
        <v>-16.100000000000001</v>
      </c>
      <c r="I489" s="26">
        <v>20.637499999999999</v>
      </c>
      <c r="J489" s="29">
        <v>36</v>
      </c>
      <c r="K489" s="29">
        <f t="shared" si="42"/>
        <v>1.629000000000002E-2</v>
      </c>
      <c r="L489" s="45">
        <f t="shared" si="38"/>
        <v>197002619.3618784</v>
      </c>
      <c r="M489" s="45">
        <f t="shared" si="39"/>
        <v>3209172.6694050031</v>
      </c>
      <c r="O489" s="12" t="s">
        <v>56</v>
      </c>
      <c r="P489" s="3" t="s">
        <v>71</v>
      </c>
      <c r="Q489" s="3">
        <f t="shared" si="40"/>
        <v>1152</v>
      </c>
      <c r="R489" s="3" t="s">
        <v>71</v>
      </c>
      <c r="S489" s="3" t="s">
        <v>73</v>
      </c>
      <c r="T489" s="2" t="s">
        <v>71</v>
      </c>
      <c r="U489" s="23">
        <f t="shared" si="41"/>
        <v>3209172.6694050031</v>
      </c>
      <c r="W489" s="2"/>
      <c r="X489" s="2"/>
      <c r="Y489" s="3"/>
      <c r="Z489" s="3"/>
      <c r="AA489" s="3"/>
    </row>
    <row r="490" spans="7:27" x14ac:dyDescent="0.3">
      <c r="G490" s="26">
        <v>1153</v>
      </c>
      <c r="H490" s="26">
        <v>-16.100000000000001</v>
      </c>
      <c r="I490" s="26">
        <v>21.09</v>
      </c>
      <c r="J490" s="29">
        <v>36</v>
      </c>
      <c r="K490" s="29">
        <f t="shared" si="42"/>
        <v>1.629000000000002E-2</v>
      </c>
      <c r="L490" s="45">
        <f t="shared" si="38"/>
        <v>205413698.56396022</v>
      </c>
      <c r="M490" s="45">
        <f t="shared" si="39"/>
        <v>3346189.1496069161</v>
      </c>
      <c r="O490" s="12" t="s">
        <v>56</v>
      </c>
      <c r="P490" s="3" t="s">
        <v>71</v>
      </c>
      <c r="Q490" s="3">
        <f t="shared" si="40"/>
        <v>1153</v>
      </c>
      <c r="R490" s="3" t="s">
        <v>71</v>
      </c>
      <c r="S490" s="3" t="s">
        <v>73</v>
      </c>
      <c r="T490" s="2" t="s">
        <v>71</v>
      </c>
      <c r="U490" s="23">
        <f t="shared" si="41"/>
        <v>3346189.1496069161</v>
      </c>
      <c r="W490" s="2"/>
      <c r="X490" s="2"/>
      <c r="Y490" s="3"/>
      <c r="Z490" s="3"/>
      <c r="AA490" s="3"/>
    </row>
    <row r="491" spans="7:27" x14ac:dyDescent="0.3">
      <c r="G491" s="26">
        <v>1154</v>
      </c>
      <c r="H491" s="26">
        <v>-16.100000000000001</v>
      </c>
      <c r="I491" s="26">
        <v>21.5425</v>
      </c>
      <c r="J491" s="29">
        <v>36</v>
      </c>
      <c r="K491" s="29">
        <f t="shared" si="42"/>
        <v>1.629000000000002E-2</v>
      </c>
      <c r="L491" s="45">
        <f t="shared" si="38"/>
        <v>213824777.76604205</v>
      </c>
      <c r="M491" s="45">
        <f t="shared" si="39"/>
        <v>3483205.6298088292</v>
      </c>
      <c r="O491" s="12" t="s">
        <v>56</v>
      </c>
      <c r="P491" s="3" t="s">
        <v>71</v>
      </c>
      <c r="Q491" s="3">
        <f t="shared" si="40"/>
        <v>1154</v>
      </c>
      <c r="R491" s="3" t="s">
        <v>71</v>
      </c>
      <c r="S491" s="3" t="s">
        <v>73</v>
      </c>
      <c r="T491" s="2" t="s">
        <v>71</v>
      </c>
      <c r="U491" s="23">
        <f t="shared" si="41"/>
        <v>3483205.6298088292</v>
      </c>
      <c r="W491" s="2"/>
      <c r="X491" s="2"/>
      <c r="Y491" s="3"/>
      <c r="Z491" s="3"/>
      <c r="AA491" s="3"/>
    </row>
    <row r="492" spans="7:27" x14ac:dyDescent="0.3">
      <c r="G492" s="26">
        <v>1155</v>
      </c>
      <c r="H492" s="26">
        <v>-16.100000000000001</v>
      </c>
      <c r="I492" s="26">
        <v>21.995000000000001</v>
      </c>
      <c r="J492" s="29">
        <v>36</v>
      </c>
      <c r="K492" s="29">
        <f t="shared" si="42"/>
        <v>1.629000000000002E-2</v>
      </c>
      <c r="L492" s="45">
        <f t="shared" si="38"/>
        <v>222235856.96812388</v>
      </c>
      <c r="M492" s="45">
        <f t="shared" si="39"/>
        <v>3620222.1100107422</v>
      </c>
      <c r="O492" s="12" t="s">
        <v>56</v>
      </c>
      <c r="P492" s="3" t="s">
        <v>71</v>
      </c>
      <c r="Q492" s="3">
        <f t="shared" si="40"/>
        <v>1155</v>
      </c>
      <c r="R492" s="3" t="s">
        <v>71</v>
      </c>
      <c r="S492" s="3" t="s">
        <v>73</v>
      </c>
      <c r="T492" s="2" t="s">
        <v>71</v>
      </c>
      <c r="U492" s="23">
        <f t="shared" si="41"/>
        <v>3620222.1100107422</v>
      </c>
      <c r="W492" s="2"/>
      <c r="X492" s="2"/>
      <c r="Y492" s="3"/>
      <c r="Z492" s="3"/>
      <c r="AA492" s="3"/>
    </row>
    <row r="493" spans="7:27" x14ac:dyDescent="0.3">
      <c r="G493" s="26">
        <v>1156</v>
      </c>
      <c r="H493" s="26">
        <v>-16.100000000000001</v>
      </c>
      <c r="I493" s="26">
        <v>22.447500000000002</v>
      </c>
      <c r="J493" s="29">
        <v>36</v>
      </c>
      <c r="K493" s="29">
        <f t="shared" si="42"/>
        <v>1.6289999999999957E-2</v>
      </c>
      <c r="L493" s="45">
        <f t="shared" si="38"/>
        <v>230646936.17020574</v>
      </c>
      <c r="M493" s="45">
        <f t="shared" si="39"/>
        <v>3757238.5902126417</v>
      </c>
      <c r="O493" s="12" t="s">
        <v>56</v>
      </c>
      <c r="P493" s="3" t="s">
        <v>71</v>
      </c>
      <c r="Q493" s="3">
        <f t="shared" si="40"/>
        <v>1156</v>
      </c>
      <c r="R493" s="3" t="s">
        <v>71</v>
      </c>
      <c r="S493" s="3" t="s">
        <v>73</v>
      </c>
      <c r="T493" s="2" t="s">
        <v>71</v>
      </c>
      <c r="U493" s="23">
        <f t="shared" si="41"/>
        <v>3757238.5902126417</v>
      </c>
      <c r="W493" s="2"/>
      <c r="X493" s="2"/>
      <c r="Y493" s="3"/>
      <c r="Z493" s="3"/>
      <c r="AA493" s="3"/>
    </row>
    <row r="494" spans="7:27" x14ac:dyDescent="0.3">
      <c r="G494" s="26">
        <v>1149</v>
      </c>
      <c r="H494" s="26">
        <v>-16.100000000000001</v>
      </c>
      <c r="I494" s="26">
        <v>22.9</v>
      </c>
      <c r="J494" s="29">
        <v>36</v>
      </c>
      <c r="K494" s="29">
        <f t="shared" si="42"/>
        <v>1.354499999999996E-2</v>
      </c>
      <c r="L494" s="45">
        <f t="shared" si="38"/>
        <v>239058015.37228748</v>
      </c>
      <c r="M494" s="45">
        <f t="shared" si="39"/>
        <v>3238040.8182176244</v>
      </c>
      <c r="O494" s="12" t="s">
        <v>56</v>
      </c>
      <c r="P494" s="3" t="s">
        <v>71</v>
      </c>
      <c r="Q494" s="3">
        <f t="shared" si="40"/>
        <v>1149</v>
      </c>
      <c r="R494" s="3" t="s">
        <v>71</v>
      </c>
      <c r="S494" s="3" t="s">
        <v>73</v>
      </c>
      <c r="T494" s="2" t="s">
        <v>71</v>
      </c>
      <c r="U494" s="23">
        <f t="shared" si="41"/>
        <v>3238040.8182176244</v>
      </c>
      <c r="W494" s="2"/>
      <c r="X494" s="2"/>
      <c r="Y494" s="3"/>
      <c r="Z494" s="3"/>
      <c r="AA494" s="3"/>
    </row>
    <row r="495" spans="7:27" x14ac:dyDescent="0.3">
      <c r="G495" s="26">
        <v>1218</v>
      </c>
      <c r="H495" s="26">
        <v>-16.100000000000001</v>
      </c>
      <c r="I495" s="26">
        <v>23.2</v>
      </c>
      <c r="J495" s="29">
        <v>36</v>
      </c>
      <c r="K495" s="29">
        <f t="shared" si="42"/>
        <v>1.0800000000000027E-2</v>
      </c>
      <c r="L495" s="45">
        <f t="shared" si="38"/>
        <v>244634421.47311524</v>
      </c>
      <c r="M495" s="45">
        <f t="shared" si="39"/>
        <v>2642051.7519096509</v>
      </c>
      <c r="O495" s="12" t="s">
        <v>56</v>
      </c>
      <c r="P495" s="3" t="s">
        <v>71</v>
      </c>
      <c r="Q495" s="3">
        <f t="shared" si="40"/>
        <v>1218</v>
      </c>
      <c r="R495" s="3" t="s">
        <v>71</v>
      </c>
      <c r="S495" s="3" t="s">
        <v>73</v>
      </c>
      <c r="T495" s="2" t="s">
        <v>71</v>
      </c>
      <c r="U495" s="23">
        <f t="shared" si="41"/>
        <v>2642051.7519096509</v>
      </c>
      <c r="W495" s="2"/>
      <c r="X495" s="2"/>
      <c r="Y495" s="3"/>
      <c r="Z495" s="3"/>
      <c r="AA495" s="3"/>
    </row>
    <row r="496" spans="7:27" x14ac:dyDescent="0.3">
      <c r="G496" s="26">
        <v>1219</v>
      </c>
      <c r="H496" s="26">
        <v>-16.100000000000001</v>
      </c>
      <c r="I496" s="26">
        <v>23.5</v>
      </c>
      <c r="J496" s="29">
        <v>36</v>
      </c>
      <c r="K496" s="29">
        <f t="shared" si="42"/>
        <v>1.0800000000000027E-2</v>
      </c>
      <c r="L496" s="45">
        <f t="shared" si="38"/>
        <v>250210827.57394299</v>
      </c>
      <c r="M496" s="45">
        <f t="shared" si="39"/>
        <v>2702276.9377985909</v>
      </c>
      <c r="N496" s="5"/>
      <c r="O496" s="12" t="s">
        <v>56</v>
      </c>
      <c r="P496" s="3" t="s">
        <v>71</v>
      </c>
      <c r="Q496" s="3">
        <f t="shared" si="40"/>
        <v>1219</v>
      </c>
      <c r="R496" s="3" t="s">
        <v>71</v>
      </c>
      <c r="S496" s="3" t="s">
        <v>73</v>
      </c>
      <c r="T496" s="2" t="s">
        <v>71</v>
      </c>
      <c r="U496" s="23">
        <f t="shared" si="41"/>
        <v>2702276.9377985909</v>
      </c>
    </row>
    <row r="497" spans="6:21" x14ac:dyDescent="0.3">
      <c r="G497" s="26">
        <v>1220</v>
      </c>
      <c r="H497" s="26">
        <v>-16.100000000000001</v>
      </c>
      <c r="I497" s="26">
        <v>23.8</v>
      </c>
      <c r="J497" s="29">
        <v>36</v>
      </c>
      <c r="K497" s="29">
        <f t="shared" si="42"/>
        <v>1.0800000000000027E-2</v>
      </c>
      <c r="L497" s="45">
        <f t="shared" si="38"/>
        <v>255787233.67477071</v>
      </c>
      <c r="M497" s="45">
        <f t="shared" si="39"/>
        <v>2762502.1236875304</v>
      </c>
      <c r="N497" s="5"/>
      <c r="O497" s="12" t="s">
        <v>56</v>
      </c>
      <c r="P497" s="3" t="s">
        <v>71</v>
      </c>
      <c r="Q497" s="3">
        <f t="shared" si="40"/>
        <v>1220</v>
      </c>
      <c r="R497" s="3" t="s">
        <v>71</v>
      </c>
      <c r="S497" s="3" t="s">
        <v>73</v>
      </c>
      <c r="T497" s="2" t="s">
        <v>71</v>
      </c>
      <c r="U497" s="23">
        <f t="shared" si="41"/>
        <v>2762502.1236875304</v>
      </c>
    </row>
    <row r="498" spans="6:21" x14ac:dyDescent="0.3">
      <c r="G498" s="26">
        <v>1217</v>
      </c>
      <c r="H498" s="26">
        <v>-16.100000000000001</v>
      </c>
      <c r="I498" s="26">
        <v>24.1</v>
      </c>
      <c r="J498" s="29">
        <v>36</v>
      </c>
      <c r="K498" s="29">
        <f t="shared" si="42"/>
        <v>0</v>
      </c>
      <c r="L498" s="45">
        <f t="shared" si="38"/>
        <v>261363639.77559847</v>
      </c>
      <c r="M498" s="45">
        <f t="shared" si="39"/>
        <v>0</v>
      </c>
      <c r="N498" s="5"/>
      <c r="O498" s="12" t="s">
        <v>56</v>
      </c>
      <c r="P498" s="3" t="s">
        <v>71</v>
      </c>
      <c r="Q498" s="3">
        <f t="shared" si="40"/>
        <v>1217</v>
      </c>
      <c r="R498" s="3" t="s">
        <v>71</v>
      </c>
      <c r="S498" s="3" t="s">
        <v>73</v>
      </c>
      <c r="T498" s="2" t="s">
        <v>71</v>
      </c>
      <c r="U498" s="23">
        <f t="shared" si="41"/>
        <v>0</v>
      </c>
    </row>
    <row r="499" spans="6:21" x14ac:dyDescent="0.3">
      <c r="G499" s="26">
        <v>4723</v>
      </c>
      <c r="H499" s="26">
        <v>16.100000000000001</v>
      </c>
      <c r="I499" s="26">
        <v>0</v>
      </c>
      <c r="J499" s="29">
        <v>36</v>
      </c>
      <c r="K499" s="29">
        <f t="shared" si="42"/>
        <v>0</v>
      </c>
      <c r="L499" s="45">
        <f t="shared" si="38"/>
        <v>-186607650.32422897</v>
      </c>
      <c r="M499" s="45">
        <f t="shared" si="39"/>
        <v>0</v>
      </c>
      <c r="N499" s="5"/>
      <c r="O499" s="12" t="s">
        <v>56</v>
      </c>
      <c r="P499" s="3" t="s">
        <v>71</v>
      </c>
      <c r="Q499" s="3">
        <f t="shared" si="40"/>
        <v>4723</v>
      </c>
      <c r="R499" s="3" t="s">
        <v>71</v>
      </c>
      <c r="S499" s="3" t="s">
        <v>73</v>
      </c>
      <c r="T499" s="2" t="s">
        <v>71</v>
      </c>
      <c r="U499" s="23">
        <f t="shared" si="41"/>
        <v>0</v>
      </c>
    </row>
    <row r="500" spans="6:21" x14ac:dyDescent="0.3">
      <c r="G500" s="26">
        <v>4749</v>
      </c>
      <c r="H500" s="26">
        <v>16.100000000000001</v>
      </c>
      <c r="I500" s="26">
        <v>0.433333333333</v>
      </c>
      <c r="J500" s="29">
        <v>36</v>
      </c>
      <c r="K500" s="29">
        <f t="shared" si="42"/>
        <v>1.5600000000006E-2</v>
      </c>
      <c r="L500" s="45">
        <f t="shared" si="38"/>
        <v>-178552841.51192847</v>
      </c>
      <c r="M500" s="45">
        <f t="shared" si="39"/>
        <v>-2785424.3275871552</v>
      </c>
      <c r="N500" s="5"/>
      <c r="O500" s="12" t="s">
        <v>56</v>
      </c>
      <c r="P500" s="3" t="s">
        <v>71</v>
      </c>
      <c r="Q500" s="3">
        <f t="shared" si="40"/>
        <v>4749</v>
      </c>
      <c r="R500" s="3" t="s">
        <v>71</v>
      </c>
      <c r="S500" s="3" t="s">
        <v>73</v>
      </c>
      <c r="T500" s="2" t="s">
        <v>71</v>
      </c>
      <c r="U500" s="23">
        <f t="shared" si="41"/>
        <v>-2785424.3275871552</v>
      </c>
    </row>
    <row r="501" spans="6:21" x14ac:dyDescent="0.3">
      <c r="F501" s="3"/>
      <c r="G501" s="26">
        <v>4750</v>
      </c>
      <c r="H501" s="26">
        <v>16.100000000000001</v>
      </c>
      <c r="I501" s="26">
        <v>0.86666666666699999</v>
      </c>
      <c r="J501" s="29">
        <v>36</v>
      </c>
      <c r="K501" s="29">
        <f t="shared" si="42"/>
        <v>1.5600000000006E-2</v>
      </c>
      <c r="L501" s="45">
        <f t="shared" si="38"/>
        <v>-170498032.69960937</v>
      </c>
      <c r="M501" s="45">
        <f t="shared" si="39"/>
        <v>-2659769.310114929</v>
      </c>
      <c r="N501" s="5"/>
      <c r="O501" s="12" t="s">
        <v>56</v>
      </c>
      <c r="P501" s="3" t="s">
        <v>71</v>
      </c>
      <c r="Q501" s="3">
        <f t="shared" si="40"/>
        <v>4750</v>
      </c>
      <c r="R501" s="3" t="s">
        <v>71</v>
      </c>
      <c r="S501" s="3" t="s">
        <v>73</v>
      </c>
      <c r="T501" s="2" t="s">
        <v>71</v>
      </c>
      <c r="U501" s="23">
        <f t="shared" si="41"/>
        <v>-2659769.310114929</v>
      </c>
    </row>
    <row r="502" spans="6:21" x14ac:dyDescent="0.3">
      <c r="G502" s="26">
        <v>4751</v>
      </c>
      <c r="H502" s="26">
        <v>16.100000000000001</v>
      </c>
      <c r="I502" s="26">
        <v>1.3</v>
      </c>
      <c r="J502" s="29">
        <v>36</v>
      </c>
      <c r="K502" s="29">
        <f t="shared" si="42"/>
        <v>1.5599999999934002E-2</v>
      </c>
      <c r="L502" s="45">
        <f t="shared" si="38"/>
        <v>-162443223.88730881</v>
      </c>
      <c r="M502" s="45">
        <f t="shared" si="39"/>
        <v>-2534114.2926312964</v>
      </c>
      <c r="N502" s="5"/>
      <c r="O502" s="12" t="s">
        <v>56</v>
      </c>
      <c r="P502" s="3" t="s">
        <v>71</v>
      </c>
      <c r="Q502" s="3">
        <f t="shared" si="40"/>
        <v>4751</v>
      </c>
      <c r="R502" s="3" t="s">
        <v>71</v>
      </c>
      <c r="S502" s="3" t="s">
        <v>73</v>
      </c>
      <c r="T502" s="2" t="s">
        <v>71</v>
      </c>
      <c r="U502" s="23">
        <f t="shared" si="41"/>
        <v>-2534114.2926312964</v>
      </c>
    </row>
    <row r="503" spans="6:21" x14ac:dyDescent="0.3">
      <c r="G503" s="26">
        <v>4752</v>
      </c>
      <c r="H503" s="26">
        <v>16.100000000000001</v>
      </c>
      <c r="I503" s="26">
        <v>1.7333333333300001</v>
      </c>
      <c r="J503" s="29">
        <v>36</v>
      </c>
      <c r="K503" s="29">
        <f t="shared" si="42"/>
        <v>1.5600000000059996E-2</v>
      </c>
      <c r="L503" s="45">
        <f t="shared" si="38"/>
        <v>-154388415.07506406</v>
      </c>
      <c r="M503" s="45">
        <f t="shared" si="39"/>
        <v>-2408459.275180262</v>
      </c>
      <c r="N503" s="5"/>
      <c r="O503" s="12" t="s">
        <v>56</v>
      </c>
      <c r="P503" s="3" t="s">
        <v>71</v>
      </c>
      <c r="Q503" s="3">
        <f t="shared" si="40"/>
        <v>4752</v>
      </c>
      <c r="R503" s="3" t="s">
        <v>71</v>
      </c>
      <c r="S503" s="3" t="s">
        <v>73</v>
      </c>
      <c r="T503" s="2" t="s">
        <v>71</v>
      </c>
      <c r="U503" s="23">
        <f t="shared" si="41"/>
        <v>-2408459.275180262</v>
      </c>
    </row>
    <row r="504" spans="6:21" x14ac:dyDescent="0.3">
      <c r="G504" s="26">
        <v>4753</v>
      </c>
      <c r="H504" s="26">
        <v>16.100000000000001</v>
      </c>
      <c r="I504" s="26">
        <v>2.1666666666699999</v>
      </c>
      <c r="J504" s="29">
        <v>36</v>
      </c>
      <c r="K504" s="29">
        <f t="shared" si="42"/>
        <v>1.560000000006E-2</v>
      </c>
      <c r="L504" s="45">
        <f t="shared" si="38"/>
        <v>-146333606.26263344</v>
      </c>
      <c r="M504" s="45">
        <f t="shared" si="39"/>
        <v>-2282804.2577058617</v>
      </c>
      <c r="N504" s="5"/>
      <c r="O504" s="12" t="s">
        <v>56</v>
      </c>
      <c r="P504" s="3" t="s">
        <v>71</v>
      </c>
      <c r="Q504" s="3">
        <f t="shared" si="40"/>
        <v>4753</v>
      </c>
      <c r="R504" s="3" t="s">
        <v>71</v>
      </c>
      <c r="S504" s="3" t="s">
        <v>73</v>
      </c>
      <c r="T504" s="2" t="s">
        <v>71</v>
      </c>
      <c r="U504" s="23">
        <f t="shared" si="41"/>
        <v>-2282804.2577058617</v>
      </c>
    </row>
    <row r="505" spans="6:21" x14ac:dyDescent="0.3">
      <c r="G505" s="26">
        <v>4739</v>
      </c>
      <c r="H505" s="26">
        <v>16.100000000000001</v>
      </c>
      <c r="I505" s="26">
        <v>2.6</v>
      </c>
      <c r="J505" s="29">
        <v>36</v>
      </c>
      <c r="K505" s="29">
        <f t="shared" si="42"/>
        <v>1.6304999999939999E-2</v>
      </c>
      <c r="L505" s="45">
        <f t="shared" si="38"/>
        <v>-138278797.45038867</v>
      </c>
      <c r="M505" s="45">
        <f t="shared" si="39"/>
        <v>-2254635.7924202904</v>
      </c>
      <c r="N505" s="5"/>
      <c r="O505" s="12" t="s">
        <v>56</v>
      </c>
      <c r="P505" s="3" t="s">
        <v>71</v>
      </c>
      <c r="Q505" s="3">
        <f t="shared" si="40"/>
        <v>4739</v>
      </c>
      <c r="R505" s="3" t="s">
        <v>71</v>
      </c>
      <c r="S505" s="3" t="s">
        <v>73</v>
      </c>
      <c r="T505" s="2" t="s">
        <v>71</v>
      </c>
      <c r="U505" s="23">
        <f t="shared" si="41"/>
        <v>-2254635.7924202904</v>
      </c>
    </row>
    <row r="506" spans="6:21" x14ac:dyDescent="0.3">
      <c r="G506" s="26">
        <v>5284</v>
      </c>
      <c r="H506" s="26">
        <v>16.100000000000001</v>
      </c>
      <c r="I506" s="26">
        <v>3.0724999999999998</v>
      </c>
      <c r="J506" s="29">
        <v>36</v>
      </c>
      <c r="K506" s="29">
        <f t="shared" si="42"/>
        <v>1.7009999999999997E-2</v>
      </c>
      <c r="L506" s="45">
        <f t="shared" si="38"/>
        <v>-129495957.84158501</v>
      </c>
      <c r="M506" s="45">
        <f t="shared" si="39"/>
        <v>-2202726.2428853605</v>
      </c>
      <c r="N506" s="5"/>
      <c r="O506" s="12" t="s">
        <v>56</v>
      </c>
      <c r="P506" s="3" t="s">
        <v>71</v>
      </c>
      <c r="Q506" s="3">
        <f t="shared" si="40"/>
        <v>5284</v>
      </c>
      <c r="R506" s="3" t="s">
        <v>71</v>
      </c>
      <c r="S506" s="3" t="s">
        <v>73</v>
      </c>
      <c r="T506" s="2" t="s">
        <v>71</v>
      </c>
      <c r="U506" s="23">
        <f t="shared" si="41"/>
        <v>-2202726.2428853605</v>
      </c>
    </row>
    <row r="507" spans="6:21" x14ac:dyDescent="0.3">
      <c r="G507" s="26">
        <v>5285</v>
      </c>
      <c r="H507" s="26">
        <v>16.100000000000001</v>
      </c>
      <c r="I507" s="26">
        <v>3.5449999999999999</v>
      </c>
      <c r="J507" s="29">
        <v>36</v>
      </c>
      <c r="K507" s="29">
        <f t="shared" si="42"/>
        <v>1.7010000000000004E-2</v>
      </c>
      <c r="L507" s="45">
        <f t="shared" si="38"/>
        <v>-120713118.23278134</v>
      </c>
      <c r="M507" s="45">
        <f t="shared" si="39"/>
        <v>-2053330.1411396111</v>
      </c>
      <c r="N507" s="5"/>
      <c r="O507" s="12" t="s">
        <v>56</v>
      </c>
      <c r="P507" s="3" t="s">
        <v>71</v>
      </c>
      <c r="Q507" s="3">
        <f t="shared" si="40"/>
        <v>5285</v>
      </c>
      <c r="R507" s="3" t="s">
        <v>71</v>
      </c>
      <c r="S507" s="3" t="s">
        <v>73</v>
      </c>
      <c r="T507" s="2" t="s">
        <v>71</v>
      </c>
      <c r="U507" s="23">
        <f t="shared" si="41"/>
        <v>-2053330.1411396111</v>
      </c>
    </row>
    <row r="508" spans="6:21" x14ac:dyDescent="0.3">
      <c r="G508" s="26">
        <v>5286</v>
      </c>
      <c r="H508" s="26">
        <v>16.100000000000001</v>
      </c>
      <c r="I508" s="26">
        <v>4.0175000000000001</v>
      </c>
      <c r="J508" s="29">
        <v>36</v>
      </c>
      <c r="K508" s="29">
        <f t="shared" si="42"/>
        <v>1.7010000000000004E-2</v>
      </c>
      <c r="L508" s="45">
        <f t="shared" si="38"/>
        <v>-111930278.62397766</v>
      </c>
      <c r="M508" s="45">
        <f t="shared" si="39"/>
        <v>-1903934.0393938604</v>
      </c>
      <c r="N508" s="5"/>
      <c r="O508" s="12" t="s">
        <v>56</v>
      </c>
      <c r="P508" s="3" t="s">
        <v>71</v>
      </c>
      <c r="Q508" s="3">
        <f t="shared" si="40"/>
        <v>5286</v>
      </c>
      <c r="R508" s="3" t="s">
        <v>71</v>
      </c>
      <c r="S508" s="3" t="s">
        <v>73</v>
      </c>
      <c r="T508" s="2" t="s">
        <v>71</v>
      </c>
      <c r="U508" s="23">
        <f t="shared" si="41"/>
        <v>-1903934.0393938604</v>
      </c>
    </row>
    <row r="509" spans="6:21" x14ac:dyDescent="0.3">
      <c r="G509" s="26">
        <v>5287</v>
      </c>
      <c r="H509" s="26">
        <v>16.100000000000001</v>
      </c>
      <c r="I509" s="26">
        <v>4.49</v>
      </c>
      <c r="J509" s="29">
        <v>36</v>
      </c>
      <c r="K509" s="29">
        <f t="shared" si="42"/>
        <v>1.7010000000000004E-2</v>
      </c>
      <c r="L509" s="45">
        <f t="shared" si="38"/>
        <v>-103147439.01517399</v>
      </c>
      <c r="M509" s="45">
        <f t="shared" si="39"/>
        <v>-1754537.9376481099</v>
      </c>
      <c r="N509" s="5"/>
      <c r="O509" s="12" t="s">
        <v>56</v>
      </c>
      <c r="P509" s="3" t="s">
        <v>71</v>
      </c>
      <c r="Q509" s="3">
        <f t="shared" si="40"/>
        <v>5287</v>
      </c>
      <c r="R509" s="3" t="s">
        <v>71</v>
      </c>
      <c r="S509" s="3" t="s">
        <v>73</v>
      </c>
      <c r="T509" s="2" t="s">
        <v>71</v>
      </c>
      <c r="U509" s="23">
        <f t="shared" si="41"/>
        <v>-1754537.9376481099</v>
      </c>
    </row>
    <row r="510" spans="6:21" x14ac:dyDescent="0.3">
      <c r="G510" s="26">
        <v>5288</v>
      </c>
      <c r="H510" s="26">
        <v>16.100000000000001</v>
      </c>
      <c r="I510" s="26">
        <v>4.9625000000000004</v>
      </c>
      <c r="J510" s="29">
        <v>36</v>
      </c>
      <c r="K510" s="29">
        <f t="shared" si="42"/>
        <v>1.700999999999999E-2</v>
      </c>
      <c r="L510" s="45">
        <f t="shared" si="38"/>
        <v>-94364599.406370327</v>
      </c>
      <c r="M510" s="45">
        <f t="shared" si="39"/>
        <v>-1605141.8359023584</v>
      </c>
      <c r="N510" s="5"/>
      <c r="O510" s="12" t="s">
        <v>56</v>
      </c>
      <c r="P510" s="3" t="s">
        <v>71</v>
      </c>
      <c r="Q510" s="3">
        <f t="shared" si="40"/>
        <v>5288</v>
      </c>
      <c r="R510" s="3" t="s">
        <v>71</v>
      </c>
      <c r="S510" s="3" t="s">
        <v>73</v>
      </c>
      <c r="T510" s="2" t="s">
        <v>71</v>
      </c>
      <c r="U510" s="23">
        <f t="shared" si="41"/>
        <v>-1605141.8359023584</v>
      </c>
    </row>
    <row r="511" spans="6:21" x14ac:dyDescent="0.3">
      <c r="G511" s="26">
        <v>5289</v>
      </c>
      <c r="H511" s="26">
        <v>16.100000000000001</v>
      </c>
      <c r="I511" s="26">
        <v>5.4349999999999996</v>
      </c>
      <c r="J511" s="29">
        <v>36</v>
      </c>
      <c r="K511" s="29">
        <f t="shared" si="42"/>
        <v>1.700999999999999E-2</v>
      </c>
      <c r="L511" s="45">
        <f t="shared" si="38"/>
        <v>-85581759.797566667</v>
      </c>
      <c r="M511" s="45">
        <f t="shared" si="39"/>
        <v>-1455745.7341566081</v>
      </c>
      <c r="N511" s="5"/>
      <c r="O511" s="12" t="s">
        <v>56</v>
      </c>
      <c r="P511" s="3" t="s">
        <v>71</v>
      </c>
      <c r="Q511" s="3">
        <f t="shared" si="40"/>
        <v>5289</v>
      </c>
      <c r="R511" s="3" t="s">
        <v>71</v>
      </c>
      <c r="S511" s="3" t="s">
        <v>73</v>
      </c>
      <c r="T511" s="2" t="s">
        <v>71</v>
      </c>
      <c r="U511" s="23">
        <f t="shared" si="41"/>
        <v>-1455745.7341566081</v>
      </c>
    </row>
    <row r="512" spans="6:21" x14ac:dyDescent="0.3">
      <c r="G512" s="26">
        <v>5290</v>
      </c>
      <c r="H512" s="26">
        <v>16.100000000000001</v>
      </c>
      <c r="I512" s="26">
        <v>5.9074999999999998</v>
      </c>
      <c r="J512" s="29">
        <v>36</v>
      </c>
      <c r="K512" s="29">
        <f t="shared" si="42"/>
        <v>1.7010000000000004E-2</v>
      </c>
      <c r="L512" s="45">
        <f t="shared" si="38"/>
        <v>-76798920.188762993</v>
      </c>
      <c r="M512" s="45">
        <f t="shared" si="39"/>
        <v>-1306349.6324108588</v>
      </c>
      <c r="N512" s="5"/>
      <c r="O512" s="12" t="s">
        <v>56</v>
      </c>
      <c r="P512" s="3" t="s">
        <v>71</v>
      </c>
      <c r="Q512" s="3">
        <f t="shared" si="40"/>
        <v>5290</v>
      </c>
      <c r="R512" s="3" t="s">
        <v>71</v>
      </c>
      <c r="S512" s="3" t="s">
        <v>73</v>
      </c>
      <c r="T512" s="2" t="s">
        <v>71</v>
      </c>
      <c r="U512" s="23">
        <f t="shared" si="41"/>
        <v>-1306349.6324108588</v>
      </c>
    </row>
    <row r="513" spans="7:21" x14ac:dyDescent="0.3">
      <c r="G513" s="26">
        <v>5291</v>
      </c>
      <c r="H513" s="26">
        <v>16.100000000000001</v>
      </c>
      <c r="I513" s="26">
        <v>6.38</v>
      </c>
      <c r="J513" s="29">
        <v>36</v>
      </c>
      <c r="K513" s="29">
        <f t="shared" si="42"/>
        <v>1.7010000000000004E-2</v>
      </c>
      <c r="L513" s="45">
        <f t="shared" si="38"/>
        <v>-68016080.579959318</v>
      </c>
      <c r="M513" s="45">
        <f t="shared" si="39"/>
        <v>-1156953.5306651082</v>
      </c>
      <c r="N513" s="5"/>
      <c r="O513" s="12" t="s">
        <v>56</v>
      </c>
      <c r="P513" s="3" t="s">
        <v>71</v>
      </c>
      <c r="Q513" s="3">
        <f t="shared" si="40"/>
        <v>5291</v>
      </c>
      <c r="R513" s="3" t="s">
        <v>71</v>
      </c>
      <c r="S513" s="3" t="s">
        <v>73</v>
      </c>
      <c r="T513" s="2" t="s">
        <v>71</v>
      </c>
      <c r="U513" s="23">
        <f t="shared" si="41"/>
        <v>-1156953.5306651082</v>
      </c>
    </row>
    <row r="514" spans="7:21" x14ac:dyDescent="0.3">
      <c r="G514" s="26">
        <v>5292</v>
      </c>
      <c r="H514" s="26">
        <v>16.100000000000001</v>
      </c>
      <c r="I514" s="26">
        <v>6.8525</v>
      </c>
      <c r="J514" s="29">
        <v>36</v>
      </c>
      <c r="K514" s="29">
        <f t="shared" si="42"/>
        <v>1.7010000000000004E-2</v>
      </c>
      <c r="L514" s="45">
        <f t="shared" si="38"/>
        <v>-59233240.971155643</v>
      </c>
      <c r="M514" s="45">
        <f t="shared" si="39"/>
        <v>-1007557.4289193577</v>
      </c>
      <c r="N514" s="5"/>
      <c r="O514" s="12" t="s">
        <v>56</v>
      </c>
      <c r="P514" s="3" t="s">
        <v>71</v>
      </c>
      <c r="Q514" s="3">
        <f t="shared" si="40"/>
        <v>5292</v>
      </c>
      <c r="R514" s="3" t="s">
        <v>71</v>
      </c>
      <c r="S514" s="3" t="s">
        <v>73</v>
      </c>
      <c r="T514" s="2" t="s">
        <v>71</v>
      </c>
      <c r="U514" s="23">
        <f t="shared" si="41"/>
        <v>-1007557.4289193577</v>
      </c>
    </row>
    <row r="515" spans="7:21" x14ac:dyDescent="0.3">
      <c r="G515" s="26">
        <v>5293</v>
      </c>
      <c r="H515" s="26">
        <v>16.100000000000001</v>
      </c>
      <c r="I515" s="26">
        <v>7.3250000000000002</v>
      </c>
      <c r="J515" s="29">
        <v>36</v>
      </c>
      <c r="K515" s="29">
        <f t="shared" si="42"/>
        <v>1.7010000000000004E-2</v>
      </c>
      <c r="L515" s="45">
        <f t="shared" si="38"/>
        <v>-50450401.362351976</v>
      </c>
      <c r="M515" s="45">
        <f t="shared" si="39"/>
        <v>-858161.32717360731</v>
      </c>
      <c r="N515" s="5"/>
      <c r="O515" s="12" t="s">
        <v>56</v>
      </c>
      <c r="P515" s="3" t="s">
        <v>71</v>
      </c>
      <c r="Q515" s="3">
        <f t="shared" si="40"/>
        <v>5293</v>
      </c>
      <c r="R515" s="3" t="s">
        <v>71</v>
      </c>
      <c r="S515" s="3" t="s">
        <v>73</v>
      </c>
      <c r="T515" s="2" t="s">
        <v>71</v>
      </c>
      <c r="U515" s="23">
        <f t="shared" si="41"/>
        <v>-858161.32717360731</v>
      </c>
    </row>
    <row r="516" spans="7:21" x14ac:dyDescent="0.3">
      <c r="G516" s="26">
        <v>5294</v>
      </c>
      <c r="H516" s="26">
        <v>16.100000000000001</v>
      </c>
      <c r="I516" s="26">
        <v>7.7975000000000003</v>
      </c>
      <c r="J516" s="29">
        <v>36</v>
      </c>
      <c r="K516" s="29">
        <f t="shared" si="42"/>
        <v>1.700999999999999E-2</v>
      </c>
      <c r="L516" s="45">
        <f t="shared" ref="L516:L579" si="43">$D$14*10^3/($C$19*10^-12)*($I516-$C$18)</f>
        <v>-41667561.753548302</v>
      </c>
      <c r="M516" s="45">
        <f t="shared" ref="M516:M579" si="44">$L516*$K516</f>
        <v>-708765.2254278562</v>
      </c>
      <c r="N516" s="5"/>
      <c r="O516" s="12" t="s">
        <v>56</v>
      </c>
      <c r="P516" s="3" t="s">
        <v>71</v>
      </c>
      <c r="Q516" s="3">
        <f t="shared" ref="Q516:Q579" si="45">$G516</f>
        <v>5294</v>
      </c>
      <c r="R516" s="3" t="s">
        <v>71</v>
      </c>
      <c r="S516" s="3" t="s">
        <v>73</v>
      </c>
      <c r="T516" s="2" t="s">
        <v>71</v>
      </c>
      <c r="U516" s="23">
        <f t="shared" ref="U516:U579" si="46">$M516</f>
        <v>-708765.2254278562</v>
      </c>
    </row>
    <row r="517" spans="7:21" x14ac:dyDescent="0.3">
      <c r="G517" s="26">
        <v>5295</v>
      </c>
      <c r="H517" s="26">
        <v>16.100000000000001</v>
      </c>
      <c r="I517" s="26">
        <v>8.27</v>
      </c>
      <c r="J517" s="29">
        <v>36</v>
      </c>
      <c r="K517" s="29">
        <f t="shared" si="42"/>
        <v>1.700999999999999E-2</v>
      </c>
      <c r="L517" s="45">
        <f t="shared" si="43"/>
        <v>-32884722.144744642</v>
      </c>
      <c r="M517" s="45">
        <f t="shared" si="44"/>
        <v>-559369.12368210603</v>
      </c>
      <c r="N517" s="5"/>
      <c r="O517" s="12" t="s">
        <v>56</v>
      </c>
      <c r="P517" s="3" t="s">
        <v>71</v>
      </c>
      <c r="Q517" s="3">
        <f t="shared" si="45"/>
        <v>5295</v>
      </c>
      <c r="R517" s="3" t="s">
        <v>71</v>
      </c>
      <c r="S517" s="3" t="s">
        <v>73</v>
      </c>
      <c r="T517" s="2" t="s">
        <v>71</v>
      </c>
      <c r="U517" s="23">
        <f t="shared" si="46"/>
        <v>-559369.12368210603</v>
      </c>
    </row>
    <row r="518" spans="7:21" x14ac:dyDescent="0.3">
      <c r="G518" s="26">
        <v>5296</v>
      </c>
      <c r="H518" s="26">
        <v>16.100000000000001</v>
      </c>
      <c r="I518" s="26">
        <v>8.7424999999999997</v>
      </c>
      <c r="J518" s="29">
        <v>36</v>
      </c>
      <c r="K518" s="29">
        <f t="shared" si="42"/>
        <v>1.7010000000000004E-2</v>
      </c>
      <c r="L518" s="45">
        <f t="shared" si="43"/>
        <v>-24101882.535940971</v>
      </c>
      <c r="M518" s="45">
        <f t="shared" si="44"/>
        <v>-409973.02193635603</v>
      </c>
      <c r="N518" s="5"/>
      <c r="O518" s="12" t="s">
        <v>56</v>
      </c>
      <c r="P518" s="3" t="s">
        <v>71</v>
      </c>
      <c r="Q518" s="3">
        <f t="shared" si="45"/>
        <v>5296</v>
      </c>
      <c r="R518" s="3" t="s">
        <v>71</v>
      </c>
      <c r="S518" s="3" t="s">
        <v>73</v>
      </c>
      <c r="T518" s="2" t="s">
        <v>71</v>
      </c>
      <c r="U518" s="23">
        <f t="shared" si="46"/>
        <v>-409973.02193635603</v>
      </c>
    </row>
    <row r="519" spans="7:21" x14ac:dyDescent="0.3">
      <c r="G519" s="26">
        <v>5297</v>
      </c>
      <c r="H519" s="26">
        <v>16.100000000000001</v>
      </c>
      <c r="I519" s="26">
        <v>9.2149999999999999</v>
      </c>
      <c r="J519" s="29">
        <v>36</v>
      </c>
      <c r="K519" s="29">
        <f t="shared" si="42"/>
        <v>1.7010000000000004E-2</v>
      </c>
      <c r="L519" s="45">
        <f t="shared" si="43"/>
        <v>-15319042.927137299</v>
      </c>
      <c r="M519" s="45">
        <f t="shared" si="44"/>
        <v>-260576.92019060551</v>
      </c>
      <c r="N519" s="5"/>
      <c r="O519" s="12" t="s">
        <v>56</v>
      </c>
      <c r="P519" s="3" t="s">
        <v>71</v>
      </c>
      <c r="Q519" s="3">
        <f t="shared" si="45"/>
        <v>5297</v>
      </c>
      <c r="R519" s="3" t="s">
        <v>71</v>
      </c>
      <c r="S519" s="3" t="s">
        <v>73</v>
      </c>
      <c r="T519" s="2" t="s">
        <v>71</v>
      </c>
      <c r="U519" s="23">
        <f t="shared" si="46"/>
        <v>-260576.92019060551</v>
      </c>
    </row>
    <row r="520" spans="7:21" x14ac:dyDescent="0.3">
      <c r="G520" s="26">
        <v>5298</v>
      </c>
      <c r="H520" s="26">
        <v>16.100000000000001</v>
      </c>
      <c r="I520" s="26">
        <v>9.6875</v>
      </c>
      <c r="J520" s="29">
        <v>36</v>
      </c>
      <c r="K520" s="29">
        <f t="shared" ref="K520:K583" si="47">IF(AND(I520&gt;I519,I521&gt;I520),(I521-I519)/2*J520*10^-3,0)</f>
        <v>1.7010000000000004E-2</v>
      </c>
      <c r="L520" s="45">
        <f t="shared" si="43"/>
        <v>-6536203.3183336258</v>
      </c>
      <c r="M520" s="45">
        <f t="shared" si="44"/>
        <v>-111180.818444855</v>
      </c>
      <c r="N520" s="5"/>
      <c r="O520" s="12" t="s">
        <v>56</v>
      </c>
      <c r="P520" s="3" t="s">
        <v>71</v>
      </c>
      <c r="Q520" s="3">
        <f t="shared" si="45"/>
        <v>5298</v>
      </c>
      <c r="R520" s="3" t="s">
        <v>71</v>
      </c>
      <c r="S520" s="3" t="s">
        <v>73</v>
      </c>
      <c r="T520" s="2" t="s">
        <v>71</v>
      </c>
      <c r="U520" s="23">
        <f t="shared" si="46"/>
        <v>-111180.818444855</v>
      </c>
    </row>
    <row r="521" spans="7:21" x14ac:dyDescent="0.3">
      <c r="G521" s="26">
        <v>5299</v>
      </c>
      <c r="H521" s="26">
        <v>16.100000000000001</v>
      </c>
      <c r="I521" s="26">
        <v>10.16</v>
      </c>
      <c r="J521" s="29">
        <v>36</v>
      </c>
      <c r="K521" s="29">
        <f t="shared" si="47"/>
        <v>1.7010000000000004E-2</v>
      </c>
      <c r="L521" s="45">
        <f t="shared" si="43"/>
        <v>2246636.2904700474</v>
      </c>
      <c r="M521" s="45">
        <f t="shared" si="44"/>
        <v>38215.283300895513</v>
      </c>
      <c r="N521" s="5"/>
      <c r="O521" s="12" t="s">
        <v>56</v>
      </c>
      <c r="P521" s="3" t="s">
        <v>71</v>
      </c>
      <c r="Q521" s="3">
        <f t="shared" si="45"/>
        <v>5299</v>
      </c>
      <c r="R521" s="3" t="s">
        <v>71</v>
      </c>
      <c r="S521" s="3" t="s">
        <v>73</v>
      </c>
      <c r="T521" s="2" t="s">
        <v>71</v>
      </c>
      <c r="U521" s="23">
        <f t="shared" si="46"/>
        <v>38215.283300895513</v>
      </c>
    </row>
    <row r="522" spans="7:21" x14ac:dyDescent="0.3">
      <c r="G522" s="26">
        <v>5300</v>
      </c>
      <c r="H522" s="26">
        <v>16.100000000000001</v>
      </c>
      <c r="I522" s="26">
        <v>10.6325</v>
      </c>
      <c r="J522" s="29">
        <v>36</v>
      </c>
      <c r="K522" s="29">
        <f t="shared" si="47"/>
        <v>1.7010000000000004E-2</v>
      </c>
      <c r="L522" s="45">
        <f t="shared" si="43"/>
        <v>11029475.89927372</v>
      </c>
      <c r="M522" s="45">
        <f t="shared" si="44"/>
        <v>187611.38504664603</v>
      </c>
      <c r="N522" s="5"/>
      <c r="O522" s="12" t="s">
        <v>56</v>
      </c>
      <c r="P522" s="3" t="s">
        <v>71</v>
      </c>
      <c r="Q522" s="3">
        <f t="shared" si="45"/>
        <v>5300</v>
      </c>
      <c r="R522" s="3" t="s">
        <v>71</v>
      </c>
      <c r="S522" s="3" t="s">
        <v>73</v>
      </c>
      <c r="T522" s="2" t="s">
        <v>71</v>
      </c>
      <c r="U522" s="23">
        <f t="shared" si="46"/>
        <v>187611.38504664603</v>
      </c>
    </row>
    <row r="523" spans="7:21" x14ac:dyDescent="0.3">
      <c r="G523" s="26">
        <v>5301</v>
      </c>
      <c r="H523" s="26">
        <v>16.100000000000001</v>
      </c>
      <c r="I523" s="26">
        <v>11.105</v>
      </c>
      <c r="J523" s="29">
        <v>36</v>
      </c>
      <c r="K523" s="29">
        <f t="shared" si="47"/>
        <v>1.7010000000000004E-2</v>
      </c>
      <c r="L523" s="45">
        <f t="shared" si="43"/>
        <v>19812315.508077394</v>
      </c>
      <c r="M523" s="45">
        <f t="shared" si="44"/>
        <v>337007.48679239658</v>
      </c>
      <c r="N523" s="5"/>
      <c r="O523" s="12" t="s">
        <v>56</v>
      </c>
      <c r="P523" s="3" t="s">
        <v>71</v>
      </c>
      <c r="Q523" s="3">
        <f t="shared" si="45"/>
        <v>5301</v>
      </c>
      <c r="R523" s="3" t="s">
        <v>71</v>
      </c>
      <c r="S523" s="3" t="s">
        <v>73</v>
      </c>
      <c r="T523" s="2" t="s">
        <v>71</v>
      </c>
      <c r="U523" s="23">
        <f t="shared" si="46"/>
        <v>337007.48679239658</v>
      </c>
    </row>
    <row r="524" spans="7:21" x14ac:dyDescent="0.3">
      <c r="G524" s="26">
        <v>5302</v>
      </c>
      <c r="H524" s="26">
        <v>16.100000000000001</v>
      </c>
      <c r="I524" s="26">
        <v>11.577500000000001</v>
      </c>
      <c r="J524" s="29">
        <v>36</v>
      </c>
      <c r="K524" s="29">
        <f t="shared" si="47"/>
        <v>1.7010000000000004E-2</v>
      </c>
      <c r="L524" s="45">
        <f t="shared" si="43"/>
        <v>28595155.116881065</v>
      </c>
      <c r="M524" s="45">
        <f t="shared" si="44"/>
        <v>486403.58853814704</v>
      </c>
      <c r="N524" s="5"/>
      <c r="O524" s="12" t="s">
        <v>56</v>
      </c>
      <c r="P524" s="3" t="s">
        <v>71</v>
      </c>
      <c r="Q524" s="3">
        <f t="shared" si="45"/>
        <v>5302</v>
      </c>
      <c r="R524" s="3" t="s">
        <v>71</v>
      </c>
      <c r="S524" s="3" t="s">
        <v>73</v>
      </c>
      <c r="T524" s="2" t="s">
        <v>71</v>
      </c>
      <c r="U524" s="23">
        <f t="shared" si="46"/>
        <v>486403.58853814704</v>
      </c>
    </row>
    <row r="525" spans="7:21" x14ac:dyDescent="0.3">
      <c r="G525" s="26">
        <v>5274</v>
      </c>
      <c r="H525" s="26">
        <v>16.100000000000001</v>
      </c>
      <c r="I525" s="26">
        <v>12.05</v>
      </c>
      <c r="J525" s="29">
        <v>36</v>
      </c>
      <c r="K525" s="29">
        <f t="shared" si="47"/>
        <v>1.663874999999999E-2</v>
      </c>
      <c r="L525" s="45">
        <f t="shared" si="43"/>
        <v>37377994.72568474</v>
      </c>
      <c r="M525" s="45">
        <f t="shared" si="44"/>
        <v>621923.10974198661</v>
      </c>
      <c r="N525" s="5"/>
      <c r="O525" s="12" t="s">
        <v>56</v>
      </c>
      <c r="P525" s="3" t="s">
        <v>71</v>
      </c>
      <c r="Q525" s="3">
        <f t="shared" si="45"/>
        <v>5274</v>
      </c>
      <c r="R525" s="3" t="s">
        <v>71</v>
      </c>
      <c r="S525" s="3" t="s">
        <v>73</v>
      </c>
      <c r="T525" s="2" t="s">
        <v>71</v>
      </c>
      <c r="U525" s="23">
        <f t="shared" si="46"/>
        <v>621923.10974198661</v>
      </c>
    </row>
    <row r="526" spans="7:21" x14ac:dyDescent="0.3">
      <c r="G526" s="26">
        <v>5450</v>
      </c>
      <c r="H526" s="26">
        <v>16.100000000000001</v>
      </c>
      <c r="I526" s="26">
        <v>12.501875</v>
      </c>
      <c r="J526" s="29">
        <v>36</v>
      </c>
      <c r="K526" s="29">
        <f t="shared" si="47"/>
        <v>1.6267499999999976E-2</v>
      </c>
      <c r="L526" s="45">
        <f t="shared" si="43"/>
        <v>45777456.415056489</v>
      </c>
      <c r="M526" s="45">
        <f t="shared" si="44"/>
        <v>744684.7722319304</v>
      </c>
      <c r="N526" s="5"/>
      <c r="O526" s="12" t="s">
        <v>56</v>
      </c>
      <c r="P526" s="3" t="s">
        <v>71</v>
      </c>
      <c r="Q526" s="3">
        <f t="shared" si="45"/>
        <v>5450</v>
      </c>
      <c r="R526" s="3" t="s">
        <v>71</v>
      </c>
      <c r="S526" s="3" t="s">
        <v>73</v>
      </c>
      <c r="T526" s="2" t="s">
        <v>71</v>
      </c>
      <c r="U526" s="23">
        <f t="shared" si="46"/>
        <v>744684.7722319304</v>
      </c>
    </row>
    <row r="527" spans="7:21" x14ac:dyDescent="0.3">
      <c r="G527" s="26">
        <v>5451</v>
      </c>
      <c r="H527" s="26">
        <v>16.100000000000001</v>
      </c>
      <c r="I527" s="26">
        <v>12.953749999999999</v>
      </c>
      <c r="J527" s="29">
        <v>36</v>
      </c>
      <c r="K527" s="29">
        <f t="shared" si="47"/>
        <v>1.6267500000000008E-2</v>
      </c>
      <c r="L527" s="45">
        <f t="shared" si="43"/>
        <v>54176918.104428239</v>
      </c>
      <c r="M527" s="45">
        <f t="shared" si="44"/>
        <v>881323.01526378677</v>
      </c>
      <c r="N527" s="5"/>
      <c r="O527" s="12" t="s">
        <v>56</v>
      </c>
      <c r="P527" s="3" t="s">
        <v>71</v>
      </c>
      <c r="Q527" s="3">
        <f t="shared" si="45"/>
        <v>5451</v>
      </c>
      <c r="R527" s="3" t="s">
        <v>71</v>
      </c>
      <c r="S527" s="3" t="s">
        <v>73</v>
      </c>
      <c r="T527" s="2" t="s">
        <v>71</v>
      </c>
      <c r="U527" s="23">
        <f t="shared" si="46"/>
        <v>881323.01526378677</v>
      </c>
    </row>
    <row r="528" spans="7:21" x14ac:dyDescent="0.3">
      <c r="G528" s="26">
        <v>5452</v>
      </c>
      <c r="H528" s="26">
        <v>16.100000000000001</v>
      </c>
      <c r="I528" s="26">
        <v>13.405625000000001</v>
      </c>
      <c r="J528" s="29">
        <v>36</v>
      </c>
      <c r="K528" s="29">
        <f t="shared" si="47"/>
        <v>1.6267500000000008E-2</v>
      </c>
      <c r="L528" s="45">
        <f t="shared" si="43"/>
        <v>62576379.793800026</v>
      </c>
      <c r="M528" s="45">
        <f t="shared" si="44"/>
        <v>1017961.2582956424</v>
      </c>
      <c r="N528" s="5"/>
      <c r="O528" s="12" t="s">
        <v>56</v>
      </c>
      <c r="P528" s="3" t="s">
        <v>71</v>
      </c>
      <c r="Q528" s="3">
        <f t="shared" si="45"/>
        <v>5452</v>
      </c>
      <c r="R528" s="3" t="s">
        <v>71</v>
      </c>
      <c r="S528" s="3" t="s">
        <v>73</v>
      </c>
      <c r="T528" s="2" t="s">
        <v>71</v>
      </c>
      <c r="U528" s="23">
        <f t="shared" si="46"/>
        <v>1017961.2582956424</v>
      </c>
    </row>
    <row r="529" spans="7:21" x14ac:dyDescent="0.3">
      <c r="G529" s="26">
        <v>5453</v>
      </c>
      <c r="H529" s="26">
        <v>16.100000000000001</v>
      </c>
      <c r="I529" s="26">
        <v>13.8575</v>
      </c>
      <c r="J529" s="29">
        <v>36</v>
      </c>
      <c r="K529" s="29">
        <f t="shared" si="47"/>
        <v>1.6267499999999976E-2</v>
      </c>
      <c r="L529" s="45">
        <f t="shared" si="43"/>
        <v>70975841.483171776</v>
      </c>
      <c r="M529" s="45">
        <f t="shared" si="44"/>
        <v>1154599.5013274951</v>
      </c>
      <c r="N529" s="5"/>
      <c r="O529" s="12" t="s">
        <v>56</v>
      </c>
      <c r="P529" s="3" t="s">
        <v>71</v>
      </c>
      <c r="Q529" s="3">
        <f t="shared" si="45"/>
        <v>5453</v>
      </c>
      <c r="R529" s="3" t="s">
        <v>71</v>
      </c>
      <c r="S529" s="3" t="s">
        <v>73</v>
      </c>
      <c r="T529" s="2" t="s">
        <v>71</v>
      </c>
      <c r="U529" s="23">
        <f t="shared" si="46"/>
        <v>1154599.5013274951</v>
      </c>
    </row>
    <row r="530" spans="7:21" x14ac:dyDescent="0.3">
      <c r="G530" s="26">
        <v>5454</v>
      </c>
      <c r="H530" s="26">
        <v>16.100000000000001</v>
      </c>
      <c r="I530" s="26">
        <v>14.309374999999999</v>
      </c>
      <c r="J530" s="29">
        <v>36</v>
      </c>
      <c r="K530" s="29">
        <f t="shared" si="47"/>
        <v>1.6267500000000008E-2</v>
      </c>
      <c r="L530" s="45">
        <f t="shared" si="43"/>
        <v>79375303.172543526</v>
      </c>
      <c r="M530" s="45">
        <f t="shared" si="44"/>
        <v>1291237.7443593524</v>
      </c>
      <c r="N530" s="5"/>
      <c r="O530" s="12" t="s">
        <v>56</v>
      </c>
      <c r="P530" s="3" t="s">
        <v>71</v>
      </c>
      <c r="Q530" s="3">
        <f t="shared" si="45"/>
        <v>5454</v>
      </c>
      <c r="R530" s="3" t="s">
        <v>71</v>
      </c>
      <c r="S530" s="3" t="s">
        <v>73</v>
      </c>
      <c r="T530" s="2" t="s">
        <v>71</v>
      </c>
      <c r="U530" s="23">
        <f t="shared" si="46"/>
        <v>1291237.7443593524</v>
      </c>
    </row>
    <row r="531" spans="7:21" x14ac:dyDescent="0.3">
      <c r="G531" s="26">
        <v>5455</v>
      </c>
      <c r="H531" s="26">
        <v>16.100000000000001</v>
      </c>
      <c r="I531" s="26">
        <v>14.76125</v>
      </c>
      <c r="J531" s="29">
        <v>36</v>
      </c>
      <c r="K531" s="29">
        <f t="shared" si="47"/>
        <v>1.6267500000000008E-2</v>
      </c>
      <c r="L531" s="45">
        <f t="shared" si="43"/>
        <v>87774764.86191532</v>
      </c>
      <c r="M531" s="45">
        <f t="shared" si="44"/>
        <v>1427875.9873912081</v>
      </c>
      <c r="N531" s="5"/>
      <c r="O531" s="12" t="s">
        <v>56</v>
      </c>
      <c r="P531" s="3" t="s">
        <v>71</v>
      </c>
      <c r="Q531" s="3">
        <f t="shared" si="45"/>
        <v>5455</v>
      </c>
      <c r="R531" s="3" t="s">
        <v>71</v>
      </c>
      <c r="S531" s="3" t="s">
        <v>73</v>
      </c>
      <c r="T531" s="2" t="s">
        <v>71</v>
      </c>
      <c r="U531" s="23">
        <f t="shared" si="46"/>
        <v>1427875.9873912081</v>
      </c>
    </row>
    <row r="532" spans="7:21" x14ac:dyDescent="0.3">
      <c r="G532" s="26">
        <v>5456</v>
      </c>
      <c r="H532" s="26">
        <v>16.100000000000001</v>
      </c>
      <c r="I532" s="26">
        <v>15.213125</v>
      </c>
      <c r="J532" s="29">
        <v>36</v>
      </c>
      <c r="K532" s="29">
        <f t="shared" si="47"/>
        <v>1.6267499999999976E-2</v>
      </c>
      <c r="L532" s="45">
        <f t="shared" si="43"/>
        <v>96174226.55128707</v>
      </c>
      <c r="M532" s="45">
        <f t="shared" si="44"/>
        <v>1564514.2304230602</v>
      </c>
      <c r="N532" s="5"/>
      <c r="O532" s="12" t="s">
        <v>56</v>
      </c>
      <c r="P532" s="3" t="s">
        <v>71</v>
      </c>
      <c r="Q532" s="3">
        <f t="shared" si="45"/>
        <v>5456</v>
      </c>
      <c r="R532" s="3" t="s">
        <v>71</v>
      </c>
      <c r="S532" s="3" t="s">
        <v>73</v>
      </c>
      <c r="T532" s="2" t="s">
        <v>71</v>
      </c>
      <c r="U532" s="23">
        <f t="shared" si="46"/>
        <v>1564514.2304230602</v>
      </c>
    </row>
    <row r="533" spans="7:21" x14ac:dyDescent="0.3">
      <c r="G533" s="26">
        <v>5457</v>
      </c>
      <c r="H533" s="26">
        <v>16.100000000000001</v>
      </c>
      <c r="I533" s="26">
        <v>15.664999999999999</v>
      </c>
      <c r="J533" s="29">
        <v>36</v>
      </c>
      <c r="K533" s="29">
        <f t="shared" si="47"/>
        <v>1.6267500000000008E-2</v>
      </c>
      <c r="L533" s="45">
        <f t="shared" si="43"/>
        <v>104573688.24065882</v>
      </c>
      <c r="M533" s="45">
        <f t="shared" si="44"/>
        <v>1701152.4734549182</v>
      </c>
      <c r="N533" s="5"/>
      <c r="O533" s="12" t="s">
        <v>56</v>
      </c>
      <c r="P533" s="3" t="s">
        <v>71</v>
      </c>
      <c r="Q533" s="3">
        <f t="shared" si="45"/>
        <v>5457</v>
      </c>
      <c r="R533" s="3" t="s">
        <v>71</v>
      </c>
      <c r="S533" s="3" t="s">
        <v>73</v>
      </c>
      <c r="T533" s="2" t="s">
        <v>71</v>
      </c>
      <c r="U533" s="23">
        <f t="shared" si="46"/>
        <v>1701152.4734549182</v>
      </c>
    </row>
    <row r="534" spans="7:21" x14ac:dyDescent="0.3">
      <c r="G534" s="26">
        <v>5458</v>
      </c>
      <c r="H534" s="26">
        <v>16.100000000000001</v>
      </c>
      <c r="I534" s="26">
        <v>16.116875</v>
      </c>
      <c r="J534" s="29">
        <v>36</v>
      </c>
      <c r="K534" s="29">
        <f t="shared" si="47"/>
        <v>1.6267500000000042E-2</v>
      </c>
      <c r="L534" s="45">
        <f t="shared" si="43"/>
        <v>112973149.9300306</v>
      </c>
      <c r="M534" s="45">
        <f t="shared" si="44"/>
        <v>1837790.7164867776</v>
      </c>
      <c r="N534" s="5"/>
      <c r="O534" s="12" t="s">
        <v>56</v>
      </c>
      <c r="P534" s="3" t="s">
        <v>71</v>
      </c>
      <c r="Q534" s="3">
        <f t="shared" si="45"/>
        <v>5458</v>
      </c>
      <c r="R534" s="3" t="s">
        <v>71</v>
      </c>
      <c r="S534" s="3" t="s">
        <v>73</v>
      </c>
      <c r="T534" s="2" t="s">
        <v>71</v>
      </c>
      <c r="U534" s="23">
        <f t="shared" si="46"/>
        <v>1837790.7164867776</v>
      </c>
    </row>
    <row r="535" spans="7:21" x14ac:dyDescent="0.3">
      <c r="G535" s="26">
        <v>5459</v>
      </c>
      <c r="H535" s="26">
        <v>16.100000000000001</v>
      </c>
      <c r="I535" s="26">
        <v>16.568750000000001</v>
      </c>
      <c r="J535" s="29">
        <v>36</v>
      </c>
      <c r="K535" s="29">
        <f t="shared" si="47"/>
        <v>1.6267499999999976E-2</v>
      </c>
      <c r="L535" s="45">
        <f t="shared" si="43"/>
        <v>121372611.61940239</v>
      </c>
      <c r="M535" s="45">
        <f t="shared" si="44"/>
        <v>1974428.9595186256</v>
      </c>
      <c r="N535" s="5"/>
      <c r="O535" s="12" t="s">
        <v>56</v>
      </c>
      <c r="P535" s="3" t="s">
        <v>71</v>
      </c>
      <c r="Q535" s="3">
        <f t="shared" si="45"/>
        <v>5459</v>
      </c>
      <c r="R535" s="3" t="s">
        <v>71</v>
      </c>
      <c r="S535" s="3" t="s">
        <v>73</v>
      </c>
      <c r="T535" s="2" t="s">
        <v>71</v>
      </c>
      <c r="U535" s="23">
        <f t="shared" si="46"/>
        <v>1974428.9595186256</v>
      </c>
    </row>
    <row r="536" spans="7:21" x14ac:dyDescent="0.3">
      <c r="G536" s="26">
        <v>5460</v>
      </c>
      <c r="H536" s="26">
        <v>16.100000000000001</v>
      </c>
      <c r="I536" s="26">
        <v>17.020624999999999</v>
      </c>
      <c r="J536" s="29">
        <v>36</v>
      </c>
      <c r="K536" s="29">
        <f t="shared" si="47"/>
        <v>1.6267499999999976E-2</v>
      </c>
      <c r="L536" s="45">
        <f t="shared" si="43"/>
        <v>129772073.30877411</v>
      </c>
      <c r="M536" s="45">
        <f t="shared" si="44"/>
        <v>2111067.2025504797</v>
      </c>
      <c r="N536" s="5"/>
      <c r="O536" s="12" t="s">
        <v>56</v>
      </c>
      <c r="P536" s="3" t="s">
        <v>71</v>
      </c>
      <c r="Q536" s="3">
        <f t="shared" si="45"/>
        <v>5460</v>
      </c>
      <c r="R536" s="3" t="s">
        <v>71</v>
      </c>
      <c r="S536" s="3" t="s">
        <v>73</v>
      </c>
      <c r="T536" s="2" t="s">
        <v>71</v>
      </c>
      <c r="U536" s="23">
        <f t="shared" si="46"/>
        <v>2111067.2025504797</v>
      </c>
    </row>
    <row r="537" spans="7:21" x14ac:dyDescent="0.3">
      <c r="G537" s="26">
        <v>5461</v>
      </c>
      <c r="H537" s="26">
        <v>16.100000000000001</v>
      </c>
      <c r="I537" s="26">
        <v>17.4725</v>
      </c>
      <c r="J537" s="29">
        <v>36</v>
      </c>
      <c r="K537" s="29">
        <f t="shared" si="47"/>
        <v>1.6267500000000042E-2</v>
      </c>
      <c r="L537" s="45">
        <f t="shared" si="43"/>
        <v>138171534.99814591</v>
      </c>
      <c r="M537" s="45">
        <f t="shared" si="44"/>
        <v>2247705.4455823442</v>
      </c>
      <c r="N537" s="5"/>
      <c r="O537" s="12" t="s">
        <v>56</v>
      </c>
      <c r="P537" s="3" t="s">
        <v>71</v>
      </c>
      <c r="Q537" s="3">
        <f t="shared" si="45"/>
        <v>5461</v>
      </c>
      <c r="R537" s="3" t="s">
        <v>71</v>
      </c>
      <c r="S537" s="3" t="s">
        <v>73</v>
      </c>
      <c r="T537" s="2" t="s">
        <v>71</v>
      </c>
      <c r="U537" s="23">
        <f t="shared" si="46"/>
        <v>2247705.4455823442</v>
      </c>
    </row>
    <row r="538" spans="7:21" x14ac:dyDescent="0.3">
      <c r="G538" s="26">
        <v>5462</v>
      </c>
      <c r="H538" s="26">
        <v>16.100000000000001</v>
      </c>
      <c r="I538" s="26">
        <v>17.924375000000001</v>
      </c>
      <c r="J538" s="29">
        <v>36</v>
      </c>
      <c r="K538" s="29">
        <f t="shared" si="47"/>
        <v>1.6267499999999976E-2</v>
      </c>
      <c r="L538" s="45">
        <f t="shared" si="43"/>
        <v>146570996.68751767</v>
      </c>
      <c r="M538" s="45">
        <f t="shared" si="44"/>
        <v>2384343.6886141901</v>
      </c>
      <c r="N538" s="5"/>
      <c r="O538" s="12" t="s">
        <v>56</v>
      </c>
      <c r="P538" s="3" t="s">
        <v>71</v>
      </c>
      <c r="Q538" s="3">
        <f t="shared" si="45"/>
        <v>5462</v>
      </c>
      <c r="R538" s="3" t="s">
        <v>71</v>
      </c>
      <c r="S538" s="3" t="s">
        <v>73</v>
      </c>
      <c r="T538" s="2" t="s">
        <v>71</v>
      </c>
      <c r="U538" s="23">
        <f t="shared" si="46"/>
        <v>2384343.6886141901</v>
      </c>
    </row>
    <row r="539" spans="7:21" x14ac:dyDescent="0.3">
      <c r="G539" s="26">
        <v>5463</v>
      </c>
      <c r="H539" s="26">
        <v>16.100000000000001</v>
      </c>
      <c r="I539" s="26">
        <v>18.376249999999999</v>
      </c>
      <c r="J539" s="29">
        <v>36</v>
      </c>
      <c r="K539" s="29">
        <f t="shared" si="47"/>
        <v>1.6267499999999976E-2</v>
      </c>
      <c r="L539" s="45">
        <f t="shared" si="43"/>
        <v>154970458.37688941</v>
      </c>
      <c r="M539" s="45">
        <f t="shared" si="44"/>
        <v>2520981.9316460448</v>
      </c>
      <c r="N539" s="5"/>
      <c r="O539" s="12" t="s">
        <v>56</v>
      </c>
      <c r="P539" s="3" t="s">
        <v>71</v>
      </c>
      <c r="Q539" s="3">
        <f t="shared" si="45"/>
        <v>5463</v>
      </c>
      <c r="R539" s="3" t="s">
        <v>71</v>
      </c>
      <c r="S539" s="3" t="s">
        <v>73</v>
      </c>
      <c r="T539" s="2" t="s">
        <v>71</v>
      </c>
      <c r="U539" s="23">
        <f t="shared" si="46"/>
        <v>2520981.9316460448</v>
      </c>
    </row>
    <row r="540" spans="7:21" x14ac:dyDescent="0.3">
      <c r="G540" s="26">
        <v>5464</v>
      </c>
      <c r="H540" s="26">
        <v>16.100000000000001</v>
      </c>
      <c r="I540" s="26">
        <v>18.828125</v>
      </c>
      <c r="J540" s="29">
        <v>36</v>
      </c>
      <c r="K540" s="29">
        <f t="shared" si="47"/>
        <v>1.6267500000000042E-2</v>
      </c>
      <c r="L540" s="45">
        <f t="shared" si="43"/>
        <v>163369920.06626117</v>
      </c>
      <c r="M540" s="45">
        <f t="shared" si="44"/>
        <v>2657620.1746779107</v>
      </c>
      <c r="N540" s="5"/>
      <c r="O540" s="12" t="s">
        <v>56</v>
      </c>
      <c r="P540" s="3" t="s">
        <v>71</v>
      </c>
      <c r="Q540" s="3">
        <f t="shared" si="45"/>
        <v>5464</v>
      </c>
      <c r="R540" s="3" t="s">
        <v>71</v>
      </c>
      <c r="S540" s="3" t="s">
        <v>73</v>
      </c>
      <c r="T540" s="2" t="s">
        <v>71</v>
      </c>
      <c r="U540" s="23">
        <f t="shared" si="46"/>
        <v>2657620.1746779107</v>
      </c>
    </row>
    <row r="541" spans="7:21" x14ac:dyDescent="0.3">
      <c r="G541" s="26">
        <v>5440</v>
      </c>
      <c r="H541" s="26">
        <v>16.100000000000001</v>
      </c>
      <c r="I541" s="26">
        <v>19.28</v>
      </c>
      <c r="J541" s="29">
        <v>36</v>
      </c>
      <c r="K541" s="29">
        <f t="shared" si="47"/>
        <v>1.6278750000000029E-2</v>
      </c>
      <c r="L541" s="45">
        <f t="shared" si="43"/>
        <v>171769381.75563297</v>
      </c>
      <c r="M541" s="45">
        <f t="shared" si="44"/>
        <v>2796190.8232545154</v>
      </c>
      <c r="N541" s="5"/>
      <c r="O541" s="12" t="s">
        <v>56</v>
      </c>
      <c r="P541" s="3" t="s">
        <v>71</v>
      </c>
      <c r="Q541" s="3">
        <f t="shared" si="45"/>
        <v>5440</v>
      </c>
      <c r="R541" s="3" t="s">
        <v>71</v>
      </c>
      <c r="S541" s="3" t="s">
        <v>73</v>
      </c>
      <c r="T541" s="2" t="s">
        <v>71</v>
      </c>
      <c r="U541" s="23">
        <f t="shared" si="46"/>
        <v>2796190.8232545154</v>
      </c>
    </row>
    <row r="542" spans="7:21" x14ac:dyDescent="0.3">
      <c r="G542" s="26">
        <v>5578</v>
      </c>
      <c r="H542" s="26">
        <v>16.100000000000001</v>
      </c>
      <c r="I542" s="26">
        <v>19.732500000000002</v>
      </c>
      <c r="J542" s="29">
        <v>36</v>
      </c>
      <c r="K542" s="29">
        <f t="shared" si="47"/>
        <v>1.6289999999999957E-2</v>
      </c>
      <c r="L542" s="45">
        <f t="shared" si="43"/>
        <v>180180460.9577148</v>
      </c>
      <c r="M542" s="45">
        <f t="shared" si="44"/>
        <v>2935139.7090011663</v>
      </c>
      <c r="N542" s="5"/>
      <c r="O542" s="12" t="s">
        <v>56</v>
      </c>
      <c r="P542" s="3" t="s">
        <v>71</v>
      </c>
      <c r="Q542" s="3">
        <f t="shared" si="45"/>
        <v>5578</v>
      </c>
      <c r="R542" s="3" t="s">
        <v>71</v>
      </c>
      <c r="S542" s="3" t="s">
        <v>73</v>
      </c>
      <c r="T542" s="2" t="s">
        <v>71</v>
      </c>
      <c r="U542" s="23">
        <f t="shared" si="46"/>
        <v>2935139.7090011663</v>
      </c>
    </row>
    <row r="543" spans="7:21" x14ac:dyDescent="0.3">
      <c r="G543" s="26">
        <v>5579</v>
      </c>
      <c r="H543" s="26">
        <v>16.100000000000001</v>
      </c>
      <c r="I543" s="26">
        <v>20.184999999999999</v>
      </c>
      <c r="J543" s="29">
        <v>36</v>
      </c>
      <c r="K543" s="29">
        <f t="shared" si="47"/>
        <v>1.6289999999999957E-2</v>
      </c>
      <c r="L543" s="45">
        <f t="shared" si="43"/>
        <v>188591540.15979657</v>
      </c>
      <c r="M543" s="45">
        <f t="shared" si="44"/>
        <v>3072156.1892030779</v>
      </c>
      <c r="N543" s="5"/>
      <c r="O543" s="12" t="s">
        <v>56</v>
      </c>
      <c r="P543" s="3" t="s">
        <v>71</v>
      </c>
      <c r="Q543" s="3">
        <f t="shared" si="45"/>
        <v>5579</v>
      </c>
      <c r="R543" s="3" t="s">
        <v>71</v>
      </c>
      <c r="S543" s="3" t="s">
        <v>73</v>
      </c>
      <c r="T543" s="2" t="s">
        <v>71</v>
      </c>
      <c r="U543" s="23">
        <f t="shared" si="46"/>
        <v>3072156.1892030779</v>
      </c>
    </row>
    <row r="544" spans="7:21" x14ac:dyDescent="0.3">
      <c r="G544" s="26">
        <v>5580</v>
      </c>
      <c r="H544" s="26">
        <v>16.100000000000001</v>
      </c>
      <c r="I544" s="26">
        <v>20.637499999999999</v>
      </c>
      <c r="J544" s="29">
        <v>36</v>
      </c>
      <c r="K544" s="29">
        <f t="shared" si="47"/>
        <v>1.629000000000002E-2</v>
      </c>
      <c r="L544" s="45">
        <f t="shared" si="43"/>
        <v>197002619.3618784</v>
      </c>
      <c r="M544" s="45">
        <f t="shared" si="44"/>
        <v>3209172.6694050031</v>
      </c>
      <c r="N544" s="5"/>
      <c r="O544" s="12" t="s">
        <v>56</v>
      </c>
      <c r="P544" s="3" t="s">
        <v>71</v>
      </c>
      <c r="Q544" s="3">
        <f t="shared" si="45"/>
        <v>5580</v>
      </c>
      <c r="R544" s="3" t="s">
        <v>71</v>
      </c>
      <c r="S544" s="3" t="s">
        <v>73</v>
      </c>
      <c r="T544" s="2" t="s">
        <v>71</v>
      </c>
      <c r="U544" s="23">
        <f t="shared" si="46"/>
        <v>3209172.6694050031</v>
      </c>
    </row>
    <row r="545" spans="7:21" x14ac:dyDescent="0.3">
      <c r="G545" s="26">
        <v>5581</v>
      </c>
      <c r="H545" s="26">
        <v>16.100000000000001</v>
      </c>
      <c r="I545" s="26">
        <v>21.09</v>
      </c>
      <c r="J545" s="29">
        <v>36</v>
      </c>
      <c r="K545" s="29">
        <f t="shared" si="47"/>
        <v>1.629000000000002E-2</v>
      </c>
      <c r="L545" s="45">
        <f t="shared" si="43"/>
        <v>205413698.56396022</v>
      </c>
      <c r="M545" s="45">
        <f t="shared" si="44"/>
        <v>3346189.1496069161</v>
      </c>
      <c r="N545" s="5"/>
      <c r="O545" s="12" t="s">
        <v>56</v>
      </c>
      <c r="P545" s="3" t="s">
        <v>71</v>
      </c>
      <c r="Q545" s="3">
        <f t="shared" si="45"/>
        <v>5581</v>
      </c>
      <c r="R545" s="3" t="s">
        <v>71</v>
      </c>
      <c r="S545" s="3" t="s">
        <v>73</v>
      </c>
      <c r="T545" s="2" t="s">
        <v>71</v>
      </c>
      <c r="U545" s="23">
        <f t="shared" si="46"/>
        <v>3346189.1496069161</v>
      </c>
    </row>
    <row r="546" spans="7:21" x14ac:dyDescent="0.3">
      <c r="G546" s="26">
        <v>5582</v>
      </c>
      <c r="H546" s="26">
        <v>16.100000000000001</v>
      </c>
      <c r="I546" s="26">
        <v>21.5425</v>
      </c>
      <c r="J546" s="29">
        <v>36</v>
      </c>
      <c r="K546" s="29">
        <f t="shared" si="47"/>
        <v>1.629000000000002E-2</v>
      </c>
      <c r="L546" s="45">
        <f t="shared" si="43"/>
        <v>213824777.76604205</v>
      </c>
      <c r="M546" s="45">
        <f t="shared" si="44"/>
        <v>3483205.6298088292</v>
      </c>
      <c r="N546" s="5"/>
      <c r="O546" s="12" t="s">
        <v>56</v>
      </c>
      <c r="P546" s="3" t="s">
        <v>71</v>
      </c>
      <c r="Q546" s="3">
        <f t="shared" si="45"/>
        <v>5582</v>
      </c>
      <c r="R546" s="3" t="s">
        <v>71</v>
      </c>
      <c r="S546" s="3" t="s">
        <v>73</v>
      </c>
      <c r="T546" s="2" t="s">
        <v>71</v>
      </c>
      <c r="U546" s="23">
        <f t="shared" si="46"/>
        <v>3483205.6298088292</v>
      </c>
    </row>
    <row r="547" spans="7:21" x14ac:dyDescent="0.3">
      <c r="G547" s="26">
        <v>5583</v>
      </c>
      <c r="H547" s="26">
        <v>16.100000000000001</v>
      </c>
      <c r="I547" s="26">
        <v>21.995000000000001</v>
      </c>
      <c r="J547" s="29">
        <v>36</v>
      </c>
      <c r="K547" s="29">
        <f t="shared" si="47"/>
        <v>1.629000000000002E-2</v>
      </c>
      <c r="L547" s="45">
        <f t="shared" si="43"/>
        <v>222235856.96812388</v>
      </c>
      <c r="M547" s="45">
        <f t="shared" si="44"/>
        <v>3620222.1100107422</v>
      </c>
      <c r="N547" s="5"/>
      <c r="O547" s="12" t="s">
        <v>56</v>
      </c>
      <c r="P547" s="3" t="s">
        <v>71</v>
      </c>
      <c r="Q547" s="3">
        <f t="shared" si="45"/>
        <v>5583</v>
      </c>
      <c r="R547" s="3" t="s">
        <v>71</v>
      </c>
      <c r="S547" s="3" t="s">
        <v>73</v>
      </c>
      <c r="T547" s="2" t="s">
        <v>71</v>
      </c>
      <c r="U547" s="23">
        <f t="shared" si="46"/>
        <v>3620222.1100107422</v>
      </c>
    </row>
    <row r="548" spans="7:21" x14ac:dyDescent="0.3">
      <c r="G548" s="26">
        <v>5584</v>
      </c>
      <c r="H548" s="26">
        <v>16.100000000000001</v>
      </c>
      <c r="I548" s="26">
        <v>22.447500000000002</v>
      </c>
      <c r="J548" s="29">
        <v>36</v>
      </c>
      <c r="K548" s="29">
        <f t="shared" si="47"/>
        <v>1.6289999999999957E-2</v>
      </c>
      <c r="L548" s="45">
        <f t="shared" si="43"/>
        <v>230646936.17020574</v>
      </c>
      <c r="M548" s="45">
        <f t="shared" si="44"/>
        <v>3757238.5902126417</v>
      </c>
      <c r="N548" s="5"/>
      <c r="O548" s="12" t="s">
        <v>56</v>
      </c>
      <c r="P548" s="3" t="s">
        <v>71</v>
      </c>
      <c r="Q548" s="3">
        <f t="shared" si="45"/>
        <v>5584</v>
      </c>
      <c r="R548" s="3" t="s">
        <v>71</v>
      </c>
      <c r="S548" s="3" t="s">
        <v>73</v>
      </c>
      <c r="T548" s="2" t="s">
        <v>71</v>
      </c>
      <c r="U548" s="23">
        <f t="shared" si="46"/>
        <v>3757238.5902126417</v>
      </c>
    </row>
    <row r="549" spans="7:21" x14ac:dyDescent="0.3">
      <c r="G549" s="26">
        <v>5568</v>
      </c>
      <c r="H549" s="26">
        <v>16.100000000000001</v>
      </c>
      <c r="I549" s="26">
        <v>22.9</v>
      </c>
      <c r="J549" s="29">
        <v>36</v>
      </c>
      <c r="K549" s="29">
        <f t="shared" si="47"/>
        <v>1.354499999999996E-2</v>
      </c>
      <c r="L549" s="45">
        <f t="shared" si="43"/>
        <v>239058015.37228748</v>
      </c>
      <c r="M549" s="45">
        <f t="shared" si="44"/>
        <v>3238040.8182176244</v>
      </c>
      <c r="N549" s="5"/>
      <c r="O549" s="12" t="s">
        <v>56</v>
      </c>
      <c r="P549" s="3" t="s">
        <v>71</v>
      </c>
      <c r="Q549" s="3">
        <f t="shared" si="45"/>
        <v>5568</v>
      </c>
      <c r="R549" s="3" t="s">
        <v>71</v>
      </c>
      <c r="S549" s="3" t="s">
        <v>73</v>
      </c>
      <c r="T549" s="2" t="s">
        <v>71</v>
      </c>
      <c r="U549" s="23">
        <f t="shared" si="46"/>
        <v>3238040.8182176244</v>
      </c>
    </row>
    <row r="550" spans="7:21" x14ac:dyDescent="0.3">
      <c r="G550" s="26">
        <v>5642</v>
      </c>
      <c r="H550" s="26">
        <v>16.100000000000001</v>
      </c>
      <c r="I550" s="26">
        <v>23.2</v>
      </c>
      <c r="J550" s="29">
        <v>36</v>
      </c>
      <c r="K550" s="29">
        <f t="shared" si="47"/>
        <v>1.0800000000000027E-2</v>
      </c>
      <c r="L550" s="45">
        <f t="shared" si="43"/>
        <v>244634421.47311524</v>
      </c>
      <c r="M550" s="45">
        <f t="shared" si="44"/>
        <v>2642051.7519096509</v>
      </c>
      <c r="N550" s="5"/>
      <c r="O550" s="12" t="s">
        <v>56</v>
      </c>
      <c r="P550" s="3" t="s">
        <v>71</v>
      </c>
      <c r="Q550" s="3">
        <f t="shared" si="45"/>
        <v>5642</v>
      </c>
      <c r="R550" s="3" t="s">
        <v>71</v>
      </c>
      <c r="S550" s="3" t="s">
        <v>73</v>
      </c>
      <c r="T550" s="2" t="s">
        <v>71</v>
      </c>
      <c r="U550" s="23">
        <f t="shared" si="46"/>
        <v>2642051.7519096509</v>
      </c>
    </row>
    <row r="551" spans="7:21" x14ac:dyDescent="0.3">
      <c r="G551" s="26">
        <v>5643</v>
      </c>
      <c r="H551" s="26">
        <v>16.100000000000001</v>
      </c>
      <c r="I551" s="26">
        <v>23.5</v>
      </c>
      <c r="J551" s="29">
        <v>36</v>
      </c>
      <c r="K551" s="29">
        <f t="shared" si="47"/>
        <v>1.0800000000000027E-2</v>
      </c>
      <c r="L551" s="45">
        <f t="shared" si="43"/>
        <v>250210827.57394299</v>
      </c>
      <c r="M551" s="45">
        <f t="shared" si="44"/>
        <v>2702276.9377985909</v>
      </c>
      <c r="N551" s="5"/>
      <c r="O551" s="12" t="s">
        <v>56</v>
      </c>
      <c r="P551" s="3" t="s">
        <v>71</v>
      </c>
      <c r="Q551" s="3">
        <f t="shared" si="45"/>
        <v>5643</v>
      </c>
      <c r="R551" s="3" t="s">
        <v>71</v>
      </c>
      <c r="S551" s="3" t="s">
        <v>73</v>
      </c>
      <c r="T551" s="2" t="s">
        <v>71</v>
      </c>
      <c r="U551" s="23">
        <f t="shared" si="46"/>
        <v>2702276.9377985909</v>
      </c>
    </row>
    <row r="552" spans="7:21" x14ac:dyDescent="0.3">
      <c r="G552" s="26">
        <v>5644</v>
      </c>
      <c r="H552" s="26">
        <v>16.100000000000001</v>
      </c>
      <c r="I552" s="26">
        <v>23.8</v>
      </c>
      <c r="J552" s="29">
        <v>36</v>
      </c>
      <c r="K552" s="29">
        <f t="shared" si="47"/>
        <v>1.0800000000000027E-2</v>
      </c>
      <c r="L552" s="45">
        <f t="shared" si="43"/>
        <v>255787233.67477071</v>
      </c>
      <c r="M552" s="45">
        <f t="shared" si="44"/>
        <v>2762502.1236875304</v>
      </c>
      <c r="N552" s="5"/>
      <c r="O552" s="12" t="s">
        <v>56</v>
      </c>
      <c r="P552" s="3" t="s">
        <v>71</v>
      </c>
      <c r="Q552" s="3">
        <f t="shared" si="45"/>
        <v>5644</v>
      </c>
      <c r="R552" s="3" t="s">
        <v>71</v>
      </c>
      <c r="S552" s="3" t="s">
        <v>73</v>
      </c>
      <c r="T552" s="2" t="s">
        <v>71</v>
      </c>
      <c r="U552" s="23">
        <f t="shared" si="46"/>
        <v>2762502.1236875304</v>
      </c>
    </row>
    <row r="553" spans="7:21" x14ac:dyDescent="0.3">
      <c r="G553" s="26">
        <v>5632</v>
      </c>
      <c r="H553" s="26">
        <v>16.100000000000001</v>
      </c>
      <c r="I553" s="26">
        <v>24.1</v>
      </c>
      <c r="J553" s="29">
        <v>36</v>
      </c>
      <c r="K553" s="29">
        <f t="shared" si="47"/>
        <v>0</v>
      </c>
      <c r="L553" s="45">
        <f t="shared" si="43"/>
        <v>261363639.77559847</v>
      </c>
      <c r="M553" s="45">
        <f t="shared" si="44"/>
        <v>0</v>
      </c>
      <c r="N553" s="5"/>
      <c r="O553" s="12" t="s">
        <v>56</v>
      </c>
      <c r="P553" s="3" t="s">
        <v>71</v>
      </c>
      <c r="Q553" s="3">
        <f t="shared" si="45"/>
        <v>5632</v>
      </c>
      <c r="R553" s="3" t="s">
        <v>71</v>
      </c>
      <c r="S553" s="3" t="s">
        <v>73</v>
      </c>
      <c r="T553" s="2" t="s">
        <v>71</v>
      </c>
      <c r="U553" s="23">
        <f t="shared" si="46"/>
        <v>0</v>
      </c>
    </row>
    <row r="554" spans="7:21" x14ac:dyDescent="0.3">
      <c r="G554" s="26">
        <v>4785</v>
      </c>
      <c r="H554" s="26">
        <v>23.1</v>
      </c>
      <c r="I554" s="26">
        <v>0</v>
      </c>
      <c r="J554" s="29">
        <v>36</v>
      </c>
      <c r="K554" s="29">
        <f t="shared" si="47"/>
        <v>0</v>
      </c>
      <c r="L554" s="45">
        <f t="shared" si="43"/>
        <v>-186607650.32422897</v>
      </c>
      <c r="M554" s="45">
        <f t="shared" si="44"/>
        <v>0</v>
      </c>
      <c r="N554" s="5"/>
      <c r="O554" s="12" t="s">
        <v>56</v>
      </c>
      <c r="P554" s="3" t="s">
        <v>71</v>
      </c>
      <c r="Q554" s="3">
        <f t="shared" si="45"/>
        <v>4785</v>
      </c>
      <c r="R554" s="3" t="s">
        <v>71</v>
      </c>
      <c r="S554" s="3" t="s">
        <v>73</v>
      </c>
      <c r="T554" s="2" t="s">
        <v>71</v>
      </c>
      <c r="U554" s="23">
        <f t="shared" si="46"/>
        <v>0</v>
      </c>
    </row>
    <row r="555" spans="7:21" x14ac:dyDescent="0.3">
      <c r="G555" s="26">
        <v>4811</v>
      </c>
      <c r="H555" s="26">
        <v>23.1</v>
      </c>
      <c r="I555" s="26">
        <v>0.428333333333</v>
      </c>
      <c r="J555" s="29">
        <v>38</v>
      </c>
      <c r="K555" s="29">
        <f t="shared" si="47"/>
        <v>1.6276666666673E-2</v>
      </c>
      <c r="L555" s="45">
        <f t="shared" si="43"/>
        <v>-178645781.6136089</v>
      </c>
      <c r="M555" s="45">
        <f t="shared" si="44"/>
        <v>-2907757.838731972</v>
      </c>
      <c r="N555" s="5"/>
      <c r="O555" s="12" t="s">
        <v>56</v>
      </c>
      <c r="P555" s="3" t="s">
        <v>71</v>
      </c>
      <c r="Q555" s="3">
        <f t="shared" si="45"/>
        <v>4811</v>
      </c>
      <c r="R555" s="3" t="s">
        <v>71</v>
      </c>
      <c r="S555" s="3" t="s">
        <v>73</v>
      </c>
      <c r="T555" s="2" t="s">
        <v>71</v>
      </c>
      <c r="U555" s="23">
        <f t="shared" si="46"/>
        <v>-2907757.838731972</v>
      </c>
    </row>
    <row r="556" spans="7:21" x14ac:dyDescent="0.3">
      <c r="G556" s="26">
        <v>4812</v>
      </c>
      <c r="H556" s="26">
        <v>23.1</v>
      </c>
      <c r="I556" s="26">
        <v>0.85666666666699998</v>
      </c>
      <c r="J556" s="29">
        <v>38</v>
      </c>
      <c r="K556" s="29">
        <f t="shared" si="47"/>
        <v>1.6276666666673E-2</v>
      </c>
      <c r="L556" s="45">
        <f t="shared" si="43"/>
        <v>-170683912.90297028</v>
      </c>
      <c r="M556" s="45">
        <f t="shared" si="44"/>
        <v>-2778165.1556850942</v>
      </c>
      <c r="N556" s="5"/>
      <c r="O556" s="12" t="s">
        <v>56</v>
      </c>
      <c r="P556" s="3" t="s">
        <v>71</v>
      </c>
      <c r="Q556" s="3">
        <f t="shared" si="45"/>
        <v>4812</v>
      </c>
      <c r="R556" s="3" t="s">
        <v>71</v>
      </c>
      <c r="S556" s="3" t="s">
        <v>73</v>
      </c>
      <c r="T556" s="2" t="s">
        <v>71</v>
      </c>
      <c r="U556" s="23">
        <f t="shared" si="46"/>
        <v>-2778165.1556850942</v>
      </c>
    </row>
    <row r="557" spans="7:21" x14ac:dyDescent="0.3">
      <c r="G557" s="26">
        <v>4813</v>
      </c>
      <c r="H557" s="26">
        <v>23.1</v>
      </c>
      <c r="I557" s="26">
        <v>1.2849999999999999</v>
      </c>
      <c r="J557" s="29">
        <v>38</v>
      </c>
      <c r="K557" s="29">
        <f t="shared" si="47"/>
        <v>1.6276666666597002E-2</v>
      </c>
      <c r="L557" s="45">
        <f t="shared" si="43"/>
        <v>-162722044.19235021</v>
      </c>
      <c r="M557" s="45">
        <f t="shared" si="44"/>
        <v>-2648572.4726261511</v>
      </c>
      <c r="N557" s="5"/>
      <c r="O557" s="12" t="s">
        <v>56</v>
      </c>
      <c r="P557" s="3" t="s">
        <v>71</v>
      </c>
      <c r="Q557" s="3">
        <f t="shared" si="45"/>
        <v>4813</v>
      </c>
      <c r="R557" s="3" t="s">
        <v>71</v>
      </c>
      <c r="S557" s="3" t="s">
        <v>73</v>
      </c>
      <c r="T557" s="2" t="s">
        <v>71</v>
      </c>
      <c r="U557" s="23">
        <f t="shared" si="46"/>
        <v>-2648572.4726261511</v>
      </c>
    </row>
    <row r="558" spans="7:21" x14ac:dyDescent="0.3">
      <c r="G558" s="26">
        <v>4814</v>
      </c>
      <c r="H558" s="26">
        <v>23.1</v>
      </c>
      <c r="I558" s="26">
        <v>1.71333333333</v>
      </c>
      <c r="J558" s="29">
        <v>38</v>
      </c>
      <c r="K558" s="29">
        <f t="shared" si="47"/>
        <v>1.6276666666730003E-2</v>
      </c>
      <c r="L558" s="45">
        <f t="shared" si="43"/>
        <v>-154760175.48178592</v>
      </c>
      <c r="M558" s="45">
        <f t="shared" si="44"/>
        <v>-2518979.789601671</v>
      </c>
      <c r="N558" s="5"/>
      <c r="O558" s="12" t="s">
        <v>56</v>
      </c>
      <c r="P558" s="3" t="s">
        <v>71</v>
      </c>
      <c r="Q558" s="3">
        <f t="shared" si="45"/>
        <v>4814</v>
      </c>
      <c r="R558" s="3" t="s">
        <v>71</v>
      </c>
      <c r="S558" s="3" t="s">
        <v>73</v>
      </c>
      <c r="T558" s="2" t="s">
        <v>71</v>
      </c>
      <c r="U558" s="23">
        <f t="shared" si="46"/>
        <v>-2518979.789601671</v>
      </c>
    </row>
    <row r="559" spans="7:21" x14ac:dyDescent="0.3">
      <c r="G559" s="26">
        <v>4815</v>
      </c>
      <c r="H559" s="26">
        <v>23.1</v>
      </c>
      <c r="I559" s="26">
        <v>2.1416666666699999</v>
      </c>
      <c r="J559" s="29">
        <v>38</v>
      </c>
      <c r="K559" s="29">
        <f t="shared" si="47"/>
        <v>1.6276666666729996E-2</v>
      </c>
      <c r="L559" s="45">
        <f t="shared" si="43"/>
        <v>-146798306.77103576</v>
      </c>
      <c r="M559" s="45">
        <f t="shared" si="44"/>
        <v>-2389387.1065525222</v>
      </c>
      <c r="N559" s="5"/>
      <c r="O559" s="12" t="s">
        <v>56</v>
      </c>
      <c r="P559" s="3" t="s">
        <v>71</v>
      </c>
      <c r="Q559" s="3">
        <f t="shared" si="45"/>
        <v>4815</v>
      </c>
      <c r="R559" s="3" t="s">
        <v>71</v>
      </c>
      <c r="S559" s="3" t="s">
        <v>73</v>
      </c>
      <c r="T559" s="2" t="s">
        <v>71</v>
      </c>
      <c r="U559" s="23">
        <f t="shared" si="46"/>
        <v>-2389387.1065525222</v>
      </c>
    </row>
    <row r="560" spans="7:21" x14ac:dyDescent="0.3">
      <c r="G560" s="26">
        <v>4801</v>
      </c>
      <c r="H560" s="26">
        <v>23.1</v>
      </c>
      <c r="I560" s="26">
        <v>2.57</v>
      </c>
      <c r="J560" s="29">
        <v>38</v>
      </c>
      <c r="K560" s="29">
        <f t="shared" si="47"/>
        <v>1.7144333333270003E-2</v>
      </c>
      <c r="L560" s="45">
        <f t="shared" si="43"/>
        <v>-138836438.06047145</v>
      </c>
      <c r="M560" s="45">
        <f t="shared" si="44"/>
        <v>-2380258.1729126167</v>
      </c>
      <c r="N560" s="5"/>
      <c r="O560" s="12" t="s">
        <v>56</v>
      </c>
      <c r="P560" s="3" t="s">
        <v>71</v>
      </c>
      <c r="Q560" s="3">
        <f t="shared" si="45"/>
        <v>4801</v>
      </c>
      <c r="R560" s="3" t="s">
        <v>71</v>
      </c>
      <c r="S560" s="3" t="s">
        <v>73</v>
      </c>
      <c r="T560" s="2" t="s">
        <v>71</v>
      </c>
      <c r="U560" s="23">
        <f t="shared" si="46"/>
        <v>-2380258.1729126167</v>
      </c>
    </row>
    <row r="561" spans="7:21" x14ac:dyDescent="0.3">
      <c r="G561" s="26">
        <v>4876</v>
      </c>
      <c r="H561" s="26">
        <v>23.1</v>
      </c>
      <c r="I561" s="26">
        <v>3.044</v>
      </c>
      <c r="J561" s="29">
        <v>38</v>
      </c>
      <c r="K561" s="29">
        <f t="shared" si="47"/>
        <v>1.8012E-2</v>
      </c>
      <c r="L561" s="45">
        <f t="shared" si="43"/>
        <v>-130025716.42116363</v>
      </c>
      <c r="M561" s="45">
        <f t="shared" si="44"/>
        <v>-2342023.2041779994</v>
      </c>
      <c r="N561" s="5"/>
      <c r="O561" s="12" t="s">
        <v>56</v>
      </c>
      <c r="P561" s="3" t="s">
        <v>71</v>
      </c>
      <c r="Q561" s="3">
        <f t="shared" si="45"/>
        <v>4876</v>
      </c>
      <c r="R561" s="3" t="s">
        <v>71</v>
      </c>
      <c r="S561" s="3" t="s">
        <v>73</v>
      </c>
      <c r="T561" s="2" t="s">
        <v>71</v>
      </c>
      <c r="U561" s="23">
        <f t="shared" si="46"/>
        <v>-2342023.2041779994</v>
      </c>
    </row>
    <row r="562" spans="7:21" x14ac:dyDescent="0.3">
      <c r="G562" s="26">
        <v>4877</v>
      </c>
      <c r="H562" s="26">
        <v>23.1</v>
      </c>
      <c r="I562" s="26">
        <v>3.5179999999999998</v>
      </c>
      <c r="J562" s="29">
        <v>38</v>
      </c>
      <c r="K562" s="29">
        <f t="shared" si="47"/>
        <v>1.8012E-2</v>
      </c>
      <c r="L562" s="45">
        <f t="shared" si="43"/>
        <v>-121214994.78185584</v>
      </c>
      <c r="M562" s="45">
        <f t="shared" si="44"/>
        <v>-2183324.4860107875</v>
      </c>
      <c r="N562" s="5"/>
      <c r="O562" s="12" t="s">
        <v>56</v>
      </c>
      <c r="P562" s="3" t="s">
        <v>71</v>
      </c>
      <c r="Q562" s="3">
        <f t="shared" si="45"/>
        <v>4877</v>
      </c>
      <c r="R562" s="3" t="s">
        <v>71</v>
      </c>
      <c r="S562" s="3" t="s">
        <v>73</v>
      </c>
      <c r="T562" s="2" t="s">
        <v>71</v>
      </c>
      <c r="U562" s="23">
        <f t="shared" si="46"/>
        <v>-2183324.4860107875</v>
      </c>
    </row>
    <row r="563" spans="7:21" x14ac:dyDescent="0.3">
      <c r="G563" s="26">
        <v>4878</v>
      </c>
      <c r="H563" s="26">
        <v>23.1</v>
      </c>
      <c r="I563" s="26">
        <v>3.992</v>
      </c>
      <c r="J563" s="29">
        <v>38</v>
      </c>
      <c r="K563" s="29">
        <f t="shared" si="47"/>
        <v>1.8012000000000007E-2</v>
      </c>
      <c r="L563" s="45">
        <f t="shared" si="43"/>
        <v>-112404273.14254802</v>
      </c>
      <c r="M563" s="45">
        <f t="shared" si="44"/>
        <v>-2024625.7678435759</v>
      </c>
      <c r="N563" s="5"/>
      <c r="O563" s="12" t="s">
        <v>56</v>
      </c>
      <c r="P563" s="3" t="s">
        <v>71</v>
      </c>
      <c r="Q563" s="3">
        <f t="shared" si="45"/>
        <v>4878</v>
      </c>
      <c r="R563" s="3" t="s">
        <v>71</v>
      </c>
      <c r="S563" s="3" t="s">
        <v>73</v>
      </c>
      <c r="T563" s="2" t="s">
        <v>71</v>
      </c>
      <c r="U563" s="23">
        <f t="shared" si="46"/>
        <v>-2024625.7678435759</v>
      </c>
    </row>
    <row r="564" spans="7:21" x14ac:dyDescent="0.3">
      <c r="G564" s="26">
        <v>4879</v>
      </c>
      <c r="H564" s="26">
        <v>23.1</v>
      </c>
      <c r="I564" s="26">
        <v>4.4660000000000002</v>
      </c>
      <c r="J564" s="29">
        <v>38</v>
      </c>
      <c r="K564" s="29">
        <f t="shared" si="47"/>
        <v>1.8012000000000007E-2</v>
      </c>
      <c r="L564" s="45">
        <f t="shared" si="43"/>
        <v>-103593551.50324021</v>
      </c>
      <c r="M564" s="45">
        <f t="shared" si="44"/>
        <v>-1865927.0496763634</v>
      </c>
      <c r="N564" s="5"/>
      <c r="O564" s="12" t="s">
        <v>56</v>
      </c>
      <c r="P564" s="3" t="s">
        <v>71</v>
      </c>
      <c r="Q564" s="3">
        <f t="shared" si="45"/>
        <v>4879</v>
      </c>
      <c r="R564" s="3" t="s">
        <v>71</v>
      </c>
      <c r="S564" s="3" t="s">
        <v>73</v>
      </c>
      <c r="T564" s="2" t="s">
        <v>71</v>
      </c>
      <c r="U564" s="23">
        <f t="shared" si="46"/>
        <v>-1865927.0496763634</v>
      </c>
    </row>
    <row r="565" spans="7:21" x14ac:dyDescent="0.3">
      <c r="G565" s="26">
        <v>4880</v>
      </c>
      <c r="H565" s="26">
        <v>23.1</v>
      </c>
      <c r="I565" s="26">
        <v>4.9400000000000004</v>
      </c>
      <c r="J565" s="29">
        <v>38</v>
      </c>
      <c r="K565" s="29">
        <f t="shared" si="47"/>
        <v>1.801199999999999E-2</v>
      </c>
      <c r="L565" s="45">
        <f t="shared" si="43"/>
        <v>-94782829.863932401</v>
      </c>
      <c r="M565" s="45">
        <f t="shared" si="44"/>
        <v>-1707228.3315091494</v>
      </c>
      <c r="N565" s="5"/>
      <c r="O565" s="12" t="s">
        <v>56</v>
      </c>
      <c r="P565" s="3" t="s">
        <v>71</v>
      </c>
      <c r="Q565" s="3">
        <f t="shared" si="45"/>
        <v>4880</v>
      </c>
      <c r="R565" s="3" t="s">
        <v>71</v>
      </c>
      <c r="S565" s="3" t="s">
        <v>73</v>
      </c>
      <c r="T565" s="2" t="s">
        <v>71</v>
      </c>
      <c r="U565" s="23">
        <f t="shared" si="46"/>
        <v>-1707228.3315091494</v>
      </c>
    </row>
    <row r="566" spans="7:21" x14ac:dyDescent="0.3">
      <c r="G566" s="26">
        <v>4881</v>
      </c>
      <c r="H566" s="26">
        <v>23.1</v>
      </c>
      <c r="I566" s="26">
        <v>5.4139999999999997</v>
      </c>
      <c r="J566" s="29">
        <v>38</v>
      </c>
      <c r="K566" s="29">
        <f t="shared" si="47"/>
        <v>1.801199999999999E-2</v>
      </c>
      <c r="L566" s="45">
        <f t="shared" si="43"/>
        <v>-85972108.224624604</v>
      </c>
      <c r="M566" s="45">
        <f t="shared" si="44"/>
        <v>-1548529.6133419375</v>
      </c>
      <c r="N566" s="5"/>
      <c r="O566" s="12" t="s">
        <v>56</v>
      </c>
      <c r="P566" s="3" t="s">
        <v>71</v>
      </c>
      <c r="Q566" s="3">
        <f t="shared" si="45"/>
        <v>4881</v>
      </c>
      <c r="R566" s="3" t="s">
        <v>71</v>
      </c>
      <c r="S566" s="3" t="s">
        <v>73</v>
      </c>
      <c r="T566" s="2" t="s">
        <v>71</v>
      </c>
      <c r="U566" s="23">
        <f t="shared" si="46"/>
        <v>-1548529.6133419375</v>
      </c>
    </row>
    <row r="567" spans="7:21" x14ac:dyDescent="0.3">
      <c r="G567" s="26">
        <v>4882</v>
      </c>
      <c r="H567" s="26">
        <v>23.1</v>
      </c>
      <c r="I567" s="26">
        <v>5.8879999999999999</v>
      </c>
      <c r="J567" s="29">
        <v>38</v>
      </c>
      <c r="K567" s="29">
        <f t="shared" si="47"/>
        <v>1.8012000000000007E-2</v>
      </c>
      <c r="L567" s="45">
        <f t="shared" si="43"/>
        <v>-77161386.585316792</v>
      </c>
      <c r="M567" s="45">
        <f t="shared" si="44"/>
        <v>-1389830.8951747266</v>
      </c>
      <c r="N567" s="5"/>
      <c r="O567" s="12" t="s">
        <v>56</v>
      </c>
      <c r="P567" s="3" t="s">
        <v>71</v>
      </c>
      <c r="Q567" s="3">
        <f t="shared" si="45"/>
        <v>4882</v>
      </c>
      <c r="R567" s="3" t="s">
        <v>71</v>
      </c>
      <c r="S567" s="3" t="s">
        <v>73</v>
      </c>
      <c r="T567" s="2" t="s">
        <v>71</v>
      </c>
      <c r="U567" s="23">
        <f t="shared" si="46"/>
        <v>-1389830.8951747266</v>
      </c>
    </row>
    <row r="568" spans="7:21" x14ac:dyDescent="0.3">
      <c r="G568" s="26">
        <v>4883</v>
      </c>
      <c r="H568" s="26">
        <v>23.1</v>
      </c>
      <c r="I568" s="26">
        <v>6.3620000000000001</v>
      </c>
      <c r="J568" s="29">
        <v>38</v>
      </c>
      <c r="K568" s="29">
        <f t="shared" si="47"/>
        <v>1.8012000000000007E-2</v>
      </c>
      <c r="L568" s="45">
        <f t="shared" si="43"/>
        <v>-68350664.94600898</v>
      </c>
      <c r="M568" s="45">
        <f t="shared" si="44"/>
        <v>-1231132.1770075143</v>
      </c>
      <c r="N568" s="5"/>
      <c r="O568" s="12" t="s">
        <v>56</v>
      </c>
      <c r="P568" s="3" t="s">
        <v>71</v>
      </c>
      <c r="Q568" s="3">
        <f t="shared" si="45"/>
        <v>4883</v>
      </c>
      <c r="R568" s="3" t="s">
        <v>71</v>
      </c>
      <c r="S568" s="3" t="s">
        <v>73</v>
      </c>
      <c r="T568" s="2" t="s">
        <v>71</v>
      </c>
      <c r="U568" s="23">
        <f t="shared" si="46"/>
        <v>-1231132.1770075143</v>
      </c>
    </row>
    <row r="569" spans="7:21" x14ac:dyDescent="0.3">
      <c r="G569" s="26">
        <v>4884</v>
      </c>
      <c r="H569" s="26">
        <v>23.1</v>
      </c>
      <c r="I569" s="26">
        <v>6.8360000000000003</v>
      </c>
      <c r="J569" s="29">
        <v>38</v>
      </c>
      <c r="K569" s="29">
        <f t="shared" si="47"/>
        <v>1.801199999999999E-2</v>
      </c>
      <c r="L569" s="45">
        <f t="shared" si="43"/>
        <v>-59539943.306701168</v>
      </c>
      <c r="M569" s="45">
        <f t="shared" si="44"/>
        <v>-1072433.4588403008</v>
      </c>
      <c r="N569" s="5"/>
      <c r="O569" s="12" t="s">
        <v>56</v>
      </c>
      <c r="P569" s="3" t="s">
        <v>71</v>
      </c>
      <c r="Q569" s="3">
        <f t="shared" si="45"/>
        <v>4884</v>
      </c>
      <c r="R569" s="3" t="s">
        <v>71</v>
      </c>
      <c r="S569" s="3" t="s">
        <v>73</v>
      </c>
      <c r="T569" s="2" t="s">
        <v>71</v>
      </c>
      <c r="U569" s="23">
        <f t="shared" si="46"/>
        <v>-1072433.4588403008</v>
      </c>
    </row>
    <row r="570" spans="7:21" x14ac:dyDescent="0.3">
      <c r="G570" s="26">
        <v>4885</v>
      </c>
      <c r="H570" s="26">
        <v>23.1</v>
      </c>
      <c r="I570" s="26">
        <v>7.31</v>
      </c>
      <c r="J570" s="29">
        <v>38</v>
      </c>
      <c r="K570" s="29">
        <f t="shared" si="47"/>
        <v>1.801199999999999E-2</v>
      </c>
      <c r="L570" s="45">
        <f t="shared" si="43"/>
        <v>-50729221.667393371</v>
      </c>
      <c r="M570" s="45">
        <f t="shared" si="44"/>
        <v>-913734.74067308893</v>
      </c>
      <c r="N570" s="5"/>
      <c r="O570" s="12" t="s">
        <v>56</v>
      </c>
      <c r="P570" s="3" t="s">
        <v>71</v>
      </c>
      <c r="Q570" s="3">
        <f t="shared" si="45"/>
        <v>4885</v>
      </c>
      <c r="R570" s="3" t="s">
        <v>71</v>
      </c>
      <c r="S570" s="3" t="s">
        <v>73</v>
      </c>
      <c r="T570" s="2" t="s">
        <v>71</v>
      </c>
      <c r="U570" s="23">
        <f t="shared" si="46"/>
        <v>-913734.74067308893</v>
      </c>
    </row>
    <row r="571" spans="7:21" x14ac:dyDescent="0.3">
      <c r="G571" s="26">
        <v>4886</v>
      </c>
      <c r="H571" s="26">
        <v>23.1</v>
      </c>
      <c r="I571" s="26">
        <v>7.7839999999999998</v>
      </c>
      <c r="J571" s="29">
        <v>38</v>
      </c>
      <c r="K571" s="29">
        <f t="shared" si="47"/>
        <v>1.801199999999999E-2</v>
      </c>
      <c r="L571" s="45">
        <f t="shared" si="43"/>
        <v>-41918500.02808556</v>
      </c>
      <c r="M571" s="45">
        <f t="shared" si="44"/>
        <v>-755036.02250587672</v>
      </c>
      <c r="N571" s="5"/>
      <c r="O571" s="12" t="s">
        <v>56</v>
      </c>
      <c r="P571" s="3" t="s">
        <v>71</v>
      </c>
      <c r="Q571" s="3">
        <f t="shared" si="45"/>
        <v>4886</v>
      </c>
      <c r="R571" s="3" t="s">
        <v>71</v>
      </c>
      <c r="S571" s="3" t="s">
        <v>73</v>
      </c>
      <c r="T571" s="2" t="s">
        <v>71</v>
      </c>
      <c r="U571" s="23">
        <f t="shared" si="46"/>
        <v>-755036.02250587672</v>
      </c>
    </row>
    <row r="572" spans="7:21" x14ac:dyDescent="0.3">
      <c r="G572" s="26">
        <v>4887</v>
      </c>
      <c r="H572" s="26">
        <v>23.1</v>
      </c>
      <c r="I572" s="26">
        <v>8.2579999999999991</v>
      </c>
      <c r="J572" s="29">
        <v>38</v>
      </c>
      <c r="K572" s="29">
        <f t="shared" si="47"/>
        <v>1.801199999999999E-2</v>
      </c>
      <c r="L572" s="45">
        <f t="shared" si="43"/>
        <v>-33107778.388777763</v>
      </c>
      <c r="M572" s="45">
        <f t="shared" si="44"/>
        <v>-596337.30433866475</v>
      </c>
      <c r="N572" s="5"/>
      <c r="O572" s="12" t="s">
        <v>56</v>
      </c>
      <c r="P572" s="3" t="s">
        <v>71</v>
      </c>
      <c r="Q572" s="3">
        <f t="shared" si="45"/>
        <v>4887</v>
      </c>
      <c r="R572" s="3" t="s">
        <v>71</v>
      </c>
      <c r="S572" s="3" t="s">
        <v>73</v>
      </c>
      <c r="T572" s="2" t="s">
        <v>71</v>
      </c>
      <c r="U572" s="23">
        <f t="shared" si="46"/>
        <v>-596337.30433866475</v>
      </c>
    </row>
    <row r="573" spans="7:21" x14ac:dyDescent="0.3">
      <c r="G573" s="26">
        <v>4888</v>
      </c>
      <c r="H573" s="26">
        <v>23.1</v>
      </c>
      <c r="I573" s="26">
        <v>8.7319999999999993</v>
      </c>
      <c r="J573" s="29">
        <v>38</v>
      </c>
      <c r="K573" s="29">
        <f t="shared" si="47"/>
        <v>1.8012000000000007E-2</v>
      </c>
      <c r="L573" s="45">
        <f t="shared" si="43"/>
        <v>-24297056.749469947</v>
      </c>
      <c r="M573" s="45">
        <f t="shared" si="44"/>
        <v>-437638.58617145289</v>
      </c>
      <c r="N573" s="5"/>
      <c r="O573" s="12" t="s">
        <v>56</v>
      </c>
      <c r="P573" s="3" t="s">
        <v>71</v>
      </c>
      <c r="Q573" s="3">
        <f t="shared" si="45"/>
        <v>4888</v>
      </c>
      <c r="R573" s="3" t="s">
        <v>71</v>
      </c>
      <c r="S573" s="3" t="s">
        <v>73</v>
      </c>
      <c r="T573" s="2" t="s">
        <v>71</v>
      </c>
      <c r="U573" s="23">
        <f t="shared" si="46"/>
        <v>-437638.58617145289</v>
      </c>
    </row>
    <row r="574" spans="7:21" x14ac:dyDescent="0.3">
      <c r="G574" s="26">
        <v>4889</v>
      </c>
      <c r="H574" s="26">
        <v>23.1</v>
      </c>
      <c r="I574" s="26">
        <v>9.2059999999999995</v>
      </c>
      <c r="J574" s="29">
        <v>38</v>
      </c>
      <c r="K574" s="29">
        <f t="shared" si="47"/>
        <v>1.8012000000000007E-2</v>
      </c>
      <c r="L574" s="45">
        <f t="shared" si="43"/>
        <v>-15486335.110162137</v>
      </c>
      <c r="M574" s="45">
        <f t="shared" si="44"/>
        <v>-278939.8680042405</v>
      </c>
      <c r="N574" s="5"/>
      <c r="O574" s="12" t="s">
        <v>56</v>
      </c>
      <c r="P574" s="3" t="s">
        <v>71</v>
      </c>
      <c r="Q574" s="3">
        <f t="shared" si="45"/>
        <v>4889</v>
      </c>
      <c r="R574" s="3" t="s">
        <v>71</v>
      </c>
      <c r="S574" s="3" t="s">
        <v>73</v>
      </c>
      <c r="T574" s="2" t="s">
        <v>71</v>
      </c>
      <c r="U574" s="23">
        <f t="shared" si="46"/>
        <v>-278939.8680042405</v>
      </c>
    </row>
    <row r="575" spans="7:21" x14ac:dyDescent="0.3">
      <c r="G575" s="26">
        <v>4890</v>
      </c>
      <c r="H575" s="26">
        <v>23.1</v>
      </c>
      <c r="I575" s="26">
        <v>9.68</v>
      </c>
      <c r="J575" s="29">
        <v>38</v>
      </c>
      <c r="K575" s="29">
        <f t="shared" si="47"/>
        <v>1.8012000000000007E-2</v>
      </c>
      <c r="L575" s="45">
        <f t="shared" si="43"/>
        <v>-6675613.4708543234</v>
      </c>
      <c r="M575" s="45">
        <f t="shared" si="44"/>
        <v>-120241.14983702812</v>
      </c>
      <c r="N575" s="5"/>
      <c r="O575" s="12" t="s">
        <v>56</v>
      </c>
      <c r="P575" s="3" t="s">
        <v>71</v>
      </c>
      <c r="Q575" s="3">
        <f t="shared" si="45"/>
        <v>4890</v>
      </c>
      <c r="R575" s="3" t="s">
        <v>71</v>
      </c>
      <c r="S575" s="3" t="s">
        <v>73</v>
      </c>
      <c r="T575" s="2" t="s">
        <v>71</v>
      </c>
      <c r="U575" s="23">
        <f t="shared" si="46"/>
        <v>-120241.14983702812</v>
      </c>
    </row>
    <row r="576" spans="7:21" x14ac:dyDescent="0.3">
      <c r="G576" s="26">
        <v>4891</v>
      </c>
      <c r="H576" s="26">
        <v>23.1</v>
      </c>
      <c r="I576" s="26">
        <v>10.154</v>
      </c>
      <c r="J576" s="29">
        <v>38</v>
      </c>
      <c r="K576" s="29">
        <f t="shared" si="47"/>
        <v>1.8012000000000007E-2</v>
      </c>
      <c r="L576" s="45">
        <f t="shared" si="43"/>
        <v>2135108.1684534885</v>
      </c>
      <c r="M576" s="45">
        <f t="shared" si="44"/>
        <v>38457.568330184251</v>
      </c>
      <c r="N576" s="5"/>
      <c r="O576" s="12" t="s">
        <v>56</v>
      </c>
      <c r="P576" s="3" t="s">
        <v>71</v>
      </c>
      <c r="Q576" s="3">
        <f t="shared" si="45"/>
        <v>4891</v>
      </c>
      <c r="R576" s="3" t="s">
        <v>71</v>
      </c>
      <c r="S576" s="3" t="s">
        <v>73</v>
      </c>
      <c r="T576" s="2" t="s">
        <v>71</v>
      </c>
      <c r="U576" s="23">
        <f t="shared" si="46"/>
        <v>38457.568330184251</v>
      </c>
    </row>
    <row r="577" spans="7:21" x14ac:dyDescent="0.3">
      <c r="G577" s="26">
        <v>4892</v>
      </c>
      <c r="H577" s="26">
        <v>23.1</v>
      </c>
      <c r="I577" s="26">
        <v>10.628</v>
      </c>
      <c r="J577" s="29">
        <v>38</v>
      </c>
      <c r="K577" s="29">
        <f t="shared" si="47"/>
        <v>1.8012000000000007E-2</v>
      </c>
      <c r="L577" s="45">
        <f t="shared" si="43"/>
        <v>10945829.8077613</v>
      </c>
      <c r="M577" s="45">
        <f t="shared" si="44"/>
        <v>197156.28649739662</v>
      </c>
      <c r="N577" s="5"/>
      <c r="O577" s="12" t="s">
        <v>56</v>
      </c>
      <c r="P577" s="3" t="s">
        <v>71</v>
      </c>
      <c r="Q577" s="3">
        <f t="shared" si="45"/>
        <v>4892</v>
      </c>
      <c r="R577" s="3" t="s">
        <v>71</v>
      </c>
      <c r="S577" s="3" t="s">
        <v>73</v>
      </c>
      <c r="T577" s="2" t="s">
        <v>71</v>
      </c>
      <c r="U577" s="23">
        <f t="shared" si="46"/>
        <v>197156.28649739662</v>
      </c>
    </row>
    <row r="578" spans="7:21" x14ac:dyDescent="0.3">
      <c r="G578" s="26">
        <v>4893</v>
      </c>
      <c r="H578" s="26">
        <v>23.1</v>
      </c>
      <c r="I578" s="26">
        <v>11.102</v>
      </c>
      <c r="J578" s="29">
        <v>38</v>
      </c>
      <c r="K578" s="29">
        <f t="shared" si="47"/>
        <v>1.8012000000000007E-2</v>
      </c>
      <c r="L578" s="45">
        <f t="shared" si="43"/>
        <v>19756551.447069112</v>
      </c>
      <c r="M578" s="45">
        <f t="shared" si="44"/>
        <v>355855.00466460898</v>
      </c>
      <c r="N578" s="5"/>
      <c r="O578" s="12" t="s">
        <v>56</v>
      </c>
      <c r="P578" s="3" t="s">
        <v>71</v>
      </c>
      <c r="Q578" s="3">
        <f t="shared" si="45"/>
        <v>4893</v>
      </c>
      <c r="R578" s="3" t="s">
        <v>71</v>
      </c>
      <c r="S578" s="3" t="s">
        <v>73</v>
      </c>
      <c r="T578" s="2" t="s">
        <v>71</v>
      </c>
      <c r="U578" s="23">
        <f t="shared" si="46"/>
        <v>355855.00466460898</v>
      </c>
    </row>
    <row r="579" spans="7:21" x14ac:dyDescent="0.3">
      <c r="G579" s="26">
        <v>4894</v>
      </c>
      <c r="H579" s="26">
        <v>23.1</v>
      </c>
      <c r="I579" s="26">
        <v>11.576000000000001</v>
      </c>
      <c r="J579" s="29">
        <v>38</v>
      </c>
      <c r="K579" s="29">
        <f t="shared" si="47"/>
        <v>1.8012000000000007E-2</v>
      </c>
      <c r="L579" s="45">
        <f t="shared" si="43"/>
        <v>28567273.086376928</v>
      </c>
      <c r="M579" s="45">
        <f t="shared" si="44"/>
        <v>514553.72283182142</v>
      </c>
      <c r="N579" s="5"/>
      <c r="O579" s="12" t="s">
        <v>56</v>
      </c>
      <c r="P579" s="3" t="s">
        <v>71</v>
      </c>
      <c r="Q579" s="3">
        <f t="shared" si="45"/>
        <v>4894</v>
      </c>
      <c r="R579" s="3" t="s">
        <v>71</v>
      </c>
      <c r="S579" s="3" t="s">
        <v>73</v>
      </c>
      <c r="T579" s="2" t="s">
        <v>71</v>
      </c>
      <c r="U579" s="23">
        <f t="shared" si="46"/>
        <v>514553.72283182142</v>
      </c>
    </row>
    <row r="580" spans="7:21" x14ac:dyDescent="0.3">
      <c r="G580" s="26">
        <v>4866</v>
      </c>
      <c r="H580" s="26">
        <v>23.1</v>
      </c>
      <c r="I580" s="26">
        <v>12.05</v>
      </c>
      <c r="J580" s="29">
        <v>38</v>
      </c>
      <c r="K580" s="29">
        <f t="shared" si="47"/>
        <v>1.7591624999999993E-2</v>
      </c>
      <c r="L580" s="45">
        <f t="shared" ref="L580:L643" si="48">$D$14*10^3/($C$19*10^-12)*($I580-$C$18)</f>
        <v>37377994.72568474</v>
      </c>
      <c r="M580" s="45">
        <f t="shared" ref="M580:M643" si="49">$L580*$K580</f>
        <v>657539.66646622354</v>
      </c>
      <c r="N580" s="5"/>
      <c r="O580" s="12" t="s">
        <v>56</v>
      </c>
      <c r="P580" s="3" t="s">
        <v>71</v>
      </c>
      <c r="Q580" s="3">
        <f t="shared" ref="Q580:Q643" si="50">$G580</f>
        <v>4866</v>
      </c>
      <c r="R580" s="3" t="s">
        <v>71</v>
      </c>
      <c r="S580" s="3" t="s">
        <v>73</v>
      </c>
      <c r="T580" s="2" t="s">
        <v>71</v>
      </c>
      <c r="U580" s="23">
        <f t="shared" ref="U580:U643" si="51">$M580</f>
        <v>657539.66646622354</v>
      </c>
    </row>
    <row r="581" spans="7:21" x14ac:dyDescent="0.3">
      <c r="G581" s="26">
        <v>5042</v>
      </c>
      <c r="H581" s="26">
        <v>23.1</v>
      </c>
      <c r="I581" s="26">
        <v>12.501875</v>
      </c>
      <c r="J581" s="29">
        <v>38</v>
      </c>
      <c r="K581" s="29">
        <f t="shared" si="47"/>
        <v>1.7171249999999975E-2</v>
      </c>
      <c r="L581" s="45">
        <f t="shared" si="48"/>
        <v>45777456.415056489</v>
      </c>
      <c r="M581" s="45">
        <f t="shared" si="49"/>
        <v>786056.14846703759</v>
      </c>
      <c r="N581" s="5"/>
      <c r="O581" s="12" t="s">
        <v>56</v>
      </c>
      <c r="P581" s="3" t="s">
        <v>71</v>
      </c>
      <c r="Q581" s="3">
        <f t="shared" si="50"/>
        <v>5042</v>
      </c>
      <c r="R581" s="3" t="s">
        <v>71</v>
      </c>
      <c r="S581" s="3" t="s">
        <v>73</v>
      </c>
      <c r="T581" s="2" t="s">
        <v>71</v>
      </c>
      <c r="U581" s="23">
        <f t="shared" si="51"/>
        <v>786056.14846703759</v>
      </c>
    </row>
    <row r="582" spans="7:21" x14ac:dyDescent="0.3">
      <c r="G582" s="26">
        <v>5043</v>
      </c>
      <c r="H582" s="26">
        <v>23.1</v>
      </c>
      <c r="I582" s="26">
        <v>12.953749999999999</v>
      </c>
      <c r="J582" s="29">
        <v>38</v>
      </c>
      <c r="K582" s="29">
        <f t="shared" si="47"/>
        <v>1.7171250000000009E-2</v>
      </c>
      <c r="L582" s="45">
        <f t="shared" si="48"/>
        <v>54176918.104428239</v>
      </c>
      <c r="M582" s="45">
        <f t="shared" si="49"/>
        <v>930285.40500066394</v>
      </c>
      <c r="O582" s="12" t="s">
        <v>56</v>
      </c>
      <c r="P582" s="3" t="s">
        <v>71</v>
      </c>
      <c r="Q582" s="3">
        <f t="shared" si="50"/>
        <v>5043</v>
      </c>
      <c r="R582" s="3" t="s">
        <v>71</v>
      </c>
      <c r="S582" s="3" t="s">
        <v>73</v>
      </c>
      <c r="T582" s="2" t="s">
        <v>71</v>
      </c>
      <c r="U582" s="23">
        <f t="shared" si="51"/>
        <v>930285.40500066394</v>
      </c>
    </row>
    <row r="583" spans="7:21" x14ac:dyDescent="0.3">
      <c r="G583" s="26">
        <v>5044</v>
      </c>
      <c r="H583" s="26">
        <v>23.1</v>
      </c>
      <c r="I583" s="26">
        <v>13.405625000000001</v>
      </c>
      <c r="J583" s="29">
        <v>38</v>
      </c>
      <c r="K583" s="29">
        <f t="shared" si="47"/>
        <v>1.7171250000000009E-2</v>
      </c>
      <c r="L583" s="45">
        <f t="shared" si="48"/>
        <v>62576379.793800026</v>
      </c>
      <c r="M583" s="45">
        <f t="shared" si="49"/>
        <v>1074514.6615342894</v>
      </c>
      <c r="O583" s="12" t="s">
        <v>56</v>
      </c>
      <c r="P583" s="3" t="s">
        <v>71</v>
      </c>
      <c r="Q583" s="3">
        <f t="shared" si="50"/>
        <v>5044</v>
      </c>
      <c r="R583" s="3" t="s">
        <v>71</v>
      </c>
      <c r="S583" s="3" t="s">
        <v>73</v>
      </c>
      <c r="T583" s="2" t="s">
        <v>71</v>
      </c>
      <c r="U583" s="23">
        <f t="shared" si="51"/>
        <v>1074514.6615342894</v>
      </c>
    </row>
    <row r="584" spans="7:21" x14ac:dyDescent="0.3">
      <c r="G584" s="26">
        <v>5045</v>
      </c>
      <c r="H584" s="26">
        <v>23.1</v>
      </c>
      <c r="I584" s="26">
        <v>13.8575</v>
      </c>
      <c r="J584" s="29">
        <v>38</v>
      </c>
      <c r="K584" s="29">
        <f t="shared" ref="K584:K608" si="52">IF(AND(I584&gt;I583,I585&gt;I584),(I585-I583)/2*J584*10^-3,0)</f>
        <v>1.7171249999999975E-2</v>
      </c>
      <c r="L584" s="45">
        <f t="shared" si="48"/>
        <v>70975841.483171776</v>
      </c>
      <c r="M584" s="45">
        <f t="shared" si="49"/>
        <v>1218743.9180679116</v>
      </c>
      <c r="O584" s="12" t="s">
        <v>56</v>
      </c>
      <c r="P584" s="3" t="s">
        <v>71</v>
      </c>
      <c r="Q584" s="3">
        <f t="shared" si="50"/>
        <v>5045</v>
      </c>
      <c r="R584" s="3" t="s">
        <v>71</v>
      </c>
      <c r="S584" s="3" t="s">
        <v>73</v>
      </c>
      <c r="T584" s="2" t="s">
        <v>71</v>
      </c>
      <c r="U584" s="23">
        <f t="shared" si="51"/>
        <v>1218743.9180679116</v>
      </c>
    </row>
    <row r="585" spans="7:21" x14ac:dyDescent="0.3">
      <c r="G585" s="26">
        <v>5046</v>
      </c>
      <c r="H585" s="26">
        <v>23.1</v>
      </c>
      <c r="I585" s="26">
        <v>14.309374999999999</v>
      </c>
      <c r="J585" s="29">
        <v>38</v>
      </c>
      <c r="K585" s="29">
        <f t="shared" si="52"/>
        <v>1.7171250000000009E-2</v>
      </c>
      <c r="L585" s="45">
        <f t="shared" si="48"/>
        <v>79375303.172543526</v>
      </c>
      <c r="M585" s="45">
        <f t="shared" si="49"/>
        <v>1362973.1746015388</v>
      </c>
      <c r="O585" s="12" t="s">
        <v>56</v>
      </c>
      <c r="P585" s="3" t="s">
        <v>71</v>
      </c>
      <c r="Q585" s="3">
        <f t="shared" si="50"/>
        <v>5046</v>
      </c>
      <c r="R585" s="3" t="s">
        <v>71</v>
      </c>
      <c r="S585" s="3" t="s">
        <v>73</v>
      </c>
      <c r="T585" s="2" t="s">
        <v>71</v>
      </c>
      <c r="U585" s="23">
        <f t="shared" si="51"/>
        <v>1362973.1746015388</v>
      </c>
    </row>
    <row r="586" spans="7:21" x14ac:dyDescent="0.3">
      <c r="G586" s="26">
        <v>5047</v>
      </c>
      <c r="H586" s="26">
        <v>23.1</v>
      </c>
      <c r="I586" s="26">
        <v>14.76125</v>
      </c>
      <c r="J586" s="29">
        <v>38</v>
      </c>
      <c r="K586" s="29">
        <f t="shared" si="52"/>
        <v>1.7171250000000009E-2</v>
      </c>
      <c r="L586" s="45">
        <f t="shared" si="48"/>
        <v>87774764.86191532</v>
      </c>
      <c r="M586" s="45">
        <f t="shared" si="49"/>
        <v>1507202.4311351643</v>
      </c>
      <c r="O586" s="12" t="s">
        <v>56</v>
      </c>
      <c r="P586" s="3" t="s">
        <v>71</v>
      </c>
      <c r="Q586" s="3">
        <f t="shared" si="50"/>
        <v>5047</v>
      </c>
      <c r="R586" s="3" t="s">
        <v>71</v>
      </c>
      <c r="S586" s="3" t="s">
        <v>73</v>
      </c>
      <c r="T586" s="2" t="s">
        <v>71</v>
      </c>
      <c r="U586" s="23">
        <f t="shared" si="51"/>
        <v>1507202.4311351643</v>
      </c>
    </row>
    <row r="587" spans="7:21" x14ac:dyDescent="0.3">
      <c r="G587" s="26">
        <v>5048</v>
      </c>
      <c r="H587" s="26">
        <v>23.1</v>
      </c>
      <c r="I587" s="26">
        <v>15.213125</v>
      </c>
      <c r="J587" s="29">
        <v>38</v>
      </c>
      <c r="K587" s="29">
        <f t="shared" si="52"/>
        <v>1.7171249999999975E-2</v>
      </c>
      <c r="L587" s="45">
        <f t="shared" si="48"/>
        <v>96174226.55128707</v>
      </c>
      <c r="M587" s="45">
        <f t="shared" si="49"/>
        <v>1651431.6876687857</v>
      </c>
      <c r="O587" s="12" t="s">
        <v>56</v>
      </c>
      <c r="P587" s="3" t="s">
        <v>71</v>
      </c>
      <c r="Q587" s="3">
        <f t="shared" si="50"/>
        <v>5048</v>
      </c>
      <c r="R587" s="3" t="s">
        <v>71</v>
      </c>
      <c r="S587" s="3" t="s">
        <v>73</v>
      </c>
      <c r="T587" s="2" t="s">
        <v>71</v>
      </c>
      <c r="U587" s="23">
        <f t="shared" si="51"/>
        <v>1651431.6876687857</v>
      </c>
    </row>
    <row r="588" spans="7:21" x14ac:dyDescent="0.3">
      <c r="G588" s="26">
        <v>5049</v>
      </c>
      <c r="H588" s="26">
        <v>23.1</v>
      </c>
      <c r="I588" s="26">
        <v>15.664999999999999</v>
      </c>
      <c r="J588" s="29">
        <v>38</v>
      </c>
      <c r="K588" s="29">
        <f t="shared" si="52"/>
        <v>1.7171250000000009E-2</v>
      </c>
      <c r="L588" s="45">
        <f t="shared" si="48"/>
        <v>104573688.24065882</v>
      </c>
      <c r="M588" s="45">
        <f t="shared" si="49"/>
        <v>1795660.9442024138</v>
      </c>
      <c r="O588" s="12" t="s">
        <v>56</v>
      </c>
      <c r="P588" s="3" t="s">
        <v>71</v>
      </c>
      <c r="Q588" s="3">
        <f t="shared" si="50"/>
        <v>5049</v>
      </c>
      <c r="R588" s="3" t="s">
        <v>71</v>
      </c>
      <c r="S588" s="3" t="s">
        <v>73</v>
      </c>
      <c r="T588" s="2" t="s">
        <v>71</v>
      </c>
      <c r="U588" s="23">
        <f t="shared" si="51"/>
        <v>1795660.9442024138</v>
      </c>
    </row>
    <row r="589" spans="7:21" x14ac:dyDescent="0.3">
      <c r="G589" s="26">
        <v>5050</v>
      </c>
      <c r="H589" s="26">
        <v>23.1</v>
      </c>
      <c r="I589" s="26">
        <v>16.116875</v>
      </c>
      <c r="J589" s="29">
        <v>38</v>
      </c>
      <c r="K589" s="29">
        <f t="shared" si="52"/>
        <v>1.7171250000000044E-2</v>
      </c>
      <c r="L589" s="45">
        <f t="shared" si="48"/>
        <v>112973149.9300306</v>
      </c>
      <c r="M589" s="45">
        <f t="shared" si="49"/>
        <v>1939890.2007360428</v>
      </c>
      <c r="O589" s="12" t="s">
        <v>56</v>
      </c>
      <c r="P589" s="3" t="s">
        <v>71</v>
      </c>
      <c r="Q589" s="3">
        <f t="shared" si="50"/>
        <v>5050</v>
      </c>
      <c r="R589" s="3" t="s">
        <v>71</v>
      </c>
      <c r="S589" s="3" t="s">
        <v>73</v>
      </c>
      <c r="T589" s="2" t="s">
        <v>71</v>
      </c>
      <c r="U589" s="23">
        <f t="shared" si="51"/>
        <v>1939890.2007360428</v>
      </c>
    </row>
    <row r="590" spans="7:21" x14ac:dyDescent="0.3">
      <c r="G590" s="26">
        <v>5051</v>
      </c>
      <c r="H590" s="26">
        <v>23.1</v>
      </c>
      <c r="I590" s="26">
        <v>16.568750000000001</v>
      </c>
      <c r="J590" s="29">
        <v>38</v>
      </c>
      <c r="K590" s="29">
        <f t="shared" si="52"/>
        <v>1.7171249999999975E-2</v>
      </c>
      <c r="L590" s="45">
        <f t="shared" si="48"/>
        <v>121372611.61940239</v>
      </c>
      <c r="M590" s="45">
        <f t="shared" si="49"/>
        <v>2084119.4572696602</v>
      </c>
      <c r="O590" s="12" t="s">
        <v>56</v>
      </c>
      <c r="P590" s="3" t="s">
        <v>71</v>
      </c>
      <c r="Q590" s="3">
        <f t="shared" si="50"/>
        <v>5051</v>
      </c>
      <c r="R590" s="3" t="s">
        <v>71</v>
      </c>
      <c r="S590" s="3" t="s">
        <v>73</v>
      </c>
      <c r="T590" s="2" t="s">
        <v>71</v>
      </c>
      <c r="U590" s="23">
        <f t="shared" si="51"/>
        <v>2084119.4572696602</v>
      </c>
    </row>
    <row r="591" spans="7:21" x14ac:dyDescent="0.3">
      <c r="G591" s="26">
        <v>5052</v>
      </c>
      <c r="H591" s="26">
        <v>23.1</v>
      </c>
      <c r="I591" s="26">
        <v>17.020624999999999</v>
      </c>
      <c r="J591" s="29">
        <v>38</v>
      </c>
      <c r="K591" s="29">
        <f t="shared" si="52"/>
        <v>1.7171249999999975E-2</v>
      </c>
      <c r="L591" s="45">
        <f t="shared" si="48"/>
        <v>129772073.30877411</v>
      </c>
      <c r="M591" s="45">
        <f t="shared" si="49"/>
        <v>2228348.7138032843</v>
      </c>
      <c r="O591" s="12" t="s">
        <v>56</v>
      </c>
      <c r="P591" s="3" t="s">
        <v>71</v>
      </c>
      <c r="Q591" s="3">
        <f t="shared" si="50"/>
        <v>5052</v>
      </c>
      <c r="R591" s="3" t="s">
        <v>71</v>
      </c>
      <c r="S591" s="3" t="s">
        <v>73</v>
      </c>
      <c r="T591" s="2" t="s">
        <v>71</v>
      </c>
      <c r="U591" s="23">
        <f t="shared" si="51"/>
        <v>2228348.7138032843</v>
      </c>
    </row>
    <row r="592" spans="7:21" x14ac:dyDescent="0.3">
      <c r="G592" s="26">
        <v>5053</v>
      </c>
      <c r="H592" s="26">
        <v>23.1</v>
      </c>
      <c r="I592" s="26">
        <v>17.4725</v>
      </c>
      <c r="J592" s="29">
        <v>38</v>
      </c>
      <c r="K592" s="29">
        <f t="shared" si="52"/>
        <v>1.7171250000000044E-2</v>
      </c>
      <c r="L592" s="45">
        <f t="shared" si="48"/>
        <v>138171534.99814591</v>
      </c>
      <c r="M592" s="45">
        <f t="shared" si="49"/>
        <v>2372577.9703369192</v>
      </c>
      <c r="O592" s="12" t="s">
        <v>56</v>
      </c>
      <c r="P592" s="3" t="s">
        <v>71</v>
      </c>
      <c r="Q592" s="3">
        <f t="shared" si="50"/>
        <v>5053</v>
      </c>
      <c r="R592" s="3" t="s">
        <v>71</v>
      </c>
      <c r="S592" s="3" t="s">
        <v>73</v>
      </c>
      <c r="T592" s="2" t="s">
        <v>71</v>
      </c>
      <c r="U592" s="23">
        <f t="shared" si="51"/>
        <v>2372577.9703369192</v>
      </c>
    </row>
    <row r="593" spans="7:21" x14ac:dyDescent="0.3">
      <c r="G593" s="26">
        <v>5054</v>
      </c>
      <c r="H593" s="26">
        <v>23.1</v>
      </c>
      <c r="I593" s="26">
        <v>17.924375000000001</v>
      </c>
      <c r="J593" s="29">
        <v>38</v>
      </c>
      <c r="K593" s="29">
        <f t="shared" si="52"/>
        <v>1.7171249999999975E-2</v>
      </c>
      <c r="L593" s="45">
        <f t="shared" si="48"/>
        <v>146570996.68751767</v>
      </c>
      <c r="M593" s="45">
        <f t="shared" si="49"/>
        <v>2516807.226870534</v>
      </c>
      <c r="O593" s="12" t="s">
        <v>56</v>
      </c>
      <c r="P593" s="3" t="s">
        <v>71</v>
      </c>
      <c r="Q593" s="3">
        <f t="shared" si="50"/>
        <v>5054</v>
      </c>
      <c r="R593" s="3" t="s">
        <v>71</v>
      </c>
      <c r="S593" s="3" t="s">
        <v>73</v>
      </c>
      <c r="T593" s="2" t="s">
        <v>71</v>
      </c>
      <c r="U593" s="23">
        <f t="shared" si="51"/>
        <v>2516807.226870534</v>
      </c>
    </row>
    <row r="594" spans="7:21" x14ac:dyDescent="0.3">
      <c r="G594" s="26">
        <v>5055</v>
      </c>
      <c r="H594" s="26">
        <v>23.1</v>
      </c>
      <c r="I594" s="26">
        <v>18.376249999999999</v>
      </c>
      <c r="J594" s="29">
        <v>38</v>
      </c>
      <c r="K594" s="29">
        <f t="shared" si="52"/>
        <v>1.7171249999999975E-2</v>
      </c>
      <c r="L594" s="45">
        <f t="shared" si="48"/>
        <v>154970458.37688941</v>
      </c>
      <c r="M594" s="45">
        <f t="shared" si="49"/>
        <v>2661036.4834041581</v>
      </c>
      <c r="O594" s="12" t="s">
        <v>56</v>
      </c>
      <c r="P594" s="3" t="s">
        <v>71</v>
      </c>
      <c r="Q594" s="3">
        <f t="shared" si="50"/>
        <v>5055</v>
      </c>
      <c r="R594" s="3" t="s">
        <v>71</v>
      </c>
      <c r="S594" s="3" t="s">
        <v>73</v>
      </c>
      <c r="T594" s="2" t="s">
        <v>71</v>
      </c>
      <c r="U594" s="23">
        <f t="shared" si="51"/>
        <v>2661036.4834041581</v>
      </c>
    </row>
    <row r="595" spans="7:21" x14ac:dyDescent="0.3">
      <c r="G595" s="26">
        <v>5056</v>
      </c>
      <c r="H595" s="26">
        <v>23.1</v>
      </c>
      <c r="I595" s="26">
        <v>18.828125</v>
      </c>
      <c r="J595" s="29">
        <v>38</v>
      </c>
      <c r="K595" s="29">
        <f t="shared" si="52"/>
        <v>1.7171250000000044E-2</v>
      </c>
      <c r="L595" s="45">
        <f t="shared" si="48"/>
        <v>163369920.06626117</v>
      </c>
      <c r="M595" s="45">
        <f t="shared" si="49"/>
        <v>2805265.7399377944</v>
      </c>
      <c r="O595" s="12" t="s">
        <v>56</v>
      </c>
      <c r="P595" s="3" t="s">
        <v>71</v>
      </c>
      <c r="Q595" s="3">
        <f t="shared" si="50"/>
        <v>5056</v>
      </c>
      <c r="R595" s="3" t="s">
        <v>71</v>
      </c>
      <c r="S595" s="3" t="s">
        <v>73</v>
      </c>
      <c r="T595" s="2" t="s">
        <v>71</v>
      </c>
      <c r="U595" s="23">
        <f t="shared" si="51"/>
        <v>2805265.7399377944</v>
      </c>
    </row>
    <row r="596" spans="7:21" x14ac:dyDescent="0.3">
      <c r="G596" s="26">
        <v>5032</v>
      </c>
      <c r="H596" s="26">
        <v>23.1</v>
      </c>
      <c r="I596" s="26">
        <v>19.28</v>
      </c>
      <c r="J596" s="29">
        <v>38</v>
      </c>
      <c r="K596" s="29">
        <f t="shared" si="52"/>
        <v>1.7183125000000032E-2</v>
      </c>
      <c r="L596" s="45">
        <f t="shared" si="48"/>
        <v>171769381.75563297</v>
      </c>
      <c r="M596" s="45">
        <f t="shared" si="49"/>
        <v>2951534.7578797662</v>
      </c>
      <c r="O596" s="12" t="s">
        <v>56</v>
      </c>
      <c r="P596" s="3" t="s">
        <v>71</v>
      </c>
      <c r="Q596" s="3">
        <f t="shared" si="50"/>
        <v>5032</v>
      </c>
      <c r="R596" s="3" t="s">
        <v>71</v>
      </c>
      <c r="S596" s="3" t="s">
        <v>73</v>
      </c>
      <c r="T596" s="2" t="s">
        <v>71</v>
      </c>
      <c r="U596" s="23">
        <f t="shared" si="51"/>
        <v>2951534.7578797662</v>
      </c>
    </row>
    <row r="597" spans="7:21" x14ac:dyDescent="0.3">
      <c r="G597" s="26">
        <v>5170</v>
      </c>
      <c r="H597" s="26">
        <v>23.1</v>
      </c>
      <c r="I597" s="26">
        <v>19.732500000000002</v>
      </c>
      <c r="J597" s="29">
        <v>38</v>
      </c>
      <c r="K597" s="29">
        <f t="shared" si="52"/>
        <v>1.7194999999999953E-2</v>
      </c>
      <c r="L597" s="45">
        <f t="shared" si="48"/>
        <v>180180460.9577148</v>
      </c>
      <c r="M597" s="45">
        <f t="shared" si="49"/>
        <v>3098203.0261678975</v>
      </c>
      <c r="O597" s="12" t="s">
        <v>56</v>
      </c>
      <c r="P597" s="3" t="s">
        <v>71</v>
      </c>
      <c r="Q597" s="3">
        <f t="shared" si="50"/>
        <v>5170</v>
      </c>
      <c r="R597" s="3" t="s">
        <v>71</v>
      </c>
      <c r="S597" s="3" t="s">
        <v>73</v>
      </c>
      <c r="T597" s="2" t="s">
        <v>71</v>
      </c>
      <c r="U597" s="23">
        <f t="shared" si="51"/>
        <v>3098203.0261678975</v>
      </c>
    </row>
    <row r="598" spans="7:21" x14ac:dyDescent="0.3">
      <c r="G598" s="26">
        <v>5171</v>
      </c>
      <c r="H598" s="26">
        <v>23.1</v>
      </c>
      <c r="I598" s="26">
        <v>20.184999999999999</v>
      </c>
      <c r="J598" s="29">
        <v>38</v>
      </c>
      <c r="K598" s="29">
        <f t="shared" si="52"/>
        <v>1.7194999999999953E-2</v>
      </c>
      <c r="L598" s="45">
        <f t="shared" si="48"/>
        <v>188591540.15979657</v>
      </c>
      <c r="M598" s="45">
        <f t="shared" si="49"/>
        <v>3242831.5330476933</v>
      </c>
      <c r="O598" s="12" t="s">
        <v>56</v>
      </c>
      <c r="P598" s="3" t="s">
        <v>71</v>
      </c>
      <c r="Q598" s="3">
        <f t="shared" si="50"/>
        <v>5171</v>
      </c>
      <c r="R598" s="3" t="s">
        <v>71</v>
      </c>
      <c r="S598" s="3" t="s">
        <v>73</v>
      </c>
      <c r="T598" s="2" t="s">
        <v>71</v>
      </c>
      <c r="U598" s="23">
        <f t="shared" si="51"/>
        <v>3242831.5330476933</v>
      </c>
    </row>
    <row r="599" spans="7:21" x14ac:dyDescent="0.3">
      <c r="G599" s="26">
        <v>5172</v>
      </c>
      <c r="H599" s="26">
        <v>23.1</v>
      </c>
      <c r="I599" s="26">
        <v>20.637499999999999</v>
      </c>
      <c r="J599" s="29">
        <v>38</v>
      </c>
      <c r="K599" s="29">
        <f t="shared" si="52"/>
        <v>1.7195000000000023E-2</v>
      </c>
      <c r="L599" s="45">
        <f t="shared" si="48"/>
        <v>197002619.3618784</v>
      </c>
      <c r="M599" s="45">
        <f t="shared" si="49"/>
        <v>3387460.0399275036</v>
      </c>
      <c r="O599" s="12" t="s">
        <v>56</v>
      </c>
      <c r="P599" s="3" t="s">
        <v>71</v>
      </c>
      <c r="Q599" s="3">
        <f t="shared" si="50"/>
        <v>5172</v>
      </c>
      <c r="R599" s="3" t="s">
        <v>71</v>
      </c>
      <c r="S599" s="3" t="s">
        <v>73</v>
      </c>
      <c r="T599" s="2" t="s">
        <v>71</v>
      </c>
      <c r="U599" s="23">
        <f t="shared" si="51"/>
        <v>3387460.0399275036</v>
      </c>
    </row>
    <row r="600" spans="7:21" x14ac:dyDescent="0.3">
      <c r="G600" s="26">
        <v>5173</v>
      </c>
      <c r="H600" s="26">
        <v>23.1</v>
      </c>
      <c r="I600" s="26">
        <v>21.09</v>
      </c>
      <c r="J600" s="29">
        <v>38</v>
      </c>
      <c r="K600" s="29">
        <f t="shared" si="52"/>
        <v>1.7195000000000023E-2</v>
      </c>
      <c r="L600" s="45">
        <f t="shared" si="48"/>
        <v>205413698.56396022</v>
      </c>
      <c r="M600" s="45">
        <f t="shared" si="49"/>
        <v>3532088.5468073008</v>
      </c>
      <c r="O600" s="12" t="s">
        <v>56</v>
      </c>
      <c r="P600" s="3" t="s">
        <v>71</v>
      </c>
      <c r="Q600" s="3">
        <f t="shared" si="50"/>
        <v>5173</v>
      </c>
      <c r="R600" s="3" t="s">
        <v>71</v>
      </c>
      <c r="S600" s="3" t="s">
        <v>73</v>
      </c>
      <c r="T600" s="2" t="s">
        <v>71</v>
      </c>
      <c r="U600" s="23">
        <f t="shared" si="51"/>
        <v>3532088.5468073008</v>
      </c>
    </row>
    <row r="601" spans="7:21" x14ac:dyDescent="0.3">
      <c r="G601" s="26">
        <v>5174</v>
      </c>
      <c r="H601" s="26">
        <v>23.1</v>
      </c>
      <c r="I601" s="26">
        <v>21.5425</v>
      </c>
      <c r="J601" s="29">
        <v>38</v>
      </c>
      <c r="K601" s="29">
        <f t="shared" si="52"/>
        <v>1.7195000000000023E-2</v>
      </c>
      <c r="L601" s="45">
        <f t="shared" si="48"/>
        <v>213824777.76604205</v>
      </c>
      <c r="M601" s="45">
        <f t="shared" si="49"/>
        <v>3676717.053687098</v>
      </c>
      <c r="O601" s="12" t="s">
        <v>56</v>
      </c>
      <c r="P601" s="3" t="s">
        <v>71</v>
      </c>
      <c r="Q601" s="3">
        <f t="shared" si="50"/>
        <v>5174</v>
      </c>
      <c r="R601" s="3" t="s">
        <v>71</v>
      </c>
      <c r="S601" s="3" t="s">
        <v>73</v>
      </c>
      <c r="T601" s="2" t="s">
        <v>71</v>
      </c>
      <c r="U601" s="23">
        <f t="shared" si="51"/>
        <v>3676717.053687098</v>
      </c>
    </row>
    <row r="602" spans="7:21" x14ac:dyDescent="0.3">
      <c r="G602" s="26">
        <v>5175</v>
      </c>
      <c r="H602" s="26">
        <v>23.1</v>
      </c>
      <c r="I602" s="26">
        <v>21.995000000000001</v>
      </c>
      <c r="J602" s="29">
        <v>38</v>
      </c>
      <c r="K602" s="29">
        <f t="shared" si="52"/>
        <v>1.7195000000000023E-2</v>
      </c>
      <c r="L602" s="45">
        <f t="shared" si="48"/>
        <v>222235856.96812388</v>
      </c>
      <c r="M602" s="45">
        <f t="shared" si="49"/>
        <v>3821345.5605668952</v>
      </c>
      <c r="O602" s="12" t="s">
        <v>56</v>
      </c>
      <c r="P602" s="3" t="s">
        <v>71</v>
      </c>
      <c r="Q602" s="3">
        <f t="shared" si="50"/>
        <v>5175</v>
      </c>
      <c r="R602" s="3" t="s">
        <v>71</v>
      </c>
      <c r="S602" s="3" t="s">
        <v>73</v>
      </c>
      <c r="T602" s="2" t="s">
        <v>71</v>
      </c>
      <c r="U602" s="23">
        <f t="shared" si="51"/>
        <v>3821345.5605668952</v>
      </c>
    </row>
    <row r="603" spans="7:21" x14ac:dyDescent="0.3">
      <c r="G603" s="26">
        <v>5176</v>
      </c>
      <c r="H603" s="26">
        <v>23.1</v>
      </c>
      <c r="I603" s="26">
        <v>22.447500000000002</v>
      </c>
      <c r="J603" s="29">
        <v>38</v>
      </c>
      <c r="K603" s="29">
        <f t="shared" si="52"/>
        <v>1.7194999999999953E-2</v>
      </c>
      <c r="L603" s="45">
        <f t="shared" si="48"/>
        <v>230646936.17020574</v>
      </c>
      <c r="M603" s="45">
        <f t="shared" si="49"/>
        <v>3965974.067446677</v>
      </c>
      <c r="O603" s="12" t="s">
        <v>56</v>
      </c>
      <c r="P603" s="3" t="s">
        <v>71</v>
      </c>
      <c r="Q603" s="3">
        <f t="shared" si="50"/>
        <v>5176</v>
      </c>
      <c r="R603" s="3" t="s">
        <v>71</v>
      </c>
      <c r="S603" s="3" t="s">
        <v>73</v>
      </c>
      <c r="T603" s="2" t="s">
        <v>71</v>
      </c>
      <c r="U603" s="23">
        <f t="shared" si="51"/>
        <v>3965974.067446677</v>
      </c>
    </row>
    <row r="604" spans="7:21" x14ac:dyDescent="0.3">
      <c r="G604" s="26">
        <v>5160</v>
      </c>
      <c r="H604" s="26">
        <v>23.1</v>
      </c>
      <c r="I604" s="26">
        <v>22.9</v>
      </c>
      <c r="J604" s="29">
        <v>38</v>
      </c>
      <c r="K604" s="29">
        <f t="shared" si="52"/>
        <v>1.4297499999999958E-2</v>
      </c>
      <c r="L604" s="45">
        <f t="shared" si="48"/>
        <v>239058015.37228748</v>
      </c>
      <c r="M604" s="45">
        <f t="shared" si="49"/>
        <v>3417931.9747852702</v>
      </c>
      <c r="O604" s="12" t="s">
        <v>56</v>
      </c>
      <c r="P604" s="3" t="s">
        <v>71</v>
      </c>
      <c r="Q604" s="3">
        <f t="shared" si="50"/>
        <v>5160</v>
      </c>
      <c r="R604" s="3" t="s">
        <v>71</v>
      </c>
      <c r="S604" s="3" t="s">
        <v>73</v>
      </c>
      <c r="T604" s="2" t="s">
        <v>71</v>
      </c>
      <c r="U604" s="23">
        <f t="shared" si="51"/>
        <v>3417931.9747852702</v>
      </c>
    </row>
    <row r="605" spans="7:21" x14ac:dyDescent="0.3">
      <c r="G605" s="26">
        <v>5234</v>
      </c>
      <c r="H605" s="26">
        <v>23.1</v>
      </c>
      <c r="I605" s="26">
        <v>23.2</v>
      </c>
      <c r="J605" s="29">
        <v>38</v>
      </c>
      <c r="K605" s="29">
        <f t="shared" si="52"/>
        <v>1.1400000000000026E-2</v>
      </c>
      <c r="L605" s="45">
        <f t="shared" si="48"/>
        <v>244634421.47311524</v>
      </c>
      <c r="M605" s="45">
        <f t="shared" si="49"/>
        <v>2788832.40479352</v>
      </c>
      <c r="O605" s="12" t="s">
        <v>56</v>
      </c>
      <c r="P605" s="3" t="s">
        <v>71</v>
      </c>
      <c r="Q605" s="3">
        <f t="shared" si="50"/>
        <v>5234</v>
      </c>
      <c r="R605" s="3" t="s">
        <v>71</v>
      </c>
      <c r="S605" s="3" t="s">
        <v>73</v>
      </c>
      <c r="T605" s="2" t="s">
        <v>71</v>
      </c>
      <c r="U605" s="23">
        <f t="shared" si="51"/>
        <v>2788832.40479352</v>
      </c>
    </row>
    <row r="606" spans="7:21" x14ac:dyDescent="0.3">
      <c r="G606" s="26">
        <v>5235</v>
      </c>
      <c r="H606" s="26">
        <v>23.1</v>
      </c>
      <c r="I606" s="26">
        <v>23.5</v>
      </c>
      <c r="J606" s="29">
        <v>38</v>
      </c>
      <c r="K606" s="29">
        <f t="shared" si="52"/>
        <v>1.1400000000000026E-2</v>
      </c>
      <c r="L606" s="45">
        <f t="shared" si="48"/>
        <v>250210827.57394299</v>
      </c>
      <c r="M606" s="45">
        <f t="shared" si="49"/>
        <v>2852403.4343429566</v>
      </c>
      <c r="O606" s="12" t="s">
        <v>56</v>
      </c>
      <c r="P606" s="3" t="s">
        <v>71</v>
      </c>
      <c r="Q606" s="3">
        <f t="shared" si="50"/>
        <v>5235</v>
      </c>
      <c r="R606" s="3" t="s">
        <v>71</v>
      </c>
      <c r="S606" s="3" t="s">
        <v>73</v>
      </c>
      <c r="T606" s="2" t="s">
        <v>71</v>
      </c>
      <c r="U606" s="23">
        <f t="shared" si="51"/>
        <v>2852403.4343429566</v>
      </c>
    </row>
    <row r="607" spans="7:21" x14ac:dyDescent="0.3">
      <c r="G607" s="26">
        <v>5236</v>
      </c>
      <c r="H607" s="26">
        <v>23.1</v>
      </c>
      <c r="I607" s="26">
        <v>23.8</v>
      </c>
      <c r="J607" s="29">
        <v>38</v>
      </c>
      <c r="K607" s="29">
        <f t="shared" si="52"/>
        <v>1.1400000000000026E-2</v>
      </c>
      <c r="L607" s="45">
        <f t="shared" si="48"/>
        <v>255787233.67477071</v>
      </c>
      <c r="M607" s="45">
        <f t="shared" si="49"/>
        <v>2915974.4638923928</v>
      </c>
      <c r="O607" s="12" t="s">
        <v>56</v>
      </c>
      <c r="P607" s="3" t="s">
        <v>71</v>
      </c>
      <c r="Q607" s="3">
        <f t="shared" si="50"/>
        <v>5236</v>
      </c>
      <c r="R607" s="3" t="s">
        <v>71</v>
      </c>
      <c r="S607" s="3" t="s">
        <v>73</v>
      </c>
      <c r="T607" s="2" t="s">
        <v>71</v>
      </c>
      <c r="U607" s="23">
        <f t="shared" si="51"/>
        <v>2915974.4638923928</v>
      </c>
    </row>
    <row r="608" spans="7:21" x14ac:dyDescent="0.3">
      <c r="G608" s="26">
        <v>5224</v>
      </c>
      <c r="H608" s="26">
        <v>23.1</v>
      </c>
      <c r="I608" s="26">
        <v>24.1</v>
      </c>
      <c r="J608" s="29">
        <v>38</v>
      </c>
      <c r="K608" s="29">
        <f t="shared" si="52"/>
        <v>0</v>
      </c>
      <c r="L608" s="45">
        <f t="shared" si="48"/>
        <v>261363639.77559847</v>
      </c>
      <c r="M608" s="45">
        <f t="shared" si="49"/>
        <v>0</v>
      </c>
      <c r="O608" s="12" t="s">
        <v>56</v>
      </c>
      <c r="P608" s="3" t="s">
        <v>71</v>
      </c>
      <c r="Q608" s="3">
        <f t="shared" si="50"/>
        <v>5224</v>
      </c>
      <c r="R608" s="3" t="s">
        <v>71</v>
      </c>
      <c r="S608" s="3" t="s">
        <v>73</v>
      </c>
      <c r="T608" s="2" t="s">
        <v>71</v>
      </c>
      <c r="U608" s="23">
        <f t="shared" si="51"/>
        <v>0</v>
      </c>
    </row>
    <row r="609" spans="6:21" x14ac:dyDescent="0.3">
      <c r="F609" s="28" t="s">
        <v>47</v>
      </c>
      <c r="G609" s="26">
        <v>809</v>
      </c>
      <c r="H609" s="26">
        <v>-23.1</v>
      </c>
      <c r="I609" s="26">
        <v>24.1</v>
      </c>
      <c r="J609" s="29">
        <v>36</v>
      </c>
      <c r="K609" s="29">
        <v>0</v>
      </c>
      <c r="L609" s="45">
        <f t="shared" si="48"/>
        <v>261363639.77559847</v>
      </c>
      <c r="M609" s="45">
        <f t="shared" si="49"/>
        <v>0</v>
      </c>
      <c r="O609" s="12" t="s">
        <v>56</v>
      </c>
      <c r="P609" s="3" t="s">
        <v>71</v>
      </c>
      <c r="Q609" s="3">
        <f t="shared" si="50"/>
        <v>809</v>
      </c>
      <c r="R609" s="3" t="s">
        <v>71</v>
      </c>
      <c r="S609" s="3" t="s">
        <v>73</v>
      </c>
      <c r="T609" s="2" t="s">
        <v>71</v>
      </c>
      <c r="U609" s="23">
        <f t="shared" si="51"/>
        <v>0</v>
      </c>
    </row>
    <row r="610" spans="6:21" x14ac:dyDescent="0.3">
      <c r="G610" s="26">
        <v>2273</v>
      </c>
      <c r="H610" s="26">
        <v>-22.8</v>
      </c>
      <c r="I610" s="26">
        <v>24.1</v>
      </c>
      <c r="J610" s="29">
        <v>36</v>
      </c>
      <c r="K610" s="29">
        <f>(H611-H609)/2*J610*10^-3</f>
        <v>1.0800000000000027E-2</v>
      </c>
      <c r="L610" s="45">
        <f t="shared" si="48"/>
        <v>261363639.77559847</v>
      </c>
      <c r="M610" s="45">
        <f t="shared" si="49"/>
        <v>2822727.3095764704</v>
      </c>
      <c r="O610" s="12" t="s">
        <v>56</v>
      </c>
      <c r="P610" s="3" t="s">
        <v>71</v>
      </c>
      <c r="Q610" s="3">
        <f t="shared" si="50"/>
        <v>2273</v>
      </c>
      <c r="R610" s="3" t="s">
        <v>71</v>
      </c>
      <c r="S610" s="3" t="s">
        <v>73</v>
      </c>
      <c r="T610" s="2" t="s">
        <v>71</v>
      </c>
      <c r="U610" s="23">
        <f t="shared" si="51"/>
        <v>2822727.3095764704</v>
      </c>
    </row>
    <row r="611" spans="6:21" x14ac:dyDescent="0.3">
      <c r="G611" s="26">
        <v>2272</v>
      </c>
      <c r="H611" s="26">
        <v>-22.5</v>
      </c>
      <c r="I611" s="26">
        <v>24.1</v>
      </c>
      <c r="J611" s="29">
        <v>36</v>
      </c>
      <c r="K611" s="29">
        <f t="shared" ref="K611:K674" si="53">(H612-H610)/2*J611*10^-3</f>
        <v>1.0800000000000027E-2</v>
      </c>
      <c r="L611" s="45">
        <f t="shared" si="48"/>
        <v>261363639.77559847</v>
      </c>
      <c r="M611" s="45">
        <f t="shared" si="49"/>
        <v>2822727.3095764704</v>
      </c>
      <c r="O611" s="12" t="s">
        <v>56</v>
      </c>
      <c r="P611" s="3" t="s">
        <v>71</v>
      </c>
      <c r="Q611" s="3">
        <f t="shared" si="50"/>
        <v>2272</v>
      </c>
      <c r="R611" s="3" t="s">
        <v>71</v>
      </c>
      <c r="S611" s="3" t="s">
        <v>73</v>
      </c>
      <c r="T611" s="2" t="s">
        <v>71</v>
      </c>
      <c r="U611" s="23">
        <f t="shared" si="51"/>
        <v>2822727.3095764704</v>
      </c>
    </row>
    <row r="612" spans="6:21" x14ac:dyDescent="0.3">
      <c r="G612" s="26">
        <v>2271</v>
      </c>
      <c r="H612" s="26">
        <v>-22.2</v>
      </c>
      <c r="I612" s="26">
        <v>24.1</v>
      </c>
      <c r="J612" s="29">
        <v>36</v>
      </c>
      <c r="K612" s="29">
        <f t="shared" si="53"/>
        <v>1.0800000000000027E-2</v>
      </c>
      <c r="L612" s="45">
        <f t="shared" si="48"/>
        <v>261363639.77559847</v>
      </c>
      <c r="M612" s="45">
        <f t="shared" si="49"/>
        <v>2822727.3095764704</v>
      </c>
      <c r="O612" s="12" t="s">
        <v>56</v>
      </c>
      <c r="P612" s="3" t="s">
        <v>71</v>
      </c>
      <c r="Q612" s="3">
        <f t="shared" si="50"/>
        <v>2271</v>
      </c>
      <c r="R612" s="3" t="s">
        <v>71</v>
      </c>
      <c r="S612" s="3" t="s">
        <v>73</v>
      </c>
      <c r="T612" s="2" t="s">
        <v>71</v>
      </c>
      <c r="U612" s="23">
        <f t="shared" si="51"/>
        <v>2822727.3095764704</v>
      </c>
    </row>
    <row r="613" spans="6:21" x14ac:dyDescent="0.3">
      <c r="G613" s="26">
        <v>2270</v>
      </c>
      <c r="H613" s="26">
        <v>-21.9</v>
      </c>
      <c r="I613" s="26">
        <v>24.1</v>
      </c>
      <c r="J613" s="29">
        <v>36</v>
      </c>
      <c r="K613" s="29">
        <f t="shared" si="53"/>
        <v>1.4099999999399999E-2</v>
      </c>
      <c r="L613" s="45">
        <f t="shared" si="48"/>
        <v>261363639.77559847</v>
      </c>
      <c r="M613" s="45">
        <f t="shared" si="49"/>
        <v>3685227.3206791198</v>
      </c>
      <c r="O613" s="12" t="s">
        <v>56</v>
      </c>
      <c r="P613" s="3" t="s">
        <v>71</v>
      </c>
      <c r="Q613" s="3">
        <f t="shared" si="50"/>
        <v>2270</v>
      </c>
      <c r="R613" s="3" t="s">
        <v>71</v>
      </c>
      <c r="S613" s="3" t="s">
        <v>73</v>
      </c>
      <c r="T613" s="2" t="s">
        <v>71</v>
      </c>
      <c r="U613" s="23">
        <f t="shared" si="51"/>
        <v>3685227.3206791198</v>
      </c>
    </row>
    <row r="614" spans="6:21" x14ac:dyDescent="0.3">
      <c r="G614" s="26">
        <v>2314</v>
      </c>
      <c r="H614" s="26">
        <v>-21.416666666699999</v>
      </c>
      <c r="I614" s="26">
        <v>24.1</v>
      </c>
      <c r="J614" s="29">
        <v>36</v>
      </c>
      <c r="K614" s="29">
        <f t="shared" si="53"/>
        <v>1.7400000000600001E-2</v>
      </c>
      <c r="L614" s="45">
        <f t="shared" si="48"/>
        <v>261363639.77559847</v>
      </c>
      <c r="M614" s="45">
        <f t="shared" si="49"/>
        <v>4547727.3322522314</v>
      </c>
      <c r="O614" s="12" t="s">
        <v>56</v>
      </c>
      <c r="P614" s="3" t="s">
        <v>71</v>
      </c>
      <c r="Q614" s="3">
        <f t="shared" si="50"/>
        <v>2314</v>
      </c>
      <c r="R614" s="3" t="s">
        <v>71</v>
      </c>
      <c r="S614" s="3" t="s">
        <v>73</v>
      </c>
      <c r="T614" s="2" t="s">
        <v>71</v>
      </c>
      <c r="U614" s="23">
        <f t="shared" si="51"/>
        <v>4547727.3322522314</v>
      </c>
    </row>
    <row r="615" spans="6:21" x14ac:dyDescent="0.3">
      <c r="G615" s="26">
        <v>2313</v>
      </c>
      <c r="H615" s="26">
        <v>-20.933333333299998</v>
      </c>
      <c r="I615" s="26">
        <v>24.1</v>
      </c>
      <c r="J615" s="29">
        <v>36</v>
      </c>
      <c r="K615" s="29">
        <f t="shared" si="53"/>
        <v>1.7400000000600001E-2</v>
      </c>
      <c r="L615" s="45">
        <f t="shared" si="48"/>
        <v>261363639.77559847</v>
      </c>
      <c r="M615" s="45">
        <f t="shared" si="49"/>
        <v>4547727.3322522314</v>
      </c>
      <c r="O615" s="12" t="s">
        <v>56</v>
      </c>
      <c r="P615" s="3" t="s">
        <v>71</v>
      </c>
      <c r="Q615" s="3">
        <f t="shared" si="50"/>
        <v>2313</v>
      </c>
      <c r="R615" s="3" t="s">
        <v>71</v>
      </c>
      <c r="S615" s="3" t="s">
        <v>73</v>
      </c>
      <c r="T615" s="2" t="s">
        <v>71</v>
      </c>
      <c r="U615" s="23">
        <f t="shared" si="51"/>
        <v>4547727.3322522314</v>
      </c>
    </row>
    <row r="616" spans="6:21" x14ac:dyDescent="0.3">
      <c r="G616" s="26">
        <v>2312</v>
      </c>
      <c r="H616" s="26">
        <v>-20.45</v>
      </c>
      <c r="I616" s="26">
        <v>24.1</v>
      </c>
      <c r="J616" s="29">
        <v>36</v>
      </c>
      <c r="K616" s="29">
        <f t="shared" si="53"/>
        <v>1.7399999998799969E-2</v>
      </c>
      <c r="L616" s="45">
        <f t="shared" si="48"/>
        <v>261363639.77559847</v>
      </c>
      <c r="M616" s="45">
        <f t="shared" si="49"/>
        <v>4547727.3317817692</v>
      </c>
      <c r="O616" s="12" t="s">
        <v>56</v>
      </c>
      <c r="P616" s="3" t="s">
        <v>71</v>
      </c>
      <c r="Q616" s="3">
        <f t="shared" si="50"/>
        <v>2312</v>
      </c>
      <c r="R616" s="3" t="s">
        <v>71</v>
      </c>
      <c r="S616" s="3" t="s">
        <v>73</v>
      </c>
      <c r="T616" s="2" t="s">
        <v>71</v>
      </c>
      <c r="U616" s="23">
        <f t="shared" si="51"/>
        <v>4547727.3317817692</v>
      </c>
    </row>
    <row r="617" spans="6:21" x14ac:dyDescent="0.3">
      <c r="G617" s="26">
        <v>2311</v>
      </c>
      <c r="H617" s="26">
        <v>-19.9666666667</v>
      </c>
      <c r="I617" s="26">
        <v>24.1</v>
      </c>
      <c r="J617" s="29">
        <v>36</v>
      </c>
      <c r="K617" s="29">
        <f t="shared" si="53"/>
        <v>1.7400000000600001E-2</v>
      </c>
      <c r="L617" s="45">
        <f t="shared" si="48"/>
        <v>261363639.77559847</v>
      </c>
      <c r="M617" s="45">
        <f t="shared" si="49"/>
        <v>4547727.3322522314</v>
      </c>
      <c r="O617" s="12" t="s">
        <v>56</v>
      </c>
      <c r="P617" s="3" t="s">
        <v>71</v>
      </c>
      <c r="Q617" s="3">
        <f t="shared" si="50"/>
        <v>2311</v>
      </c>
      <c r="R617" s="3" t="s">
        <v>71</v>
      </c>
      <c r="S617" s="3" t="s">
        <v>73</v>
      </c>
      <c r="T617" s="2" t="s">
        <v>71</v>
      </c>
      <c r="U617" s="23">
        <f t="shared" si="51"/>
        <v>4547727.3322522314</v>
      </c>
    </row>
    <row r="618" spans="6:21" x14ac:dyDescent="0.3">
      <c r="G618" s="26">
        <v>2310</v>
      </c>
      <c r="H618" s="26">
        <v>-19.483333333299999</v>
      </c>
      <c r="I618" s="26">
        <v>24.1</v>
      </c>
      <c r="J618" s="29">
        <v>36</v>
      </c>
      <c r="K618" s="29">
        <f t="shared" si="53"/>
        <v>1.7400000000600001E-2</v>
      </c>
      <c r="L618" s="45">
        <f t="shared" si="48"/>
        <v>261363639.77559847</v>
      </c>
      <c r="M618" s="45">
        <f t="shared" si="49"/>
        <v>4547727.3322522314</v>
      </c>
      <c r="O618" s="12" t="s">
        <v>56</v>
      </c>
      <c r="P618" s="3" t="s">
        <v>71</v>
      </c>
      <c r="Q618" s="3">
        <f t="shared" si="50"/>
        <v>2310</v>
      </c>
      <c r="R618" s="3" t="s">
        <v>71</v>
      </c>
      <c r="S618" s="3" t="s">
        <v>73</v>
      </c>
      <c r="T618" s="2" t="s">
        <v>71</v>
      </c>
      <c r="U618" s="23">
        <f t="shared" si="51"/>
        <v>4547727.3322522314</v>
      </c>
    </row>
    <row r="619" spans="6:21" x14ac:dyDescent="0.3">
      <c r="G619" s="26">
        <v>2309</v>
      </c>
      <c r="H619" s="26">
        <v>-19</v>
      </c>
      <c r="I619" s="26">
        <v>24.1</v>
      </c>
      <c r="J619" s="29">
        <v>36</v>
      </c>
      <c r="K619" s="29">
        <f t="shared" si="53"/>
        <v>1.7399999998799969E-2</v>
      </c>
      <c r="L619" s="45">
        <f t="shared" si="48"/>
        <v>261363639.77559847</v>
      </c>
      <c r="M619" s="45">
        <f t="shared" si="49"/>
        <v>4547727.3317817692</v>
      </c>
      <c r="O619" s="12" t="s">
        <v>56</v>
      </c>
      <c r="P619" s="3" t="s">
        <v>71</v>
      </c>
      <c r="Q619" s="3">
        <f t="shared" si="50"/>
        <v>2309</v>
      </c>
      <c r="R619" s="3" t="s">
        <v>71</v>
      </c>
      <c r="S619" s="3" t="s">
        <v>73</v>
      </c>
      <c r="T619" s="2" t="s">
        <v>71</v>
      </c>
      <c r="U619" s="23">
        <f t="shared" si="51"/>
        <v>4547727.3317817692</v>
      </c>
    </row>
    <row r="620" spans="6:21" x14ac:dyDescent="0.3">
      <c r="G620" s="26">
        <v>2308</v>
      </c>
      <c r="H620" s="26">
        <v>-18.516666666700001</v>
      </c>
      <c r="I620" s="26">
        <v>24.1</v>
      </c>
      <c r="J620" s="29">
        <v>36</v>
      </c>
      <c r="K620" s="29">
        <f t="shared" si="53"/>
        <v>1.7400000000600001E-2</v>
      </c>
      <c r="L620" s="45">
        <f t="shared" si="48"/>
        <v>261363639.77559847</v>
      </c>
      <c r="M620" s="45">
        <f t="shared" si="49"/>
        <v>4547727.3322522314</v>
      </c>
      <c r="O620" s="12" t="s">
        <v>56</v>
      </c>
      <c r="P620" s="3" t="s">
        <v>71</v>
      </c>
      <c r="Q620" s="3">
        <f t="shared" si="50"/>
        <v>2308</v>
      </c>
      <c r="R620" s="3" t="s">
        <v>71</v>
      </c>
      <c r="S620" s="3" t="s">
        <v>73</v>
      </c>
      <c r="T620" s="2" t="s">
        <v>71</v>
      </c>
      <c r="U620" s="23">
        <f t="shared" si="51"/>
        <v>4547727.3322522314</v>
      </c>
    </row>
    <row r="621" spans="6:21" x14ac:dyDescent="0.3">
      <c r="G621" s="26">
        <v>2307</v>
      </c>
      <c r="H621" s="26">
        <v>-18.0333333333</v>
      </c>
      <c r="I621" s="26">
        <v>24.1</v>
      </c>
      <c r="J621" s="29">
        <v>36</v>
      </c>
      <c r="K621" s="29">
        <f t="shared" si="53"/>
        <v>1.7400000000600001E-2</v>
      </c>
      <c r="L621" s="45">
        <f t="shared" si="48"/>
        <v>261363639.77559847</v>
      </c>
      <c r="M621" s="45">
        <f t="shared" si="49"/>
        <v>4547727.3322522314</v>
      </c>
      <c r="O621" s="12" t="s">
        <v>56</v>
      </c>
      <c r="P621" s="3" t="s">
        <v>71</v>
      </c>
      <c r="Q621" s="3">
        <f t="shared" si="50"/>
        <v>2307</v>
      </c>
      <c r="R621" s="3" t="s">
        <v>71</v>
      </c>
      <c r="S621" s="3" t="s">
        <v>73</v>
      </c>
      <c r="T621" s="2" t="s">
        <v>71</v>
      </c>
      <c r="U621" s="23">
        <f t="shared" si="51"/>
        <v>4547727.3322522314</v>
      </c>
    </row>
    <row r="622" spans="6:21" x14ac:dyDescent="0.3">
      <c r="G622" s="26">
        <v>2306</v>
      </c>
      <c r="H622" s="26">
        <v>-17.55</v>
      </c>
      <c r="I622" s="26">
        <v>24.1</v>
      </c>
      <c r="J622" s="29">
        <v>36</v>
      </c>
      <c r="K622" s="29">
        <f t="shared" si="53"/>
        <v>1.7399999998799969E-2</v>
      </c>
      <c r="L622" s="45">
        <f t="shared" si="48"/>
        <v>261363639.77559847</v>
      </c>
      <c r="M622" s="45">
        <f t="shared" si="49"/>
        <v>4547727.3317817692</v>
      </c>
      <c r="O622" s="12" t="s">
        <v>56</v>
      </c>
      <c r="P622" s="3" t="s">
        <v>71</v>
      </c>
      <c r="Q622" s="3">
        <f t="shared" si="50"/>
        <v>2306</v>
      </c>
      <c r="R622" s="3" t="s">
        <v>71</v>
      </c>
      <c r="S622" s="3" t="s">
        <v>73</v>
      </c>
      <c r="T622" s="2" t="s">
        <v>71</v>
      </c>
      <c r="U622" s="23">
        <f t="shared" si="51"/>
        <v>4547727.3317817692</v>
      </c>
    </row>
    <row r="623" spans="6:21" x14ac:dyDescent="0.3">
      <c r="G623" s="26">
        <v>2305</v>
      </c>
      <c r="H623" s="26">
        <v>-17.066666666700002</v>
      </c>
      <c r="I623" s="26">
        <v>24.1</v>
      </c>
      <c r="J623" s="29">
        <v>36</v>
      </c>
      <c r="K623" s="29">
        <f t="shared" si="53"/>
        <v>1.7400000000600001E-2</v>
      </c>
      <c r="L623" s="45">
        <f t="shared" si="48"/>
        <v>261363639.77559847</v>
      </c>
      <c r="M623" s="45">
        <f t="shared" si="49"/>
        <v>4547727.3322522314</v>
      </c>
      <c r="O623" s="12" t="s">
        <v>56</v>
      </c>
      <c r="P623" s="3" t="s">
        <v>71</v>
      </c>
      <c r="Q623" s="3">
        <f t="shared" si="50"/>
        <v>2305</v>
      </c>
      <c r="R623" s="3" t="s">
        <v>71</v>
      </c>
      <c r="S623" s="3" t="s">
        <v>73</v>
      </c>
      <c r="T623" s="2" t="s">
        <v>71</v>
      </c>
      <c r="U623" s="23">
        <f t="shared" si="51"/>
        <v>4547727.3322522314</v>
      </c>
    </row>
    <row r="624" spans="6:21" x14ac:dyDescent="0.3">
      <c r="G624" s="26">
        <v>2304</v>
      </c>
      <c r="H624" s="26">
        <v>-16.583333333300001</v>
      </c>
      <c r="I624" s="26">
        <v>24.1</v>
      </c>
      <c r="J624" s="29">
        <v>36</v>
      </c>
      <c r="K624" s="29">
        <f t="shared" si="53"/>
        <v>1.7400000000600001E-2</v>
      </c>
      <c r="L624" s="45">
        <f t="shared" si="48"/>
        <v>261363639.77559847</v>
      </c>
      <c r="M624" s="45">
        <f t="shared" si="49"/>
        <v>4547727.3322522314</v>
      </c>
      <c r="O624" s="12" t="s">
        <v>56</v>
      </c>
      <c r="P624" s="3" t="s">
        <v>71</v>
      </c>
      <c r="Q624" s="3">
        <f t="shared" si="50"/>
        <v>2304</v>
      </c>
      <c r="R624" s="3" t="s">
        <v>71</v>
      </c>
      <c r="S624" s="3" t="s">
        <v>73</v>
      </c>
      <c r="T624" s="2" t="s">
        <v>71</v>
      </c>
      <c r="U624" s="23">
        <f t="shared" si="51"/>
        <v>4547727.3322522314</v>
      </c>
    </row>
    <row r="625" spans="7:21" x14ac:dyDescent="0.3">
      <c r="G625" s="26">
        <v>1217</v>
      </c>
      <c r="H625" s="26">
        <v>-16.100000000000001</v>
      </c>
      <c r="I625" s="26">
        <v>24.1</v>
      </c>
      <c r="J625" s="29">
        <v>36</v>
      </c>
      <c r="K625" s="29">
        <f t="shared" si="53"/>
        <v>1.7223529411800009E-2</v>
      </c>
      <c r="L625" s="45">
        <f t="shared" si="48"/>
        <v>261363639.77559847</v>
      </c>
      <c r="M625" s="45">
        <f t="shared" si="49"/>
        <v>4501604.3368501225</v>
      </c>
      <c r="O625" s="12" t="s">
        <v>56</v>
      </c>
      <c r="P625" s="3" t="s">
        <v>71</v>
      </c>
      <c r="Q625" s="3">
        <f t="shared" si="50"/>
        <v>1217</v>
      </c>
      <c r="R625" s="3" t="s">
        <v>71</v>
      </c>
      <c r="S625" s="3" t="s">
        <v>73</v>
      </c>
      <c r="T625" s="2" t="s">
        <v>71</v>
      </c>
      <c r="U625" s="23">
        <f t="shared" si="51"/>
        <v>4501604.3368501225</v>
      </c>
    </row>
    <row r="626" spans="7:21" x14ac:dyDescent="0.3">
      <c r="G626" s="26">
        <v>2428</v>
      </c>
      <c r="H626" s="26">
        <v>-15.6264705882</v>
      </c>
      <c r="I626" s="26">
        <v>24.1</v>
      </c>
      <c r="J626" s="29">
        <v>36</v>
      </c>
      <c r="K626" s="29">
        <f t="shared" si="53"/>
        <v>1.7047058823000016E-2</v>
      </c>
      <c r="L626" s="45">
        <f t="shared" si="48"/>
        <v>261363639.77559847</v>
      </c>
      <c r="M626" s="45">
        <f t="shared" si="49"/>
        <v>4455481.3414480137</v>
      </c>
      <c r="O626" s="12" t="s">
        <v>56</v>
      </c>
      <c r="P626" s="3" t="s">
        <v>71</v>
      </c>
      <c r="Q626" s="3">
        <f t="shared" si="50"/>
        <v>2428</v>
      </c>
      <c r="R626" s="3" t="s">
        <v>71</v>
      </c>
      <c r="S626" s="3" t="s">
        <v>73</v>
      </c>
      <c r="T626" s="2" t="s">
        <v>71</v>
      </c>
      <c r="U626" s="23">
        <f t="shared" si="51"/>
        <v>4455481.3414480137</v>
      </c>
    </row>
    <row r="627" spans="7:21" x14ac:dyDescent="0.3">
      <c r="G627" s="26">
        <v>2427</v>
      </c>
      <c r="H627" s="26">
        <v>-15.152941176500001</v>
      </c>
      <c r="I627" s="26">
        <v>24.1</v>
      </c>
      <c r="J627" s="29">
        <v>36</v>
      </c>
      <c r="K627" s="29">
        <f t="shared" si="53"/>
        <v>1.7047058823000016E-2</v>
      </c>
      <c r="L627" s="45">
        <f t="shared" si="48"/>
        <v>261363639.77559847</v>
      </c>
      <c r="M627" s="45">
        <f t="shared" si="49"/>
        <v>4455481.3414480137</v>
      </c>
      <c r="O627" s="12" t="s">
        <v>56</v>
      </c>
      <c r="P627" s="3" t="s">
        <v>71</v>
      </c>
      <c r="Q627" s="3">
        <f t="shared" si="50"/>
        <v>2427</v>
      </c>
      <c r="R627" s="3" t="s">
        <v>71</v>
      </c>
      <c r="S627" s="3" t="s">
        <v>73</v>
      </c>
      <c r="T627" s="2" t="s">
        <v>71</v>
      </c>
      <c r="U627" s="23">
        <f t="shared" si="51"/>
        <v>4455481.3414480137</v>
      </c>
    </row>
    <row r="628" spans="7:21" x14ac:dyDescent="0.3">
      <c r="G628" s="26">
        <v>2426</v>
      </c>
      <c r="H628" s="26">
        <v>-14.679411764699999</v>
      </c>
      <c r="I628" s="26">
        <v>24.1</v>
      </c>
      <c r="J628" s="29">
        <v>36</v>
      </c>
      <c r="K628" s="29">
        <f t="shared" si="53"/>
        <v>1.7047058824800017E-2</v>
      </c>
      <c r="L628" s="45">
        <f t="shared" si="48"/>
        <v>261363639.77559847</v>
      </c>
      <c r="M628" s="45">
        <f t="shared" si="49"/>
        <v>4455481.3419184685</v>
      </c>
      <c r="O628" s="12" t="s">
        <v>56</v>
      </c>
      <c r="P628" s="3" t="s">
        <v>71</v>
      </c>
      <c r="Q628" s="3">
        <f t="shared" si="50"/>
        <v>2426</v>
      </c>
      <c r="R628" s="3" t="s">
        <v>71</v>
      </c>
      <c r="S628" s="3" t="s">
        <v>73</v>
      </c>
      <c r="T628" s="2" t="s">
        <v>71</v>
      </c>
      <c r="U628" s="23">
        <f t="shared" si="51"/>
        <v>4455481.3419184685</v>
      </c>
    </row>
    <row r="629" spans="7:21" x14ac:dyDescent="0.3">
      <c r="G629" s="26">
        <v>2425</v>
      </c>
      <c r="H629" s="26">
        <v>-14.2058823529</v>
      </c>
      <c r="I629" s="26">
        <v>24.1</v>
      </c>
      <c r="J629" s="29">
        <v>36</v>
      </c>
      <c r="K629" s="29">
        <f t="shared" si="53"/>
        <v>1.7047058822999984E-2</v>
      </c>
      <c r="L629" s="45">
        <f t="shared" si="48"/>
        <v>261363639.77559847</v>
      </c>
      <c r="M629" s="45">
        <f t="shared" si="49"/>
        <v>4455481.3414480053</v>
      </c>
      <c r="O629" s="12" t="s">
        <v>56</v>
      </c>
      <c r="P629" s="3" t="s">
        <v>71</v>
      </c>
      <c r="Q629" s="3">
        <f t="shared" si="50"/>
        <v>2425</v>
      </c>
      <c r="R629" s="3" t="s">
        <v>71</v>
      </c>
      <c r="S629" s="3" t="s">
        <v>73</v>
      </c>
      <c r="T629" s="2" t="s">
        <v>71</v>
      </c>
      <c r="U629" s="23">
        <f t="shared" si="51"/>
        <v>4455481.3414480053</v>
      </c>
    </row>
    <row r="630" spans="7:21" x14ac:dyDescent="0.3">
      <c r="G630" s="26">
        <v>2424</v>
      </c>
      <c r="H630" s="26">
        <v>-13.7323529412</v>
      </c>
      <c r="I630" s="26">
        <v>24.1</v>
      </c>
      <c r="J630" s="29">
        <v>36</v>
      </c>
      <c r="K630" s="29">
        <f t="shared" si="53"/>
        <v>1.7047058822999984E-2</v>
      </c>
      <c r="L630" s="45">
        <f t="shared" si="48"/>
        <v>261363639.77559847</v>
      </c>
      <c r="M630" s="45">
        <f t="shared" si="49"/>
        <v>4455481.3414480053</v>
      </c>
      <c r="O630" s="12" t="s">
        <v>56</v>
      </c>
      <c r="P630" s="3" t="s">
        <v>71</v>
      </c>
      <c r="Q630" s="3">
        <f t="shared" si="50"/>
        <v>2424</v>
      </c>
      <c r="R630" s="3" t="s">
        <v>71</v>
      </c>
      <c r="S630" s="3" t="s">
        <v>73</v>
      </c>
      <c r="T630" s="2" t="s">
        <v>71</v>
      </c>
      <c r="U630" s="23">
        <f t="shared" si="51"/>
        <v>4455481.3414480053</v>
      </c>
    </row>
    <row r="631" spans="7:21" x14ac:dyDescent="0.3">
      <c r="G631" s="26">
        <v>2423</v>
      </c>
      <c r="H631" s="26">
        <v>-13.258823529400001</v>
      </c>
      <c r="I631" s="26">
        <v>24.1</v>
      </c>
      <c r="J631" s="29">
        <v>36</v>
      </c>
      <c r="K631" s="29">
        <f t="shared" si="53"/>
        <v>1.7047058823000016E-2</v>
      </c>
      <c r="L631" s="45">
        <f t="shared" si="48"/>
        <v>261363639.77559847</v>
      </c>
      <c r="M631" s="45">
        <f t="shared" si="49"/>
        <v>4455481.3414480137</v>
      </c>
      <c r="O631" s="12" t="s">
        <v>56</v>
      </c>
      <c r="P631" s="3" t="s">
        <v>71</v>
      </c>
      <c r="Q631" s="3">
        <f t="shared" si="50"/>
        <v>2423</v>
      </c>
      <c r="R631" s="3" t="s">
        <v>71</v>
      </c>
      <c r="S631" s="3" t="s">
        <v>73</v>
      </c>
      <c r="T631" s="2" t="s">
        <v>71</v>
      </c>
      <c r="U631" s="23">
        <f t="shared" si="51"/>
        <v>4455481.3414480137</v>
      </c>
    </row>
    <row r="632" spans="7:21" x14ac:dyDescent="0.3">
      <c r="G632" s="26">
        <v>2422</v>
      </c>
      <c r="H632" s="26">
        <v>-12.785294117699999</v>
      </c>
      <c r="I632" s="26">
        <v>24.1</v>
      </c>
      <c r="J632" s="29">
        <v>36</v>
      </c>
      <c r="K632" s="29">
        <f t="shared" si="53"/>
        <v>1.7047058823000016E-2</v>
      </c>
      <c r="L632" s="45">
        <f t="shared" si="48"/>
        <v>261363639.77559847</v>
      </c>
      <c r="M632" s="45">
        <f t="shared" si="49"/>
        <v>4455481.3414480137</v>
      </c>
      <c r="O632" s="12" t="s">
        <v>56</v>
      </c>
      <c r="P632" s="3" t="s">
        <v>71</v>
      </c>
      <c r="Q632" s="3">
        <f t="shared" si="50"/>
        <v>2422</v>
      </c>
      <c r="R632" s="3" t="s">
        <v>71</v>
      </c>
      <c r="S632" s="3" t="s">
        <v>73</v>
      </c>
      <c r="T632" s="2" t="s">
        <v>71</v>
      </c>
      <c r="U632" s="23">
        <f t="shared" si="51"/>
        <v>4455481.3414480137</v>
      </c>
    </row>
    <row r="633" spans="7:21" x14ac:dyDescent="0.3">
      <c r="G633" s="26">
        <v>2421</v>
      </c>
      <c r="H633" s="26">
        <v>-12.3117647059</v>
      </c>
      <c r="I633" s="26">
        <v>24.1</v>
      </c>
      <c r="J633" s="29">
        <v>36</v>
      </c>
      <c r="K633" s="29">
        <f t="shared" si="53"/>
        <v>1.7047058824799982E-2</v>
      </c>
      <c r="L633" s="45">
        <f t="shared" si="48"/>
        <v>261363639.77559847</v>
      </c>
      <c r="M633" s="45">
        <f t="shared" si="49"/>
        <v>4455481.3419184592</v>
      </c>
      <c r="O633" s="12" t="s">
        <v>56</v>
      </c>
      <c r="P633" s="3" t="s">
        <v>71</v>
      </c>
      <c r="Q633" s="3">
        <f t="shared" si="50"/>
        <v>2421</v>
      </c>
      <c r="R633" s="3" t="s">
        <v>71</v>
      </c>
      <c r="S633" s="3" t="s">
        <v>73</v>
      </c>
      <c r="T633" s="2" t="s">
        <v>71</v>
      </c>
      <c r="U633" s="23">
        <f t="shared" si="51"/>
        <v>4455481.3419184592</v>
      </c>
    </row>
    <row r="634" spans="7:21" x14ac:dyDescent="0.3">
      <c r="G634" s="26">
        <v>2420</v>
      </c>
      <c r="H634" s="26">
        <v>-11.8382352941</v>
      </c>
      <c r="I634" s="26">
        <v>24.1</v>
      </c>
      <c r="J634" s="29">
        <v>36</v>
      </c>
      <c r="K634" s="29">
        <f t="shared" si="53"/>
        <v>1.7047058823000016E-2</v>
      </c>
      <c r="L634" s="45">
        <f t="shared" si="48"/>
        <v>261363639.77559847</v>
      </c>
      <c r="M634" s="45">
        <f t="shared" si="49"/>
        <v>4455481.3414480137</v>
      </c>
      <c r="O634" s="12" t="s">
        <v>56</v>
      </c>
      <c r="P634" s="3" t="s">
        <v>71</v>
      </c>
      <c r="Q634" s="3">
        <f t="shared" si="50"/>
        <v>2420</v>
      </c>
      <c r="R634" s="3" t="s">
        <v>71</v>
      </c>
      <c r="S634" s="3" t="s">
        <v>73</v>
      </c>
      <c r="T634" s="2" t="s">
        <v>71</v>
      </c>
      <c r="U634" s="23">
        <f t="shared" si="51"/>
        <v>4455481.3414480137</v>
      </c>
    </row>
    <row r="635" spans="7:21" x14ac:dyDescent="0.3">
      <c r="G635" s="26">
        <v>2419</v>
      </c>
      <c r="H635" s="26">
        <v>-11.364705882399999</v>
      </c>
      <c r="I635" s="26">
        <v>24.1</v>
      </c>
      <c r="J635" s="29">
        <v>36</v>
      </c>
      <c r="K635" s="29">
        <f t="shared" si="53"/>
        <v>1.7047058823000016E-2</v>
      </c>
      <c r="L635" s="45">
        <f t="shared" si="48"/>
        <v>261363639.77559847</v>
      </c>
      <c r="M635" s="45">
        <f t="shared" si="49"/>
        <v>4455481.3414480137</v>
      </c>
      <c r="O635" s="12" t="s">
        <v>56</v>
      </c>
      <c r="P635" s="3" t="s">
        <v>71</v>
      </c>
      <c r="Q635" s="3">
        <f t="shared" si="50"/>
        <v>2419</v>
      </c>
      <c r="R635" s="3" t="s">
        <v>71</v>
      </c>
      <c r="S635" s="3" t="s">
        <v>73</v>
      </c>
      <c r="T635" s="2" t="s">
        <v>71</v>
      </c>
      <c r="U635" s="23">
        <f t="shared" si="51"/>
        <v>4455481.3414480137</v>
      </c>
    </row>
    <row r="636" spans="7:21" x14ac:dyDescent="0.3">
      <c r="G636" s="26">
        <v>2418</v>
      </c>
      <c r="H636" s="26">
        <v>-10.8911764706</v>
      </c>
      <c r="I636" s="26">
        <v>24.1</v>
      </c>
      <c r="J636" s="29">
        <v>36</v>
      </c>
      <c r="K636" s="29">
        <f t="shared" si="53"/>
        <v>1.7047058824799982E-2</v>
      </c>
      <c r="L636" s="45">
        <f t="shared" si="48"/>
        <v>261363639.77559847</v>
      </c>
      <c r="M636" s="45">
        <f t="shared" si="49"/>
        <v>4455481.3419184592</v>
      </c>
      <c r="O636" s="12" t="s">
        <v>56</v>
      </c>
      <c r="P636" s="3" t="s">
        <v>71</v>
      </c>
      <c r="Q636" s="3">
        <f t="shared" si="50"/>
        <v>2418</v>
      </c>
      <c r="R636" s="3" t="s">
        <v>71</v>
      </c>
      <c r="S636" s="3" t="s">
        <v>73</v>
      </c>
      <c r="T636" s="2" t="s">
        <v>71</v>
      </c>
      <c r="U636" s="23">
        <f t="shared" si="51"/>
        <v>4455481.3419184592</v>
      </c>
    </row>
    <row r="637" spans="7:21" x14ac:dyDescent="0.3">
      <c r="G637" s="26">
        <v>2417</v>
      </c>
      <c r="H637" s="26">
        <v>-10.4176470588</v>
      </c>
      <c r="I637" s="26">
        <v>24.1</v>
      </c>
      <c r="J637" s="29">
        <v>36</v>
      </c>
      <c r="K637" s="29">
        <f t="shared" si="53"/>
        <v>1.7047058823719981E-2</v>
      </c>
      <c r="L637" s="45">
        <f t="shared" si="48"/>
        <v>261363639.77559847</v>
      </c>
      <c r="M637" s="45">
        <f t="shared" si="49"/>
        <v>4455481.3416361865</v>
      </c>
      <c r="O637" s="12" t="s">
        <v>56</v>
      </c>
      <c r="P637" s="3" t="s">
        <v>71</v>
      </c>
      <c r="Q637" s="3">
        <f t="shared" si="50"/>
        <v>2417</v>
      </c>
      <c r="R637" s="3" t="s">
        <v>71</v>
      </c>
      <c r="S637" s="3" t="s">
        <v>73</v>
      </c>
      <c r="T637" s="2" t="s">
        <v>71</v>
      </c>
      <c r="U637" s="23">
        <f t="shared" si="51"/>
        <v>4455481.3416361865</v>
      </c>
    </row>
    <row r="638" spans="7:21" x14ac:dyDescent="0.3">
      <c r="G638" s="26">
        <v>2416</v>
      </c>
      <c r="H638" s="26">
        <v>-9.9441176470600006</v>
      </c>
      <c r="I638" s="26">
        <v>24.1</v>
      </c>
      <c r="J638" s="29">
        <v>36</v>
      </c>
      <c r="K638" s="29">
        <f t="shared" si="53"/>
        <v>1.704705882318E-2</v>
      </c>
      <c r="L638" s="45">
        <f t="shared" si="48"/>
        <v>261363639.77559847</v>
      </c>
      <c r="M638" s="45">
        <f t="shared" si="49"/>
        <v>4455481.3414950548</v>
      </c>
      <c r="O638" s="12" t="s">
        <v>56</v>
      </c>
      <c r="P638" s="3" t="s">
        <v>71</v>
      </c>
      <c r="Q638" s="3">
        <f t="shared" si="50"/>
        <v>2416</v>
      </c>
      <c r="R638" s="3" t="s">
        <v>71</v>
      </c>
      <c r="S638" s="3" t="s">
        <v>73</v>
      </c>
      <c r="T638" s="2" t="s">
        <v>71</v>
      </c>
      <c r="U638" s="23">
        <f t="shared" si="51"/>
        <v>4455481.3414950548</v>
      </c>
    </row>
    <row r="639" spans="7:21" x14ac:dyDescent="0.3">
      <c r="G639" s="26">
        <v>2415</v>
      </c>
      <c r="H639" s="26">
        <v>-9.4705882352900002</v>
      </c>
      <c r="I639" s="26">
        <v>24.1</v>
      </c>
      <c r="J639" s="29">
        <v>36</v>
      </c>
      <c r="K639" s="29">
        <f t="shared" si="53"/>
        <v>1.704705882354E-2</v>
      </c>
      <c r="L639" s="45">
        <f t="shared" si="48"/>
        <v>261363639.77559847</v>
      </c>
      <c r="M639" s="45">
        <f t="shared" si="49"/>
        <v>4455481.3415891463</v>
      </c>
      <c r="O639" s="12" t="s">
        <v>56</v>
      </c>
      <c r="P639" s="3" t="s">
        <v>71</v>
      </c>
      <c r="Q639" s="3">
        <f t="shared" si="50"/>
        <v>2415</v>
      </c>
      <c r="R639" s="3" t="s">
        <v>71</v>
      </c>
      <c r="S639" s="3" t="s">
        <v>73</v>
      </c>
      <c r="T639" s="2" t="s">
        <v>71</v>
      </c>
      <c r="U639" s="23">
        <f t="shared" si="51"/>
        <v>4455481.3415891463</v>
      </c>
    </row>
    <row r="640" spans="7:21" x14ac:dyDescent="0.3">
      <c r="G640" s="26">
        <v>2414</v>
      </c>
      <c r="H640" s="26">
        <v>-8.9970588235300006</v>
      </c>
      <c r="I640" s="26">
        <v>24.1</v>
      </c>
      <c r="J640" s="29">
        <v>36</v>
      </c>
      <c r="K640" s="29">
        <f t="shared" si="53"/>
        <v>1.7047058823360016E-2</v>
      </c>
      <c r="L640" s="45">
        <f t="shared" si="48"/>
        <v>261363639.77559847</v>
      </c>
      <c r="M640" s="45">
        <f t="shared" si="49"/>
        <v>4455481.3415421043</v>
      </c>
      <c r="O640" s="12" t="s">
        <v>56</v>
      </c>
      <c r="P640" s="3" t="s">
        <v>71</v>
      </c>
      <c r="Q640" s="3">
        <f t="shared" si="50"/>
        <v>2414</v>
      </c>
      <c r="R640" s="3" t="s">
        <v>71</v>
      </c>
      <c r="S640" s="3" t="s">
        <v>73</v>
      </c>
      <c r="T640" s="2" t="s">
        <v>71</v>
      </c>
      <c r="U640" s="23">
        <f t="shared" si="51"/>
        <v>4455481.3415421043</v>
      </c>
    </row>
    <row r="641" spans="7:21" x14ac:dyDescent="0.3">
      <c r="G641" s="26">
        <v>2413</v>
      </c>
      <c r="H641" s="26">
        <v>-8.5235294117699993</v>
      </c>
      <c r="I641" s="26">
        <v>24.1</v>
      </c>
      <c r="J641" s="29">
        <v>36</v>
      </c>
      <c r="K641" s="29">
        <f t="shared" si="53"/>
        <v>1.704705882354E-2</v>
      </c>
      <c r="L641" s="45">
        <f t="shared" si="48"/>
        <v>261363639.77559847</v>
      </c>
      <c r="M641" s="45">
        <f t="shared" si="49"/>
        <v>4455481.3415891463</v>
      </c>
      <c r="O641" s="12" t="s">
        <v>56</v>
      </c>
      <c r="P641" s="3" t="s">
        <v>71</v>
      </c>
      <c r="Q641" s="3">
        <f t="shared" si="50"/>
        <v>2413</v>
      </c>
      <c r="R641" s="3" t="s">
        <v>71</v>
      </c>
      <c r="S641" s="3" t="s">
        <v>73</v>
      </c>
      <c r="T641" s="2" t="s">
        <v>71</v>
      </c>
      <c r="U641" s="23">
        <f t="shared" si="51"/>
        <v>4455481.3415891463</v>
      </c>
    </row>
    <row r="642" spans="7:21" x14ac:dyDescent="0.3">
      <c r="G642" s="26">
        <v>2412</v>
      </c>
      <c r="H642" s="26">
        <v>-8.0500000000000007</v>
      </c>
      <c r="I642" s="26">
        <v>24.1</v>
      </c>
      <c r="J642" s="29">
        <v>36</v>
      </c>
      <c r="K642" s="29">
        <f t="shared" si="53"/>
        <v>1.7047058823719981E-2</v>
      </c>
      <c r="L642" s="45">
        <f t="shared" si="48"/>
        <v>261363639.77559847</v>
      </c>
      <c r="M642" s="45">
        <f t="shared" si="49"/>
        <v>4455481.3416361865</v>
      </c>
      <c r="O642" s="12" t="s">
        <v>56</v>
      </c>
      <c r="P642" s="3" t="s">
        <v>71</v>
      </c>
      <c r="Q642" s="3">
        <f t="shared" si="50"/>
        <v>2412</v>
      </c>
      <c r="R642" s="3" t="s">
        <v>71</v>
      </c>
      <c r="S642" s="3" t="s">
        <v>73</v>
      </c>
      <c r="T642" s="2" t="s">
        <v>71</v>
      </c>
      <c r="U642" s="23">
        <f t="shared" si="51"/>
        <v>4455481.3416361865</v>
      </c>
    </row>
    <row r="643" spans="7:21" x14ac:dyDescent="0.3">
      <c r="G643" s="26">
        <v>2411</v>
      </c>
      <c r="H643" s="26">
        <v>-7.5764705882300003</v>
      </c>
      <c r="I643" s="26">
        <v>24.1</v>
      </c>
      <c r="J643" s="29">
        <v>36</v>
      </c>
      <c r="K643" s="29">
        <f t="shared" si="53"/>
        <v>1.7047058823540014E-2</v>
      </c>
      <c r="L643" s="45">
        <f t="shared" si="48"/>
        <v>261363639.77559847</v>
      </c>
      <c r="M643" s="45">
        <f t="shared" si="49"/>
        <v>4455481.34158915</v>
      </c>
      <c r="O643" s="12" t="s">
        <v>56</v>
      </c>
      <c r="P643" s="3" t="s">
        <v>71</v>
      </c>
      <c r="Q643" s="3">
        <f t="shared" si="50"/>
        <v>2411</v>
      </c>
      <c r="R643" s="3" t="s">
        <v>71</v>
      </c>
      <c r="S643" s="3" t="s">
        <v>73</v>
      </c>
      <c r="T643" s="2" t="s">
        <v>71</v>
      </c>
      <c r="U643" s="23">
        <f t="shared" si="51"/>
        <v>4455481.34158915</v>
      </c>
    </row>
    <row r="644" spans="7:21" x14ac:dyDescent="0.3">
      <c r="G644" s="26">
        <v>2410</v>
      </c>
      <c r="H644" s="26">
        <v>-7.1029411764699999</v>
      </c>
      <c r="I644" s="26">
        <v>24.1</v>
      </c>
      <c r="J644" s="29">
        <v>36</v>
      </c>
      <c r="K644" s="29">
        <f t="shared" si="53"/>
        <v>1.7047058823359999E-2</v>
      </c>
      <c r="L644" s="45">
        <f t="shared" ref="L644:L707" si="54">$D$14*10^3/($C$19*10^-12)*($I644-$C$18)</f>
        <v>261363639.77559847</v>
      </c>
      <c r="M644" s="45">
        <f t="shared" ref="M644:M707" si="55">$L644*$K644</f>
        <v>4455481.3415421005</v>
      </c>
      <c r="O644" s="12" t="s">
        <v>56</v>
      </c>
      <c r="P644" s="3" t="s">
        <v>71</v>
      </c>
      <c r="Q644" s="3">
        <f t="shared" ref="Q644:Q707" si="56">$G644</f>
        <v>2410</v>
      </c>
      <c r="R644" s="3" t="s">
        <v>71</v>
      </c>
      <c r="S644" s="3" t="s">
        <v>73</v>
      </c>
      <c r="T644" s="2" t="s">
        <v>71</v>
      </c>
      <c r="U644" s="23">
        <f t="shared" ref="U644:U707" si="57">$M644</f>
        <v>4455481.3415421005</v>
      </c>
    </row>
    <row r="645" spans="7:21" x14ac:dyDescent="0.3">
      <c r="G645" s="26">
        <v>2409</v>
      </c>
      <c r="H645" s="26">
        <v>-6.6294117647100004</v>
      </c>
      <c r="I645" s="26">
        <v>24.1</v>
      </c>
      <c r="J645" s="29">
        <v>36</v>
      </c>
      <c r="K645" s="29">
        <f t="shared" si="53"/>
        <v>1.704705882354E-2</v>
      </c>
      <c r="L645" s="45">
        <f t="shared" si="54"/>
        <v>261363639.77559847</v>
      </c>
      <c r="M645" s="45">
        <f t="shared" si="55"/>
        <v>4455481.3415891463</v>
      </c>
      <c r="O645" s="12" t="s">
        <v>56</v>
      </c>
      <c r="P645" s="3" t="s">
        <v>71</v>
      </c>
      <c r="Q645" s="3">
        <f t="shared" si="56"/>
        <v>2409</v>
      </c>
      <c r="R645" s="3" t="s">
        <v>71</v>
      </c>
      <c r="S645" s="3" t="s">
        <v>73</v>
      </c>
      <c r="T645" s="2" t="s">
        <v>71</v>
      </c>
      <c r="U645" s="23">
        <f t="shared" si="57"/>
        <v>4455481.3415891463</v>
      </c>
    </row>
    <row r="646" spans="7:21" x14ac:dyDescent="0.3">
      <c r="G646" s="26">
        <v>2408</v>
      </c>
      <c r="H646" s="26">
        <v>-6.15588235294</v>
      </c>
      <c r="I646" s="26">
        <v>24.1</v>
      </c>
      <c r="J646" s="29">
        <v>36</v>
      </c>
      <c r="K646" s="29">
        <f t="shared" si="53"/>
        <v>1.7047058823540014E-2</v>
      </c>
      <c r="L646" s="45">
        <f t="shared" si="54"/>
        <v>261363639.77559847</v>
      </c>
      <c r="M646" s="45">
        <f t="shared" si="55"/>
        <v>4455481.34158915</v>
      </c>
      <c r="O646" s="12" t="s">
        <v>56</v>
      </c>
      <c r="P646" s="3" t="s">
        <v>71</v>
      </c>
      <c r="Q646" s="3">
        <f t="shared" si="56"/>
        <v>2408</v>
      </c>
      <c r="R646" s="3" t="s">
        <v>71</v>
      </c>
      <c r="S646" s="3" t="s">
        <v>73</v>
      </c>
      <c r="T646" s="2" t="s">
        <v>71</v>
      </c>
      <c r="U646" s="23">
        <f t="shared" si="57"/>
        <v>4455481.34158915</v>
      </c>
    </row>
    <row r="647" spans="7:21" x14ac:dyDescent="0.3">
      <c r="G647" s="26">
        <v>2407</v>
      </c>
      <c r="H647" s="26">
        <v>-5.6823529411799996</v>
      </c>
      <c r="I647" s="26">
        <v>24.1</v>
      </c>
      <c r="J647" s="29">
        <v>36</v>
      </c>
      <c r="K647" s="29">
        <f t="shared" si="53"/>
        <v>1.704705882354E-2</v>
      </c>
      <c r="L647" s="45">
        <f t="shared" si="54"/>
        <v>261363639.77559847</v>
      </c>
      <c r="M647" s="45">
        <f t="shared" si="55"/>
        <v>4455481.3415891463</v>
      </c>
      <c r="O647" s="12" t="s">
        <v>56</v>
      </c>
      <c r="P647" s="3" t="s">
        <v>71</v>
      </c>
      <c r="Q647" s="3">
        <f t="shared" si="56"/>
        <v>2407</v>
      </c>
      <c r="R647" s="3" t="s">
        <v>71</v>
      </c>
      <c r="S647" s="3" t="s">
        <v>73</v>
      </c>
      <c r="T647" s="2" t="s">
        <v>71</v>
      </c>
      <c r="U647" s="23">
        <f t="shared" si="57"/>
        <v>4455481.3415891463</v>
      </c>
    </row>
    <row r="648" spans="7:21" x14ac:dyDescent="0.3">
      <c r="G648" s="26">
        <v>2406</v>
      </c>
      <c r="H648" s="26">
        <v>-5.20882352941</v>
      </c>
      <c r="I648" s="26">
        <v>24.1</v>
      </c>
      <c r="J648" s="29">
        <v>36</v>
      </c>
      <c r="K648" s="29">
        <f t="shared" si="53"/>
        <v>1.704705882354E-2</v>
      </c>
      <c r="L648" s="45">
        <f t="shared" si="54"/>
        <v>261363639.77559847</v>
      </c>
      <c r="M648" s="45">
        <f t="shared" si="55"/>
        <v>4455481.3415891463</v>
      </c>
      <c r="O648" s="12" t="s">
        <v>56</v>
      </c>
      <c r="P648" s="3" t="s">
        <v>71</v>
      </c>
      <c r="Q648" s="3">
        <f t="shared" si="56"/>
        <v>2406</v>
      </c>
      <c r="R648" s="3" t="s">
        <v>71</v>
      </c>
      <c r="S648" s="3" t="s">
        <v>73</v>
      </c>
      <c r="T648" s="2" t="s">
        <v>71</v>
      </c>
      <c r="U648" s="23">
        <f t="shared" si="57"/>
        <v>4455481.3415891463</v>
      </c>
    </row>
    <row r="649" spans="7:21" x14ac:dyDescent="0.3">
      <c r="G649" s="26">
        <v>2405</v>
      </c>
      <c r="H649" s="26">
        <v>-4.7352941176499996</v>
      </c>
      <c r="I649" s="26">
        <v>24.1</v>
      </c>
      <c r="J649" s="29">
        <v>36</v>
      </c>
      <c r="K649" s="29">
        <f t="shared" si="53"/>
        <v>1.704705882354E-2</v>
      </c>
      <c r="L649" s="45">
        <f t="shared" si="54"/>
        <v>261363639.77559847</v>
      </c>
      <c r="M649" s="45">
        <f t="shared" si="55"/>
        <v>4455481.3415891463</v>
      </c>
      <c r="O649" s="12" t="s">
        <v>56</v>
      </c>
      <c r="P649" s="3" t="s">
        <v>71</v>
      </c>
      <c r="Q649" s="3">
        <f t="shared" si="56"/>
        <v>2405</v>
      </c>
      <c r="R649" s="3" t="s">
        <v>71</v>
      </c>
      <c r="S649" s="3" t="s">
        <v>73</v>
      </c>
      <c r="T649" s="2" t="s">
        <v>71</v>
      </c>
      <c r="U649" s="23">
        <f t="shared" si="57"/>
        <v>4455481.3415891463</v>
      </c>
    </row>
    <row r="650" spans="7:21" x14ac:dyDescent="0.3">
      <c r="G650" s="26">
        <v>2404</v>
      </c>
      <c r="H650" s="26">
        <v>-4.2617647058800001</v>
      </c>
      <c r="I650" s="26">
        <v>24.1</v>
      </c>
      <c r="J650" s="29">
        <v>36</v>
      </c>
      <c r="K650" s="29">
        <f t="shared" si="53"/>
        <v>1.7047058823539993E-2</v>
      </c>
      <c r="L650" s="45">
        <f t="shared" si="54"/>
        <v>261363639.77559847</v>
      </c>
      <c r="M650" s="45">
        <f t="shared" si="55"/>
        <v>4455481.3415891444</v>
      </c>
      <c r="O650" s="12" t="s">
        <v>56</v>
      </c>
      <c r="P650" s="3" t="s">
        <v>71</v>
      </c>
      <c r="Q650" s="3">
        <f t="shared" si="56"/>
        <v>2404</v>
      </c>
      <c r="R650" s="3" t="s">
        <v>71</v>
      </c>
      <c r="S650" s="3" t="s">
        <v>73</v>
      </c>
      <c r="T650" s="2" t="s">
        <v>71</v>
      </c>
      <c r="U650" s="23">
        <f t="shared" si="57"/>
        <v>4455481.3415891444</v>
      </c>
    </row>
    <row r="651" spans="7:21" x14ac:dyDescent="0.3">
      <c r="G651" s="26">
        <v>2403</v>
      </c>
      <c r="H651" s="26">
        <v>-3.7882352941200002</v>
      </c>
      <c r="I651" s="26">
        <v>24.1</v>
      </c>
      <c r="J651" s="29">
        <v>36</v>
      </c>
      <c r="K651" s="29">
        <f t="shared" si="53"/>
        <v>1.704705882354E-2</v>
      </c>
      <c r="L651" s="45">
        <f t="shared" si="54"/>
        <v>261363639.77559847</v>
      </c>
      <c r="M651" s="45">
        <f t="shared" si="55"/>
        <v>4455481.3415891463</v>
      </c>
      <c r="O651" s="12" t="s">
        <v>56</v>
      </c>
      <c r="P651" s="3" t="s">
        <v>71</v>
      </c>
      <c r="Q651" s="3">
        <f t="shared" si="56"/>
        <v>2403</v>
      </c>
      <c r="R651" s="3" t="s">
        <v>71</v>
      </c>
      <c r="S651" s="3" t="s">
        <v>73</v>
      </c>
      <c r="T651" s="2" t="s">
        <v>71</v>
      </c>
      <c r="U651" s="23">
        <f t="shared" si="57"/>
        <v>4455481.3415891463</v>
      </c>
    </row>
    <row r="652" spans="7:21" x14ac:dyDescent="0.3">
      <c r="G652" s="26">
        <v>2402</v>
      </c>
      <c r="H652" s="26">
        <v>-3.3147058823500002</v>
      </c>
      <c r="I652" s="26">
        <v>24.1</v>
      </c>
      <c r="J652" s="29">
        <v>36</v>
      </c>
      <c r="K652" s="29">
        <f t="shared" si="53"/>
        <v>1.7047058823540007E-2</v>
      </c>
      <c r="L652" s="45">
        <f t="shared" si="54"/>
        <v>261363639.77559847</v>
      </c>
      <c r="M652" s="45">
        <f t="shared" si="55"/>
        <v>4455481.3415891482</v>
      </c>
      <c r="O652" s="12" t="s">
        <v>56</v>
      </c>
      <c r="P652" s="3" t="s">
        <v>71</v>
      </c>
      <c r="Q652" s="3">
        <f t="shared" si="56"/>
        <v>2402</v>
      </c>
      <c r="R652" s="3" t="s">
        <v>71</v>
      </c>
      <c r="S652" s="3" t="s">
        <v>73</v>
      </c>
      <c r="T652" s="2" t="s">
        <v>71</v>
      </c>
      <c r="U652" s="23">
        <f t="shared" si="57"/>
        <v>4455481.3415891482</v>
      </c>
    </row>
    <row r="653" spans="7:21" x14ac:dyDescent="0.3">
      <c r="G653" s="26">
        <v>2401</v>
      </c>
      <c r="H653" s="26">
        <v>-2.8411764705899998</v>
      </c>
      <c r="I653" s="26">
        <v>24.1</v>
      </c>
      <c r="J653" s="29">
        <v>36</v>
      </c>
      <c r="K653" s="29">
        <f t="shared" si="53"/>
        <v>1.7047058823540007E-2</v>
      </c>
      <c r="L653" s="45">
        <f t="shared" si="54"/>
        <v>261363639.77559847</v>
      </c>
      <c r="M653" s="45">
        <f t="shared" si="55"/>
        <v>4455481.3415891482</v>
      </c>
      <c r="O653" s="12" t="s">
        <v>56</v>
      </c>
      <c r="P653" s="3" t="s">
        <v>71</v>
      </c>
      <c r="Q653" s="3">
        <f t="shared" si="56"/>
        <v>2401</v>
      </c>
      <c r="R653" s="3" t="s">
        <v>71</v>
      </c>
      <c r="S653" s="3" t="s">
        <v>73</v>
      </c>
      <c r="T653" s="2" t="s">
        <v>71</v>
      </c>
      <c r="U653" s="23">
        <f t="shared" si="57"/>
        <v>4455481.3415891482</v>
      </c>
    </row>
    <row r="654" spans="7:21" x14ac:dyDescent="0.3">
      <c r="G654" s="26">
        <v>2400</v>
      </c>
      <c r="H654" s="26">
        <v>-2.3676470588199998</v>
      </c>
      <c r="I654" s="26">
        <v>24.1</v>
      </c>
      <c r="J654" s="29">
        <v>36</v>
      </c>
      <c r="K654" s="29">
        <f t="shared" si="53"/>
        <v>1.7047058823539997E-2</v>
      </c>
      <c r="L654" s="45">
        <f t="shared" si="54"/>
        <v>261363639.77559847</v>
      </c>
      <c r="M654" s="45">
        <f t="shared" si="55"/>
        <v>4455481.3415891454</v>
      </c>
      <c r="O654" s="12" t="s">
        <v>56</v>
      </c>
      <c r="P654" s="3" t="s">
        <v>71</v>
      </c>
      <c r="Q654" s="3">
        <f t="shared" si="56"/>
        <v>2400</v>
      </c>
      <c r="R654" s="3" t="s">
        <v>71</v>
      </c>
      <c r="S654" s="3" t="s">
        <v>73</v>
      </c>
      <c r="T654" s="2" t="s">
        <v>71</v>
      </c>
      <c r="U654" s="23">
        <f t="shared" si="57"/>
        <v>4455481.3415891454</v>
      </c>
    </row>
    <row r="655" spans="7:21" x14ac:dyDescent="0.3">
      <c r="G655" s="26">
        <v>2399</v>
      </c>
      <c r="H655" s="26">
        <v>-1.8941176470600001</v>
      </c>
      <c r="I655" s="26">
        <v>24.1</v>
      </c>
      <c r="J655" s="29">
        <v>36</v>
      </c>
      <c r="K655" s="29">
        <f t="shared" si="53"/>
        <v>1.704705882354E-2</v>
      </c>
      <c r="L655" s="45">
        <f t="shared" si="54"/>
        <v>261363639.77559847</v>
      </c>
      <c r="M655" s="45">
        <f t="shared" si="55"/>
        <v>4455481.3415891463</v>
      </c>
      <c r="O655" s="12" t="s">
        <v>56</v>
      </c>
      <c r="P655" s="3" t="s">
        <v>71</v>
      </c>
      <c r="Q655" s="3">
        <f t="shared" si="56"/>
        <v>2399</v>
      </c>
      <c r="R655" s="3" t="s">
        <v>71</v>
      </c>
      <c r="S655" s="3" t="s">
        <v>73</v>
      </c>
      <c r="T655" s="2" t="s">
        <v>71</v>
      </c>
      <c r="U655" s="23">
        <f t="shared" si="57"/>
        <v>4455481.3415891463</v>
      </c>
    </row>
    <row r="656" spans="7:21" x14ac:dyDescent="0.3">
      <c r="G656" s="26">
        <v>2398</v>
      </c>
      <c r="H656" s="26">
        <v>-1.4205882352899999</v>
      </c>
      <c r="I656" s="26">
        <v>24.1</v>
      </c>
      <c r="J656" s="29">
        <v>36</v>
      </c>
      <c r="K656" s="29">
        <f t="shared" si="53"/>
        <v>1.7047058823558003E-2</v>
      </c>
      <c r="L656" s="45">
        <f t="shared" si="54"/>
        <v>261363639.77559847</v>
      </c>
      <c r="M656" s="45">
        <f t="shared" si="55"/>
        <v>4455481.3415938513</v>
      </c>
      <c r="O656" s="12" t="s">
        <v>56</v>
      </c>
      <c r="P656" s="3" t="s">
        <v>71</v>
      </c>
      <c r="Q656" s="3">
        <f t="shared" si="56"/>
        <v>2398</v>
      </c>
      <c r="R656" s="3" t="s">
        <v>71</v>
      </c>
      <c r="S656" s="3" t="s">
        <v>73</v>
      </c>
      <c r="T656" s="2" t="s">
        <v>71</v>
      </c>
      <c r="U656" s="23">
        <f t="shared" si="57"/>
        <v>4455481.3415938513</v>
      </c>
    </row>
    <row r="657" spans="7:21" x14ac:dyDescent="0.3">
      <c r="G657" s="26">
        <v>2397</v>
      </c>
      <c r="H657" s="26">
        <v>-0.94705882352899995</v>
      </c>
      <c r="I657" s="26">
        <v>24.1</v>
      </c>
      <c r="J657" s="29">
        <v>36</v>
      </c>
      <c r="K657" s="29">
        <f t="shared" si="53"/>
        <v>1.704705882345E-2</v>
      </c>
      <c r="L657" s="45">
        <f t="shared" si="54"/>
        <v>261363639.77559847</v>
      </c>
      <c r="M657" s="45">
        <f t="shared" si="55"/>
        <v>4455481.3415656229</v>
      </c>
      <c r="O657" s="12" t="s">
        <v>56</v>
      </c>
      <c r="P657" s="3" t="s">
        <v>71</v>
      </c>
      <c r="Q657" s="3">
        <f t="shared" si="56"/>
        <v>2397</v>
      </c>
      <c r="R657" s="3" t="s">
        <v>71</v>
      </c>
      <c r="S657" s="3" t="s">
        <v>73</v>
      </c>
      <c r="T657" s="2" t="s">
        <v>71</v>
      </c>
      <c r="U657" s="23">
        <f t="shared" si="57"/>
        <v>4455481.3415656229</v>
      </c>
    </row>
    <row r="658" spans="7:21" x14ac:dyDescent="0.3">
      <c r="G658" s="26">
        <v>2396</v>
      </c>
      <c r="H658" s="26">
        <v>-0.47352941176500002</v>
      </c>
      <c r="I658" s="26">
        <v>24.1</v>
      </c>
      <c r="J658" s="29">
        <v>36</v>
      </c>
      <c r="K658" s="29">
        <f t="shared" si="53"/>
        <v>1.7047058823522001E-2</v>
      </c>
      <c r="L658" s="45">
        <f t="shared" si="54"/>
        <v>261363639.77559847</v>
      </c>
      <c r="M658" s="45">
        <f t="shared" si="55"/>
        <v>4455481.3415844413</v>
      </c>
      <c r="O658" s="12" t="s">
        <v>56</v>
      </c>
      <c r="P658" s="3" t="s">
        <v>71</v>
      </c>
      <c r="Q658" s="3">
        <f t="shared" si="56"/>
        <v>2396</v>
      </c>
      <c r="R658" s="3" t="s">
        <v>71</v>
      </c>
      <c r="S658" s="3" t="s">
        <v>73</v>
      </c>
      <c r="T658" s="2" t="s">
        <v>71</v>
      </c>
      <c r="U658" s="23">
        <f t="shared" si="57"/>
        <v>4455481.3415844413</v>
      </c>
    </row>
    <row r="659" spans="7:21" x14ac:dyDescent="0.3">
      <c r="G659" s="26">
        <v>2395</v>
      </c>
      <c r="H659" s="26">
        <v>0</v>
      </c>
      <c r="I659" s="26">
        <v>24.1</v>
      </c>
      <c r="J659" s="29">
        <v>36</v>
      </c>
      <c r="K659" s="29">
        <f t="shared" si="53"/>
        <v>1.7047058823540004E-2</v>
      </c>
      <c r="L659" s="45">
        <f t="shared" si="54"/>
        <v>261363639.77559847</v>
      </c>
      <c r="M659" s="45">
        <f t="shared" si="55"/>
        <v>4455481.3415891472</v>
      </c>
      <c r="O659" s="12" t="s">
        <v>56</v>
      </c>
      <c r="P659" s="3" t="s">
        <v>71</v>
      </c>
      <c r="Q659" s="3">
        <f t="shared" si="56"/>
        <v>2395</v>
      </c>
      <c r="R659" s="3" t="s">
        <v>71</v>
      </c>
      <c r="S659" s="3" t="s">
        <v>73</v>
      </c>
      <c r="T659" s="2" t="s">
        <v>71</v>
      </c>
      <c r="U659" s="23">
        <f t="shared" si="57"/>
        <v>4455481.3415891472</v>
      </c>
    </row>
    <row r="660" spans="7:21" x14ac:dyDescent="0.3">
      <c r="G660" s="26">
        <v>10280</v>
      </c>
      <c r="H660" s="26">
        <v>0.47352941176500002</v>
      </c>
      <c r="I660" s="26">
        <v>24.1</v>
      </c>
      <c r="J660" s="29">
        <v>36</v>
      </c>
      <c r="K660" s="29">
        <f t="shared" si="53"/>
        <v>1.7047058823522001E-2</v>
      </c>
      <c r="L660" s="45">
        <f t="shared" si="54"/>
        <v>261363639.77559847</v>
      </c>
      <c r="M660" s="45">
        <f t="shared" si="55"/>
        <v>4455481.3415844413</v>
      </c>
      <c r="O660" s="12" t="s">
        <v>56</v>
      </c>
      <c r="P660" s="3" t="s">
        <v>71</v>
      </c>
      <c r="Q660" s="3">
        <f t="shared" si="56"/>
        <v>10280</v>
      </c>
      <c r="R660" s="3" t="s">
        <v>71</v>
      </c>
      <c r="S660" s="3" t="s">
        <v>73</v>
      </c>
      <c r="T660" s="2" t="s">
        <v>71</v>
      </c>
      <c r="U660" s="23">
        <f t="shared" si="57"/>
        <v>4455481.3415844413</v>
      </c>
    </row>
    <row r="661" spans="7:21" x14ac:dyDescent="0.3">
      <c r="G661" s="26">
        <v>10281</v>
      </c>
      <c r="H661" s="26">
        <v>0.94705882352899995</v>
      </c>
      <c r="I661" s="26">
        <v>24.1</v>
      </c>
      <c r="J661" s="29">
        <v>36</v>
      </c>
      <c r="K661" s="29">
        <f t="shared" si="53"/>
        <v>1.704705882345E-2</v>
      </c>
      <c r="L661" s="45">
        <f t="shared" si="54"/>
        <v>261363639.77559847</v>
      </c>
      <c r="M661" s="45">
        <f t="shared" si="55"/>
        <v>4455481.3415656229</v>
      </c>
      <c r="O661" s="12" t="s">
        <v>56</v>
      </c>
      <c r="P661" s="3" t="s">
        <v>71</v>
      </c>
      <c r="Q661" s="3">
        <f t="shared" si="56"/>
        <v>10281</v>
      </c>
      <c r="R661" s="3" t="s">
        <v>71</v>
      </c>
      <c r="S661" s="3" t="s">
        <v>73</v>
      </c>
      <c r="T661" s="2" t="s">
        <v>71</v>
      </c>
      <c r="U661" s="23">
        <f t="shared" si="57"/>
        <v>4455481.3415656229</v>
      </c>
    </row>
    <row r="662" spans="7:21" x14ac:dyDescent="0.3">
      <c r="G662" s="26">
        <v>10282</v>
      </c>
      <c r="H662" s="26">
        <v>1.4205882352899999</v>
      </c>
      <c r="I662" s="26">
        <v>24.1</v>
      </c>
      <c r="J662" s="29">
        <v>36</v>
      </c>
      <c r="K662" s="29">
        <f t="shared" si="53"/>
        <v>1.7047058823558003E-2</v>
      </c>
      <c r="L662" s="45">
        <f t="shared" si="54"/>
        <v>261363639.77559847</v>
      </c>
      <c r="M662" s="45">
        <f t="shared" si="55"/>
        <v>4455481.3415938513</v>
      </c>
      <c r="O662" s="12" t="s">
        <v>56</v>
      </c>
      <c r="P662" s="3" t="s">
        <v>71</v>
      </c>
      <c r="Q662" s="3">
        <f t="shared" si="56"/>
        <v>10282</v>
      </c>
      <c r="R662" s="3" t="s">
        <v>71</v>
      </c>
      <c r="S662" s="3" t="s">
        <v>73</v>
      </c>
      <c r="T662" s="2" t="s">
        <v>71</v>
      </c>
      <c r="U662" s="23">
        <f t="shared" si="57"/>
        <v>4455481.3415938513</v>
      </c>
    </row>
    <row r="663" spans="7:21" x14ac:dyDescent="0.3">
      <c r="G663" s="26">
        <v>10283</v>
      </c>
      <c r="H663" s="26">
        <v>1.8941176470600001</v>
      </c>
      <c r="I663" s="26">
        <v>24.1</v>
      </c>
      <c r="J663" s="29">
        <v>36</v>
      </c>
      <c r="K663" s="29">
        <f t="shared" si="53"/>
        <v>1.704705882354E-2</v>
      </c>
      <c r="L663" s="45">
        <f t="shared" si="54"/>
        <v>261363639.77559847</v>
      </c>
      <c r="M663" s="45">
        <f t="shared" si="55"/>
        <v>4455481.3415891463</v>
      </c>
      <c r="O663" s="12" t="s">
        <v>56</v>
      </c>
      <c r="P663" s="3" t="s">
        <v>71</v>
      </c>
      <c r="Q663" s="3">
        <f t="shared" si="56"/>
        <v>10283</v>
      </c>
      <c r="R663" s="3" t="s">
        <v>71</v>
      </c>
      <c r="S663" s="3" t="s">
        <v>73</v>
      </c>
      <c r="T663" s="2" t="s">
        <v>71</v>
      </c>
      <c r="U663" s="23">
        <f t="shared" si="57"/>
        <v>4455481.3415891463</v>
      </c>
    </row>
    <row r="664" spans="7:21" x14ac:dyDescent="0.3">
      <c r="G664" s="26">
        <v>10284</v>
      </c>
      <c r="H664" s="26">
        <v>2.3676470588199998</v>
      </c>
      <c r="I664" s="26">
        <v>24.1</v>
      </c>
      <c r="J664" s="29">
        <v>36</v>
      </c>
      <c r="K664" s="29">
        <f t="shared" si="53"/>
        <v>1.7047058823539997E-2</v>
      </c>
      <c r="L664" s="45">
        <f t="shared" si="54"/>
        <v>261363639.77559847</v>
      </c>
      <c r="M664" s="45">
        <f t="shared" si="55"/>
        <v>4455481.3415891454</v>
      </c>
      <c r="O664" s="12" t="s">
        <v>56</v>
      </c>
      <c r="P664" s="3" t="s">
        <v>71</v>
      </c>
      <c r="Q664" s="3">
        <f t="shared" si="56"/>
        <v>10284</v>
      </c>
      <c r="R664" s="3" t="s">
        <v>71</v>
      </c>
      <c r="S664" s="3" t="s">
        <v>73</v>
      </c>
      <c r="T664" s="2" t="s">
        <v>71</v>
      </c>
      <c r="U664" s="23">
        <f t="shared" si="57"/>
        <v>4455481.3415891454</v>
      </c>
    </row>
    <row r="665" spans="7:21" x14ac:dyDescent="0.3">
      <c r="G665" s="26">
        <v>10285</v>
      </c>
      <c r="H665" s="26">
        <v>2.8411764705899998</v>
      </c>
      <c r="I665" s="26">
        <v>24.1</v>
      </c>
      <c r="J665" s="29">
        <v>36</v>
      </c>
      <c r="K665" s="29">
        <f t="shared" si="53"/>
        <v>1.7047058823540007E-2</v>
      </c>
      <c r="L665" s="45">
        <f t="shared" si="54"/>
        <v>261363639.77559847</v>
      </c>
      <c r="M665" s="45">
        <f t="shared" si="55"/>
        <v>4455481.3415891482</v>
      </c>
      <c r="O665" s="12" t="s">
        <v>56</v>
      </c>
      <c r="P665" s="3" t="s">
        <v>71</v>
      </c>
      <c r="Q665" s="3">
        <f t="shared" si="56"/>
        <v>10285</v>
      </c>
      <c r="R665" s="3" t="s">
        <v>71</v>
      </c>
      <c r="S665" s="3" t="s">
        <v>73</v>
      </c>
      <c r="T665" s="2" t="s">
        <v>71</v>
      </c>
      <c r="U665" s="23">
        <f t="shared" si="57"/>
        <v>4455481.3415891482</v>
      </c>
    </row>
    <row r="666" spans="7:21" x14ac:dyDescent="0.3">
      <c r="G666" s="26">
        <v>10286</v>
      </c>
      <c r="H666" s="26">
        <v>3.3147058823500002</v>
      </c>
      <c r="I666" s="26">
        <v>24.1</v>
      </c>
      <c r="J666" s="29">
        <v>36</v>
      </c>
      <c r="K666" s="29">
        <f t="shared" si="53"/>
        <v>1.7047058823540007E-2</v>
      </c>
      <c r="L666" s="45">
        <f t="shared" si="54"/>
        <v>261363639.77559847</v>
      </c>
      <c r="M666" s="45">
        <f t="shared" si="55"/>
        <v>4455481.3415891482</v>
      </c>
      <c r="O666" s="12" t="s">
        <v>56</v>
      </c>
      <c r="P666" s="3" t="s">
        <v>71</v>
      </c>
      <c r="Q666" s="3">
        <f t="shared" si="56"/>
        <v>10286</v>
      </c>
      <c r="R666" s="3" t="s">
        <v>71</v>
      </c>
      <c r="S666" s="3" t="s">
        <v>73</v>
      </c>
      <c r="T666" s="2" t="s">
        <v>71</v>
      </c>
      <c r="U666" s="23">
        <f t="shared" si="57"/>
        <v>4455481.3415891482</v>
      </c>
    </row>
    <row r="667" spans="7:21" x14ac:dyDescent="0.3">
      <c r="G667" s="26">
        <v>10287</v>
      </c>
      <c r="H667" s="26">
        <v>3.7882352941200002</v>
      </c>
      <c r="I667" s="26">
        <v>24.1</v>
      </c>
      <c r="J667" s="29">
        <v>36</v>
      </c>
      <c r="K667" s="29">
        <f t="shared" si="53"/>
        <v>1.704705882354E-2</v>
      </c>
      <c r="L667" s="45">
        <f t="shared" si="54"/>
        <v>261363639.77559847</v>
      </c>
      <c r="M667" s="45">
        <f t="shared" si="55"/>
        <v>4455481.3415891463</v>
      </c>
      <c r="O667" s="12" t="s">
        <v>56</v>
      </c>
      <c r="P667" s="3" t="s">
        <v>71</v>
      </c>
      <c r="Q667" s="3">
        <f t="shared" si="56"/>
        <v>10287</v>
      </c>
      <c r="R667" s="3" t="s">
        <v>71</v>
      </c>
      <c r="S667" s="3" t="s">
        <v>73</v>
      </c>
      <c r="T667" s="2" t="s">
        <v>71</v>
      </c>
      <c r="U667" s="23">
        <f t="shared" si="57"/>
        <v>4455481.3415891463</v>
      </c>
    </row>
    <row r="668" spans="7:21" x14ac:dyDescent="0.3">
      <c r="G668" s="26">
        <v>10288</v>
      </c>
      <c r="H668" s="26">
        <v>4.2617647058800001</v>
      </c>
      <c r="I668" s="26">
        <v>24.1</v>
      </c>
      <c r="J668" s="29">
        <v>36</v>
      </c>
      <c r="K668" s="29">
        <f t="shared" si="53"/>
        <v>1.7047058823539993E-2</v>
      </c>
      <c r="L668" s="45">
        <f t="shared" si="54"/>
        <v>261363639.77559847</v>
      </c>
      <c r="M668" s="45">
        <f t="shared" si="55"/>
        <v>4455481.3415891444</v>
      </c>
      <c r="O668" s="12" t="s">
        <v>56</v>
      </c>
      <c r="P668" s="3" t="s">
        <v>71</v>
      </c>
      <c r="Q668" s="3">
        <f t="shared" si="56"/>
        <v>10288</v>
      </c>
      <c r="R668" s="3" t="s">
        <v>71</v>
      </c>
      <c r="S668" s="3" t="s">
        <v>73</v>
      </c>
      <c r="T668" s="2" t="s">
        <v>71</v>
      </c>
      <c r="U668" s="23">
        <f t="shared" si="57"/>
        <v>4455481.3415891444</v>
      </c>
    </row>
    <row r="669" spans="7:21" x14ac:dyDescent="0.3">
      <c r="G669" s="26">
        <v>10289</v>
      </c>
      <c r="H669" s="26">
        <v>4.7352941176499996</v>
      </c>
      <c r="I669" s="26">
        <v>24.1</v>
      </c>
      <c r="J669" s="29">
        <v>36</v>
      </c>
      <c r="K669" s="29">
        <f t="shared" si="53"/>
        <v>1.704705882354E-2</v>
      </c>
      <c r="L669" s="45">
        <f t="shared" si="54"/>
        <v>261363639.77559847</v>
      </c>
      <c r="M669" s="45">
        <f t="shared" si="55"/>
        <v>4455481.3415891463</v>
      </c>
      <c r="O669" s="12" t="s">
        <v>56</v>
      </c>
      <c r="P669" s="3" t="s">
        <v>71</v>
      </c>
      <c r="Q669" s="3">
        <f t="shared" si="56"/>
        <v>10289</v>
      </c>
      <c r="R669" s="3" t="s">
        <v>71</v>
      </c>
      <c r="S669" s="3" t="s">
        <v>73</v>
      </c>
      <c r="T669" s="2" t="s">
        <v>71</v>
      </c>
      <c r="U669" s="23">
        <f t="shared" si="57"/>
        <v>4455481.3415891463</v>
      </c>
    </row>
    <row r="670" spans="7:21" x14ac:dyDescent="0.3">
      <c r="G670" s="26">
        <v>10290</v>
      </c>
      <c r="H670" s="26">
        <v>5.20882352941</v>
      </c>
      <c r="I670" s="26">
        <v>24.1</v>
      </c>
      <c r="J670" s="29">
        <v>36</v>
      </c>
      <c r="K670" s="29">
        <f t="shared" si="53"/>
        <v>1.704705882354E-2</v>
      </c>
      <c r="L670" s="45">
        <f t="shared" si="54"/>
        <v>261363639.77559847</v>
      </c>
      <c r="M670" s="45">
        <f t="shared" si="55"/>
        <v>4455481.3415891463</v>
      </c>
      <c r="O670" s="12" t="s">
        <v>56</v>
      </c>
      <c r="P670" s="3" t="s">
        <v>71</v>
      </c>
      <c r="Q670" s="3">
        <f t="shared" si="56"/>
        <v>10290</v>
      </c>
      <c r="R670" s="3" t="s">
        <v>71</v>
      </c>
      <c r="S670" s="3" t="s">
        <v>73</v>
      </c>
      <c r="T670" s="2" t="s">
        <v>71</v>
      </c>
      <c r="U670" s="23">
        <f t="shared" si="57"/>
        <v>4455481.3415891463</v>
      </c>
    </row>
    <row r="671" spans="7:21" x14ac:dyDescent="0.3">
      <c r="G671" s="26">
        <v>10291</v>
      </c>
      <c r="H671" s="26">
        <v>5.6823529411799996</v>
      </c>
      <c r="I671" s="26">
        <v>24.1</v>
      </c>
      <c r="J671" s="29">
        <v>36</v>
      </c>
      <c r="K671" s="29">
        <f t="shared" si="53"/>
        <v>1.704705882354E-2</v>
      </c>
      <c r="L671" s="45">
        <f t="shared" si="54"/>
        <v>261363639.77559847</v>
      </c>
      <c r="M671" s="45">
        <f t="shared" si="55"/>
        <v>4455481.3415891463</v>
      </c>
      <c r="O671" s="12" t="s">
        <v>56</v>
      </c>
      <c r="P671" s="3" t="s">
        <v>71</v>
      </c>
      <c r="Q671" s="3">
        <f t="shared" si="56"/>
        <v>10291</v>
      </c>
      <c r="R671" s="3" t="s">
        <v>71</v>
      </c>
      <c r="S671" s="3" t="s">
        <v>73</v>
      </c>
      <c r="T671" s="2" t="s">
        <v>71</v>
      </c>
      <c r="U671" s="23">
        <f t="shared" si="57"/>
        <v>4455481.3415891463</v>
      </c>
    </row>
    <row r="672" spans="7:21" x14ac:dyDescent="0.3">
      <c r="G672" s="26">
        <v>10292</v>
      </c>
      <c r="H672" s="26">
        <v>6.15588235294</v>
      </c>
      <c r="I672" s="26">
        <v>24.1</v>
      </c>
      <c r="J672" s="29">
        <v>36</v>
      </c>
      <c r="K672" s="29">
        <f t="shared" si="53"/>
        <v>1.7047058823540014E-2</v>
      </c>
      <c r="L672" s="45">
        <f t="shared" si="54"/>
        <v>261363639.77559847</v>
      </c>
      <c r="M672" s="45">
        <f t="shared" si="55"/>
        <v>4455481.34158915</v>
      </c>
      <c r="O672" s="12" t="s">
        <v>56</v>
      </c>
      <c r="P672" s="3" t="s">
        <v>71</v>
      </c>
      <c r="Q672" s="3">
        <f t="shared" si="56"/>
        <v>10292</v>
      </c>
      <c r="R672" s="3" t="s">
        <v>71</v>
      </c>
      <c r="S672" s="3" t="s">
        <v>73</v>
      </c>
      <c r="T672" s="2" t="s">
        <v>71</v>
      </c>
      <c r="U672" s="23">
        <f t="shared" si="57"/>
        <v>4455481.34158915</v>
      </c>
    </row>
    <row r="673" spans="7:21" x14ac:dyDescent="0.3">
      <c r="G673" s="26">
        <v>10293</v>
      </c>
      <c r="H673" s="26">
        <v>6.6294117647100004</v>
      </c>
      <c r="I673" s="26">
        <v>24.1</v>
      </c>
      <c r="J673" s="29">
        <v>36</v>
      </c>
      <c r="K673" s="29">
        <f t="shared" si="53"/>
        <v>1.704705882354E-2</v>
      </c>
      <c r="L673" s="45">
        <f t="shared" si="54"/>
        <v>261363639.77559847</v>
      </c>
      <c r="M673" s="45">
        <f t="shared" si="55"/>
        <v>4455481.3415891463</v>
      </c>
      <c r="O673" s="12" t="s">
        <v>56</v>
      </c>
      <c r="P673" s="3" t="s">
        <v>71</v>
      </c>
      <c r="Q673" s="3">
        <f t="shared" si="56"/>
        <v>10293</v>
      </c>
      <c r="R673" s="3" t="s">
        <v>71</v>
      </c>
      <c r="S673" s="3" t="s">
        <v>73</v>
      </c>
      <c r="T673" s="2" t="s">
        <v>71</v>
      </c>
      <c r="U673" s="23">
        <f t="shared" si="57"/>
        <v>4455481.3415891463</v>
      </c>
    </row>
    <row r="674" spans="7:21" x14ac:dyDescent="0.3">
      <c r="G674" s="26">
        <v>10294</v>
      </c>
      <c r="H674" s="26">
        <v>7.1029411764699999</v>
      </c>
      <c r="I674" s="26">
        <v>24.1</v>
      </c>
      <c r="J674" s="29">
        <v>36</v>
      </c>
      <c r="K674" s="29">
        <f t="shared" si="53"/>
        <v>1.7047058823359999E-2</v>
      </c>
      <c r="L674" s="45">
        <f t="shared" si="54"/>
        <v>261363639.77559847</v>
      </c>
      <c r="M674" s="45">
        <f t="shared" si="55"/>
        <v>4455481.3415421005</v>
      </c>
      <c r="O674" s="12" t="s">
        <v>56</v>
      </c>
      <c r="P674" s="3" t="s">
        <v>71</v>
      </c>
      <c r="Q674" s="3">
        <f t="shared" si="56"/>
        <v>10294</v>
      </c>
      <c r="R674" s="3" t="s">
        <v>71</v>
      </c>
      <c r="S674" s="3" t="s">
        <v>73</v>
      </c>
      <c r="T674" s="2" t="s">
        <v>71</v>
      </c>
      <c r="U674" s="23">
        <f t="shared" si="57"/>
        <v>4455481.3415421005</v>
      </c>
    </row>
    <row r="675" spans="7:21" x14ac:dyDescent="0.3">
      <c r="G675" s="26">
        <v>10295</v>
      </c>
      <c r="H675" s="26">
        <v>7.5764705882300003</v>
      </c>
      <c r="I675" s="26">
        <v>24.1</v>
      </c>
      <c r="J675" s="29">
        <v>36</v>
      </c>
      <c r="K675" s="29">
        <f t="shared" ref="K675:K708" si="58">(H676-H674)/2*J675*10^-3</f>
        <v>1.7047058823540014E-2</v>
      </c>
      <c r="L675" s="45">
        <f t="shared" si="54"/>
        <v>261363639.77559847</v>
      </c>
      <c r="M675" s="45">
        <f t="shared" si="55"/>
        <v>4455481.34158915</v>
      </c>
      <c r="O675" s="12" t="s">
        <v>56</v>
      </c>
      <c r="P675" s="3" t="s">
        <v>71</v>
      </c>
      <c r="Q675" s="3">
        <f t="shared" si="56"/>
        <v>10295</v>
      </c>
      <c r="R675" s="3" t="s">
        <v>71</v>
      </c>
      <c r="S675" s="3" t="s">
        <v>73</v>
      </c>
      <c r="T675" s="2" t="s">
        <v>71</v>
      </c>
      <c r="U675" s="23">
        <f t="shared" si="57"/>
        <v>4455481.34158915</v>
      </c>
    </row>
    <row r="676" spans="7:21" x14ac:dyDescent="0.3">
      <c r="G676" s="26">
        <v>10296</v>
      </c>
      <c r="H676" s="26">
        <v>8.0500000000000007</v>
      </c>
      <c r="I676" s="26">
        <v>24.1</v>
      </c>
      <c r="J676" s="29">
        <v>36</v>
      </c>
      <c r="K676" s="29">
        <f t="shared" si="58"/>
        <v>1.7047058823719981E-2</v>
      </c>
      <c r="L676" s="45">
        <f t="shared" si="54"/>
        <v>261363639.77559847</v>
      </c>
      <c r="M676" s="45">
        <f t="shared" si="55"/>
        <v>4455481.3416361865</v>
      </c>
      <c r="O676" s="12" t="s">
        <v>56</v>
      </c>
      <c r="P676" s="3" t="s">
        <v>71</v>
      </c>
      <c r="Q676" s="3">
        <f t="shared" si="56"/>
        <v>10296</v>
      </c>
      <c r="R676" s="3" t="s">
        <v>71</v>
      </c>
      <c r="S676" s="3" t="s">
        <v>73</v>
      </c>
      <c r="T676" s="2" t="s">
        <v>71</v>
      </c>
      <c r="U676" s="23">
        <f t="shared" si="57"/>
        <v>4455481.3416361865</v>
      </c>
    </row>
    <row r="677" spans="7:21" x14ac:dyDescent="0.3">
      <c r="G677" s="26">
        <v>10297</v>
      </c>
      <c r="H677" s="26">
        <v>8.5235294117699993</v>
      </c>
      <c r="I677" s="26">
        <v>24.1</v>
      </c>
      <c r="J677" s="29">
        <v>36</v>
      </c>
      <c r="K677" s="29">
        <f t="shared" si="58"/>
        <v>1.704705882354E-2</v>
      </c>
      <c r="L677" s="45">
        <f t="shared" si="54"/>
        <v>261363639.77559847</v>
      </c>
      <c r="M677" s="45">
        <f t="shared" si="55"/>
        <v>4455481.3415891463</v>
      </c>
      <c r="O677" s="12" t="s">
        <v>56</v>
      </c>
      <c r="P677" s="3" t="s">
        <v>71</v>
      </c>
      <c r="Q677" s="3">
        <f t="shared" si="56"/>
        <v>10297</v>
      </c>
      <c r="R677" s="3" t="s">
        <v>71</v>
      </c>
      <c r="S677" s="3" t="s">
        <v>73</v>
      </c>
      <c r="T677" s="2" t="s">
        <v>71</v>
      </c>
      <c r="U677" s="23">
        <f t="shared" si="57"/>
        <v>4455481.3415891463</v>
      </c>
    </row>
    <row r="678" spans="7:21" x14ac:dyDescent="0.3">
      <c r="G678" s="26">
        <v>10298</v>
      </c>
      <c r="H678" s="26">
        <v>8.9970588235300006</v>
      </c>
      <c r="I678" s="26">
        <v>24.1</v>
      </c>
      <c r="J678" s="29">
        <v>36</v>
      </c>
      <c r="K678" s="29">
        <f t="shared" si="58"/>
        <v>1.7047058823360016E-2</v>
      </c>
      <c r="L678" s="45">
        <f t="shared" si="54"/>
        <v>261363639.77559847</v>
      </c>
      <c r="M678" s="45">
        <f t="shared" si="55"/>
        <v>4455481.3415421043</v>
      </c>
      <c r="O678" s="12" t="s">
        <v>56</v>
      </c>
      <c r="P678" s="3" t="s">
        <v>71</v>
      </c>
      <c r="Q678" s="3">
        <f t="shared" si="56"/>
        <v>10298</v>
      </c>
      <c r="R678" s="3" t="s">
        <v>71</v>
      </c>
      <c r="S678" s="3" t="s">
        <v>73</v>
      </c>
      <c r="T678" s="2" t="s">
        <v>71</v>
      </c>
      <c r="U678" s="23">
        <f t="shared" si="57"/>
        <v>4455481.3415421043</v>
      </c>
    </row>
    <row r="679" spans="7:21" x14ac:dyDescent="0.3">
      <c r="G679" s="26">
        <v>10299</v>
      </c>
      <c r="H679" s="26">
        <v>9.4705882352900002</v>
      </c>
      <c r="I679" s="26">
        <v>24.1</v>
      </c>
      <c r="J679" s="29">
        <v>36</v>
      </c>
      <c r="K679" s="29">
        <f t="shared" si="58"/>
        <v>1.704705882354E-2</v>
      </c>
      <c r="L679" s="45">
        <f t="shared" si="54"/>
        <v>261363639.77559847</v>
      </c>
      <c r="M679" s="45">
        <f t="shared" si="55"/>
        <v>4455481.3415891463</v>
      </c>
      <c r="O679" s="12" t="s">
        <v>56</v>
      </c>
      <c r="P679" s="3" t="s">
        <v>71</v>
      </c>
      <c r="Q679" s="3">
        <f t="shared" si="56"/>
        <v>10299</v>
      </c>
      <c r="R679" s="3" t="s">
        <v>71</v>
      </c>
      <c r="S679" s="3" t="s">
        <v>73</v>
      </c>
      <c r="T679" s="2" t="s">
        <v>71</v>
      </c>
      <c r="U679" s="23">
        <f t="shared" si="57"/>
        <v>4455481.3415891463</v>
      </c>
    </row>
    <row r="680" spans="7:21" x14ac:dyDescent="0.3">
      <c r="G680" s="26">
        <v>10300</v>
      </c>
      <c r="H680" s="26">
        <v>9.9441176470600006</v>
      </c>
      <c r="I680" s="26">
        <v>24.1</v>
      </c>
      <c r="J680" s="29">
        <v>36</v>
      </c>
      <c r="K680" s="29">
        <f t="shared" si="58"/>
        <v>1.704705882318E-2</v>
      </c>
      <c r="L680" s="45">
        <f t="shared" si="54"/>
        <v>261363639.77559847</v>
      </c>
      <c r="M680" s="45">
        <f t="shared" si="55"/>
        <v>4455481.3414950548</v>
      </c>
      <c r="O680" s="12" t="s">
        <v>56</v>
      </c>
      <c r="P680" s="3" t="s">
        <v>71</v>
      </c>
      <c r="Q680" s="3">
        <f t="shared" si="56"/>
        <v>10300</v>
      </c>
      <c r="R680" s="3" t="s">
        <v>71</v>
      </c>
      <c r="S680" s="3" t="s">
        <v>73</v>
      </c>
      <c r="T680" s="2" t="s">
        <v>71</v>
      </c>
      <c r="U680" s="23">
        <f t="shared" si="57"/>
        <v>4455481.3414950548</v>
      </c>
    </row>
    <row r="681" spans="7:21" x14ac:dyDescent="0.3">
      <c r="G681" s="26">
        <v>10301</v>
      </c>
      <c r="H681" s="26">
        <v>10.4176470588</v>
      </c>
      <c r="I681" s="26">
        <v>24.1</v>
      </c>
      <c r="J681" s="29">
        <v>36</v>
      </c>
      <c r="K681" s="29">
        <f t="shared" si="58"/>
        <v>1.7047058823719981E-2</v>
      </c>
      <c r="L681" s="45">
        <f t="shared" si="54"/>
        <v>261363639.77559847</v>
      </c>
      <c r="M681" s="45">
        <f t="shared" si="55"/>
        <v>4455481.3416361865</v>
      </c>
      <c r="O681" s="12" t="s">
        <v>56</v>
      </c>
      <c r="P681" s="3" t="s">
        <v>71</v>
      </c>
      <c r="Q681" s="3">
        <f t="shared" si="56"/>
        <v>10301</v>
      </c>
      <c r="R681" s="3" t="s">
        <v>71</v>
      </c>
      <c r="S681" s="3" t="s">
        <v>73</v>
      </c>
      <c r="T681" s="2" t="s">
        <v>71</v>
      </c>
      <c r="U681" s="23">
        <f t="shared" si="57"/>
        <v>4455481.3416361865</v>
      </c>
    </row>
    <row r="682" spans="7:21" x14ac:dyDescent="0.3">
      <c r="G682" s="26">
        <v>10302</v>
      </c>
      <c r="H682" s="26">
        <v>10.8911764706</v>
      </c>
      <c r="I682" s="26">
        <v>24.1</v>
      </c>
      <c r="J682" s="29">
        <v>36</v>
      </c>
      <c r="K682" s="29">
        <f t="shared" si="58"/>
        <v>1.7047058824799982E-2</v>
      </c>
      <c r="L682" s="45">
        <f t="shared" si="54"/>
        <v>261363639.77559847</v>
      </c>
      <c r="M682" s="45">
        <f t="shared" si="55"/>
        <v>4455481.3419184592</v>
      </c>
      <c r="O682" s="12" t="s">
        <v>56</v>
      </c>
      <c r="P682" s="3" t="s">
        <v>71</v>
      </c>
      <c r="Q682" s="3">
        <f t="shared" si="56"/>
        <v>10302</v>
      </c>
      <c r="R682" s="3" t="s">
        <v>71</v>
      </c>
      <c r="S682" s="3" t="s">
        <v>73</v>
      </c>
      <c r="T682" s="2" t="s">
        <v>71</v>
      </c>
      <c r="U682" s="23">
        <f t="shared" si="57"/>
        <v>4455481.3419184592</v>
      </c>
    </row>
    <row r="683" spans="7:21" x14ac:dyDescent="0.3">
      <c r="G683" s="26">
        <v>10303</v>
      </c>
      <c r="H683" s="26">
        <v>11.364705882399999</v>
      </c>
      <c r="I683" s="26">
        <v>24.1</v>
      </c>
      <c r="J683" s="29">
        <v>36</v>
      </c>
      <c r="K683" s="29">
        <f t="shared" si="58"/>
        <v>1.7047058823000016E-2</v>
      </c>
      <c r="L683" s="45">
        <f t="shared" si="54"/>
        <v>261363639.77559847</v>
      </c>
      <c r="M683" s="45">
        <f t="shared" si="55"/>
        <v>4455481.3414480137</v>
      </c>
      <c r="O683" s="12" t="s">
        <v>56</v>
      </c>
      <c r="P683" s="3" t="s">
        <v>71</v>
      </c>
      <c r="Q683" s="3">
        <f t="shared" si="56"/>
        <v>10303</v>
      </c>
      <c r="R683" s="3" t="s">
        <v>71</v>
      </c>
      <c r="S683" s="3" t="s">
        <v>73</v>
      </c>
      <c r="T683" s="2" t="s">
        <v>71</v>
      </c>
      <c r="U683" s="23">
        <f t="shared" si="57"/>
        <v>4455481.3414480137</v>
      </c>
    </row>
    <row r="684" spans="7:21" x14ac:dyDescent="0.3">
      <c r="G684" s="26">
        <v>10304</v>
      </c>
      <c r="H684" s="26">
        <v>11.8382352941</v>
      </c>
      <c r="I684" s="26">
        <v>24.1</v>
      </c>
      <c r="J684" s="29">
        <v>36</v>
      </c>
      <c r="K684" s="29">
        <f t="shared" si="58"/>
        <v>1.7047058823000016E-2</v>
      </c>
      <c r="L684" s="45">
        <f t="shared" si="54"/>
        <v>261363639.77559847</v>
      </c>
      <c r="M684" s="45">
        <f t="shared" si="55"/>
        <v>4455481.3414480137</v>
      </c>
      <c r="O684" s="12" t="s">
        <v>56</v>
      </c>
      <c r="P684" s="3" t="s">
        <v>71</v>
      </c>
      <c r="Q684" s="3">
        <f t="shared" si="56"/>
        <v>10304</v>
      </c>
      <c r="R684" s="3" t="s">
        <v>71</v>
      </c>
      <c r="S684" s="3" t="s">
        <v>73</v>
      </c>
      <c r="T684" s="2" t="s">
        <v>71</v>
      </c>
      <c r="U684" s="23">
        <f t="shared" si="57"/>
        <v>4455481.3414480137</v>
      </c>
    </row>
    <row r="685" spans="7:21" x14ac:dyDescent="0.3">
      <c r="G685" s="26">
        <v>10305</v>
      </c>
      <c r="H685" s="26">
        <v>12.3117647059</v>
      </c>
      <c r="I685" s="26">
        <v>24.1</v>
      </c>
      <c r="J685" s="29">
        <v>36</v>
      </c>
      <c r="K685" s="29">
        <f t="shared" si="58"/>
        <v>1.7047058824799982E-2</v>
      </c>
      <c r="L685" s="45">
        <f t="shared" si="54"/>
        <v>261363639.77559847</v>
      </c>
      <c r="M685" s="45">
        <f t="shared" si="55"/>
        <v>4455481.3419184592</v>
      </c>
      <c r="O685" s="12" t="s">
        <v>56</v>
      </c>
      <c r="P685" s="3" t="s">
        <v>71</v>
      </c>
      <c r="Q685" s="3">
        <f t="shared" si="56"/>
        <v>10305</v>
      </c>
      <c r="R685" s="3" t="s">
        <v>71</v>
      </c>
      <c r="S685" s="3" t="s">
        <v>73</v>
      </c>
      <c r="T685" s="2" t="s">
        <v>71</v>
      </c>
      <c r="U685" s="23">
        <f t="shared" si="57"/>
        <v>4455481.3419184592</v>
      </c>
    </row>
    <row r="686" spans="7:21" x14ac:dyDescent="0.3">
      <c r="G686" s="26">
        <v>10306</v>
      </c>
      <c r="H686" s="26">
        <v>12.785294117699999</v>
      </c>
      <c r="I686" s="26">
        <v>24.1</v>
      </c>
      <c r="J686" s="29">
        <v>36</v>
      </c>
      <c r="K686" s="29">
        <f t="shared" si="58"/>
        <v>1.7047058823000016E-2</v>
      </c>
      <c r="L686" s="45">
        <f t="shared" si="54"/>
        <v>261363639.77559847</v>
      </c>
      <c r="M686" s="45">
        <f t="shared" si="55"/>
        <v>4455481.3414480137</v>
      </c>
      <c r="O686" s="12" t="s">
        <v>56</v>
      </c>
      <c r="P686" s="3" t="s">
        <v>71</v>
      </c>
      <c r="Q686" s="3">
        <f t="shared" si="56"/>
        <v>10306</v>
      </c>
      <c r="R686" s="3" t="s">
        <v>71</v>
      </c>
      <c r="S686" s="3" t="s">
        <v>73</v>
      </c>
      <c r="T686" s="2" t="s">
        <v>71</v>
      </c>
      <c r="U686" s="23">
        <f t="shared" si="57"/>
        <v>4455481.3414480137</v>
      </c>
    </row>
    <row r="687" spans="7:21" x14ac:dyDescent="0.3">
      <c r="G687" s="26">
        <v>10307</v>
      </c>
      <c r="H687" s="26">
        <v>13.258823529400001</v>
      </c>
      <c r="I687" s="26">
        <v>24.1</v>
      </c>
      <c r="J687" s="29">
        <v>36</v>
      </c>
      <c r="K687" s="29">
        <f t="shared" si="58"/>
        <v>1.7047058823000016E-2</v>
      </c>
      <c r="L687" s="45">
        <f t="shared" si="54"/>
        <v>261363639.77559847</v>
      </c>
      <c r="M687" s="45">
        <f t="shared" si="55"/>
        <v>4455481.3414480137</v>
      </c>
      <c r="O687" s="12" t="s">
        <v>56</v>
      </c>
      <c r="P687" s="3" t="s">
        <v>71</v>
      </c>
      <c r="Q687" s="3">
        <f t="shared" si="56"/>
        <v>10307</v>
      </c>
      <c r="R687" s="3" t="s">
        <v>71</v>
      </c>
      <c r="S687" s="3" t="s">
        <v>73</v>
      </c>
      <c r="T687" s="2" t="s">
        <v>71</v>
      </c>
      <c r="U687" s="23">
        <f t="shared" si="57"/>
        <v>4455481.3414480137</v>
      </c>
    </row>
    <row r="688" spans="7:21" x14ac:dyDescent="0.3">
      <c r="G688" s="26">
        <v>10308</v>
      </c>
      <c r="H688" s="26">
        <v>13.7323529412</v>
      </c>
      <c r="I688" s="26">
        <v>24.1</v>
      </c>
      <c r="J688" s="29">
        <v>36</v>
      </c>
      <c r="K688" s="29">
        <f t="shared" si="58"/>
        <v>1.7047058822999984E-2</v>
      </c>
      <c r="L688" s="45">
        <f t="shared" si="54"/>
        <v>261363639.77559847</v>
      </c>
      <c r="M688" s="45">
        <f t="shared" si="55"/>
        <v>4455481.3414480053</v>
      </c>
      <c r="O688" s="12" t="s">
        <v>56</v>
      </c>
      <c r="P688" s="3" t="s">
        <v>71</v>
      </c>
      <c r="Q688" s="3">
        <f t="shared" si="56"/>
        <v>10308</v>
      </c>
      <c r="R688" s="3" t="s">
        <v>71</v>
      </c>
      <c r="S688" s="3" t="s">
        <v>73</v>
      </c>
      <c r="T688" s="2" t="s">
        <v>71</v>
      </c>
      <c r="U688" s="23">
        <f t="shared" si="57"/>
        <v>4455481.3414480053</v>
      </c>
    </row>
    <row r="689" spans="7:21" x14ac:dyDescent="0.3">
      <c r="G689" s="26">
        <v>10309</v>
      </c>
      <c r="H689" s="26">
        <v>14.2058823529</v>
      </c>
      <c r="I689" s="26">
        <v>24.1</v>
      </c>
      <c r="J689" s="29">
        <v>36</v>
      </c>
      <c r="K689" s="29">
        <f t="shared" si="58"/>
        <v>1.7047058822999984E-2</v>
      </c>
      <c r="L689" s="45">
        <f t="shared" si="54"/>
        <v>261363639.77559847</v>
      </c>
      <c r="M689" s="45">
        <f t="shared" si="55"/>
        <v>4455481.3414480053</v>
      </c>
      <c r="O689" s="12" t="s">
        <v>56</v>
      </c>
      <c r="P689" s="3" t="s">
        <v>71</v>
      </c>
      <c r="Q689" s="3">
        <f t="shared" si="56"/>
        <v>10309</v>
      </c>
      <c r="R689" s="3" t="s">
        <v>71</v>
      </c>
      <c r="S689" s="3" t="s">
        <v>73</v>
      </c>
      <c r="T689" s="2" t="s">
        <v>71</v>
      </c>
      <c r="U689" s="23">
        <f t="shared" si="57"/>
        <v>4455481.3414480053</v>
      </c>
    </row>
    <row r="690" spans="7:21" x14ac:dyDescent="0.3">
      <c r="G690" s="26">
        <v>10310</v>
      </c>
      <c r="H690" s="26">
        <v>14.679411764699999</v>
      </c>
      <c r="I690" s="26">
        <v>24.1</v>
      </c>
      <c r="J690" s="29">
        <v>36</v>
      </c>
      <c r="K690" s="29">
        <f t="shared" si="58"/>
        <v>1.7047058824800017E-2</v>
      </c>
      <c r="L690" s="45">
        <f t="shared" si="54"/>
        <v>261363639.77559847</v>
      </c>
      <c r="M690" s="45">
        <f t="shared" si="55"/>
        <v>4455481.3419184685</v>
      </c>
      <c r="O690" s="12" t="s">
        <v>56</v>
      </c>
      <c r="P690" s="3" t="s">
        <v>71</v>
      </c>
      <c r="Q690" s="3">
        <f t="shared" si="56"/>
        <v>10310</v>
      </c>
      <c r="R690" s="3" t="s">
        <v>71</v>
      </c>
      <c r="S690" s="3" t="s">
        <v>73</v>
      </c>
      <c r="T690" s="2" t="s">
        <v>71</v>
      </c>
      <c r="U690" s="23">
        <f t="shared" si="57"/>
        <v>4455481.3419184685</v>
      </c>
    </row>
    <row r="691" spans="7:21" x14ac:dyDescent="0.3">
      <c r="G691" s="26">
        <v>10311</v>
      </c>
      <c r="H691" s="26">
        <v>15.152941176500001</v>
      </c>
      <c r="I691" s="26">
        <v>24.1</v>
      </c>
      <c r="J691" s="29">
        <v>36</v>
      </c>
      <c r="K691" s="29">
        <f t="shared" si="58"/>
        <v>1.7047058823000016E-2</v>
      </c>
      <c r="L691" s="45">
        <f t="shared" si="54"/>
        <v>261363639.77559847</v>
      </c>
      <c r="M691" s="45">
        <f t="shared" si="55"/>
        <v>4455481.3414480137</v>
      </c>
      <c r="O691" s="12" t="s">
        <v>56</v>
      </c>
      <c r="P691" s="3" t="s">
        <v>71</v>
      </c>
      <c r="Q691" s="3">
        <f t="shared" si="56"/>
        <v>10311</v>
      </c>
      <c r="R691" s="3" t="s">
        <v>71</v>
      </c>
      <c r="S691" s="3" t="s">
        <v>73</v>
      </c>
      <c r="T691" s="2" t="s">
        <v>71</v>
      </c>
      <c r="U691" s="23">
        <f t="shared" si="57"/>
        <v>4455481.3414480137</v>
      </c>
    </row>
    <row r="692" spans="7:21" x14ac:dyDescent="0.3">
      <c r="G692" s="26">
        <v>10312</v>
      </c>
      <c r="H692" s="26">
        <v>15.6264705882</v>
      </c>
      <c r="I692" s="26">
        <v>24.1</v>
      </c>
      <c r="J692" s="29">
        <v>36</v>
      </c>
      <c r="K692" s="29">
        <f t="shared" si="58"/>
        <v>1.7047058823000016E-2</v>
      </c>
      <c r="L692" s="45">
        <f t="shared" si="54"/>
        <v>261363639.77559847</v>
      </c>
      <c r="M692" s="45">
        <f t="shared" si="55"/>
        <v>4455481.3414480137</v>
      </c>
      <c r="O692" s="12" t="s">
        <v>56</v>
      </c>
      <c r="P692" s="3" t="s">
        <v>71</v>
      </c>
      <c r="Q692" s="3">
        <f t="shared" si="56"/>
        <v>10312</v>
      </c>
      <c r="R692" s="3" t="s">
        <v>71</v>
      </c>
      <c r="S692" s="3" t="s">
        <v>73</v>
      </c>
      <c r="T692" s="2" t="s">
        <v>71</v>
      </c>
      <c r="U692" s="23">
        <f t="shared" si="57"/>
        <v>4455481.3414480137</v>
      </c>
    </row>
    <row r="693" spans="7:21" x14ac:dyDescent="0.3">
      <c r="G693" s="26">
        <v>5632</v>
      </c>
      <c r="H693" s="26">
        <v>16.100000000000001</v>
      </c>
      <c r="I693" s="26">
        <v>24.1</v>
      </c>
      <c r="J693" s="29">
        <v>36</v>
      </c>
      <c r="K693" s="29">
        <f t="shared" si="58"/>
        <v>1.7223529411800009E-2</v>
      </c>
      <c r="L693" s="45">
        <f t="shared" si="54"/>
        <v>261363639.77559847</v>
      </c>
      <c r="M693" s="45">
        <f t="shared" si="55"/>
        <v>4501604.3368501225</v>
      </c>
      <c r="O693" s="12" t="s">
        <v>56</v>
      </c>
      <c r="P693" s="3" t="s">
        <v>71</v>
      </c>
      <c r="Q693" s="3">
        <f t="shared" si="56"/>
        <v>5632</v>
      </c>
      <c r="R693" s="3" t="s">
        <v>71</v>
      </c>
      <c r="S693" s="3" t="s">
        <v>73</v>
      </c>
      <c r="T693" s="2" t="s">
        <v>71</v>
      </c>
      <c r="U693" s="23">
        <f t="shared" si="57"/>
        <v>4501604.3368501225</v>
      </c>
    </row>
    <row r="694" spans="7:21" x14ac:dyDescent="0.3">
      <c r="G694" s="26">
        <v>6612</v>
      </c>
      <c r="H694" s="26">
        <v>16.583333333300001</v>
      </c>
      <c r="I694" s="26">
        <v>24.1</v>
      </c>
      <c r="J694" s="29">
        <v>36</v>
      </c>
      <c r="K694" s="29">
        <f t="shared" si="58"/>
        <v>1.7400000000600001E-2</v>
      </c>
      <c r="L694" s="45">
        <f t="shared" si="54"/>
        <v>261363639.77559847</v>
      </c>
      <c r="M694" s="45">
        <f t="shared" si="55"/>
        <v>4547727.3322522314</v>
      </c>
      <c r="O694" s="12" t="s">
        <v>56</v>
      </c>
      <c r="P694" s="3" t="s">
        <v>71</v>
      </c>
      <c r="Q694" s="3">
        <f t="shared" si="56"/>
        <v>6612</v>
      </c>
      <c r="R694" s="3" t="s">
        <v>71</v>
      </c>
      <c r="S694" s="3" t="s">
        <v>73</v>
      </c>
      <c r="T694" s="2" t="s">
        <v>71</v>
      </c>
      <c r="U694" s="23">
        <f t="shared" si="57"/>
        <v>4547727.3322522314</v>
      </c>
    </row>
    <row r="695" spans="7:21" x14ac:dyDescent="0.3">
      <c r="G695" s="26">
        <v>6613</v>
      </c>
      <c r="H695" s="26">
        <v>17.066666666700002</v>
      </c>
      <c r="I695" s="26">
        <v>24.1</v>
      </c>
      <c r="J695" s="29">
        <v>36</v>
      </c>
      <c r="K695" s="29">
        <f t="shared" si="58"/>
        <v>1.7400000000600001E-2</v>
      </c>
      <c r="L695" s="45">
        <f t="shared" si="54"/>
        <v>261363639.77559847</v>
      </c>
      <c r="M695" s="45">
        <f t="shared" si="55"/>
        <v>4547727.3322522314</v>
      </c>
      <c r="O695" s="12" t="s">
        <v>56</v>
      </c>
      <c r="P695" s="3" t="s">
        <v>71</v>
      </c>
      <c r="Q695" s="3">
        <f t="shared" si="56"/>
        <v>6613</v>
      </c>
      <c r="R695" s="3" t="s">
        <v>71</v>
      </c>
      <c r="S695" s="3" t="s">
        <v>73</v>
      </c>
      <c r="T695" s="2" t="s">
        <v>71</v>
      </c>
      <c r="U695" s="23">
        <f t="shared" si="57"/>
        <v>4547727.3322522314</v>
      </c>
    </row>
    <row r="696" spans="7:21" x14ac:dyDescent="0.3">
      <c r="G696" s="26">
        <v>6614</v>
      </c>
      <c r="H696" s="26">
        <v>17.55</v>
      </c>
      <c r="I696" s="26">
        <v>24.1</v>
      </c>
      <c r="J696" s="29">
        <v>36</v>
      </c>
      <c r="K696" s="29">
        <f t="shared" si="58"/>
        <v>1.7399999998799969E-2</v>
      </c>
      <c r="L696" s="45">
        <f t="shared" si="54"/>
        <v>261363639.77559847</v>
      </c>
      <c r="M696" s="45">
        <f t="shared" si="55"/>
        <v>4547727.3317817692</v>
      </c>
      <c r="O696" s="12" t="s">
        <v>56</v>
      </c>
      <c r="P696" s="3" t="s">
        <v>71</v>
      </c>
      <c r="Q696" s="3">
        <f t="shared" si="56"/>
        <v>6614</v>
      </c>
      <c r="R696" s="3" t="s">
        <v>71</v>
      </c>
      <c r="S696" s="3" t="s">
        <v>73</v>
      </c>
      <c r="T696" s="2" t="s">
        <v>71</v>
      </c>
      <c r="U696" s="23">
        <f t="shared" si="57"/>
        <v>4547727.3317817692</v>
      </c>
    </row>
    <row r="697" spans="7:21" x14ac:dyDescent="0.3">
      <c r="G697" s="26">
        <v>6615</v>
      </c>
      <c r="H697" s="26">
        <v>18.0333333333</v>
      </c>
      <c r="I697" s="26">
        <v>24.1</v>
      </c>
      <c r="J697" s="29">
        <v>36</v>
      </c>
      <c r="K697" s="29">
        <f t="shared" si="58"/>
        <v>1.7400000000600001E-2</v>
      </c>
      <c r="L697" s="45">
        <f t="shared" si="54"/>
        <v>261363639.77559847</v>
      </c>
      <c r="M697" s="45">
        <f t="shared" si="55"/>
        <v>4547727.3322522314</v>
      </c>
      <c r="O697" s="12" t="s">
        <v>56</v>
      </c>
      <c r="P697" s="3" t="s">
        <v>71</v>
      </c>
      <c r="Q697" s="3">
        <f t="shared" si="56"/>
        <v>6615</v>
      </c>
      <c r="R697" s="3" t="s">
        <v>71</v>
      </c>
      <c r="S697" s="3" t="s">
        <v>73</v>
      </c>
      <c r="T697" s="2" t="s">
        <v>71</v>
      </c>
      <c r="U697" s="23">
        <f t="shared" si="57"/>
        <v>4547727.3322522314</v>
      </c>
    </row>
    <row r="698" spans="7:21" x14ac:dyDescent="0.3">
      <c r="G698" s="26">
        <v>6616</v>
      </c>
      <c r="H698" s="26">
        <v>18.516666666700001</v>
      </c>
      <c r="I698" s="26">
        <v>24.1</v>
      </c>
      <c r="J698" s="29">
        <v>36</v>
      </c>
      <c r="K698" s="29">
        <f t="shared" si="58"/>
        <v>1.7400000000600001E-2</v>
      </c>
      <c r="L698" s="45">
        <f t="shared" si="54"/>
        <v>261363639.77559847</v>
      </c>
      <c r="M698" s="45">
        <f t="shared" si="55"/>
        <v>4547727.3322522314</v>
      </c>
      <c r="O698" s="12" t="s">
        <v>56</v>
      </c>
      <c r="P698" s="3" t="s">
        <v>71</v>
      </c>
      <c r="Q698" s="3">
        <f t="shared" si="56"/>
        <v>6616</v>
      </c>
      <c r="R698" s="3" t="s">
        <v>71</v>
      </c>
      <c r="S698" s="3" t="s">
        <v>73</v>
      </c>
      <c r="T698" s="2" t="s">
        <v>71</v>
      </c>
      <c r="U698" s="23">
        <f t="shared" si="57"/>
        <v>4547727.3322522314</v>
      </c>
    </row>
    <row r="699" spans="7:21" x14ac:dyDescent="0.3">
      <c r="G699" s="26">
        <v>6617</v>
      </c>
      <c r="H699" s="26">
        <v>19</v>
      </c>
      <c r="I699" s="26">
        <v>24.1</v>
      </c>
      <c r="J699" s="29">
        <v>36</v>
      </c>
      <c r="K699" s="29">
        <f t="shared" si="58"/>
        <v>1.7399999998799969E-2</v>
      </c>
      <c r="L699" s="45">
        <f t="shared" si="54"/>
        <v>261363639.77559847</v>
      </c>
      <c r="M699" s="45">
        <f t="shared" si="55"/>
        <v>4547727.3317817692</v>
      </c>
      <c r="O699" s="12" t="s">
        <v>56</v>
      </c>
      <c r="P699" s="3" t="s">
        <v>71</v>
      </c>
      <c r="Q699" s="3">
        <f t="shared" si="56"/>
        <v>6617</v>
      </c>
      <c r="R699" s="3" t="s">
        <v>71</v>
      </c>
      <c r="S699" s="3" t="s">
        <v>73</v>
      </c>
      <c r="T699" s="2" t="s">
        <v>71</v>
      </c>
      <c r="U699" s="23">
        <f t="shared" si="57"/>
        <v>4547727.3317817692</v>
      </c>
    </row>
    <row r="700" spans="7:21" x14ac:dyDescent="0.3">
      <c r="G700" s="26">
        <v>6618</v>
      </c>
      <c r="H700" s="26">
        <v>19.483333333299999</v>
      </c>
      <c r="I700" s="26">
        <v>24.1</v>
      </c>
      <c r="J700" s="29">
        <v>36</v>
      </c>
      <c r="K700" s="29">
        <f t="shared" si="58"/>
        <v>1.7400000000600001E-2</v>
      </c>
      <c r="L700" s="45">
        <f t="shared" si="54"/>
        <v>261363639.77559847</v>
      </c>
      <c r="M700" s="45">
        <f t="shared" si="55"/>
        <v>4547727.3322522314</v>
      </c>
      <c r="O700" s="12" t="s">
        <v>56</v>
      </c>
      <c r="P700" s="3" t="s">
        <v>71</v>
      </c>
      <c r="Q700" s="3">
        <f t="shared" si="56"/>
        <v>6618</v>
      </c>
      <c r="R700" s="3" t="s">
        <v>71</v>
      </c>
      <c r="S700" s="3" t="s">
        <v>73</v>
      </c>
      <c r="T700" s="2" t="s">
        <v>71</v>
      </c>
      <c r="U700" s="23">
        <f t="shared" si="57"/>
        <v>4547727.3322522314</v>
      </c>
    </row>
    <row r="701" spans="7:21" x14ac:dyDescent="0.3">
      <c r="G701" s="26">
        <v>6619</v>
      </c>
      <c r="H701" s="26">
        <v>19.9666666667</v>
      </c>
      <c r="I701" s="26">
        <v>24.1</v>
      </c>
      <c r="J701" s="29">
        <v>36</v>
      </c>
      <c r="K701" s="29">
        <f t="shared" si="58"/>
        <v>1.7400000000600001E-2</v>
      </c>
      <c r="L701" s="45">
        <f t="shared" si="54"/>
        <v>261363639.77559847</v>
      </c>
      <c r="M701" s="45">
        <f t="shared" si="55"/>
        <v>4547727.3322522314</v>
      </c>
      <c r="O701" s="12" t="s">
        <v>56</v>
      </c>
      <c r="P701" s="3" t="s">
        <v>71</v>
      </c>
      <c r="Q701" s="3">
        <f t="shared" si="56"/>
        <v>6619</v>
      </c>
      <c r="R701" s="3" t="s">
        <v>71</v>
      </c>
      <c r="S701" s="3" t="s">
        <v>73</v>
      </c>
      <c r="T701" s="2" t="s">
        <v>71</v>
      </c>
      <c r="U701" s="23">
        <f t="shared" si="57"/>
        <v>4547727.3322522314</v>
      </c>
    </row>
    <row r="702" spans="7:21" x14ac:dyDescent="0.3">
      <c r="G702" s="26">
        <v>6620</v>
      </c>
      <c r="H702" s="26">
        <v>20.45</v>
      </c>
      <c r="I702" s="26">
        <v>24.1</v>
      </c>
      <c r="J702" s="29">
        <v>36</v>
      </c>
      <c r="K702" s="29">
        <f t="shared" si="58"/>
        <v>1.7399999998799969E-2</v>
      </c>
      <c r="L702" s="45">
        <f t="shared" si="54"/>
        <v>261363639.77559847</v>
      </c>
      <c r="M702" s="45">
        <f t="shared" si="55"/>
        <v>4547727.3317817692</v>
      </c>
      <c r="O702" s="12" t="s">
        <v>56</v>
      </c>
      <c r="P702" s="3" t="s">
        <v>71</v>
      </c>
      <c r="Q702" s="3">
        <f t="shared" si="56"/>
        <v>6620</v>
      </c>
      <c r="R702" s="3" t="s">
        <v>71</v>
      </c>
      <c r="S702" s="3" t="s">
        <v>73</v>
      </c>
      <c r="T702" s="2" t="s">
        <v>71</v>
      </c>
      <c r="U702" s="23">
        <f t="shared" si="57"/>
        <v>4547727.3317817692</v>
      </c>
    </row>
    <row r="703" spans="7:21" x14ac:dyDescent="0.3">
      <c r="G703" s="26">
        <v>6621</v>
      </c>
      <c r="H703" s="26">
        <v>20.933333333299998</v>
      </c>
      <c r="I703" s="26">
        <v>24.1</v>
      </c>
      <c r="J703" s="29">
        <v>36</v>
      </c>
      <c r="K703" s="29">
        <f t="shared" si="58"/>
        <v>1.7400000000600001E-2</v>
      </c>
      <c r="L703" s="45">
        <f t="shared" si="54"/>
        <v>261363639.77559847</v>
      </c>
      <c r="M703" s="45">
        <f t="shared" si="55"/>
        <v>4547727.3322522314</v>
      </c>
      <c r="O703" s="12" t="s">
        <v>56</v>
      </c>
      <c r="P703" s="3" t="s">
        <v>71</v>
      </c>
      <c r="Q703" s="3">
        <f t="shared" si="56"/>
        <v>6621</v>
      </c>
      <c r="R703" s="3" t="s">
        <v>71</v>
      </c>
      <c r="S703" s="3" t="s">
        <v>73</v>
      </c>
      <c r="T703" s="2" t="s">
        <v>71</v>
      </c>
      <c r="U703" s="23">
        <f t="shared" si="57"/>
        <v>4547727.3322522314</v>
      </c>
    </row>
    <row r="704" spans="7:21" x14ac:dyDescent="0.3">
      <c r="G704" s="26">
        <v>6622</v>
      </c>
      <c r="H704" s="26">
        <v>21.416666666699999</v>
      </c>
      <c r="I704" s="26">
        <v>24.1</v>
      </c>
      <c r="J704" s="29">
        <v>36</v>
      </c>
      <c r="K704" s="29">
        <f t="shared" si="58"/>
        <v>1.7400000000600001E-2</v>
      </c>
      <c r="L704" s="45">
        <f t="shared" si="54"/>
        <v>261363639.77559847</v>
      </c>
      <c r="M704" s="45">
        <f t="shared" si="55"/>
        <v>4547727.3322522314</v>
      </c>
      <c r="O704" s="12" t="s">
        <v>56</v>
      </c>
      <c r="P704" s="3" t="s">
        <v>71</v>
      </c>
      <c r="Q704" s="3">
        <f t="shared" si="56"/>
        <v>6622</v>
      </c>
      <c r="R704" s="3" t="s">
        <v>71</v>
      </c>
      <c r="S704" s="3" t="s">
        <v>73</v>
      </c>
      <c r="T704" s="2" t="s">
        <v>71</v>
      </c>
      <c r="U704" s="23">
        <f t="shared" si="57"/>
        <v>4547727.3322522314</v>
      </c>
    </row>
    <row r="705" spans="7:21" x14ac:dyDescent="0.3">
      <c r="G705" s="26">
        <v>6568</v>
      </c>
      <c r="H705" s="26">
        <v>21.9</v>
      </c>
      <c r="I705" s="26">
        <v>24.1</v>
      </c>
      <c r="J705" s="29">
        <v>36</v>
      </c>
      <c r="K705" s="29">
        <f t="shared" si="58"/>
        <v>1.4099999999399999E-2</v>
      </c>
      <c r="L705" s="45">
        <f t="shared" si="54"/>
        <v>261363639.77559847</v>
      </c>
      <c r="M705" s="45">
        <f t="shared" si="55"/>
        <v>3685227.3206791198</v>
      </c>
      <c r="O705" s="12" t="s">
        <v>56</v>
      </c>
      <c r="P705" s="3" t="s">
        <v>71</v>
      </c>
      <c r="Q705" s="3">
        <f t="shared" si="56"/>
        <v>6568</v>
      </c>
      <c r="R705" s="3" t="s">
        <v>71</v>
      </c>
      <c r="S705" s="3" t="s">
        <v>73</v>
      </c>
      <c r="T705" s="2" t="s">
        <v>71</v>
      </c>
      <c r="U705" s="23">
        <f t="shared" si="57"/>
        <v>3685227.3206791198</v>
      </c>
    </row>
    <row r="706" spans="7:21" x14ac:dyDescent="0.3">
      <c r="G706" s="26">
        <v>6581</v>
      </c>
      <c r="H706" s="26">
        <v>22.2</v>
      </c>
      <c r="I706" s="26">
        <v>24.1</v>
      </c>
      <c r="J706" s="29">
        <v>36</v>
      </c>
      <c r="K706" s="29">
        <f t="shared" si="58"/>
        <v>1.0800000000000027E-2</v>
      </c>
      <c r="L706" s="45">
        <f t="shared" si="54"/>
        <v>261363639.77559847</v>
      </c>
      <c r="M706" s="45">
        <f t="shared" si="55"/>
        <v>2822727.3095764704</v>
      </c>
      <c r="O706" s="12" t="s">
        <v>56</v>
      </c>
      <c r="P706" s="3" t="s">
        <v>71</v>
      </c>
      <c r="Q706" s="3">
        <f t="shared" si="56"/>
        <v>6581</v>
      </c>
      <c r="R706" s="3" t="s">
        <v>71</v>
      </c>
      <c r="S706" s="3" t="s">
        <v>73</v>
      </c>
      <c r="T706" s="2" t="s">
        <v>71</v>
      </c>
      <c r="U706" s="23">
        <f t="shared" si="57"/>
        <v>2822727.3095764704</v>
      </c>
    </row>
    <row r="707" spans="7:21" x14ac:dyDescent="0.3">
      <c r="G707" s="26">
        <v>6582</v>
      </c>
      <c r="H707" s="26">
        <v>22.5</v>
      </c>
      <c r="I707" s="26">
        <v>24.1</v>
      </c>
      <c r="J707" s="29">
        <v>36</v>
      </c>
      <c r="K707" s="29">
        <f t="shared" si="58"/>
        <v>1.0800000000000027E-2</v>
      </c>
      <c r="L707" s="45">
        <f t="shared" si="54"/>
        <v>261363639.77559847</v>
      </c>
      <c r="M707" s="45">
        <f t="shared" si="55"/>
        <v>2822727.3095764704</v>
      </c>
      <c r="O707" s="12" t="s">
        <v>56</v>
      </c>
      <c r="P707" s="3" t="s">
        <v>71</v>
      </c>
      <c r="Q707" s="3">
        <f t="shared" si="56"/>
        <v>6582</v>
      </c>
      <c r="R707" s="3" t="s">
        <v>71</v>
      </c>
      <c r="S707" s="3" t="s">
        <v>73</v>
      </c>
      <c r="T707" s="2" t="s">
        <v>71</v>
      </c>
      <c r="U707" s="23">
        <f t="shared" si="57"/>
        <v>2822727.3095764704</v>
      </c>
    </row>
    <row r="708" spans="7:21" x14ac:dyDescent="0.3">
      <c r="G708" s="26">
        <v>6583</v>
      </c>
      <c r="H708" s="26">
        <v>22.8</v>
      </c>
      <c r="I708" s="26">
        <v>24.1</v>
      </c>
      <c r="J708" s="29">
        <v>36</v>
      </c>
      <c r="K708" s="29">
        <f t="shared" si="58"/>
        <v>1.0800000000000027E-2</v>
      </c>
      <c r="L708" s="45">
        <f t="shared" ref="L708:L709" si="59">$D$14*10^3/($C$19*10^-12)*($I708-$C$18)</f>
        <v>261363639.77559847</v>
      </c>
      <c r="M708" s="45">
        <f t="shared" ref="M708:M709" si="60">$L708*$K708</f>
        <v>2822727.3095764704</v>
      </c>
      <c r="O708" s="12" t="s">
        <v>56</v>
      </c>
      <c r="P708" s="3" t="s">
        <v>71</v>
      </c>
      <c r="Q708" s="3">
        <f t="shared" ref="Q708:Q709" si="61">$G708</f>
        <v>6583</v>
      </c>
      <c r="R708" s="3" t="s">
        <v>71</v>
      </c>
      <c r="S708" s="3" t="s">
        <v>73</v>
      </c>
      <c r="T708" s="2" t="s">
        <v>71</v>
      </c>
      <c r="U708" s="23">
        <f t="shared" ref="U708:U709" si="62">$M708</f>
        <v>2822727.3095764704</v>
      </c>
    </row>
    <row r="709" spans="7:21" x14ac:dyDescent="0.3">
      <c r="G709" s="26">
        <v>5224</v>
      </c>
      <c r="H709" s="26">
        <v>23.1</v>
      </c>
      <c r="I709" s="26">
        <v>24.1</v>
      </c>
      <c r="J709" s="29">
        <v>36</v>
      </c>
      <c r="K709" s="29">
        <v>1E-3</v>
      </c>
      <c r="L709" s="45">
        <f t="shared" si="59"/>
        <v>261363639.77559847</v>
      </c>
      <c r="M709" s="45">
        <f t="shared" si="60"/>
        <v>261363.63977559848</v>
      </c>
      <c r="O709" s="13" t="s">
        <v>56</v>
      </c>
      <c r="P709" s="9" t="s">
        <v>71</v>
      </c>
      <c r="Q709" s="9">
        <f t="shared" si="61"/>
        <v>5224</v>
      </c>
      <c r="R709" s="9" t="s">
        <v>71</v>
      </c>
      <c r="S709" s="9" t="s">
        <v>73</v>
      </c>
      <c r="T709" s="11" t="s">
        <v>71</v>
      </c>
      <c r="U709" s="24">
        <f t="shared" si="62"/>
        <v>261363.63977559848</v>
      </c>
    </row>
  </sheetData>
  <mergeCells count="2">
    <mergeCell ref="B2:D2"/>
    <mergeCell ref="O2:U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B688-336D-43F6-BA82-EFD63186DF1C}">
  <dimension ref="B2:Z709"/>
  <sheetViews>
    <sheetView topLeftCell="A31" zoomScale="70" zoomScaleNormal="70" workbookViewId="0">
      <selection activeCell="AA520" sqref="AA520"/>
    </sheetView>
  </sheetViews>
  <sheetFormatPr defaultRowHeight="14.4" x14ac:dyDescent="0.3"/>
  <cols>
    <col min="2" max="2" width="14.33203125" bestFit="1" customWidth="1"/>
    <col min="3" max="3" width="12.6640625" bestFit="1" customWidth="1"/>
    <col min="4" max="4" width="12" bestFit="1" customWidth="1"/>
    <col min="6" max="6" width="15.6640625" bestFit="1" customWidth="1"/>
    <col min="10" max="10" width="6.5546875" bestFit="1" customWidth="1"/>
    <col min="11" max="11" width="10.109375" customWidth="1"/>
    <col min="12" max="12" width="10.21875" bestFit="1" customWidth="1"/>
    <col min="13" max="13" width="9.6640625" bestFit="1" customWidth="1"/>
    <col min="21" max="21" width="12.44140625" bestFit="1" customWidth="1"/>
  </cols>
  <sheetData>
    <row r="2" spans="2:26" x14ac:dyDescent="0.3">
      <c r="B2" s="66" t="s">
        <v>0</v>
      </c>
      <c r="C2" s="66"/>
      <c r="D2" s="66"/>
      <c r="E2" s="3"/>
      <c r="G2" s="29" t="s">
        <v>37</v>
      </c>
      <c r="H2" s="29" t="s">
        <v>29</v>
      </c>
      <c r="I2" s="29" t="s">
        <v>30</v>
      </c>
      <c r="J2" s="29" t="s">
        <v>39</v>
      </c>
      <c r="K2" s="29" t="s">
        <v>40</v>
      </c>
      <c r="L2" s="29" t="s">
        <v>57</v>
      </c>
      <c r="M2" s="29" t="s">
        <v>93</v>
      </c>
      <c r="O2" s="67" t="s">
        <v>97</v>
      </c>
      <c r="P2" s="68"/>
      <c r="Q2" s="68"/>
      <c r="R2" s="68"/>
      <c r="S2" s="68"/>
      <c r="T2" s="68"/>
      <c r="U2" s="69"/>
    </row>
    <row r="3" spans="2:26" x14ac:dyDescent="0.3">
      <c r="B3" s="42" t="s">
        <v>1</v>
      </c>
      <c r="C3" s="29">
        <v>286.2</v>
      </c>
      <c r="D3" s="29" t="s">
        <v>7</v>
      </c>
      <c r="E3" s="3"/>
      <c r="F3" s="25" t="s">
        <v>38</v>
      </c>
      <c r="G3" s="26">
        <v>373</v>
      </c>
      <c r="H3" s="26">
        <v>-23.1</v>
      </c>
      <c r="I3" s="26">
        <v>0</v>
      </c>
      <c r="J3" s="29">
        <v>39</v>
      </c>
      <c r="K3" s="29">
        <v>0</v>
      </c>
      <c r="L3" s="45">
        <f>$D$14*10^3/($C$19*10^-12)*($H3-$C$18)</f>
        <v>-140944467.55892259</v>
      </c>
      <c r="M3" s="45">
        <f>$K3*$L3</f>
        <v>0</v>
      </c>
      <c r="O3" s="12" t="s">
        <v>56</v>
      </c>
      <c r="P3" s="3" t="s">
        <v>71</v>
      </c>
      <c r="Q3" s="3">
        <f>$G3</f>
        <v>373</v>
      </c>
      <c r="R3" s="3" t="s">
        <v>71</v>
      </c>
      <c r="S3" s="2" t="s">
        <v>73</v>
      </c>
      <c r="T3" s="2" t="s">
        <v>71</v>
      </c>
      <c r="U3" s="15">
        <f>$M3</f>
        <v>0</v>
      </c>
    </row>
    <row r="4" spans="2:26" x14ac:dyDescent="0.3">
      <c r="B4" s="42" t="s">
        <v>2</v>
      </c>
      <c r="C4" s="29">
        <v>46.1</v>
      </c>
      <c r="D4" s="29" t="s">
        <v>7</v>
      </c>
      <c r="E4" s="3"/>
      <c r="G4" s="26">
        <v>1548</v>
      </c>
      <c r="H4" s="26">
        <v>-22.6</v>
      </c>
      <c r="I4" s="26">
        <v>0</v>
      </c>
      <c r="J4" s="29">
        <v>39</v>
      </c>
      <c r="K4" s="29">
        <f>IF(AND(H4&gt;H3,H5&gt;H4),(H5-H3)/2*J4*10^-3,0)</f>
        <v>1.95E-2</v>
      </c>
      <c r="L4" s="45">
        <f t="shared" ref="L4:L67" si="0">$D$14*10^3/($C$19*10^-12)*($H4-$C$18)</f>
        <v>-137893721.50786367</v>
      </c>
      <c r="M4" s="45">
        <f t="shared" ref="M4:M67" si="1">$K4*$L4</f>
        <v>-2688927.5694033415</v>
      </c>
      <c r="O4" s="12" t="s">
        <v>56</v>
      </c>
      <c r="P4" s="3" t="s">
        <v>71</v>
      </c>
      <c r="Q4" s="3">
        <f t="shared" ref="Q4:Q67" si="2">$G4</f>
        <v>1548</v>
      </c>
      <c r="R4" s="3" t="s">
        <v>71</v>
      </c>
      <c r="S4" s="2" t="s">
        <v>73</v>
      </c>
      <c r="T4" s="2" t="s">
        <v>71</v>
      </c>
      <c r="U4" s="15">
        <f t="shared" ref="U4:U67" si="3">$M4</f>
        <v>-2688927.5694033415</v>
      </c>
    </row>
    <row r="5" spans="2:26" x14ac:dyDescent="0.3">
      <c r="B5" s="42" t="s">
        <v>3</v>
      </c>
      <c r="C5" s="29">
        <v>24.1</v>
      </c>
      <c r="D5" s="29" t="s">
        <v>7</v>
      </c>
      <c r="E5" s="3"/>
      <c r="G5" s="26">
        <v>1547</v>
      </c>
      <c r="H5" s="26">
        <v>-22.1</v>
      </c>
      <c r="I5" s="26">
        <v>0</v>
      </c>
      <c r="J5" s="29">
        <v>39</v>
      </c>
      <c r="K5" s="29">
        <f t="shared" ref="K5:K68" si="4">IF(AND(H5&gt;H4,H6&gt;H5),(H6-H4)/2*J5*10^-3,0)</f>
        <v>1.95E-2</v>
      </c>
      <c r="L5" s="45">
        <f t="shared" si="0"/>
        <v>-134842975.45680472</v>
      </c>
      <c r="M5" s="45">
        <f t="shared" si="1"/>
        <v>-2629438.0214076922</v>
      </c>
      <c r="O5" s="12" t="s">
        <v>56</v>
      </c>
      <c r="P5" s="3" t="s">
        <v>71</v>
      </c>
      <c r="Q5" s="3">
        <f t="shared" si="2"/>
        <v>1547</v>
      </c>
      <c r="R5" s="3" t="s">
        <v>71</v>
      </c>
      <c r="S5" s="2" t="s">
        <v>73</v>
      </c>
      <c r="T5" s="2" t="s">
        <v>71</v>
      </c>
      <c r="U5" s="15">
        <f t="shared" si="3"/>
        <v>-2629438.0214076922</v>
      </c>
    </row>
    <row r="6" spans="2:26" x14ac:dyDescent="0.3">
      <c r="B6" s="42" t="s">
        <v>4</v>
      </c>
      <c r="C6" s="29">
        <v>17.600000000000001</v>
      </c>
      <c r="D6" s="29" t="s">
        <v>7</v>
      </c>
      <c r="E6" s="3"/>
      <c r="G6" s="26">
        <v>1546</v>
      </c>
      <c r="H6" s="26">
        <v>-21.6</v>
      </c>
      <c r="I6" s="26">
        <v>0</v>
      </c>
      <c r="J6" s="29">
        <v>39</v>
      </c>
      <c r="K6" s="29">
        <f t="shared" si="4"/>
        <v>1.95E-2</v>
      </c>
      <c r="L6" s="45">
        <f t="shared" si="0"/>
        <v>-131792229.4057458</v>
      </c>
      <c r="M6" s="45">
        <f t="shared" si="1"/>
        <v>-2569948.4734120429</v>
      </c>
      <c r="O6" s="12" t="s">
        <v>56</v>
      </c>
      <c r="P6" s="3" t="s">
        <v>71</v>
      </c>
      <c r="Q6" s="3">
        <f t="shared" si="2"/>
        <v>1546</v>
      </c>
      <c r="R6" s="3" t="s">
        <v>71</v>
      </c>
      <c r="S6" s="2" t="s">
        <v>73</v>
      </c>
      <c r="T6" s="2" t="s">
        <v>71</v>
      </c>
      <c r="U6" s="15">
        <f t="shared" si="3"/>
        <v>-2569948.4734120429</v>
      </c>
    </row>
    <row r="7" spans="2:26" x14ac:dyDescent="0.3">
      <c r="B7" s="42" t="s">
        <v>6</v>
      </c>
      <c r="C7" s="29">
        <v>15.8</v>
      </c>
      <c r="D7" s="29" t="s">
        <v>8</v>
      </c>
      <c r="E7" s="3"/>
      <c r="G7" s="26">
        <v>1545</v>
      </c>
      <c r="H7" s="26">
        <v>-21.1</v>
      </c>
      <c r="I7" s="26">
        <v>0</v>
      </c>
      <c r="J7" s="29">
        <v>39</v>
      </c>
      <c r="K7" s="29">
        <f t="shared" si="4"/>
        <v>1.95E-2</v>
      </c>
      <c r="L7" s="45">
        <f t="shared" si="0"/>
        <v>-128741483.35468687</v>
      </c>
      <c r="M7" s="45">
        <f t="shared" si="1"/>
        <v>-2510458.9254163941</v>
      </c>
      <c r="O7" s="12" t="s">
        <v>56</v>
      </c>
      <c r="P7" s="3" t="s">
        <v>71</v>
      </c>
      <c r="Q7" s="3">
        <f t="shared" si="2"/>
        <v>1545</v>
      </c>
      <c r="R7" s="3" t="s">
        <v>71</v>
      </c>
      <c r="S7" s="2" t="s">
        <v>73</v>
      </c>
      <c r="T7" s="2" t="s">
        <v>71</v>
      </c>
      <c r="U7" s="15">
        <f t="shared" si="3"/>
        <v>-2510458.9254163941</v>
      </c>
    </row>
    <row r="8" spans="2:26" x14ac:dyDescent="0.3">
      <c r="B8" s="42" t="s">
        <v>5</v>
      </c>
      <c r="C8" s="29">
        <v>0.84</v>
      </c>
      <c r="D8" s="29" t="s">
        <v>9</v>
      </c>
      <c r="E8" s="3"/>
      <c r="G8" s="26">
        <v>1544</v>
      </c>
      <c r="H8" s="26">
        <v>-20.6</v>
      </c>
      <c r="I8" s="26">
        <v>0</v>
      </c>
      <c r="J8" s="29">
        <v>39</v>
      </c>
      <c r="K8" s="29">
        <f t="shared" si="4"/>
        <v>1.95E-2</v>
      </c>
      <c r="L8" s="45">
        <f t="shared" si="0"/>
        <v>-125690737.30362794</v>
      </c>
      <c r="M8" s="45">
        <f t="shared" si="1"/>
        <v>-2450969.3774207449</v>
      </c>
      <c r="O8" s="12" t="s">
        <v>56</v>
      </c>
      <c r="P8" s="3" t="s">
        <v>71</v>
      </c>
      <c r="Q8" s="3">
        <f t="shared" si="2"/>
        <v>1544</v>
      </c>
      <c r="R8" s="3" t="s">
        <v>71</v>
      </c>
      <c r="S8" s="2" t="s">
        <v>73</v>
      </c>
      <c r="T8" s="2" t="s">
        <v>71</v>
      </c>
      <c r="U8" s="15">
        <f t="shared" si="3"/>
        <v>-2450969.3774207449</v>
      </c>
    </row>
    <row r="9" spans="2:26" x14ac:dyDescent="0.3">
      <c r="B9" s="42" t="s">
        <v>22</v>
      </c>
      <c r="C9" s="29">
        <f>IF(AND($C$3&gt;=90,$C$3&lt;=300),10.75-((300-$C$3)/100)^1.5,IF(AND($C$3&gt;300,$C$3&lt;359),10.75,10.75*(($C$3-350)/150)^1.5))</f>
        <v>10.698735275286021</v>
      </c>
      <c r="D9" s="29"/>
      <c r="E9" s="3"/>
      <c r="G9" s="26">
        <v>1543</v>
      </c>
      <c r="H9" s="26">
        <v>-20.100000000000001</v>
      </c>
      <c r="I9" s="26">
        <v>0</v>
      </c>
      <c r="J9" s="29">
        <v>39</v>
      </c>
      <c r="K9" s="29">
        <f t="shared" si="4"/>
        <v>1.95E-2</v>
      </c>
      <c r="L9" s="45">
        <f t="shared" si="0"/>
        <v>-122639991.252569</v>
      </c>
      <c r="M9" s="45">
        <f t="shared" si="1"/>
        <v>-2391479.8294250956</v>
      </c>
      <c r="O9" s="12" t="s">
        <v>56</v>
      </c>
      <c r="P9" s="3" t="s">
        <v>71</v>
      </c>
      <c r="Q9" s="3">
        <f t="shared" si="2"/>
        <v>1543</v>
      </c>
      <c r="R9" s="3" t="s">
        <v>71</v>
      </c>
      <c r="S9" s="2" t="s">
        <v>73</v>
      </c>
      <c r="T9" s="2" t="s">
        <v>71</v>
      </c>
      <c r="U9" s="15">
        <f t="shared" si="3"/>
        <v>-2391479.8294250956</v>
      </c>
    </row>
    <row r="10" spans="2:26" x14ac:dyDescent="0.3">
      <c r="G10" s="26">
        <v>1542</v>
      </c>
      <c r="H10" s="26">
        <v>-19.600000000000001</v>
      </c>
      <c r="I10" s="26">
        <v>0</v>
      </c>
      <c r="J10" s="29">
        <v>39</v>
      </c>
      <c r="K10" s="29">
        <f t="shared" si="4"/>
        <v>1.95E-2</v>
      </c>
      <c r="L10" s="45">
        <f t="shared" si="0"/>
        <v>-119589245.20151007</v>
      </c>
      <c r="M10" s="45">
        <f t="shared" si="1"/>
        <v>-2331990.2814294463</v>
      </c>
      <c r="O10" s="12" t="s">
        <v>56</v>
      </c>
      <c r="P10" s="3" t="s">
        <v>71</v>
      </c>
      <c r="Q10" s="3">
        <f t="shared" si="2"/>
        <v>1542</v>
      </c>
      <c r="R10" s="3" t="s">
        <v>71</v>
      </c>
      <c r="S10" s="2" t="s">
        <v>73</v>
      </c>
      <c r="T10" s="2" t="s">
        <v>71</v>
      </c>
      <c r="U10" s="15">
        <f t="shared" si="3"/>
        <v>-2331990.2814294463</v>
      </c>
      <c r="X10" s="28"/>
      <c r="Y10" s="20"/>
      <c r="Z10" s="18"/>
    </row>
    <row r="11" spans="2:26" x14ac:dyDescent="0.3">
      <c r="C11" s="42" t="s">
        <v>60</v>
      </c>
      <c r="D11" s="42" t="s">
        <v>61</v>
      </c>
      <c r="G11" s="26">
        <v>1541</v>
      </c>
      <c r="H11" s="26">
        <v>-19.100000000000001</v>
      </c>
      <c r="I11" s="26">
        <v>0</v>
      </c>
      <c r="J11" s="29">
        <v>39</v>
      </c>
      <c r="K11" s="29">
        <f t="shared" si="4"/>
        <v>1.95E-2</v>
      </c>
      <c r="L11" s="45">
        <f t="shared" si="0"/>
        <v>-116538499.15045115</v>
      </c>
      <c r="M11" s="45">
        <f t="shared" si="1"/>
        <v>-2272500.7334337975</v>
      </c>
      <c r="O11" s="12" t="s">
        <v>56</v>
      </c>
      <c r="P11" s="3" t="s">
        <v>71</v>
      </c>
      <c r="Q11" s="3">
        <f t="shared" si="2"/>
        <v>1541</v>
      </c>
      <c r="R11" s="3" t="s">
        <v>71</v>
      </c>
      <c r="S11" s="2" t="s">
        <v>73</v>
      </c>
      <c r="T11" s="2" t="s">
        <v>71</v>
      </c>
      <c r="U11" s="15">
        <f t="shared" si="3"/>
        <v>-2272500.7334337975</v>
      </c>
    </row>
    <row r="12" spans="2:26" x14ac:dyDescent="0.3">
      <c r="B12" s="42" t="s">
        <v>59</v>
      </c>
      <c r="C12" s="58">
        <f>-0.065*$C$9*$C$3^2*$C$4*($C$8+0.7)</f>
        <v>-4043958.6235173503</v>
      </c>
      <c r="D12" s="58">
        <f>$C$9*$C$3^2*$C$4*(0.1225-0.015*$C$8)</f>
        <v>4439870.6565889781</v>
      </c>
      <c r="E12" s="49" t="s">
        <v>58</v>
      </c>
      <c r="G12" s="26">
        <v>1540</v>
      </c>
      <c r="H12" s="26">
        <v>-18.600000000000001</v>
      </c>
      <c r="I12" s="26">
        <v>0</v>
      </c>
      <c r="J12" s="29">
        <v>39</v>
      </c>
      <c r="K12" s="29">
        <f t="shared" si="4"/>
        <v>1.95E-2</v>
      </c>
      <c r="L12" s="45">
        <f t="shared" si="0"/>
        <v>-113487753.09939222</v>
      </c>
      <c r="M12" s="45">
        <f t="shared" si="1"/>
        <v>-2213011.1854381482</v>
      </c>
      <c r="O12" s="12" t="s">
        <v>56</v>
      </c>
      <c r="P12" s="3" t="s">
        <v>71</v>
      </c>
      <c r="Q12" s="3">
        <f t="shared" si="2"/>
        <v>1540</v>
      </c>
      <c r="R12" s="3" t="s">
        <v>71</v>
      </c>
      <c r="S12" s="2" t="s">
        <v>73</v>
      </c>
      <c r="T12" s="2" t="s">
        <v>71</v>
      </c>
      <c r="U12" s="15">
        <f t="shared" si="3"/>
        <v>-2213011.1854381482</v>
      </c>
    </row>
    <row r="13" spans="2:26" x14ac:dyDescent="0.3">
      <c r="B13" s="42" t="s">
        <v>62</v>
      </c>
      <c r="C13" s="29">
        <f>-0.11*$C$9*$C$3^2*C4*($C$8+0.7)</f>
        <v>-6843622.2859524377</v>
      </c>
      <c r="D13" s="29">
        <f>0.19*$C$9*$C$3^2*$C$4*($C$8+0.7)</f>
        <v>11820802.130281486</v>
      </c>
      <c r="E13" s="49" t="s">
        <v>58</v>
      </c>
      <c r="G13" s="26">
        <v>1539</v>
      </c>
      <c r="H13" s="26">
        <v>-18.100000000000001</v>
      </c>
      <c r="I13" s="26">
        <v>0</v>
      </c>
      <c r="J13" s="29">
        <v>39</v>
      </c>
      <c r="K13" s="29">
        <f t="shared" si="4"/>
        <v>1.95E-2</v>
      </c>
      <c r="L13" s="45">
        <f t="shared" si="0"/>
        <v>-110437007.04833329</v>
      </c>
      <c r="M13" s="45">
        <f t="shared" si="1"/>
        <v>-2153521.6374424989</v>
      </c>
      <c r="O13" s="12" t="s">
        <v>56</v>
      </c>
      <c r="P13" s="3" t="s">
        <v>71</v>
      </c>
      <c r="Q13" s="3">
        <f t="shared" si="2"/>
        <v>1539</v>
      </c>
      <c r="R13" s="3" t="s">
        <v>71</v>
      </c>
      <c r="S13" s="2" t="s">
        <v>73</v>
      </c>
      <c r="T13" s="2" t="s">
        <v>71</v>
      </c>
      <c r="U13" s="15">
        <f t="shared" si="3"/>
        <v>-2153521.6374424989</v>
      </c>
    </row>
    <row r="14" spans="2:26" x14ac:dyDescent="0.3">
      <c r="B14" s="42" t="s">
        <v>63</v>
      </c>
      <c r="C14" s="29">
        <f>C12+C13</f>
        <v>-10887580.909469787</v>
      </c>
      <c r="D14" s="29">
        <f>D12+D13</f>
        <v>16260672.786870465</v>
      </c>
      <c r="E14" s="49" t="s">
        <v>58</v>
      </c>
      <c r="G14" s="26">
        <v>1538</v>
      </c>
      <c r="H14" s="26">
        <v>-17.600000000000001</v>
      </c>
      <c r="I14" s="26">
        <v>0</v>
      </c>
      <c r="J14" s="29">
        <v>39</v>
      </c>
      <c r="K14" s="29">
        <f t="shared" si="4"/>
        <v>1.95E-2</v>
      </c>
      <c r="L14" s="45">
        <f t="shared" si="0"/>
        <v>-107386260.99727435</v>
      </c>
      <c r="M14" s="45">
        <f t="shared" si="1"/>
        <v>-2094032.0894468499</v>
      </c>
      <c r="O14" s="12" t="s">
        <v>56</v>
      </c>
      <c r="P14" s="3" t="s">
        <v>71</v>
      </c>
      <c r="Q14" s="3">
        <f t="shared" si="2"/>
        <v>1538</v>
      </c>
      <c r="R14" s="3" t="s">
        <v>71</v>
      </c>
      <c r="S14" s="2" t="s">
        <v>73</v>
      </c>
      <c r="T14" s="2" t="s">
        <v>71</v>
      </c>
      <c r="U14" s="15">
        <f t="shared" si="3"/>
        <v>-2094032.0894468499</v>
      </c>
    </row>
    <row r="15" spans="2:26" ht="18" x14ac:dyDescent="0.3">
      <c r="B15" s="59" t="s">
        <v>68</v>
      </c>
      <c r="C15" s="29">
        <f>C14/C20</f>
        <v>-175000.0022845311</v>
      </c>
      <c r="D15" s="29">
        <f>D14/C20</f>
        <v>261363.63977559845</v>
      </c>
      <c r="E15" s="49" t="s">
        <v>69</v>
      </c>
      <c r="G15" s="26">
        <v>1537</v>
      </c>
      <c r="H15" s="26">
        <v>-17.100000000000001</v>
      </c>
      <c r="I15" s="26">
        <v>0</v>
      </c>
      <c r="J15" s="29">
        <v>39</v>
      </c>
      <c r="K15" s="29">
        <f t="shared" si="4"/>
        <v>1.95E-2</v>
      </c>
      <c r="L15" s="45">
        <f t="shared" si="0"/>
        <v>-104335514.94621542</v>
      </c>
      <c r="M15" s="45">
        <f t="shared" si="1"/>
        <v>-2034542.5414512006</v>
      </c>
      <c r="O15" s="12" t="s">
        <v>56</v>
      </c>
      <c r="P15" s="3" t="s">
        <v>71</v>
      </c>
      <c r="Q15" s="3">
        <f t="shared" si="2"/>
        <v>1537</v>
      </c>
      <c r="R15" s="3" t="s">
        <v>71</v>
      </c>
      <c r="S15" s="2" t="s">
        <v>73</v>
      </c>
      <c r="T15" s="2" t="s">
        <v>71</v>
      </c>
      <c r="U15" s="15">
        <f t="shared" si="3"/>
        <v>-2034542.5414512006</v>
      </c>
    </row>
    <row r="16" spans="2:26" x14ac:dyDescent="0.3">
      <c r="B16" s="41"/>
      <c r="C16" s="51">
        <f>C15*10^-3</f>
        <v>-175.00000228453112</v>
      </c>
      <c r="D16" s="51">
        <f>D15*10^-3</f>
        <v>261.36363977559847</v>
      </c>
      <c r="E16" s="49" t="s">
        <v>70</v>
      </c>
      <c r="G16" s="26">
        <v>1536</v>
      </c>
      <c r="H16" s="26">
        <v>-16.600000000000001</v>
      </c>
      <c r="I16" s="26">
        <v>0</v>
      </c>
      <c r="J16" s="29">
        <v>39</v>
      </c>
      <c r="K16" s="29">
        <f t="shared" si="4"/>
        <v>1.95E-2</v>
      </c>
      <c r="L16" s="45">
        <f t="shared" si="0"/>
        <v>-101284768.8951565</v>
      </c>
      <c r="M16" s="45">
        <f t="shared" si="1"/>
        <v>-1975052.9934555518</v>
      </c>
      <c r="O16" s="12" t="s">
        <v>56</v>
      </c>
      <c r="P16" s="3" t="s">
        <v>71</v>
      </c>
      <c r="Q16" s="3">
        <f t="shared" si="2"/>
        <v>1536</v>
      </c>
      <c r="R16" s="3" t="s">
        <v>71</v>
      </c>
      <c r="S16" s="2" t="s">
        <v>73</v>
      </c>
      <c r="T16" s="2" t="s">
        <v>71</v>
      </c>
      <c r="U16" s="15">
        <f t="shared" si="3"/>
        <v>-1975052.9934555518</v>
      </c>
    </row>
    <row r="17" spans="2:21" x14ac:dyDescent="0.3">
      <c r="G17" s="26">
        <v>311</v>
      </c>
      <c r="H17" s="26">
        <v>-16.100000000000001</v>
      </c>
      <c r="I17" s="26">
        <v>0</v>
      </c>
      <c r="J17" s="29">
        <v>39</v>
      </c>
      <c r="K17" s="29">
        <f t="shared" si="4"/>
        <v>1.7550000000000041E-2</v>
      </c>
      <c r="L17" s="45">
        <f t="shared" si="0"/>
        <v>-98234022.84409757</v>
      </c>
      <c r="M17" s="45">
        <f t="shared" si="1"/>
        <v>-1724007.1009139165</v>
      </c>
      <c r="O17" s="12" t="s">
        <v>56</v>
      </c>
      <c r="P17" s="3" t="s">
        <v>71</v>
      </c>
      <c r="Q17" s="3">
        <f t="shared" si="2"/>
        <v>311</v>
      </c>
      <c r="R17" s="3" t="s">
        <v>71</v>
      </c>
      <c r="S17" s="2" t="s">
        <v>73</v>
      </c>
      <c r="T17" s="2" t="s">
        <v>71</v>
      </c>
      <c r="U17" s="15">
        <f t="shared" si="3"/>
        <v>-1724007.1009139165</v>
      </c>
    </row>
    <row r="18" spans="2:21" x14ac:dyDescent="0.3">
      <c r="B18" s="42" t="s">
        <v>81</v>
      </c>
      <c r="C18" s="44">
        <f>MAIN!G45*10^-3</f>
        <v>0</v>
      </c>
      <c r="D18" s="49" t="s">
        <v>7</v>
      </c>
      <c r="G18" s="26">
        <v>1485</v>
      </c>
      <c r="H18" s="26">
        <v>-15.7</v>
      </c>
      <c r="I18" s="26">
        <v>0</v>
      </c>
      <c r="J18" s="29">
        <v>39</v>
      </c>
      <c r="K18" s="29">
        <f t="shared" si="4"/>
        <v>1.5600000000000015E-2</v>
      </c>
      <c r="L18" s="45">
        <f t="shared" si="0"/>
        <v>-95793426.003250405</v>
      </c>
      <c r="M18" s="45">
        <f t="shared" si="1"/>
        <v>-1494377.4456507077</v>
      </c>
      <c r="O18" s="12" t="s">
        <v>56</v>
      </c>
      <c r="P18" s="3" t="s">
        <v>71</v>
      </c>
      <c r="Q18" s="3">
        <f t="shared" si="2"/>
        <v>1485</v>
      </c>
      <c r="R18" s="3" t="s">
        <v>71</v>
      </c>
      <c r="S18" s="2" t="s">
        <v>73</v>
      </c>
      <c r="T18" s="2" t="s">
        <v>71</v>
      </c>
      <c r="U18" s="15">
        <f t="shared" si="3"/>
        <v>-1494377.4456507077</v>
      </c>
    </row>
    <row r="19" spans="2:21" x14ac:dyDescent="0.3">
      <c r="B19" s="42" t="s">
        <v>74</v>
      </c>
      <c r="C19" s="45">
        <f>MAIN!P43</f>
        <v>2665032178149718.5</v>
      </c>
      <c r="D19" s="29" t="s">
        <v>66</v>
      </c>
      <c r="G19" s="26">
        <v>1484</v>
      </c>
      <c r="H19" s="26">
        <v>-15.3</v>
      </c>
      <c r="I19" s="26">
        <v>0</v>
      </c>
      <c r="J19" s="29">
        <v>39</v>
      </c>
      <c r="K19" s="29">
        <f t="shared" si="4"/>
        <v>1.559999999999998E-2</v>
      </c>
      <c r="L19" s="45">
        <f t="shared" si="0"/>
        <v>-93352829.162403271</v>
      </c>
      <c r="M19" s="45">
        <f t="shared" si="1"/>
        <v>-1456304.1349334891</v>
      </c>
      <c r="O19" s="12" t="s">
        <v>56</v>
      </c>
      <c r="P19" s="3" t="s">
        <v>71</v>
      </c>
      <c r="Q19" s="3">
        <f t="shared" si="2"/>
        <v>1484</v>
      </c>
      <c r="R19" s="3" t="s">
        <v>71</v>
      </c>
      <c r="S19" s="2" t="s">
        <v>73</v>
      </c>
      <c r="T19" s="2" t="s">
        <v>71</v>
      </c>
      <c r="U19" s="15">
        <f t="shared" si="3"/>
        <v>-1456304.1349334891</v>
      </c>
    </row>
    <row r="20" spans="2:21" x14ac:dyDescent="0.3">
      <c r="B20" s="42" t="s">
        <v>23</v>
      </c>
      <c r="C20" s="51">
        <f>MAIN!H15</f>
        <v>62.214747241932926</v>
      </c>
      <c r="D20" s="51" t="s">
        <v>67</v>
      </c>
      <c r="G20" s="26">
        <v>1483</v>
      </c>
      <c r="H20" s="26">
        <v>-14.9</v>
      </c>
      <c r="I20" s="26">
        <v>0</v>
      </c>
      <c r="J20" s="29">
        <v>39</v>
      </c>
      <c r="K20" s="29">
        <f t="shared" si="4"/>
        <v>1.5600000000000015E-2</v>
      </c>
      <c r="L20" s="45">
        <f t="shared" si="0"/>
        <v>-90912232.321556121</v>
      </c>
      <c r="M20" s="45">
        <f t="shared" si="1"/>
        <v>-1418230.8242162769</v>
      </c>
      <c r="O20" s="12" t="s">
        <v>56</v>
      </c>
      <c r="P20" s="3" t="s">
        <v>71</v>
      </c>
      <c r="Q20" s="3">
        <f t="shared" si="2"/>
        <v>1483</v>
      </c>
      <c r="R20" s="3" t="s">
        <v>71</v>
      </c>
      <c r="S20" s="2" t="s">
        <v>73</v>
      </c>
      <c r="T20" s="2" t="s">
        <v>71</v>
      </c>
      <c r="U20" s="15">
        <f t="shared" si="3"/>
        <v>-1418230.8242162769</v>
      </c>
    </row>
    <row r="21" spans="2:21" x14ac:dyDescent="0.3">
      <c r="B21" s="42" t="s">
        <v>24</v>
      </c>
      <c r="C21" s="51">
        <f>MAIN!H16</f>
        <v>87.138296627269582</v>
      </c>
      <c r="D21" s="51" t="s">
        <v>67</v>
      </c>
      <c r="G21" s="26">
        <v>1482</v>
      </c>
      <c r="H21" s="26">
        <v>-14.5</v>
      </c>
      <c r="I21" s="26">
        <v>0</v>
      </c>
      <c r="J21" s="29">
        <v>39</v>
      </c>
      <c r="K21" s="29">
        <f t="shared" si="4"/>
        <v>1.5600000000000015E-2</v>
      </c>
      <c r="L21" s="45">
        <f t="shared" si="0"/>
        <v>-88471635.480708987</v>
      </c>
      <c r="M21" s="45">
        <f t="shared" si="1"/>
        <v>-1380157.5134990616</v>
      </c>
      <c r="O21" s="12" t="s">
        <v>56</v>
      </c>
      <c r="P21" s="3" t="s">
        <v>71</v>
      </c>
      <c r="Q21" s="3">
        <f t="shared" si="2"/>
        <v>1482</v>
      </c>
      <c r="R21" s="3" t="s">
        <v>71</v>
      </c>
      <c r="S21" s="2" t="s">
        <v>73</v>
      </c>
      <c r="T21" s="2" t="s">
        <v>71</v>
      </c>
      <c r="U21" s="15">
        <f t="shared" si="3"/>
        <v>-1380157.5134990616</v>
      </c>
    </row>
    <row r="22" spans="2:21" x14ac:dyDescent="0.3">
      <c r="G22" s="26">
        <v>1481</v>
      </c>
      <c r="H22" s="26">
        <v>-14.1</v>
      </c>
      <c r="I22" s="26">
        <v>0</v>
      </c>
      <c r="J22" s="29">
        <v>39</v>
      </c>
      <c r="K22" s="29">
        <f t="shared" si="4"/>
        <v>1.5600000000000015E-2</v>
      </c>
      <c r="L22" s="45">
        <f t="shared" si="0"/>
        <v>-86031038.639861837</v>
      </c>
      <c r="M22" s="45">
        <f t="shared" si="1"/>
        <v>-1342084.202781846</v>
      </c>
      <c r="O22" s="12" t="s">
        <v>56</v>
      </c>
      <c r="P22" s="3" t="s">
        <v>71</v>
      </c>
      <c r="Q22" s="3">
        <f t="shared" si="2"/>
        <v>1481</v>
      </c>
      <c r="R22" s="3" t="s">
        <v>71</v>
      </c>
      <c r="S22" s="2" t="s">
        <v>73</v>
      </c>
      <c r="T22" s="2" t="s">
        <v>71</v>
      </c>
      <c r="U22" s="15">
        <f t="shared" si="3"/>
        <v>-1342084.202781846</v>
      </c>
    </row>
    <row r="23" spans="2:21" x14ac:dyDescent="0.3">
      <c r="G23" s="26">
        <v>1480</v>
      </c>
      <c r="H23" s="26">
        <v>-13.7</v>
      </c>
      <c r="I23" s="26">
        <v>0</v>
      </c>
      <c r="J23" s="29">
        <v>39</v>
      </c>
      <c r="K23" s="29">
        <f t="shared" si="4"/>
        <v>1.559999999999998E-2</v>
      </c>
      <c r="L23" s="45">
        <f t="shared" si="0"/>
        <v>-83590441.799014688</v>
      </c>
      <c r="M23" s="45">
        <f t="shared" si="1"/>
        <v>-1304010.8920646275</v>
      </c>
      <c r="O23" s="12" t="s">
        <v>56</v>
      </c>
      <c r="P23" s="3" t="s">
        <v>71</v>
      </c>
      <c r="Q23" s="3">
        <f t="shared" si="2"/>
        <v>1480</v>
      </c>
      <c r="R23" s="3" t="s">
        <v>71</v>
      </c>
      <c r="S23" s="2" t="s">
        <v>73</v>
      </c>
      <c r="T23" s="2" t="s">
        <v>71</v>
      </c>
      <c r="U23" s="15">
        <f t="shared" si="3"/>
        <v>-1304010.8920646275</v>
      </c>
    </row>
    <row r="24" spans="2:21" x14ac:dyDescent="0.3">
      <c r="G24" s="26">
        <v>1479</v>
      </c>
      <c r="H24" s="26">
        <v>-13.3</v>
      </c>
      <c r="I24" s="26">
        <v>0</v>
      </c>
      <c r="J24" s="29">
        <v>39</v>
      </c>
      <c r="K24" s="29">
        <f t="shared" si="4"/>
        <v>1.559999999999998E-2</v>
      </c>
      <c r="L24" s="45">
        <f t="shared" si="0"/>
        <v>-81149844.958167553</v>
      </c>
      <c r="M24" s="45">
        <f t="shared" si="1"/>
        <v>-1265937.5813474122</v>
      </c>
      <c r="O24" s="12" t="s">
        <v>56</v>
      </c>
      <c r="P24" s="3" t="s">
        <v>71</v>
      </c>
      <c r="Q24" s="3">
        <f t="shared" si="2"/>
        <v>1479</v>
      </c>
      <c r="R24" s="3" t="s">
        <v>71</v>
      </c>
      <c r="S24" s="2" t="s">
        <v>73</v>
      </c>
      <c r="T24" s="2" t="s">
        <v>71</v>
      </c>
      <c r="U24" s="15">
        <f t="shared" si="3"/>
        <v>-1265937.5813474122</v>
      </c>
    </row>
    <row r="25" spans="2:21" x14ac:dyDescent="0.3">
      <c r="G25" s="26">
        <v>249</v>
      </c>
      <c r="H25" s="26">
        <v>-12.9</v>
      </c>
      <c r="I25" s="26">
        <v>0</v>
      </c>
      <c r="J25" s="29">
        <v>39</v>
      </c>
      <c r="K25" s="29">
        <f t="shared" si="4"/>
        <v>1.5600000000000015E-2</v>
      </c>
      <c r="L25" s="45">
        <f t="shared" si="0"/>
        <v>-78709248.117320403</v>
      </c>
      <c r="M25" s="45">
        <f t="shared" si="1"/>
        <v>-1227864.2706301995</v>
      </c>
      <c r="O25" s="12" t="s">
        <v>56</v>
      </c>
      <c r="P25" s="3" t="s">
        <v>71</v>
      </c>
      <c r="Q25" s="3">
        <f t="shared" si="2"/>
        <v>249</v>
      </c>
      <c r="R25" s="3" t="s">
        <v>71</v>
      </c>
      <c r="S25" s="2" t="s">
        <v>73</v>
      </c>
      <c r="T25" s="2" t="s">
        <v>71</v>
      </c>
      <c r="U25" s="15">
        <f t="shared" si="3"/>
        <v>-1227864.2706301995</v>
      </c>
    </row>
    <row r="26" spans="2:21" x14ac:dyDescent="0.3">
      <c r="G26" s="26">
        <v>1428</v>
      </c>
      <c r="H26" s="26">
        <v>-12.5</v>
      </c>
      <c r="I26" s="26">
        <v>0</v>
      </c>
      <c r="J26" s="29">
        <v>39</v>
      </c>
      <c r="K26" s="29">
        <f t="shared" si="4"/>
        <v>1.5600000000000015E-2</v>
      </c>
      <c r="L26" s="45">
        <f t="shared" si="0"/>
        <v>-76268651.276473254</v>
      </c>
      <c r="M26" s="45">
        <f t="shared" si="1"/>
        <v>-1189790.9599129839</v>
      </c>
      <c r="O26" s="12" t="s">
        <v>56</v>
      </c>
      <c r="P26" s="3" t="s">
        <v>71</v>
      </c>
      <c r="Q26" s="3">
        <f t="shared" si="2"/>
        <v>1428</v>
      </c>
      <c r="R26" s="3" t="s">
        <v>71</v>
      </c>
      <c r="S26" s="2" t="s">
        <v>73</v>
      </c>
      <c r="T26" s="2" t="s">
        <v>71</v>
      </c>
      <c r="U26" s="15">
        <f t="shared" si="3"/>
        <v>-1189790.9599129839</v>
      </c>
    </row>
    <row r="27" spans="2:21" x14ac:dyDescent="0.3">
      <c r="G27" s="26">
        <v>1427</v>
      </c>
      <c r="H27" s="26">
        <v>-12.1</v>
      </c>
      <c r="I27" s="26">
        <v>0</v>
      </c>
      <c r="J27" s="29">
        <v>39</v>
      </c>
      <c r="K27" s="29">
        <f t="shared" si="4"/>
        <v>1.5600000000000015E-2</v>
      </c>
      <c r="L27" s="45">
        <f t="shared" si="0"/>
        <v>-73828054.435626119</v>
      </c>
      <c r="M27" s="45">
        <f t="shared" si="1"/>
        <v>-1151717.6491957686</v>
      </c>
      <c r="O27" s="12" t="s">
        <v>56</v>
      </c>
      <c r="P27" s="3" t="s">
        <v>71</v>
      </c>
      <c r="Q27" s="3">
        <f t="shared" si="2"/>
        <v>1427</v>
      </c>
      <c r="R27" s="3" t="s">
        <v>71</v>
      </c>
      <c r="S27" s="2" t="s">
        <v>73</v>
      </c>
      <c r="T27" s="2" t="s">
        <v>71</v>
      </c>
      <c r="U27" s="15">
        <f t="shared" si="3"/>
        <v>-1151717.6491957686</v>
      </c>
    </row>
    <row r="28" spans="2:21" x14ac:dyDescent="0.3">
      <c r="G28" s="26">
        <v>1426</v>
      </c>
      <c r="H28" s="26">
        <v>-11.7</v>
      </c>
      <c r="I28" s="26">
        <v>0</v>
      </c>
      <c r="J28" s="29">
        <v>39</v>
      </c>
      <c r="K28" s="29">
        <f t="shared" si="4"/>
        <v>1.559999999999998E-2</v>
      </c>
      <c r="L28" s="45">
        <f t="shared" si="0"/>
        <v>-71387457.59477897</v>
      </c>
      <c r="M28" s="45">
        <f t="shared" si="1"/>
        <v>-1113644.3384785505</v>
      </c>
      <c r="O28" s="12" t="s">
        <v>56</v>
      </c>
      <c r="P28" s="3" t="s">
        <v>71</v>
      </c>
      <c r="Q28" s="3">
        <f t="shared" si="2"/>
        <v>1426</v>
      </c>
      <c r="R28" s="3" t="s">
        <v>71</v>
      </c>
      <c r="S28" s="2" t="s">
        <v>73</v>
      </c>
      <c r="T28" s="2" t="s">
        <v>71</v>
      </c>
      <c r="U28" s="15">
        <f t="shared" si="3"/>
        <v>-1113644.3384785505</v>
      </c>
    </row>
    <row r="29" spans="2:21" x14ac:dyDescent="0.3">
      <c r="G29" s="26">
        <v>1425</v>
      </c>
      <c r="H29" s="26">
        <v>-11.3</v>
      </c>
      <c r="I29" s="26">
        <v>0</v>
      </c>
      <c r="J29" s="29">
        <v>39</v>
      </c>
      <c r="K29" s="29">
        <f t="shared" si="4"/>
        <v>1.559999999999998E-2</v>
      </c>
      <c r="L29" s="45">
        <f t="shared" si="0"/>
        <v>-68946860.753931835</v>
      </c>
      <c r="M29" s="45">
        <f t="shared" si="1"/>
        <v>-1075571.0277613353</v>
      </c>
      <c r="O29" s="12" t="s">
        <v>56</v>
      </c>
      <c r="P29" s="3" t="s">
        <v>71</v>
      </c>
      <c r="Q29" s="3">
        <f t="shared" si="2"/>
        <v>1425</v>
      </c>
      <c r="R29" s="3" t="s">
        <v>71</v>
      </c>
      <c r="S29" s="2" t="s">
        <v>73</v>
      </c>
      <c r="T29" s="2" t="s">
        <v>71</v>
      </c>
      <c r="U29" s="15">
        <f t="shared" si="3"/>
        <v>-1075571.0277613353</v>
      </c>
    </row>
    <row r="30" spans="2:21" x14ac:dyDescent="0.3">
      <c r="G30" s="26">
        <v>1424</v>
      </c>
      <c r="H30" s="26">
        <v>-10.9</v>
      </c>
      <c r="I30" s="26">
        <v>0</v>
      </c>
      <c r="J30" s="29">
        <v>39</v>
      </c>
      <c r="K30" s="29">
        <f t="shared" si="4"/>
        <v>1.5600000000000015E-2</v>
      </c>
      <c r="L30" s="45">
        <f t="shared" si="0"/>
        <v>-66506263.913084686</v>
      </c>
      <c r="M30" s="45">
        <f t="shared" si="1"/>
        <v>-1037497.7170441221</v>
      </c>
      <c r="O30" s="12" t="s">
        <v>56</v>
      </c>
      <c r="P30" s="3" t="s">
        <v>71</v>
      </c>
      <c r="Q30" s="3">
        <f t="shared" si="2"/>
        <v>1424</v>
      </c>
      <c r="R30" s="3" t="s">
        <v>71</v>
      </c>
      <c r="S30" s="2" t="s">
        <v>73</v>
      </c>
      <c r="T30" s="2" t="s">
        <v>71</v>
      </c>
      <c r="U30" s="15">
        <f t="shared" si="3"/>
        <v>-1037497.7170441221</v>
      </c>
    </row>
    <row r="31" spans="2:21" x14ac:dyDescent="0.3">
      <c r="G31" s="26">
        <v>1423</v>
      </c>
      <c r="H31" s="26">
        <v>-10.5</v>
      </c>
      <c r="I31" s="26">
        <v>0</v>
      </c>
      <c r="J31" s="29">
        <v>39</v>
      </c>
      <c r="K31" s="29">
        <f t="shared" si="4"/>
        <v>1.5600000000000015E-2</v>
      </c>
      <c r="L31" s="45">
        <f t="shared" si="0"/>
        <v>-64065667.072237536</v>
      </c>
      <c r="M31" s="45">
        <f t="shared" si="1"/>
        <v>-999424.40632690652</v>
      </c>
      <c r="O31" s="12" t="s">
        <v>56</v>
      </c>
      <c r="P31" s="3" t="s">
        <v>71</v>
      </c>
      <c r="Q31" s="3">
        <f t="shared" si="2"/>
        <v>1423</v>
      </c>
      <c r="R31" s="3" t="s">
        <v>71</v>
      </c>
      <c r="S31" s="2" t="s">
        <v>73</v>
      </c>
      <c r="T31" s="2" t="s">
        <v>71</v>
      </c>
      <c r="U31" s="15">
        <f t="shared" si="3"/>
        <v>-999424.40632690652</v>
      </c>
    </row>
    <row r="32" spans="2:21" x14ac:dyDescent="0.3">
      <c r="G32" s="26">
        <v>1422</v>
      </c>
      <c r="H32" s="26">
        <v>-10.1</v>
      </c>
      <c r="I32" s="26">
        <v>0</v>
      </c>
      <c r="J32" s="29">
        <v>39</v>
      </c>
      <c r="K32" s="29">
        <f t="shared" si="4"/>
        <v>1.5600000000000015E-2</v>
      </c>
      <c r="L32" s="45">
        <f t="shared" si="0"/>
        <v>-61625070.231390394</v>
      </c>
      <c r="M32" s="45">
        <f t="shared" si="1"/>
        <v>-961351.09560969111</v>
      </c>
      <c r="O32" s="12" t="s">
        <v>56</v>
      </c>
      <c r="P32" s="3" t="s">
        <v>71</v>
      </c>
      <c r="Q32" s="3">
        <f t="shared" si="2"/>
        <v>1422</v>
      </c>
      <c r="R32" s="3" t="s">
        <v>71</v>
      </c>
      <c r="S32" s="2" t="s">
        <v>73</v>
      </c>
      <c r="T32" s="2" t="s">
        <v>71</v>
      </c>
      <c r="U32" s="15">
        <f t="shared" si="3"/>
        <v>-961351.09560969111</v>
      </c>
    </row>
    <row r="33" spans="7:21" x14ac:dyDescent="0.3">
      <c r="G33" s="26">
        <v>187</v>
      </c>
      <c r="H33" s="26">
        <v>-9.6999999999999993</v>
      </c>
      <c r="I33" s="26">
        <v>0</v>
      </c>
      <c r="J33" s="29">
        <v>39</v>
      </c>
      <c r="K33" s="29">
        <f t="shared" si="4"/>
        <v>1.584375E-2</v>
      </c>
      <c r="L33" s="45">
        <f t="shared" si="0"/>
        <v>-59184473.390543245</v>
      </c>
      <c r="M33" s="45">
        <f t="shared" si="1"/>
        <v>-937704.00028141949</v>
      </c>
      <c r="O33" s="12" t="s">
        <v>56</v>
      </c>
      <c r="P33" s="3" t="s">
        <v>71</v>
      </c>
      <c r="Q33" s="3">
        <f t="shared" si="2"/>
        <v>187</v>
      </c>
      <c r="R33" s="3" t="s">
        <v>71</v>
      </c>
      <c r="S33" s="2" t="s">
        <v>73</v>
      </c>
      <c r="T33" s="2" t="s">
        <v>71</v>
      </c>
      <c r="U33" s="15">
        <f t="shared" si="3"/>
        <v>-937704.00028141949</v>
      </c>
    </row>
    <row r="34" spans="7:21" x14ac:dyDescent="0.3">
      <c r="G34" s="26">
        <v>1371</v>
      </c>
      <c r="H34" s="26">
        <v>-9.2874999999999996</v>
      </c>
      <c r="I34" s="26">
        <v>0</v>
      </c>
      <c r="J34" s="29">
        <v>39</v>
      </c>
      <c r="K34" s="29">
        <f t="shared" si="4"/>
        <v>1.6087499999999984E-2</v>
      </c>
      <c r="L34" s="45">
        <f t="shared" si="0"/>
        <v>-56667607.898419626</v>
      </c>
      <c r="M34" s="45">
        <f t="shared" si="1"/>
        <v>-911640.14206582482</v>
      </c>
      <c r="O34" s="12" t="s">
        <v>56</v>
      </c>
      <c r="P34" s="3" t="s">
        <v>71</v>
      </c>
      <c r="Q34" s="3">
        <f t="shared" si="2"/>
        <v>1371</v>
      </c>
      <c r="R34" s="3" t="s">
        <v>71</v>
      </c>
      <c r="S34" s="2" t="s">
        <v>73</v>
      </c>
      <c r="T34" s="2" t="s">
        <v>71</v>
      </c>
      <c r="U34" s="15">
        <f t="shared" si="3"/>
        <v>-911640.14206582482</v>
      </c>
    </row>
    <row r="35" spans="7:21" x14ac:dyDescent="0.3">
      <c r="G35" s="26">
        <v>1370</v>
      </c>
      <c r="H35" s="26">
        <v>-8.875</v>
      </c>
      <c r="I35" s="26">
        <v>0</v>
      </c>
      <c r="J35" s="29">
        <v>39</v>
      </c>
      <c r="K35" s="29">
        <f t="shared" si="4"/>
        <v>1.6087499999999984E-2</v>
      </c>
      <c r="L35" s="45">
        <f t="shared" si="0"/>
        <v>-54150742.406296015</v>
      </c>
      <c r="M35" s="45">
        <f t="shared" si="1"/>
        <v>-871150.06846128625</v>
      </c>
      <c r="O35" s="12" t="s">
        <v>56</v>
      </c>
      <c r="P35" s="3" t="s">
        <v>71</v>
      </c>
      <c r="Q35" s="3">
        <f t="shared" si="2"/>
        <v>1370</v>
      </c>
      <c r="R35" s="3" t="s">
        <v>71</v>
      </c>
      <c r="S35" s="2" t="s">
        <v>73</v>
      </c>
      <c r="T35" s="2" t="s">
        <v>71</v>
      </c>
      <c r="U35" s="15">
        <f t="shared" si="3"/>
        <v>-871150.06846128625</v>
      </c>
    </row>
    <row r="36" spans="7:21" x14ac:dyDescent="0.3">
      <c r="G36" s="26">
        <v>1369</v>
      </c>
      <c r="H36" s="26">
        <v>-8.4625000000000004</v>
      </c>
      <c r="I36" s="26">
        <v>0</v>
      </c>
      <c r="J36" s="29">
        <v>39</v>
      </c>
      <c r="K36" s="29">
        <f t="shared" si="4"/>
        <v>1.6087499999999984E-2</v>
      </c>
      <c r="L36" s="45">
        <f t="shared" si="0"/>
        <v>-51633876.914172396</v>
      </c>
      <c r="M36" s="45">
        <f t="shared" si="1"/>
        <v>-830659.99485674757</v>
      </c>
      <c r="O36" s="12" t="s">
        <v>56</v>
      </c>
      <c r="P36" s="3" t="s">
        <v>71</v>
      </c>
      <c r="Q36" s="3">
        <f t="shared" si="2"/>
        <v>1369</v>
      </c>
      <c r="R36" s="3" t="s">
        <v>71</v>
      </c>
      <c r="S36" s="2" t="s">
        <v>73</v>
      </c>
      <c r="T36" s="2" t="s">
        <v>71</v>
      </c>
      <c r="U36" s="15">
        <f t="shared" si="3"/>
        <v>-830659.99485674757</v>
      </c>
    </row>
    <row r="37" spans="7:21" x14ac:dyDescent="0.3">
      <c r="G37" s="26">
        <v>1368</v>
      </c>
      <c r="H37" s="26">
        <v>-8.0500000000000007</v>
      </c>
      <c r="I37" s="26">
        <v>0</v>
      </c>
      <c r="J37" s="29">
        <v>39</v>
      </c>
      <c r="K37" s="29">
        <f t="shared" si="4"/>
        <v>1.6087500000000001E-2</v>
      </c>
      <c r="L37" s="45">
        <f t="shared" si="0"/>
        <v>-49117011.422048785</v>
      </c>
      <c r="M37" s="45">
        <f t="shared" si="1"/>
        <v>-790169.92125220993</v>
      </c>
      <c r="O37" s="12" t="s">
        <v>56</v>
      </c>
      <c r="P37" s="3" t="s">
        <v>71</v>
      </c>
      <c r="Q37" s="3">
        <f t="shared" si="2"/>
        <v>1368</v>
      </c>
      <c r="R37" s="3" t="s">
        <v>71</v>
      </c>
      <c r="S37" s="2" t="s">
        <v>73</v>
      </c>
      <c r="T37" s="2" t="s">
        <v>71</v>
      </c>
      <c r="U37" s="15">
        <f t="shared" si="3"/>
        <v>-790169.92125220993</v>
      </c>
    </row>
    <row r="38" spans="7:21" x14ac:dyDescent="0.3">
      <c r="G38" s="26">
        <v>1367</v>
      </c>
      <c r="H38" s="26">
        <v>-7.6375000000000002</v>
      </c>
      <c r="I38" s="26">
        <v>0</v>
      </c>
      <c r="J38" s="29">
        <v>39</v>
      </c>
      <c r="K38" s="29">
        <f t="shared" si="4"/>
        <v>1.6087500000000022E-2</v>
      </c>
      <c r="L38" s="45">
        <f t="shared" si="0"/>
        <v>-46600145.929925159</v>
      </c>
      <c r="M38" s="45">
        <f t="shared" si="1"/>
        <v>-749679.84764767205</v>
      </c>
      <c r="O38" s="12" t="s">
        <v>56</v>
      </c>
      <c r="P38" s="3" t="s">
        <v>71</v>
      </c>
      <c r="Q38" s="3">
        <f t="shared" si="2"/>
        <v>1367</v>
      </c>
      <c r="R38" s="3" t="s">
        <v>71</v>
      </c>
      <c r="S38" s="2" t="s">
        <v>73</v>
      </c>
      <c r="T38" s="2" t="s">
        <v>71</v>
      </c>
      <c r="U38" s="15">
        <f t="shared" si="3"/>
        <v>-749679.84764767205</v>
      </c>
    </row>
    <row r="39" spans="7:21" x14ac:dyDescent="0.3">
      <c r="G39" s="26">
        <v>1366</v>
      </c>
      <c r="H39" s="26">
        <v>-7.2249999999999996</v>
      </c>
      <c r="I39" s="26">
        <v>0</v>
      </c>
      <c r="J39" s="29">
        <v>39</v>
      </c>
      <c r="K39" s="29">
        <f t="shared" si="4"/>
        <v>1.6087500000000001E-2</v>
      </c>
      <c r="L39" s="45">
        <f t="shared" si="0"/>
        <v>-44083280.43780154</v>
      </c>
      <c r="M39" s="45">
        <f t="shared" si="1"/>
        <v>-709189.77404313232</v>
      </c>
      <c r="O39" s="12" t="s">
        <v>56</v>
      </c>
      <c r="P39" s="3" t="s">
        <v>71</v>
      </c>
      <c r="Q39" s="3">
        <f t="shared" si="2"/>
        <v>1366</v>
      </c>
      <c r="R39" s="3" t="s">
        <v>71</v>
      </c>
      <c r="S39" s="2" t="s">
        <v>73</v>
      </c>
      <c r="T39" s="2" t="s">
        <v>71</v>
      </c>
      <c r="U39" s="15">
        <f t="shared" si="3"/>
        <v>-709189.77404313232</v>
      </c>
    </row>
    <row r="40" spans="7:21" x14ac:dyDescent="0.3">
      <c r="G40" s="26">
        <v>1365</v>
      </c>
      <c r="H40" s="26">
        <v>-6.8125</v>
      </c>
      <c r="I40" s="26">
        <v>0</v>
      </c>
      <c r="J40" s="29">
        <v>39</v>
      </c>
      <c r="K40" s="29">
        <f t="shared" si="4"/>
        <v>1.6087499999999984E-2</v>
      </c>
      <c r="L40" s="45">
        <f t="shared" si="0"/>
        <v>-41566414.945677929</v>
      </c>
      <c r="M40" s="45">
        <f t="shared" si="1"/>
        <v>-668699.70043859305</v>
      </c>
      <c r="O40" s="12" t="s">
        <v>56</v>
      </c>
      <c r="P40" s="3" t="s">
        <v>71</v>
      </c>
      <c r="Q40" s="3">
        <f t="shared" si="2"/>
        <v>1365</v>
      </c>
      <c r="R40" s="3" t="s">
        <v>71</v>
      </c>
      <c r="S40" s="2" t="s">
        <v>73</v>
      </c>
      <c r="T40" s="2" t="s">
        <v>71</v>
      </c>
      <c r="U40" s="15">
        <f t="shared" si="3"/>
        <v>-668699.70043859305</v>
      </c>
    </row>
    <row r="41" spans="7:21" x14ac:dyDescent="0.3">
      <c r="G41" s="26">
        <v>125</v>
      </c>
      <c r="H41" s="26">
        <v>-6.4</v>
      </c>
      <c r="I41" s="26">
        <v>0</v>
      </c>
      <c r="J41" s="29">
        <v>39</v>
      </c>
      <c r="K41" s="29">
        <f t="shared" si="4"/>
        <v>1.584375E-2</v>
      </c>
      <c r="L41" s="45">
        <f t="shared" si="0"/>
        <v>-39049549.45355431</v>
      </c>
      <c r="M41" s="45">
        <f t="shared" si="1"/>
        <v>-618691.29915475112</v>
      </c>
      <c r="O41" s="12" t="s">
        <v>56</v>
      </c>
      <c r="P41" s="3" t="s">
        <v>71</v>
      </c>
      <c r="Q41" s="3">
        <f t="shared" si="2"/>
        <v>125</v>
      </c>
      <c r="R41" s="3" t="s">
        <v>71</v>
      </c>
      <c r="S41" s="2" t="s">
        <v>73</v>
      </c>
      <c r="T41" s="2" t="s">
        <v>71</v>
      </c>
      <c r="U41" s="15">
        <f t="shared" si="3"/>
        <v>-618691.29915475112</v>
      </c>
    </row>
    <row r="42" spans="7:21" x14ac:dyDescent="0.3">
      <c r="G42" s="26">
        <v>1314</v>
      </c>
      <c r="H42" s="26">
        <v>-6</v>
      </c>
      <c r="I42" s="26">
        <v>0</v>
      </c>
      <c r="J42" s="29">
        <v>39</v>
      </c>
      <c r="K42" s="29">
        <f t="shared" si="4"/>
        <v>1.5600000000000015E-2</v>
      </c>
      <c r="L42" s="45">
        <f t="shared" si="0"/>
        <v>-36608952.612707168</v>
      </c>
      <c r="M42" s="45">
        <f t="shared" si="1"/>
        <v>-571099.66075823235</v>
      </c>
      <c r="O42" s="12" t="s">
        <v>56</v>
      </c>
      <c r="P42" s="3" t="s">
        <v>71</v>
      </c>
      <c r="Q42" s="3">
        <f t="shared" si="2"/>
        <v>1314</v>
      </c>
      <c r="R42" s="3" t="s">
        <v>71</v>
      </c>
      <c r="S42" s="2" t="s">
        <v>73</v>
      </c>
      <c r="T42" s="2" t="s">
        <v>71</v>
      </c>
      <c r="U42" s="15">
        <f t="shared" si="3"/>
        <v>-571099.66075823235</v>
      </c>
    </row>
    <row r="43" spans="7:21" x14ac:dyDescent="0.3">
      <c r="G43" s="26">
        <v>1313</v>
      </c>
      <c r="H43" s="26">
        <v>-5.6</v>
      </c>
      <c r="I43" s="26">
        <v>0</v>
      </c>
      <c r="J43" s="29">
        <v>39</v>
      </c>
      <c r="K43" s="29">
        <f t="shared" si="4"/>
        <v>1.5599999999999996E-2</v>
      </c>
      <c r="L43" s="45">
        <f t="shared" si="0"/>
        <v>-34168355.771860018</v>
      </c>
      <c r="M43" s="45">
        <f t="shared" si="1"/>
        <v>-533026.35004101612</v>
      </c>
      <c r="O43" s="12" t="s">
        <v>56</v>
      </c>
      <c r="P43" s="3" t="s">
        <v>71</v>
      </c>
      <c r="Q43" s="3">
        <f t="shared" si="2"/>
        <v>1313</v>
      </c>
      <c r="R43" s="3" t="s">
        <v>71</v>
      </c>
      <c r="S43" s="2" t="s">
        <v>73</v>
      </c>
      <c r="T43" s="2" t="s">
        <v>71</v>
      </c>
      <c r="U43" s="15">
        <f t="shared" si="3"/>
        <v>-533026.35004101612</v>
      </c>
    </row>
    <row r="44" spans="7:21" x14ac:dyDescent="0.3">
      <c r="G44" s="26">
        <v>1312</v>
      </c>
      <c r="H44" s="26">
        <v>-5.2</v>
      </c>
      <c r="I44" s="26">
        <v>0</v>
      </c>
      <c r="J44" s="29">
        <v>39</v>
      </c>
      <c r="K44" s="29">
        <f t="shared" si="4"/>
        <v>1.5599999999999996E-2</v>
      </c>
      <c r="L44" s="45">
        <f t="shared" si="0"/>
        <v>-31727758.931012876</v>
      </c>
      <c r="M44" s="45">
        <f t="shared" si="1"/>
        <v>-494953.03932380071</v>
      </c>
      <c r="O44" s="12" t="s">
        <v>56</v>
      </c>
      <c r="P44" s="3" t="s">
        <v>71</v>
      </c>
      <c r="Q44" s="3">
        <f t="shared" si="2"/>
        <v>1312</v>
      </c>
      <c r="R44" s="3" t="s">
        <v>71</v>
      </c>
      <c r="S44" s="2" t="s">
        <v>73</v>
      </c>
      <c r="T44" s="2" t="s">
        <v>71</v>
      </c>
      <c r="U44" s="15">
        <f t="shared" si="3"/>
        <v>-494953.03932380071</v>
      </c>
    </row>
    <row r="45" spans="7:21" x14ac:dyDescent="0.3">
      <c r="G45" s="26">
        <v>1311</v>
      </c>
      <c r="H45" s="26">
        <v>-4.8</v>
      </c>
      <c r="I45" s="26">
        <v>0</v>
      </c>
      <c r="J45" s="29">
        <v>39</v>
      </c>
      <c r="K45" s="29">
        <f t="shared" si="4"/>
        <v>1.5599999999999996E-2</v>
      </c>
      <c r="L45" s="45">
        <f t="shared" si="0"/>
        <v>-29287162.090165731</v>
      </c>
      <c r="M45" s="45">
        <f t="shared" si="1"/>
        <v>-456879.7286065853</v>
      </c>
      <c r="O45" s="12" t="s">
        <v>56</v>
      </c>
      <c r="P45" s="3" t="s">
        <v>71</v>
      </c>
      <c r="Q45" s="3">
        <f t="shared" si="2"/>
        <v>1311</v>
      </c>
      <c r="R45" s="3" t="s">
        <v>71</v>
      </c>
      <c r="S45" s="2" t="s">
        <v>73</v>
      </c>
      <c r="T45" s="2" t="s">
        <v>71</v>
      </c>
      <c r="U45" s="15">
        <f t="shared" si="3"/>
        <v>-456879.7286065853</v>
      </c>
    </row>
    <row r="46" spans="7:21" x14ac:dyDescent="0.3">
      <c r="G46" s="26">
        <v>1310</v>
      </c>
      <c r="H46" s="26">
        <v>-4.4000000000000004</v>
      </c>
      <c r="I46" s="26">
        <v>0</v>
      </c>
      <c r="J46" s="29">
        <v>39</v>
      </c>
      <c r="K46" s="29">
        <f t="shared" si="4"/>
        <v>1.5599999999999996E-2</v>
      </c>
      <c r="L46" s="45">
        <f t="shared" si="0"/>
        <v>-26846565.249318589</v>
      </c>
      <c r="M46" s="45">
        <f t="shared" si="1"/>
        <v>-418806.41788936988</v>
      </c>
      <c r="O46" s="12" t="s">
        <v>56</v>
      </c>
      <c r="P46" s="3" t="s">
        <v>71</v>
      </c>
      <c r="Q46" s="3">
        <f t="shared" si="2"/>
        <v>1310</v>
      </c>
      <c r="R46" s="3" t="s">
        <v>71</v>
      </c>
      <c r="S46" s="2" t="s">
        <v>73</v>
      </c>
      <c r="T46" s="2" t="s">
        <v>71</v>
      </c>
      <c r="U46" s="15">
        <f t="shared" si="3"/>
        <v>-418806.41788936988</v>
      </c>
    </row>
    <row r="47" spans="7:21" x14ac:dyDescent="0.3">
      <c r="G47" s="26">
        <v>1309</v>
      </c>
      <c r="H47" s="26">
        <v>-4</v>
      </c>
      <c r="I47" s="26">
        <v>0</v>
      </c>
      <c r="J47" s="29">
        <v>39</v>
      </c>
      <c r="K47" s="29">
        <f t="shared" si="4"/>
        <v>1.5600000000000004E-2</v>
      </c>
      <c r="L47" s="45">
        <f t="shared" si="0"/>
        <v>-24405968.408471443</v>
      </c>
      <c r="M47" s="45">
        <f t="shared" si="1"/>
        <v>-380733.10717215459</v>
      </c>
      <c r="O47" s="12" t="s">
        <v>56</v>
      </c>
      <c r="P47" s="3" t="s">
        <v>71</v>
      </c>
      <c r="Q47" s="3">
        <f t="shared" si="2"/>
        <v>1309</v>
      </c>
      <c r="R47" s="3" t="s">
        <v>71</v>
      </c>
      <c r="S47" s="2" t="s">
        <v>73</v>
      </c>
      <c r="T47" s="2" t="s">
        <v>71</v>
      </c>
      <c r="U47" s="15">
        <f t="shared" si="3"/>
        <v>-380733.10717215459</v>
      </c>
    </row>
    <row r="48" spans="7:21" x14ac:dyDescent="0.3">
      <c r="G48" s="26">
        <v>1308</v>
      </c>
      <c r="H48" s="26">
        <v>-3.6</v>
      </c>
      <c r="I48" s="26">
        <v>0</v>
      </c>
      <c r="J48" s="29">
        <v>39</v>
      </c>
      <c r="K48" s="29">
        <f t="shared" si="4"/>
        <v>1.5599999999999996E-2</v>
      </c>
      <c r="L48" s="45">
        <f t="shared" si="0"/>
        <v>-21965371.567624301</v>
      </c>
      <c r="M48" s="45">
        <f t="shared" si="1"/>
        <v>-342659.796454939</v>
      </c>
      <c r="O48" s="12" t="s">
        <v>56</v>
      </c>
      <c r="P48" s="3" t="s">
        <v>71</v>
      </c>
      <c r="Q48" s="3">
        <f t="shared" si="2"/>
        <v>1308</v>
      </c>
      <c r="R48" s="3" t="s">
        <v>71</v>
      </c>
      <c r="S48" s="2" t="s">
        <v>73</v>
      </c>
      <c r="T48" s="2" t="s">
        <v>71</v>
      </c>
      <c r="U48" s="15">
        <f t="shared" si="3"/>
        <v>-342659.796454939</v>
      </c>
    </row>
    <row r="49" spans="7:21" x14ac:dyDescent="0.3">
      <c r="G49" s="26">
        <v>63</v>
      </c>
      <c r="H49" s="26">
        <v>-3.2</v>
      </c>
      <c r="I49" s="26">
        <v>0</v>
      </c>
      <c r="J49" s="29">
        <v>39</v>
      </c>
      <c r="K49" s="29">
        <f t="shared" si="4"/>
        <v>1.5600000000000004E-2</v>
      </c>
      <c r="L49" s="45">
        <f t="shared" si="0"/>
        <v>-19524774.726777155</v>
      </c>
      <c r="M49" s="45">
        <f t="shared" si="1"/>
        <v>-304586.48573772371</v>
      </c>
      <c r="O49" s="12" t="s">
        <v>56</v>
      </c>
      <c r="P49" s="3" t="s">
        <v>71</v>
      </c>
      <c r="Q49" s="3">
        <f t="shared" si="2"/>
        <v>63</v>
      </c>
      <c r="R49" s="3" t="s">
        <v>71</v>
      </c>
      <c r="S49" s="2" t="s">
        <v>73</v>
      </c>
      <c r="T49" s="2" t="s">
        <v>71</v>
      </c>
      <c r="U49" s="15">
        <f t="shared" si="3"/>
        <v>-304586.48573772371</v>
      </c>
    </row>
    <row r="50" spans="7:21" x14ac:dyDescent="0.3">
      <c r="G50" s="26">
        <v>1257</v>
      </c>
      <c r="H50" s="26">
        <v>-2.8</v>
      </c>
      <c r="I50" s="26">
        <v>0</v>
      </c>
      <c r="J50" s="29">
        <v>39</v>
      </c>
      <c r="K50" s="29">
        <f t="shared" si="4"/>
        <v>1.5600000000000004E-2</v>
      </c>
      <c r="L50" s="45">
        <f t="shared" si="0"/>
        <v>-17084177.885930009</v>
      </c>
      <c r="M50" s="45">
        <f t="shared" si="1"/>
        <v>-266513.17502050824</v>
      </c>
      <c r="O50" s="12" t="s">
        <v>56</v>
      </c>
      <c r="P50" s="3" t="s">
        <v>71</v>
      </c>
      <c r="Q50" s="3">
        <f t="shared" si="2"/>
        <v>1257</v>
      </c>
      <c r="R50" s="3" t="s">
        <v>71</v>
      </c>
      <c r="S50" s="2" t="s">
        <v>73</v>
      </c>
      <c r="T50" s="2" t="s">
        <v>71</v>
      </c>
      <c r="U50" s="15">
        <f t="shared" si="3"/>
        <v>-266513.17502050824</v>
      </c>
    </row>
    <row r="51" spans="7:21" x14ac:dyDescent="0.3">
      <c r="G51" s="26">
        <v>1256</v>
      </c>
      <c r="H51" s="26">
        <v>-2.4</v>
      </c>
      <c r="I51" s="26">
        <v>0</v>
      </c>
      <c r="J51" s="29">
        <v>39</v>
      </c>
      <c r="K51" s="29">
        <f t="shared" si="4"/>
        <v>1.5599999999999996E-2</v>
      </c>
      <c r="L51" s="45">
        <f t="shared" si="0"/>
        <v>-14643581.045082865</v>
      </c>
      <c r="M51" s="45">
        <f t="shared" si="1"/>
        <v>-228439.86430329265</v>
      </c>
      <c r="O51" s="12" t="s">
        <v>56</v>
      </c>
      <c r="P51" s="3" t="s">
        <v>71</v>
      </c>
      <c r="Q51" s="3">
        <f t="shared" si="2"/>
        <v>1256</v>
      </c>
      <c r="R51" s="3" t="s">
        <v>71</v>
      </c>
      <c r="S51" s="2" t="s">
        <v>73</v>
      </c>
      <c r="T51" s="2" t="s">
        <v>71</v>
      </c>
      <c r="U51" s="15">
        <f t="shared" si="3"/>
        <v>-228439.86430329265</v>
      </c>
    </row>
    <row r="52" spans="7:21" x14ac:dyDescent="0.3">
      <c r="G52" s="26">
        <v>1255</v>
      </c>
      <c r="H52" s="26">
        <v>-2</v>
      </c>
      <c r="I52" s="26">
        <v>0</v>
      </c>
      <c r="J52" s="29">
        <v>39</v>
      </c>
      <c r="K52" s="29">
        <f t="shared" si="4"/>
        <v>1.5599999999999996E-2</v>
      </c>
      <c r="L52" s="45">
        <f t="shared" si="0"/>
        <v>-12202984.204235721</v>
      </c>
      <c r="M52" s="45">
        <f t="shared" si="1"/>
        <v>-190366.55358607721</v>
      </c>
      <c r="O52" s="12" t="s">
        <v>56</v>
      </c>
      <c r="P52" s="3" t="s">
        <v>71</v>
      </c>
      <c r="Q52" s="3">
        <f t="shared" si="2"/>
        <v>1255</v>
      </c>
      <c r="R52" s="3" t="s">
        <v>71</v>
      </c>
      <c r="S52" s="2" t="s">
        <v>73</v>
      </c>
      <c r="T52" s="2" t="s">
        <v>71</v>
      </c>
      <c r="U52" s="15">
        <f t="shared" si="3"/>
        <v>-190366.55358607721</v>
      </c>
    </row>
    <row r="53" spans="7:21" x14ac:dyDescent="0.3">
      <c r="G53" s="26">
        <v>1254</v>
      </c>
      <c r="H53" s="26">
        <v>-1.6</v>
      </c>
      <c r="I53" s="26">
        <v>0</v>
      </c>
      <c r="J53" s="29">
        <v>39</v>
      </c>
      <c r="K53" s="29">
        <f t="shared" si="4"/>
        <v>1.5600000000000001E-2</v>
      </c>
      <c r="L53" s="45">
        <f t="shared" si="0"/>
        <v>-9762387.3633885775</v>
      </c>
      <c r="M53" s="45">
        <f t="shared" si="1"/>
        <v>-152293.24286886182</v>
      </c>
      <c r="O53" s="12" t="s">
        <v>56</v>
      </c>
      <c r="P53" s="3" t="s">
        <v>71</v>
      </c>
      <c r="Q53" s="3">
        <f t="shared" si="2"/>
        <v>1254</v>
      </c>
      <c r="R53" s="3" t="s">
        <v>71</v>
      </c>
      <c r="S53" s="2" t="s">
        <v>73</v>
      </c>
      <c r="T53" s="2" t="s">
        <v>71</v>
      </c>
      <c r="U53" s="15">
        <f t="shared" si="3"/>
        <v>-152293.24286886182</v>
      </c>
    </row>
    <row r="54" spans="7:21" x14ac:dyDescent="0.3">
      <c r="G54" s="26">
        <v>1253</v>
      </c>
      <c r="H54" s="26">
        <v>-1.2</v>
      </c>
      <c r="I54" s="26">
        <v>0</v>
      </c>
      <c r="J54" s="29">
        <v>39</v>
      </c>
      <c r="K54" s="29">
        <f t="shared" si="4"/>
        <v>1.5600000000000001E-2</v>
      </c>
      <c r="L54" s="45">
        <f t="shared" si="0"/>
        <v>-7321790.5225414326</v>
      </c>
      <c r="M54" s="45">
        <f t="shared" si="1"/>
        <v>-114219.93215164635</v>
      </c>
      <c r="O54" s="12" t="s">
        <v>56</v>
      </c>
      <c r="P54" s="3" t="s">
        <v>71</v>
      </c>
      <c r="Q54" s="3">
        <f t="shared" si="2"/>
        <v>1253</v>
      </c>
      <c r="R54" s="3" t="s">
        <v>71</v>
      </c>
      <c r="S54" s="2" t="s">
        <v>73</v>
      </c>
      <c r="T54" s="2" t="s">
        <v>71</v>
      </c>
      <c r="U54" s="15">
        <f t="shared" si="3"/>
        <v>-114219.93215164635</v>
      </c>
    </row>
    <row r="55" spans="7:21" x14ac:dyDescent="0.3">
      <c r="G55" s="26">
        <v>1252</v>
      </c>
      <c r="H55" s="26">
        <v>-0.8</v>
      </c>
      <c r="I55" s="26">
        <v>0</v>
      </c>
      <c r="J55" s="29">
        <v>39</v>
      </c>
      <c r="K55" s="29">
        <f t="shared" si="4"/>
        <v>1.5599999999999998E-2</v>
      </c>
      <c r="L55" s="45">
        <f t="shared" si="0"/>
        <v>-4881193.6816942887</v>
      </c>
      <c r="M55" s="45">
        <f t="shared" si="1"/>
        <v>-76146.621434430897</v>
      </c>
      <c r="O55" s="12" t="s">
        <v>56</v>
      </c>
      <c r="P55" s="3" t="s">
        <v>71</v>
      </c>
      <c r="Q55" s="3">
        <f t="shared" si="2"/>
        <v>1252</v>
      </c>
      <c r="R55" s="3" t="s">
        <v>71</v>
      </c>
      <c r="S55" s="2" t="s">
        <v>73</v>
      </c>
      <c r="T55" s="2" t="s">
        <v>71</v>
      </c>
      <c r="U55" s="15">
        <f t="shared" si="3"/>
        <v>-76146.621434430897</v>
      </c>
    </row>
    <row r="56" spans="7:21" x14ac:dyDescent="0.3">
      <c r="G56" s="26">
        <v>1251</v>
      </c>
      <c r="H56" s="26">
        <v>-0.4</v>
      </c>
      <c r="I56" s="26">
        <v>0</v>
      </c>
      <c r="J56" s="29">
        <v>39</v>
      </c>
      <c r="K56" s="29">
        <f t="shared" si="4"/>
        <v>1.5600000000000001E-2</v>
      </c>
      <c r="L56" s="45">
        <f t="shared" si="0"/>
        <v>-2440596.8408471444</v>
      </c>
      <c r="M56" s="45">
        <f t="shared" si="1"/>
        <v>-38073.310717215456</v>
      </c>
      <c r="O56" s="12" t="s">
        <v>56</v>
      </c>
      <c r="P56" s="3" t="s">
        <v>71</v>
      </c>
      <c r="Q56" s="3">
        <f t="shared" si="2"/>
        <v>1251</v>
      </c>
      <c r="R56" s="3" t="s">
        <v>71</v>
      </c>
      <c r="S56" s="2" t="s">
        <v>73</v>
      </c>
      <c r="T56" s="2" t="s">
        <v>71</v>
      </c>
      <c r="U56" s="15">
        <f t="shared" si="3"/>
        <v>-38073.310717215456</v>
      </c>
    </row>
    <row r="57" spans="7:21" x14ac:dyDescent="0.3">
      <c r="G57" s="26">
        <v>1</v>
      </c>
      <c r="H57" s="26">
        <v>0</v>
      </c>
      <c r="I57" s="26">
        <v>0</v>
      </c>
      <c r="J57" s="29">
        <v>39</v>
      </c>
      <c r="K57" s="29">
        <f t="shared" si="4"/>
        <v>1.5600000000000001E-2</v>
      </c>
      <c r="L57" s="45">
        <f t="shared" si="0"/>
        <v>0</v>
      </c>
      <c r="M57" s="45">
        <f t="shared" si="1"/>
        <v>0</v>
      </c>
      <c r="O57" s="12" t="s">
        <v>56</v>
      </c>
      <c r="P57" s="3" t="s">
        <v>71</v>
      </c>
      <c r="Q57" s="3">
        <f t="shared" si="2"/>
        <v>1</v>
      </c>
      <c r="R57" s="3" t="s">
        <v>71</v>
      </c>
      <c r="S57" s="2" t="s">
        <v>73</v>
      </c>
      <c r="T57" s="2" t="s">
        <v>71</v>
      </c>
      <c r="U57" s="15">
        <f t="shared" si="3"/>
        <v>0</v>
      </c>
    </row>
    <row r="58" spans="7:21" x14ac:dyDescent="0.3">
      <c r="G58" s="26">
        <v>7263</v>
      </c>
      <c r="H58" s="26">
        <v>0.4</v>
      </c>
      <c r="I58" s="26">
        <v>0</v>
      </c>
      <c r="J58" s="29">
        <v>39</v>
      </c>
      <c r="K58" s="29">
        <f t="shared" si="4"/>
        <v>1.5600000000000001E-2</v>
      </c>
      <c r="L58" s="45">
        <f t="shared" si="0"/>
        <v>2440596.8408471444</v>
      </c>
      <c r="M58" s="45">
        <f t="shared" si="1"/>
        <v>38073.310717215456</v>
      </c>
      <c r="O58" s="12" t="s">
        <v>56</v>
      </c>
      <c r="P58" s="3" t="s">
        <v>71</v>
      </c>
      <c r="Q58" s="3">
        <f t="shared" si="2"/>
        <v>7263</v>
      </c>
      <c r="R58" s="3" t="s">
        <v>71</v>
      </c>
      <c r="S58" s="2" t="s">
        <v>73</v>
      </c>
      <c r="T58" s="2" t="s">
        <v>71</v>
      </c>
      <c r="U58" s="15">
        <f t="shared" si="3"/>
        <v>38073.310717215456</v>
      </c>
    </row>
    <row r="59" spans="7:21" x14ac:dyDescent="0.3">
      <c r="G59" s="26">
        <v>7264</v>
      </c>
      <c r="H59" s="26">
        <v>0.8</v>
      </c>
      <c r="I59" s="26">
        <v>0</v>
      </c>
      <c r="J59" s="29">
        <v>39</v>
      </c>
      <c r="K59" s="29">
        <f t="shared" si="4"/>
        <v>1.5599999999999998E-2</v>
      </c>
      <c r="L59" s="45">
        <f t="shared" si="0"/>
        <v>4881193.6816942887</v>
      </c>
      <c r="M59" s="45">
        <f t="shared" si="1"/>
        <v>76146.621434430897</v>
      </c>
      <c r="O59" s="12" t="s">
        <v>56</v>
      </c>
      <c r="P59" s="3" t="s">
        <v>71</v>
      </c>
      <c r="Q59" s="3">
        <f t="shared" si="2"/>
        <v>7264</v>
      </c>
      <c r="R59" s="3" t="s">
        <v>71</v>
      </c>
      <c r="S59" s="2" t="s">
        <v>73</v>
      </c>
      <c r="T59" s="2" t="s">
        <v>71</v>
      </c>
      <c r="U59" s="15">
        <f t="shared" si="3"/>
        <v>76146.621434430897</v>
      </c>
    </row>
    <row r="60" spans="7:21" x14ac:dyDescent="0.3">
      <c r="G60" s="26">
        <v>7265</v>
      </c>
      <c r="H60" s="26">
        <v>1.2</v>
      </c>
      <c r="I60" s="26">
        <v>0</v>
      </c>
      <c r="J60" s="29">
        <v>39</v>
      </c>
      <c r="K60" s="29">
        <f t="shared" si="4"/>
        <v>1.5600000000000001E-2</v>
      </c>
      <c r="L60" s="45">
        <f t="shared" si="0"/>
        <v>7321790.5225414326</v>
      </c>
      <c r="M60" s="45">
        <f t="shared" si="1"/>
        <v>114219.93215164635</v>
      </c>
      <c r="O60" s="12" t="s">
        <v>56</v>
      </c>
      <c r="P60" s="3" t="s">
        <v>71</v>
      </c>
      <c r="Q60" s="3">
        <f t="shared" si="2"/>
        <v>7265</v>
      </c>
      <c r="R60" s="3" t="s">
        <v>71</v>
      </c>
      <c r="S60" s="2" t="s">
        <v>73</v>
      </c>
      <c r="T60" s="2" t="s">
        <v>71</v>
      </c>
      <c r="U60" s="15">
        <f t="shared" si="3"/>
        <v>114219.93215164635</v>
      </c>
    </row>
    <row r="61" spans="7:21" x14ac:dyDescent="0.3">
      <c r="G61" s="26">
        <v>7266</v>
      </c>
      <c r="H61" s="26">
        <v>1.6</v>
      </c>
      <c r="I61" s="26">
        <v>0</v>
      </c>
      <c r="J61" s="29">
        <v>39</v>
      </c>
      <c r="K61" s="29">
        <f t="shared" si="4"/>
        <v>1.5600000000000001E-2</v>
      </c>
      <c r="L61" s="45">
        <f t="shared" si="0"/>
        <v>9762387.3633885775</v>
      </c>
      <c r="M61" s="45">
        <f t="shared" si="1"/>
        <v>152293.24286886182</v>
      </c>
      <c r="O61" s="12" t="s">
        <v>56</v>
      </c>
      <c r="P61" s="3" t="s">
        <v>71</v>
      </c>
      <c r="Q61" s="3">
        <f t="shared" si="2"/>
        <v>7266</v>
      </c>
      <c r="R61" s="3" t="s">
        <v>71</v>
      </c>
      <c r="S61" s="2" t="s">
        <v>73</v>
      </c>
      <c r="T61" s="2" t="s">
        <v>71</v>
      </c>
      <c r="U61" s="15">
        <f t="shared" si="3"/>
        <v>152293.24286886182</v>
      </c>
    </row>
    <row r="62" spans="7:21" x14ac:dyDescent="0.3">
      <c r="G62" s="26">
        <v>7267</v>
      </c>
      <c r="H62" s="26">
        <v>2</v>
      </c>
      <c r="I62" s="26">
        <v>0</v>
      </c>
      <c r="J62" s="29">
        <v>39</v>
      </c>
      <c r="K62" s="29">
        <f t="shared" si="4"/>
        <v>1.5599999999999996E-2</v>
      </c>
      <c r="L62" s="45">
        <f t="shared" si="0"/>
        <v>12202984.204235721</v>
      </c>
      <c r="M62" s="45">
        <f t="shared" si="1"/>
        <v>190366.55358607721</v>
      </c>
      <c r="O62" s="12" t="s">
        <v>56</v>
      </c>
      <c r="P62" s="3" t="s">
        <v>71</v>
      </c>
      <c r="Q62" s="3">
        <f t="shared" si="2"/>
        <v>7267</v>
      </c>
      <c r="R62" s="3" t="s">
        <v>71</v>
      </c>
      <c r="S62" s="2" t="s">
        <v>73</v>
      </c>
      <c r="T62" s="2" t="s">
        <v>71</v>
      </c>
      <c r="U62" s="15">
        <f t="shared" si="3"/>
        <v>190366.55358607721</v>
      </c>
    </row>
    <row r="63" spans="7:21" x14ac:dyDescent="0.3">
      <c r="G63" s="26">
        <v>7268</v>
      </c>
      <c r="H63" s="26">
        <v>2.4</v>
      </c>
      <c r="I63" s="26">
        <v>0</v>
      </c>
      <c r="J63" s="29">
        <v>39</v>
      </c>
      <c r="K63" s="29">
        <f t="shared" si="4"/>
        <v>1.5599999999999996E-2</v>
      </c>
      <c r="L63" s="45">
        <f t="shared" si="0"/>
        <v>14643581.045082865</v>
      </c>
      <c r="M63" s="45">
        <f t="shared" si="1"/>
        <v>228439.86430329265</v>
      </c>
      <c r="O63" s="12" t="s">
        <v>56</v>
      </c>
      <c r="P63" s="3" t="s">
        <v>71</v>
      </c>
      <c r="Q63" s="3">
        <f t="shared" si="2"/>
        <v>7268</v>
      </c>
      <c r="R63" s="3" t="s">
        <v>71</v>
      </c>
      <c r="S63" s="2" t="s">
        <v>73</v>
      </c>
      <c r="T63" s="2" t="s">
        <v>71</v>
      </c>
      <c r="U63" s="15">
        <f t="shared" si="3"/>
        <v>228439.86430329265</v>
      </c>
    </row>
    <row r="64" spans="7:21" x14ac:dyDescent="0.3">
      <c r="G64" s="26">
        <v>7269</v>
      </c>
      <c r="H64" s="26">
        <v>2.8</v>
      </c>
      <c r="I64" s="26">
        <v>0</v>
      </c>
      <c r="J64" s="29">
        <v>39</v>
      </c>
      <c r="K64" s="29">
        <f t="shared" si="4"/>
        <v>1.5600000000000004E-2</v>
      </c>
      <c r="L64" s="45">
        <f t="shared" si="0"/>
        <v>17084177.885930009</v>
      </c>
      <c r="M64" s="45">
        <f t="shared" si="1"/>
        <v>266513.17502050824</v>
      </c>
      <c r="O64" s="12" t="s">
        <v>56</v>
      </c>
      <c r="P64" s="3" t="s">
        <v>71</v>
      </c>
      <c r="Q64" s="3">
        <f t="shared" si="2"/>
        <v>7269</v>
      </c>
      <c r="R64" s="3" t="s">
        <v>71</v>
      </c>
      <c r="S64" s="2" t="s">
        <v>73</v>
      </c>
      <c r="T64" s="2" t="s">
        <v>71</v>
      </c>
      <c r="U64" s="15">
        <f t="shared" si="3"/>
        <v>266513.17502050824</v>
      </c>
    </row>
    <row r="65" spans="7:21" x14ac:dyDescent="0.3">
      <c r="G65" s="26">
        <v>4475</v>
      </c>
      <c r="H65" s="26">
        <v>3.2</v>
      </c>
      <c r="I65" s="26">
        <v>0</v>
      </c>
      <c r="J65" s="29">
        <v>39</v>
      </c>
      <c r="K65" s="29">
        <f t="shared" si="4"/>
        <v>1.5600000000000004E-2</v>
      </c>
      <c r="L65" s="45">
        <f t="shared" si="0"/>
        <v>19524774.726777155</v>
      </c>
      <c r="M65" s="45">
        <f t="shared" si="1"/>
        <v>304586.48573772371</v>
      </c>
      <c r="O65" s="12" t="s">
        <v>56</v>
      </c>
      <c r="P65" s="3" t="s">
        <v>71</v>
      </c>
      <c r="Q65" s="3">
        <f t="shared" si="2"/>
        <v>4475</v>
      </c>
      <c r="R65" s="3" t="s">
        <v>71</v>
      </c>
      <c r="S65" s="2" t="s">
        <v>73</v>
      </c>
      <c r="T65" s="2" t="s">
        <v>71</v>
      </c>
      <c r="U65" s="15">
        <f t="shared" si="3"/>
        <v>304586.48573772371</v>
      </c>
    </row>
    <row r="66" spans="7:21" x14ac:dyDescent="0.3">
      <c r="G66" s="26">
        <v>5669</v>
      </c>
      <c r="H66" s="26">
        <v>3.6</v>
      </c>
      <c r="I66" s="26">
        <v>0</v>
      </c>
      <c r="J66" s="29">
        <v>39</v>
      </c>
      <c r="K66" s="29">
        <f t="shared" si="4"/>
        <v>1.5599999999999996E-2</v>
      </c>
      <c r="L66" s="45">
        <f t="shared" si="0"/>
        <v>21965371.567624301</v>
      </c>
      <c r="M66" s="45">
        <f t="shared" si="1"/>
        <v>342659.796454939</v>
      </c>
      <c r="O66" s="12" t="s">
        <v>56</v>
      </c>
      <c r="P66" s="3" t="s">
        <v>71</v>
      </c>
      <c r="Q66" s="3">
        <f t="shared" si="2"/>
        <v>5669</v>
      </c>
      <c r="R66" s="3" t="s">
        <v>71</v>
      </c>
      <c r="S66" s="2" t="s">
        <v>73</v>
      </c>
      <c r="T66" s="2" t="s">
        <v>71</v>
      </c>
      <c r="U66" s="15">
        <f t="shared" si="3"/>
        <v>342659.796454939</v>
      </c>
    </row>
    <row r="67" spans="7:21" x14ac:dyDescent="0.3">
      <c r="G67" s="26">
        <v>5670</v>
      </c>
      <c r="H67" s="26">
        <v>4</v>
      </c>
      <c r="I67" s="26">
        <v>0</v>
      </c>
      <c r="J67" s="29">
        <v>39</v>
      </c>
      <c r="K67" s="29">
        <f t="shared" si="4"/>
        <v>1.5600000000000004E-2</v>
      </c>
      <c r="L67" s="45">
        <f t="shared" si="0"/>
        <v>24405968.408471443</v>
      </c>
      <c r="M67" s="45">
        <f t="shared" si="1"/>
        <v>380733.10717215459</v>
      </c>
      <c r="O67" s="12" t="s">
        <v>56</v>
      </c>
      <c r="P67" s="3" t="s">
        <v>71</v>
      </c>
      <c r="Q67" s="3">
        <f t="shared" si="2"/>
        <v>5670</v>
      </c>
      <c r="R67" s="3" t="s">
        <v>71</v>
      </c>
      <c r="S67" s="2" t="s">
        <v>73</v>
      </c>
      <c r="T67" s="2" t="s">
        <v>71</v>
      </c>
      <c r="U67" s="15">
        <f t="shared" si="3"/>
        <v>380733.10717215459</v>
      </c>
    </row>
    <row r="68" spans="7:21" x14ac:dyDescent="0.3">
      <c r="G68" s="26">
        <v>5671</v>
      </c>
      <c r="H68" s="26">
        <v>4.4000000000000004</v>
      </c>
      <c r="I68" s="26">
        <v>0</v>
      </c>
      <c r="J68" s="29">
        <v>39</v>
      </c>
      <c r="K68" s="29">
        <f t="shared" si="4"/>
        <v>1.5599999999999996E-2</v>
      </c>
      <c r="L68" s="45">
        <f t="shared" ref="L68:L131" si="5">$D$14*10^3/($C$19*10^-12)*($H68-$C$18)</f>
        <v>26846565.249318589</v>
      </c>
      <c r="M68" s="45">
        <f t="shared" ref="M68:M131" si="6">$K68*$L68</f>
        <v>418806.41788936988</v>
      </c>
      <c r="O68" s="12" t="s">
        <v>56</v>
      </c>
      <c r="P68" s="3" t="s">
        <v>71</v>
      </c>
      <c r="Q68" s="3">
        <f t="shared" ref="Q68:Q131" si="7">$G68</f>
        <v>5671</v>
      </c>
      <c r="R68" s="3" t="s">
        <v>71</v>
      </c>
      <c r="S68" s="2" t="s">
        <v>73</v>
      </c>
      <c r="T68" s="2" t="s">
        <v>71</v>
      </c>
      <c r="U68" s="15">
        <f t="shared" ref="U68:U131" si="8">$M68</f>
        <v>418806.41788936988</v>
      </c>
    </row>
    <row r="69" spans="7:21" x14ac:dyDescent="0.3">
      <c r="G69" s="26">
        <v>5672</v>
      </c>
      <c r="H69" s="26">
        <v>4.8</v>
      </c>
      <c r="I69" s="26">
        <v>0</v>
      </c>
      <c r="J69" s="29">
        <v>39</v>
      </c>
      <c r="K69" s="29">
        <f t="shared" ref="K69:K132" si="9">IF(AND(H69&gt;H68,H70&gt;H69),(H70-H68)/2*J69*10^-3,0)</f>
        <v>1.5599999999999996E-2</v>
      </c>
      <c r="L69" s="45">
        <f t="shared" si="5"/>
        <v>29287162.090165731</v>
      </c>
      <c r="M69" s="45">
        <f t="shared" si="6"/>
        <v>456879.7286065853</v>
      </c>
      <c r="O69" s="12" t="s">
        <v>56</v>
      </c>
      <c r="P69" s="3" t="s">
        <v>71</v>
      </c>
      <c r="Q69" s="3">
        <f t="shared" si="7"/>
        <v>5672</v>
      </c>
      <c r="R69" s="3" t="s">
        <v>71</v>
      </c>
      <c r="S69" s="2" t="s">
        <v>73</v>
      </c>
      <c r="T69" s="2" t="s">
        <v>71</v>
      </c>
      <c r="U69" s="15">
        <f t="shared" si="8"/>
        <v>456879.7286065853</v>
      </c>
    </row>
    <row r="70" spans="7:21" x14ac:dyDescent="0.3">
      <c r="G70" s="26">
        <v>5673</v>
      </c>
      <c r="H70" s="26">
        <v>5.2</v>
      </c>
      <c r="I70" s="26">
        <v>0</v>
      </c>
      <c r="J70" s="29">
        <v>39</v>
      </c>
      <c r="K70" s="29">
        <f t="shared" si="9"/>
        <v>1.5599999999999996E-2</v>
      </c>
      <c r="L70" s="45">
        <f t="shared" si="5"/>
        <v>31727758.931012876</v>
      </c>
      <c r="M70" s="45">
        <f t="shared" si="6"/>
        <v>494953.03932380071</v>
      </c>
      <c r="O70" s="12" t="s">
        <v>56</v>
      </c>
      <c r="P70" s="3" t="s">
        <v>71</v>
      </c>
      <c r="Q70" s="3">
        <f t="shared" si="7"/>
        <v>5673</v>
      </c>
      <c r="R70" s="3" t="s">
        <v>71</v>
      </c>
      <c r="S70" s="2" t="s">
        <v>73</v>
      </c>
      <c r="T70" s="2" t="s">
        <v>71</v>
      </c>
      <c r="U70" s="15">
        <f t="shared" si="8"/>
        <v>494953.03932380071</v>
      </c>
    </row>
    <row r="71" spans="7:21" x14ac:dyDescent="0.3">
      <c r="G71" s="26">
        <v>5674</v>
      </c>
      <c r="H71" s="26">
        <v>5.6</v>
      </c>
      <c r="I71" s="26">
        <v>0</v>
      </c>
      <c r="J71" s="29">
        <v>39</v>
      </c>
      <c r="K71" s="29">
        <f t="shared" si="9"/>
        <v>1.5599999999999996E-2</v>
      </c>
      <c r="L71" s="45">
        <f t="shared" si="5"/>
        <v>34168355.771860018</v>
      </c>
      <c r="M71" s="45">
        <f t="shared" si="6"/>
        <v>533026.35004101612</v>
      </c>
      <c r="O71" s="12" t="s">
        <v>56</v>
      </c>
      <c r="P71" s="3" t="s">
        <v>71</v>
      </c>
      <c r="Q71" s="3">
        <f t="shared" si="7"/>
        <v>5674</v>
      </c>
      <c r="R71" s="3" t="s">
        <v>71</v>
      </c>
      <c r="S71" s="2" t="s">
        <v>73</v>
      </c>
      <c r="T71" s="2" t="s">
        <v>71</v>
      </c>
      <c r="U71" s="15">
        <f t="shared" si="8"/>
        <v>533026.35004101612</v>
      </c>
    </row>
    <row r="72" spans="7:21" x14ac:dyDescent="0.3">
      <c r="G72" s="26">
        <v>5675</v>
      </c>
      <c r="H72" s="26">
        <v>6</v>
      </c>
      <c r="I72" s="26">
        <v>0</v>
      </c>
      <c r="J72" s="29">
        <v>39</v>
      </c>
      <c r="K72" s="29">
        <f t="shared" si="9"/>
        <v>1.5600000000000015E-2</v>
      </c>
      <c r="L72" s="45">
        <f t="shared" si="5"/>
        <v>36608952.612707168</v>
      </c>
      <c r="M72" s="45">
        <f t="shared" si="6"/>
        <v>571099.66075823235</v>
      </c>
      <c r="O72" s="12" t="s">
        <v>56</v>
      </c>
      <c r="P72" s="3" t="s">
        <v>71</v>
      </c>
      <c r="Q72" s="3">
        <f t="shared" si="7"/>
        <v>5675</v>
      </c>
      <c r="R72" s="3" t="s">
        <v>71</v>
      </c>
      <c r="S72" s="2" t="s">
        <v>73</v>
      </c>
      <c r="T72" s="2" t="s">
        <v>71</v>
      </c>
      <c r="U72" s="15">
        <f t="shared" si="8"/>
        <v>571099.66075823235</v>
      </c>
    </row>
    <row r="73" spans="7:21" x14ac:dyDescent="0.3">
      <c r="G73" s="26">
        <v>4537</v>
      </c>
      <c r="H73" s="26">
        <v>6.4</v>
      </c>
      <c r="I73" s="26">
        <v>0</v>
      </c>
      <c r="J73" s="29">
        <v>39</v>
      </c>
      <c r="K73" s="29">
        <f t="shared" si="9"/>
        <v>1.584375E-2</v>
      </c>
      <c r="L73" s="45">
        <f t="shared" si="5"/>
        <v>39049549.45355431</v>
      </c>
      <c r="M73" s="45">
        <f t="shared" si="6"/>
        <v>618691.29915475112</v>
      </c>
      <c r="O73" s="12" t="s">
        <v>56</v>
      </c>
      <c r="P73" s="3" t="s">
        <v>71</v>
      </c>
      <c r="Q73" s="3">
        <f t="shared" si="7"/>
        <v>4537</v>
      </c>
      <c r="R73" s="3" t="s">
        <v>71</v>
      </c>
      <c r="S73" s="2" t="s">
        <v>73</v>
      </c>
      <c r="T73" s="2" t="s">
        <v>71</v>
      </c>
      <c r="U73" s="15">
        <f t="shared" si="8"/>
        <v>618691.29915475112</v>
      </c>
    </row>
    <row r="74" spans="7:21" x14ac:dyDescent="0.3">
      <c r="G74" s="26">
        <v>5726</v>
      </c>
      <c r="H74" s="26">
        <v>6.8125</v>
      </c>
      <c r="I74" s="26">
        <v>0</v>
      </c>
      <c r="J74" s="29">
        <v>39</v>
      </c>
      <c r="K74" s="29">
        <f t="shared" si="9"/>
        <v>1.6087499999999984E-2</v>
      </c>
      <c r="L74" s="45">
        <f t="shared" si="5"/>
        <v>41566414.945677929</v>
      </c>
      <c r="M74" s="45">
        <f t="shared" si="6"/>
        <v>668699.70043859305</v>
      </c>
      <c r="O74" s="12" t="s">
        <v>56</v>
      </c>
      <c r="P74" s="3" t="s">
        <v>71</v>
      </c>
      <c r="Q74" s="3">
        <f t="shared" si="7"/>
        <v>5726</v>
      </c>
      <c r="R74" s="3" t="s">
        <v>71</v>
      </c>
      <c r="S74" s="2" t="s">
        <v>73</v>
      </c>
      <c r="T74" s="2" t="s">
        <v>71</v>
      </c>
      <c r="U74" s="15">
        <f t="shared" si="8"/>
        <v>668699.70043859305</v>
      </c>
    </row>
    <row r="75" spans="7:21" x14ac:dyDescent="0.3">
      <c r="G75" s="26">
        <v>5727</v>
      </c>
      <c r="H75" s="26">
        <v>7.2249999999999996</v>
      </c>
      <c r="I75" s="26">
        <v>0</v>
      </c>
      <c r="J75" s="29">
        <v>39</v>
      </c>
      <c r="K75" s="29">
        <f t="shared" si="9"/>
        <v>1.6087500000000001E-2</v>
      </c>
      <c r="L75" s="45">
        <f t="shared" si="5"/>
        <v>44083280.43780154</v>
      </c>
      <c r="M75" s="45">
        <f t="shared" si="6"/>
        <v>709189.77404313232</v>
      </c>
      <c r="O75" s="12" t="s">
        <v>56</v>
      </c>
      <c r="P75" s="3" t="s">
        <v>71</v>
      </c>
      <c r="Q75" s="3">
        <f t="shared" si="7"/>
        <v>5727</v>
      </c>
      <c r="R75" s="3" t="s">
        <v>71</v>
      </c>
      <c r="S75" s="2" t="s">
        <v>73</v>
      </c>
      <c r="T75" s="2" t="s">
        <v>71</v>
      </c>
      <c r="U75" s="15">
        <f t="shared" si="8"/>
        <v>709189.77404313232</v>
      </c>
    </row>
    <row r="76" spans="7:21" x14ac:dyDescent="0.3">
      <c r="G76" s="26">
        <v>5728</v>
      </c>
      <c r="H76" s="26">
        <v>7.6375000000000002</v>
      </c>
      <c r="I76" s="26">
        <v>0</v>
      </c>
      <c r="J76" s="29">
        <v>39</v>
      </c>
      <c r="K76" s="29">
        <f t="shared" si="9"/>
        <v>1.6087500000000022E-2</v>
      </c>
      <c r="L76" s="45">
        <f t="shared" si="5"/>
        <v>46600145.929925159</v>
      </c>
      <c r="M76" s="45">
        <f t="shared" si="6"/>
        <v>749679.84764767205</v>
      </c>
      <c r="O76" s="12" t="s">
        <v>56</v>
      </c>
      <c r="P76" s="3" t="s">
        <v>71</v>
      </c>
      <c r="Q76" s="3">
        <f t="shared" si="7"/>
        <v>5728</v>
      </c>
      <c r="R76" s="3" t="s">
        <v>71</v>
      </c>
      <c r="S76" s="2" t="s">
        <v>73</v>
      </c>
      <c r="T76" s="2" t="s">
        <v>71</v>
      </c>
      <c r="U76" s="15">
        <f t="shared" si="8"/>
        <v>749679.84764767205</v>
      </c>
    </row>
    <row r="77" spans="7:21" x14ac:dyDescent="0.3">
      <c r="G77" s="26">
        <v>5729</v>
      </c>
      <c r="H77" s="26">
        <v>8.0500000000000007</v>
      </c>
      <c r="I77" s="26">
        <v>0</v>
      </c>
      <c r="J77" s="29">
        <v>39</v>
      </c>
      <c r="K77" s="29">
        <f t="shared" si="9"/>
        <v>1.6087500000000001E-2</v>
      </c>
      <c r="L77" s="45">
        <f t="shared" si="5"/>
        <v>49117011.422048785</v>
      </c>
      <c r="M77" s="45">
        <f t="shared" si="6"/>
        <v>790169.92125220993</v>
      </c>
      <c r="O77" s="12" t="s">
        <v>56</v>
      </c>
      <c r="P77" s="3" t="s">
        <v>71</v>
      </c>
      <c r="Q77" s="3">
        <f t="shared" si="7"/>
        <v>5729</v>
      </c>
      <c r="R77" s="3" t="s">
        <v>71</v>
      </c>
      <c r="S77" s="2" t="s">
        <v>73</v>
      </c>
      <c r="T77" s="2" t="s">
        <v>71</v>
      </c>
      <c r="U77" s="15">
        <f t="shared" si="8"/>
        <v>790169.92125220993</v>
      </c>
    </row>
    <row r="78" spans="7:21" x14ac:dyDescent="0.3">
      <c r="G78" s="26">
        <v>5730</v>
      </c>
      <c r="H78" s="26">
        <v>8.4625000000000004</v>
      </c>
      <c r="I78" s="26">
        <v>0</v>
      </c>
      <c r="J78" s="29">
        <v>39</v>
      </c>
      <c r="K78" s="29">
        <f t="shared" si="9"/>
        <v>1.6087499999999984E-2</v>
      </c>
      <c r="L78" s="45">
        <f t="shared" si="5"/>
        <v>51633876.914172396</v>
      </c>
      <c r="M78" s="45">
        <f t="shared" si="6"/>
        <v>830659.99485674757</v>
      </c>
      <c r="O78" s="12" t="s">
        <v>56</v>
      </c>
      <c r="P78" s="3" t="s">
        <v>71</v>
      </c>
      <c r="Q78" s="3">
        <f t="shared" si="7"/>
        <v>5730</v>
      </c>
      <c r="R78" s="3" t="s">
        <v>71</v>
      </c>
      <c r="S78" s="2" t="s">
        <v>73</v>
      </c>
      <c r="T78" s="2" t="s">
        <v>71</v>
      </c>
      <c r="U78" s="15">
        <f t="shared" si="8"/>
        <v>830659.99485674757</v>
      </c>
    </row>
    <row r="79" spans="7:21" x14ac:dyDescent="0.3">
      <c r="G79" s="26">
        <v>5731</v>
      </c>
      <c r="H79" s="26">
        <v>8.875</v>
      </c>
      <c r="I79" s="26">
        <v>0</v>
      </c>
      <c r="J79" s="29">
        <v>39</v>
      </c>
      <c r="K79" s="29">
        <f t="shared" si="9"/>
        <v>1.6087499999999984E-2</v>
      </c>
      <c r="L79" s="45">
        <f t="shared" si="5"/>
        <v>54150742.406296015</v>
      </c>
      <c r="M79" s="45">
        <f t="shared" si="6"/>
        <v>871150.06846128625</v>
      </c>
      <c r="O79" s="12" t="s">
        <v>56</v>
      </c>
      <c r="P79" s="3" t="s">
        <v>71</v>
      </c>
      <c r="Q79" s="3">
        <f t="shared" si="7"/>
        <v>5731</v>
      </c>
      <c r="R79" s="3" t="s">
        <v>71</v>
      </c>
      <c r="S79" s="2" t="s">
        <v>73</v>
      </c>
      <c r="T79" s="2" t="s">
        <v>71</v>
      </c>
      <c r="U79" s="15">
        <f t="shared" si="8"/>
        <v>871150.06846128625</v>
      </c>
    </row>
    <row r="80" spans="7:21" x14ac:dyDescent="0.3">
      <c r="G80" s="26">
        <v>5732</v>
      </c>
      <c r="H80" s="26">
        <v>9.2874999999999996</v>
      </c>
      <c r="I80" s="26">
        <v>0</v>
      </c>
      <c r="J80" s="29">
        <v>39</v>
      </c>
      <c r="K80" s="29">
        <f t="shared" si="9"/>
        <v>1.6087499999999984E-2</v>
      </c>
      <c r="L80" s="45">
        <f t="shared" si="5"/>
        <v>56667607.898419626</v>
      </c>
      <c r="M80" s="45">
        <f t="shared" si="6"/>
        <v>911640.14206582482</v>
      </c>
      <c r="O80" s="12" t="s">
        <v>56</v>
      </c>
      <c r="P80" s="3" t="s">
        <v>71</v>
      </c>
      <c r="Q80" s="3">
        <f t="shared" si="7"/>
        <v>5732</v>
      </c>
      <c r="R80" s="3" t="s">
        <v>71</v>
      </c>
      <c r="S80" s="2" t="s">
        <v>73</v>
      </c>
      <c r="T80" s="2" t="s">
        <v>71</v>
      </c>
      <c r="U80" s="15">
        <f t="shared" si="8"/>
        <v>911640.14206582482</v>
      </c>
    </row>
    <row r="81" spans="7:21" x14ac:dyDescent="0.3">
      <c r="G81" s="26">
        <v>4599</v>
      </c>
      <c r="H81" s="26">
        <v>9.6999999999999993</v>
      </c>
      <c r="I81" s="26">
        <v>0</v>
      </c>
      <c r="J81" s="29">
        <v>39</v>
      </c>
      <c r="K81" s="29">
        <f t="shared" si="9"/>
        <v>1.584375E-2</v>
      </c>
      <c r="L81" s="45">
        <f t="shared" si="5"/>
        <v>59184473.390543245</v>
      </c>
      <c r="M81" s="45">
        <f t="shared" si="6"/>
        <v>937704.00028141949</v>
      </c>
      <c r="O81" s="12" t="s">
        <v>56</v>
      </c>
      <c r="P81" s="3" t="s">
        <v>71</v>
      </c>
      <c r="Q81" s="3">
        <f t="shared" si="7"/>
        <v>4599</v>
      </c>
      <c r="R81" s="3" t="s">
        <v>71</v>
      </c>
      <c r="S81" s="2" t="s">
        <v>73</v>
      </c>
      <c r="T81" s="2" t="s">
        <v>71</v>
      </c>
      <c r="U81" s="15">
        <f t="shared" si="8"/>
        <v>937704.00028141949</v>
      </c>
    </row>
    <row r="82" spans="7:21" x14ac:dyDescent="0.3">
      <c r="G82" s="26">
        <v>5783</v>
      </c>
      <c r="H82" s="26">
        <v>10.1</v>
      </c>
      <c r="I82" s="26">
        <v>0</v>
      </c>
      <c r="J82" s="29">
        <v>39</v>
      </c>
      <c r="K82" s="29">
        <f t="shared" si="9"/>
        <v>1.5600000000000015E-2</v>
      </c>
      <c r="L82" s="45">
        <f t="shared" si="5"/>
        <v>61625070.231390394</v>
      </c>
      <c r="M82" s="45">
        <f t="shared" si="6"/>
        <v>961351.09560969111</v>
      </c>
      <c r="O82" s="12" t="s">
        <v>56</v>
      </c>
      <c r="P82" s="3" t="s">
        <v>71</v>
      </c>
      <c r="Q82" s="3">
        <f t="shared" si="7"/>
        <v>5783</v>
      </c>
      <c r="R82" s="3" t="s">
        <v>71</v>
      </c>
      <c r="S82" s="2" t="s">
        <v>73</v>
      </c>
      <c r="T82" s="2" t="s">
        <v>71</v>
      </c>
      <c r="U82" s="15">
        <f t="shared" si="8"/>
        <v>961351.09560969111</v>
      </c>
    </row>
    <row r="83" spans="7:21" x14ac:dyDescent="0.3">
      <c r="G83" s="26">
        <v>5784</v>
      </c>
      <c r="H83" s="26">
        <v>10.5</v>
      </c>
      <c r="I83" s="26">
        <v>0</v>
      </c>
      <c r="J83" s="29">
        <v>39</v>
      </c>
      <c r="K83" s="29">
        <f t="shared" si="9"/>
        <v>1.5600000000000015E-2</v>
      </c>
      <c r="L83" s="45">
        <f t="shared" si="5"/>
        <v>64065667.072237536</v>
      </c>
      <c r="M83" s="45">
        <f t="shared" si="6"/>
        <v>999424.40632690652</v>
      </c>
      <c r="O83" s="12" t="s">
        <v>56</v>
      </c>
      <c r="P83" s="3" t="s">
        <v>71</v>
      </c>
      <c r="Q83" s="3">
        <f t="shared" si="7"/>
        <v>5784</v>
      </c>
      <c r="R83" s="3" t="s">
        <v>71</v>
      </c>
      <c r="S83" s="2" t="s">
        <v>73</v>
      </c>
      <c r="T83" s="2" t="s">
        <v>71</v>
      </c>
      <c r="U83" s="15">
        <f t="shared" si="8"/>
        <v>999424.40632690652</v>
      </c>
    </row>
    <row r="84" spans="7:21" x14ac:dyDescent="0.3">
      <c r="G84" s="26">
        <v>5785</v>
      </c>
      <c r="H84" s="26">
        <v>10.9</v>
      </c>
      <c r="I84" s="26">
        <v>0</v>
      </c>
      <c r="J84" s="29">
        <v>39</v>
      </c>
      <c r="K84" s="29">
        <f t="shared" si="9"/>
        <v>1.5600000000000015E-2</v>
      </c>
      <c r="L84" s="45">
        <f t="shared" si="5"/>
        <v>66506263.913084686</v>
      </c>
      <c r="M84" s="45">
        <f t="shared" si="6"/>
        <v>1037497.7170441221</v>
      </c>
      <c r="O84" s="12" t="s">
        <v>56</v>
      </c>
      <c r="P84" s="3" t="s">
        <v>71</v>
      </c>
      <c r="Q84" s="3">
        <f t="shared" si="7"/>
        <v>5785</v>
      </c>
      <c r="R84" s="3" t="s">
        <v>71</v>
      </c>
      <c r="S84" s="2" t="s">
        <v>73</v>
      </c>
      <c r="T84" s="2" t="s">
        <v>71</v>
      </c>
      <c r="U84" s="15">
        <f t="shared" si="8"/>
        <v>1037497.7170441221</v>
      </c>
    </row>
    <row r="85" spans="7:21" x14ac:dyDescent="0.3">
      <c r="G85" s="26">
        <v>5786</v>
      </c>
      <c r="H85" s="26">
        <v>11.3</v>
      </c>
      <c r="I85" s="26">
        <v>0</v>
      </c>
      <c r="J85" s="29">
        <v>39</v>
      </c>
      <c r="K85" s="29">
        <f t="shared" si="9"/>
        <v>1.559999999999998E-2</v>
      </c>
      <c r="L85" s="45">
        <f t="shared" si="5"/>
        <v>68946860.753931835</v>
      </c>
      <c r="M85" s="45">
        <f t="shared" si="6"/>
        <v>1075571.0277613353</v>
      </c>
      <c r="O85" s="12" t="s">
        <v>56</v>
      </c>
      <c r="P85" s="3" t="s">
        <v>71</v>
      </c>
      <c r="Q85" s="3">
        <f t="shared" si="7"/>
        <v>5786</v>
      </c>
      <c r="R85" s="3" t="s">
        <v>71</v>
      </c>
      <c r="S85" s="2" t="s">
        <v>73</v>
      </c>
      <c r="T85" s="2" t="s">
        <v>71</v>
      </c>
      <c r="U85" s="15">
        <f t="shared" si="8"/>
        <v>1075571.0277613353</v>
      </c>
    </row>
    <row r="86" spans="7:21" x14ac:dyDescent="0.3">
      <c r="G86" s="26">
        <v>5787</v>
      </c>
      <c r="H86" s="26">
        <v>11.7</v>
      </c>
      <c r="I86" s="26">
        <v>0</v>
      </c>
      <c r="J86" s="29">
        <v>39</v>
      </c>
      <c r="K86" s="29">
        <f t="shared" si="9"/>
        <v>1.559999999999998E-2</v>
      </c>
      <c r="L86" s="45">
        <f t="shared" si="5"/>
        <v>71387457.59477897</v>
      </c>
      <c r="M86" s="45">
        <f t="shared" si="6"/>
        <v>1113644.3384785505</v>
      </c>
      <c r="O86" s="12" t="s">
        <v>56</v>
      </c>
      <c r="P86" s="3" t="s">
        <v>71</v>
      </c>
      <c r="Q86" s="3">
        <f t="shared" si="7"/>
        <v>5787</v>
      </c>
      <c r="R86" s="3" t="s">
        <v>71</v>
      </c>
      <c r="S86" s="2" t="s">
        <v>73</v>
      </c>
      <c r="T86" s="2" t="s">
        <v>71</v>
      </c>
      <c r="U86" s="15">
        <f t="shared" si="8"/>
        <v>1113644.3384785505</v>
      </c>
    </row>
    <row r="87" spans="7:21" x14ac:dyDescent="0.3">
      <c r="G87" s="26">
        <v>5788</v>
      </c>
      <c r="H87" s="26">
        <v>12.1</v>
      </c>
      <c r="I87" s="26">
        <v>0</v>
      </c>
      <c r="J87" s="29">
        <v>39</v>
      </c>
      <c r="K87" s="29">
        <f t="shared" si="9"/>
        <v>1.5600000000000015E-2</v>
      </c>
      <c r="L87" s="45">
        <f t="shared" si="5"/>
        <v>73828054.435626119</v>
      </c>
      <c r="M87" s="45">
        <f t="shared" si="6"/>
        <v>1151717.6491957686</v>
      </c>
      <c r="O87" s="12" t="s">
        <v>56</v>
      </c>
      <c r="P87" s="3" t="s">
        <v>71</v>
      </c>
      <c r="Q87" s="3">
        <f t="shared" si="7"/>
        <v>5788</v>
      </c>
      <c r="R87" s="3" t="s">
        <v>71</v>
      </c>
      <c r="S87" s="2" t="s">
        <v>73</v>
      </c>
      <c r="T87" s="2" t="s">
        <v>71</v>
      </c>
      <c r="U87" s="15">
        <f t="shared" si="8"/>
        <v>1151717.6491957686</v>
      </c>
    </row>
    <row r="88" spans="7:21" x14ac:dyDescent="0.3">
      <c r="G88" s="26">
        <v>5789</v>
      </c>
      <c r="H88" s="26">
        <v>12.5</v>
      </c>
      <c r="I88" s="26">
        <v>0</v>
      </c>
      <c r="J88" s="29">
        <v>39</v>
      </c>
      <c r="K88" s="29">
        <f t="shared" si="9"/>
        <v>1.5600000000000015E-2</v>
      </c>
      <c r="L88" s="45">
        <f t="shared" si="5"/>
        <v>76268651.276473254</v>
      </c>
      <c r="M88" s="45">
        <f t="shared" si="6"/>
        <v>1189790.9599129839</v>
      </c>
      <c r="O88" s="12" t="s">
        <v>56</v>
      </c>
      <c r="P88" s="3" t="s">
        <v>71</v>
      </c>
      <c r="Q88" s="3">
        <f t="shared" si="7"/>
        <v>5789</v>
      </c>
      <c r="R88" s="3" t="s">
        <v>71</v>
      </c>
      <c r="S88" s="2" t="s">
        <v>73</v>
      </c>
      <c r="T88" s="2" t="s">
        <v>71</v>
      </c>
      <c r="U88" s="15">
        <f t="shared" si="8"/>
        <v>1189790.9599129839</v>
      </c>
    </row>
    <row r="89" spans="7:21" x14ac:dyDescent="0.3">
      <c r="G89" s="26">
        <v>4661</v>
      </c>
      <c r="H89" s="26">
        <v>12.9</v>
      </c>
      <c r="I89" s="26">
        <v>0</v>
      </c>
      <c r="J89" s="29">
        <v>39</v>
      </c>
      <c r="K89" s="29">
        <f t="shared" si="9"/>
        <v>1.5600000000000015E-2</v>
      </c>
      <c r="L89" s="45">
        <f t="shared" si="5"/>
        <v>78709248.117320403</v>
      </c>
      <c r="M89" s="45">
        <f t="shared" si="6"/>
        <v>1227864.2706301995</v>
      </c>
      <c r="O89" s="12" t="s">
        <v>56</v>
      </c>
      <c r="P89" s="3" t="s">
        <v>71</v>
      </c>
      <c r="Q89" s="3">
        <f t="shared" si="7"/>
        <v>4661</v>
      </c>
      <c r="R89" s="3" t="s">
        <v>71</v>
      </c>
      <c r="S89" s="2" t="s">
        <v>73</v>
      </c>
      <c r="T89" s="2" t="s">
        <v>71</v>
      </c>
      <c r="U89" s="15">
        <f t="shared" si="8"/>
        <v>1227864.2706301995</v>
      </c>
    </row>
    <row r="90" spans="7:21" x14ac:dyDescent="0.3">
      <c r="G90" s="26">
        <v>5840</v>
      </c>
      <c r="H90" s="26">
        <v>13.3</v>
      </c>
      <c r="I90" s="26">
        <v>0</v>
      </c>
      <c r="J90" s="29">
        <v>39</v>
      </c>
      <c r="K90" s="29">
        <f t="shared" si="9"/>
        <v>1.559999999999998E-2</v>
      </c>
      <c r="L90" s="45">
        <f t="shared" si="5"/>
        <v>81149844.958167553</v>
      </c>
      <c r="M90" s="45">
        <f t="shared" si="6"/>
        <v>1265937.5813474122</v>
      </c>
      <c r="O90" s="12" t="s">
        <v>56</v>
      </c>
      <c r="P90" s="3" t="s">
        <v>71</v>
      </c>
      <c r="Q90" s="3">
        <f t="shared" si="7"/>
        <v>5840</v>
      </c>
      <c r="R90" s="3" t="s">
        <v>71</v>
      </c>
      <c r="S90" s="2" t="s">
        <v>73</v>
      </c>
      <c r="T90" s="2" t="s">
        <v>71</v>
      </c>
      <c r="U90" s="15">
        <f t="shared" si="8"/>
        <v>1265937.5813474122</v>
      </c>
    </row>
    <row r="91" spans="7:21" x14ac:dyDescent="0.3">
      <c r="G91" s="26">
        <v>5841</v>
      </c>
      <c r="H91" s="26">
        <v>13.7</v>
      </c>
      <c r="I91" s="26">
        <v>0</v>
      </c>
      <c r="J91" s="29">
        <v>39</v>
      </c>
      <c r="K91" s="29">
        <f t="shared" si="9"/>
        <v>1.559999999999998E-2</v>
      </c>
      <c r="L91" s="45">
        <f t="shared" si="5"/>
        <v>83590441.799014688</v>
      </c>
      <c r="M91" s="45">
        <f t="shared" si="6"/>
        <v>1304010.8920646275</v>
      </c>
      <c r="O91" s="12" t="s">
        <v>56</v>
      </c>
      <c r="P91" s="3" t="s">
        <v>71</v>
      </c>
      <c r="Q91" s="3">
        <f t="shared" si="7"/>
        <v>5841</v>
      </c>
      <c r="R91" s="3" t="s">
        <v>71</v>
      </c>
      <c r="S91" s="2" t="s">
        <v>73</v>
      </c>
      <c r="T91" s="2" t="s">
        <v>71</v>
      </c>
      <c r="U91" s="15">
        <f t="shared" si="8"/>
        <v>1304010.8920646275</v>
      </c>
    </row>
    <row r="92" spans="7:21" x14ac:dyDescent="0.3">
      <c r="G92" s="26">
        <v>5842</v>
      </c>
      <c r="H92" s="26">
        <v>14.1</v>
      </c>
      <c r="I92" s="26">
        <v>0</v>
      </c>
      <c r="J92" s="29">
        <v>39</v>
      </c>
      <c r="K92" s="29">
        <f t="shared" si="9"/>
        <v>1.5600000000000015E-2</v>
      </c>
      <c r="L92" s="45">
        <f t="shared" si="5"/>
        <v>86031038.639861837</v>
      </c>
      <c r="M92" s="45">
        <f t="shared" si="6"/>
        <v>1342084.202781846</v>
      </c>
      <c r="O92" s="12" t="s">
        <v>56</v>
      </c>
      <c r="P92" s="3" t="s">
        <v>71</v>
      </c>
      <c r="Q92" s="3">
        <f t="shared" si="7"/>
        <v>5842</v>
      </c>
      <c r="R92" s="3" t="s">
        <v>71</v>
      </c>
      <c r="S92" s="2" t="s">
        <v>73</v>
      </c>
      <c r="T92" s="2" t="s">
        <v>71</v>
      </c>
      <c r="U92" s="15">
        <f t="shared" si="8"/>
        <v>1342084.202781846</v>
      </c>
    </row>
    <row r="93" spans="7:21" x14ac:dyDescent="0.3">
      <c r="G93" s="26">
        <v>5843</v>
      </c>
      <c r="H93" s="26">
        <v>14.5</v>
      </c>
      <c r="I93" s="26">
        <v>0</v>
      </c>
      <c r="J93" s="29">
        <v>39</v>
      </c>
      <c r="K93" s="29">
        <f t="shared" si="9"/>
        <v>1.5600000000000015E-2</v>
      </c>
      <c r="L93" s="45">
        <f t="shared" si="5"/>
        <v>88471635.480708987</v>
      </c>
      <c r="M93" s="45">
        <f t="shared" si="6"/>
        <v>1380157.5134990616</v>
      </c>
      <c r="O93" s="12" t="s">
        <v>56</v>
      </c>
      <c r="P93" s="3" t="s">
        <v>71</v>
      </c>
      <c r="Q93" s="3">
        <f t="shared" si="7"/>
        <v>5843</v>
      </c>
      <c r="R93" s="3" t="s">
        <v>71</v>
      </c>
      <c r="S93" s="2" t="s">
        <v>73</v>
      </c>
      <c r="T93" s="2" t="s">
        <v>71</v>
      </c>
      <c r="U93" s="15">
        <f t="shared" si="8"/>
        <v>1380157.5134990616</v>
      </c>
    </row>
    <row r="94" spans="7:21" x14ac:dyDescent="0.3">
      <c r="G94" s="26">
        <v>5844</v>
      </c>
      <c r="H94" s="26">
        <v>14.9</v>
      </c>
      <c r="I94" s="26">
        <v>0</v>
      </c>
      <c r="J94" s="29">
        <v>39</v>
      </c>
      <c r="K94" s="29">
        <f t="shared" si="9"/>
        <v>1.5600000000000015E-2</v>
      </c>
      <c r="L94" s="45">
        <f t="shared" si="5"/>
        <v>90912232.321556121</v>
      </c>
      <c r="M94" s="45">
        <f t="shared" si="6"/>
        <v>1418230.8242162769</v>
      </c>
      <c r="O94" s="12" t="s">
        <v>56</v>
      </c>
      <c r="P94" s="3" t="s">
        <v>71</v>
      </c>
      <c r="Q94" s="3">
        <f t="shared" si="7"/>
        <v>5844</v>
      </c>
      <c r="R94" s="3" t="s">
        <v>71</v>
      </c>
      <c r="S94" s="2" t="s">
        <v>73</v>
      </c>
      <c r="T94" s="2" t="s">
        <v>71</v>
      </c>
      <c r="U94" s="15">
        <f t="shared" si="8"/>
        <v>1418230.8242162769</v>
      </c>
    </row>
    <row r="95" spans="7:21" x14ac:dyDescent="0.3">
      <c r="G95" s="26">
        <v>5845</v>
      </c>
      <c r="H95" s="26">
        <v>15.3</v>
      </c>
      <c r="I95" s="26">
        <v>0</v>
      </c>
      <c r="J95" s="29">
        <v>39</v>
      </c>
      <c r="K95" s="29">
        <f t="shared" si="9"/>
        <v>1.559999999999998E-2</v>
      </c>
      <c r="L95" s="45">
        <f t="shared" si="5"/>
        <v>93352829.162403271</v>
      </c>
      <c r="M95" s="45">
        <f t="shared" si="6"/>
        <v>1456304.1349334891</v>
      </c>
      <c r="O95" s="12" t="s">
        <v>56</v>
      </c>
      <c r="P95" s="3" t="s">
        <v>71</v>
      </c>
      <c r="Q95" s="3">
        <f t="shared" si="7"/>
        <v>5845</v>
      </c>
      <c r="R95" s="3" t="s">
        <v>71</v>
      </c>
      <c r="S95" s="2" t="s">
        <v>73</v>
      </c>
      <c r="T95" s="2" t="s">
        <v>71</v>
      </c>
      <c r="U95" s="15">
        <f t="shared" si="8"/>
        <v>1456304.1349334891</v>
      </c>
    </row>
    <row r="96" spans="7:21" x14ac:dyDescent="0.3">
      <c r="G96" s="26">
        <v>5846</v>
      </c>
      <c r="H96" s="26">
        <v>15.7</v>
      </c>
      <c r="I96" s="26">
        <v>0</v>
      </c>
      <c r="J96" s="29">
        <v>39</v>
      </c>
      <c r="K96" s="29">
        <f t="shared" si="9"/>
        <v>1.5600000000000015E-2</v>
      </c>
      <c r="L96" s="45">
        <f t="shared" si="5"/>
        <v>95793426.003250405</v>
      </c>
      <c r="M96" s="45">
        <f t="shared" si="6"/>
        <v>1494377.4456507077</v>
      </c>
      <c r="O96" s="12" t="s">
        <v>56</v>
      </c>
      <c r="P96" s="3" t="s">
        <v>71</v>
      </c>
      <c r="Q96" s="3">
        <f t="shared" si="7"/>
        <v>5846</v>
      </c>
      <c r="R96" s="3" t="s">
        <v>71</v>
      </c>
      <c r="S96" s="2" t="s">
        <v>73</v>
      </c>
      <c r="T96" s="2" t="s">
        <v>71</v>
      </c>
      <c r="U96" s="15">
        <f t="shared" si="8"/>
        <v>1494377.4456507077</v>
      </c>
    </row>
    <row r="97" spans="7:21" x14ac:dyDescent="0.3">
      <c r="G97" s="26">
        <v>4723</v>
      </c>
      <c r="H97" s="26">
        <v>16.100000000000001</v>
      </c>
      <c r="I97" s="26">
        <v>0</v>
      </c>
      <c r="J97" s="29">
        <v>39</v>
      </c>
      <c r="K97" s="29">
        <f t="shared" si="9"/>
        <v>1.7550000000000041E-2</v>
      </c>
      <c r="L97" s="45">
        <f t="shared" si="5"/>
        <v>98234022.84409757</v>
      </c>
      <c r="M97" s="45">
        <f t="shared" si="6"/>
        <v>1724007.1009139165</v>
      </c>
      <c r="O97" s="12" t="s">
        <v>56</v>
      </c>
      <c r="P97" s="3" t="s">
        <v>71</v>
      </c>
      <c r="Q97" s="3">
        <f t="shared" si="7"/>
        <v>4723</v>
      </c>
      <c r="R97" s="3" t="s">
        <v>71</v>
      </c>
      <c r="S97" s="2" t="s">
        <v>73</v>
      </c>
      <c r="T97" s="2" t="s">
        <v>71</v>
      </c>
      <c r="U97" s="15">
        <f t="shared" si="8"/>
        <v>1724007.1009139165</v>
      </c>
    </row>
    <row r="98" spans="7:21" x14ac:dyDescent="0.3">
      <c r="G98" s="26">
        <v>5903</v>
      </c>
      <c r="H98" s="26">
        <v>16.600000000000001</v>
      </c>
      <c r="I98" s="26">
        <v>0</v>
      </c>
      <c r="J98" s="29">
        <v>39</v>
      </c>
      <c r="K98" s="29">
        <f t="shared" si="9"/>
        <v>1.95E-2</v>
      </c>
      <c r="L98" s="45">
        <f t="shared" si="5"/>
        <v>101284768.8951565</v>
      </c>
      <c r="M98" s="45">
        <f t="shared" si="6"/>
        <v>1975052.9934555518</v>
      </c>
      <c r="O98" s="12" t="s">
        <v>56</v>
      </c>
      <c r="P98" s="3" t="s">
        <v>71</v>
      </c>
      <c r="Q98" s="3">
        <f t="shared" si="7"/>
        <v>5903</v>
      </c>
      <c r="R98" s="3" t="s">
        <v>71</v>
      </c>
      <c r="S98" s="2" t="s">
        <v>73</v>
      </c>
      <c r="T98" s="2" t="s">
        <v>71</v>
      </c>
      <c r="U98" s="15">
        <f t="shared" si="8"/>
        <v>1975052.9934555518</v>
      </c>
    </row>
    <row r="99" spans="7:21" x14ac:dyDescent="0.3">
      <c r="G99" s="26">
        <v>5904</v>
      </c>
      <c r="H99" s="26">
        <v>17.100000000000001</v>
      </c>
      <c r="I99" s="26">
        <v>0</v>
      </c>
      <c r="J99" s="29">
        <v>39</v>
      </c>
      <c r="K99" s="29">
        <f t="shared" si="9"/>
        <v>1.95E-2</v>
      </c>
      <c r="L99" s="45">
        <f t="shared" si="5"/>
        <v>104335514.94621542</v>
      </c>
      <c r="M99" s="45">
        <f t="shared" si="6"/>
        <v>2034542.5414512006</v>
      </c>
      <c r="O99" s="12" t="s">
        <v>56</v>
      </c>
      <c r="P99" s="3" t="s">
        <v>71</v>
      </c>
      <c r="Q99" s="3">
        <f t="shared" si="7"/>
        <v>5904</v>
      </c>
      <c r="R99" s="3" t="s">
        <v>71</v>
      </c>
      <c r="S99" s="2" t="s">
        <v>73</v>
      </c>
      <c r="T99" s="2" t="s">
        <v>71</v>
      </c>
      <c r="U99" s="15">
        <f t="shared" si="8"/>
        <v>2034542.5414512006</v>
      </c>
    </row>
    <row r="100" spans="7:21" x14ac:dyDescent="0.3">
      <c r="G100" s="26">
        <v>5905</v>
      </c>
      <c r="H100" s="26">
        <v>17.600000000000001</v>
      </c>
      <c r="I100" s="26">
        <v>0</v>
      </c>
      <c r="J100" s="29">
        <v>39</v>
      </c>
      <c r="K100" s="29">
        <f t="shared" si="9"/>
        <v>1.95E-2</v>
      </c>
      <c r="L100" s="45">
        <f t="shared" si="5"/>
        <v>107386260.99727435</v>
      </c>
      <c r="M100" s="45">
        <f t="shared" si="6"/>
        <v>2094032.0894468499</v>
      </c>
      <c r="O100" s="12" t="s">
        <v>56</v>
      </c>
      <c r="P100" s="3" t="s">
        <v>71</v>
      </c>
      <c r="Q100" s="3">
        <f t="shared" si="7"/>
        <v>5905</v>
      </c>
      <c r="R100" s="3" t="s">
        <v>71</v>
      </c>
      <c r="S100" s="2" t="s">
        <v>73</v>
      </c>
      <c r="T100" s="2" t="s">
        <v>71</v>
      </c>
      <c r="U100" s="15">
        <f t="shared" si="8"/>
        <v>2094032.0894468499</v>
      </c>
    </row>
    <row r="101" spans="7:21" x14ac:dyDescent="0.3">
      <c r="G101" s="26">
        <v>5906</v>
      </c>
      <c r="H101" s="26">
        <v>18.100000000000001</v>
      </c>
      <c r="I101" s="26">
        <v>0</v>
      </c>
      <c r="J101" s="29">
        <v>39</v>
      </c>
      <c r="K101" s="29">
        <f t="shared" si="9"/>
        <v>1.95E-2</v>
      </c>
      <c r="L101" s="45">
        <f t="shared" si="5"/>
        <v>110437007.04833329</v>
      </c>
      <c r="M101" s="45">
        <f t="shared" si="6"/>
        <v>2153521.6374424989</v>
      </c>
      <c r="O101" s="12" t="s">
        <v>56</v>
      </c>
      <c r="P101" s="3" t="s">
        <v>71</v>
      </c>
      <c r="Q101" s="3">
        <f t="shared" si="7"/>
        <v>5906</v>
      </c>
      <c r="R101" s="3" t="s">
        <v>71</v>
      </c>
      <c r="S101" s="2" t="s">
        <v>73</v>
      </c>
      <c r="T101" s="2" t="s">
        <v>71</v>
      </c>
      <c r="U101" s="15">
        <f t="shared" si="8"/>
        <v>2153521.6374424989</v>
      </c>
    </row>
    <row r="102" spans="7:21" x14ac:dyDescent="0.3">
      <c r="G102" s="26">
        <v>5907</v>
      </c>
      <c r="H102" s="26">
        <v>18.600000000000001</v>
      </c>
      <c r="I102" s="26">
        <v>0</v>
      </c>
      <c r="J102" s="29">
        <v>39</v>
      </c>
      <c r="K102" s="29">
        <f t="shared" si="9"/>
        <v>1.95E-2</v>
      </c>
      <c r="L102" s="45">
        <f t="shared" si="5"/>
        <v>113487753.09939222</v>
      </c>
      <c r="M102" s="45">
        <f t="shared" si="6"/>
        <v>2213011.1854381482</v>
      </c>
      <c r="O102" s="12" t="s">
        <v>56</v>
      </c>
      <c r="P102" s="3" t="s">
        <v>71</v>
      </c>
      <c r="Q102" s="3">
        <f t="shared" si="7"/>
        <v>5907</v>
      </c>
      <c r="R102" s="3" t="s">
        <v>71</v>
      </c>
      <c r="S102" s="2" t="s">
        <v>73</v>
      </c>
      <c r="T102" s="2" t="s">
        <v>71</v>
      </c>
      <c r="U102" s="15">
        <f t="shared" si="8"/>
        <v>2213011.1854381482</v>
      </c>
    </row>
    <row r="103" spans="7:21" x14ac:dyDescent="0.3">
      <c r="G103" s="26">
        <v>5908</v>
      </c>
      <c r="H103" s="26">
        <v>19.100000000000001</v>
      </c>
      <c r="I103" s="26">
        <v>0</v>
      </c>
      <c r="J103" s="29">
        <v>39</v>
      </c>
      <c r="K103" s="29">
        <f t="shared" si="9"/>
        <v>1.95E-2</v>
      </c>
      <c r="L103" s="45">
        <f t="shared" si="5"/>
        <v>116538499.15045115</v>
      </c>
      <c r="M103" s="45">
        <f t="shared" si="6"/>
        <v>2272500.7334337975</v>
      </c>
      <c r="O103" s="12" t="s">
        <v>56</v>
      </c>
      <c r="P103" s="3" t="s">
        <v>71</v>
      </c>
      <c r="Q103" s="3">
        <f t="shared" si="7"/>
        <v>5908</v>
      </c>
      <c r="R103" s="3" t="s">
        <v>71</v>
      </c>
      <c r="S103" s="2" t="s">
        <v>73</v>
      </c>
      <c r="T103" s="2" t="s">
        <v>71</v>
      </c>
      <c r="U103" s="15">
        <f t="shared" si="8"/>
        <v>2272500.7334337975</v>
      </c>
    </row>
    <row r="104" spans="7:21" x14ac:dyDescent="0.3">
      <c r="G104" s="26">
        <v>5909</v>
      </c>
      <c r="H104" s="26">
        <v>19.600000000000001</v>
      </c>
      <c r="I104" s="26">
        <v>0</v>
      </c>
      <c r="J104" s="29">
        <v>39</v>
      </c>
      <c r="K104" s="29">
        <f t="shared" si="9"/>
        <v>1.95E-2</v>
      </c>
      <c r="L104" s="45">
        <f t="shared" si="5"/>
        <v>119589245.20151007</v>
      </c>
      <c r="M104" s="45">
        <f t="shared" si="6"/>
        <v>2331990.2814294463</v>
      </c>
      <c r="O104" s="12" t="s">
        <v>56</v>
      </c>
      <c r="P104" s="3" t="s">
        <v>71</v>
      </c>
      <c r="Q104" s="3">
        <f t="shared" si="7"/>
        <v>5909</v>
      </c>
      <c r="R104" s="3" t="s">
        <v>71</v>
      </c>
      <c r="S104" s="2" t="s">
        <v>73</v>
      </c>
      <c r="T104" s="2" t="s">
        <v>71</v>
      </c>
      <c r="U104" s="15">
        <f t="shared" si="8"/>
        <v>2331990.2814294463</v>
      </c>
    </row>
    <row r="105" spans="7:21" x14ac:dyDescent="0.3">
      <c r="G105" s="26">
        <v>5910</v>
      </c>
      <c r="H105" s="26">
        <v>20.100000000000001</v>
      </c>
      <c r="I105" s="26">
        <v>0</v>
      </c>
      <c r="J105" s="29">
        <v>39</v>
      </c>
      <c r="K105" s="29">
        <f t="shared" si="9"/>
        <v>1.95E-2</v>
      </c>
      <c r="L105" s="45">
        <f t="shared" si="5"/>
        <v>122639991.252569</v>
      </c>
      <c r="M105" s="45">
        <f t="shared" si="6"/>
        <v>2391479.8294250956</v>
      </c>
      <c r="O105" s="12" t="s">
        <v>56</v>
      </c>
      <c r="P105" s="3" t="s">
        <v>71</v>
      </c>
      <c r="Q105" s="3">
        <f t="shared" si="7"/>
        <v>5910</v>
      </c>
      <c r="R105" s="3" t="s">
        <v>71</v>
      </c>
      <c r="S105" s="2" t="s">
        <v>73</v>
      </c>
      <c r="T105" s="2" t="s">
        <v>71</v>
      </c>
      <c r="U105" s="15">
        <f t="shared" si="8"/>
        <v>2391479.8294250956</v>
      </c>
    </row>
    <row r="106" spans="7:21" x14ac:dyDescent="0.3">
      <c r="G106" s="26">
        <v>5911</v>
      </c>
      <c r="H106" s="26">
        <v>20.6</v>
      </c>
      <c r="I106" s="26">
        <v>0</v>
      </c>
      <c r="J106" s="29">
        <v>39</v>
      </c>
      <c r="K106" s="29">
        <f t="shared" si="9"/>
        <v>1.95E-2</v>
      </c>
      <c r="L106" s="45">
        <f t="shared" si="5"/>
        <v>125690737.30362794</v>
      </c>
      <c r="M106" s="45">
        <f t="shared" si="6"/>
        <v>2450969.3774207449</v>
      </c>
      <c r="O106" s="12" t="s">
        <v>56</v>
      </c>
      <c r="P106" s="3" t="s">
        <v>71</v>
      </c>
      <c r="Q106" s="3">
        <f t="shared" si="7"/>
        <v>5911</v>
      </c>
      <c r="R106" s="3" t="s">
        <v>71</v>
      </c>
      <c r="S106" s="2" t="s">
        <v>73</v>
      </c>
      <c r="T106" s="2" t="s">
        <v>71</v>
      </c>
      <c r="U106" s="15">
        <f t="shared" si="8"/>
        <v>2450969.3774207449</v>
      </c>
    </row>
    <row r="107" spans="7:21" x14ac:dyDescent="0.3">
      <c r="G107" s="26">
        <v>5912</v>
      </c>
      <c r="H107" s="26">
        <v>21.1</v>
      </c>
      <c r="I107" s="26">
        <v>0</v>
      </c>
      <c r="J107" s="29">
        <v>39</v>
      </c>
      <c r="K107" s="29">
        <f t="shared" si="9"/>
        <v>1.95E-2</v>
      </c>
      <c r="L107" s="45">
        <f t="shared" si="5"/>
        <v>128741483.35468687</v>
      </c>
      <c r="M107" s="45">
        <f t="shared" si="6"/>
        <v>2510458.9254163941</v>
      </c>
      <c r="O107" s="12" t="s">
        <v>56</v>
      </c>
      <c r="P107" s="3" t="s">
        <v>71</v>
      </c>
      <c r="Q107" s="3">
        <f t="shared" si="7"/>
        <v>5912</v>
      </c>
      <c r="R107" s="3" t="s">
        <v>71</v>
      </c>
      <c r="S107" s="2" t="s">
        <v>73</v>
      </c>
      <c r="T107" s="2" t="s">
        <v>71</v>
      </c>
      <c r="U107" s="15">
        <f t="shared" si="8"/>
        <v>2510458.9254163941</v>
      </c>
    </row>
    <row r="108" spans="7:21" x14ac:dyDescent="0.3">
      <c r="G108" s="26">
        <v>5913</v>
      </c>
      <c r="H108" s="26">
        <v>21.6</v>
      </c>
      <c r="I108" s="26">
        <v>0</v>
      </c>
      <c r="J108" s="29">
        <v>39</v>
      </c>
      <c r="K108" s="29">
        <f t="shared" si="9"/>
        <v>1.95E-2</v>
      </c>
      <c r="L108" s="45">
        <f t="shared" si="5"/>
        <v>131792229.4057458</v>
      </c>
      <c r="M108" s="45">
        <f t="shared" si="6"/>
        <v>2569948.4734120429</v>
      </c>
      <c r="O108" s="12" t="s">
        <v>56</v>
      </c>
      <c r="P108" s="3" t="s">
        <v>71</v>
      </c>
      <c r="Q108" s="3">
        <f t="shared" si="7"/>
        <v>5913</v>
      </c>
      <c r="R108" s="3" t="s">
        <v>71</v>
      </c>
      <c r="S108" s="2" t="s">
        <v>73</v>
      </c>
      <c r="T108" s="2" t="s">
        <v>71</v>
      </c>
      <c r="U108" s="15">
        <f t="shared" si="8"/>
        <v>2569948.4734120429</v>
      </c>
    </row>
    <row r="109" spans="7:21" x14ac:dyDescent="0.3">
      <c r="G109" s="26">
        <v>5914</v>
      </c>
      <c r="H109" s="26">
        <v>22.1</v>
      </c>
      <c r="I109" s="26">
        <v>0</v>
      </c>
      <c r="J109" s="29">
        <v>39</v>
      </c>
      <c r="K109" s="29">
        <f t="shared" si="9"/>
        <v>1.95E-2</v>
      </c>
      <c r="L109" s="45">
        <f t="shared" si="5"/>
        <v>134842975.45680472</v>
      </c>
      <c r="M109" s="45">
        <f t="shared" si="6"/>
        <v>2629438.0214076922</v>
      </c>
      <c r="O109" s="12" t="s">
        <v>56</v>
      </c>
      <c r="P109" s="3" t="s">
        <v>71</v>
      </c>
      <c r="Q109" s="3">
        <f t="shared" si="7"/>
        <v>5914</v>
      </c>
      <c r="R109" s="3" t="s">
        <v>71</v>
      </c>
      <c r="S109" s="2" t="s">
        <v>73</v>
      </c>
      <c r="T109" s="2" t="s">
        <v>71</v>
      </c>
      <c r="U109" s="15">
        <f t="shared" si="8"/>
        <v>2629438.0214076922</v>
      </c>
    </row>
    <row r="110" spans="7:21" x14ac:dyDescent="0.3">
      <c r="G110" s="26">
        <v>5915</v>
      </c>
      <c r="H110" s="26">
        <v>22.6</v>
      </c>
      <c r="I110" s="26">
        <v>0</v>
      </c>
      <c r="J110" s="29">
        <v>39</v>
      </c>
      <c r="K110" s="29">
        <f t="shared" si="9"/>
        <v>1.95E-2</v>
      </c>
      <c r="L110" s="45">
        <f t="shared" si="5"/>
        <v>137893721.50786367</v>
      </c>
      <c r="M110" s="45">
        <f t="shared" si="6"/>
        <v>2688927.5694033415</v>
      </c>
      <c r="O110" s="12" t="s">
        <v>56</v>
      </c>
      <c r="P110" s="3" t="s">
        <v>71</v>
      </c>
      <c r="Q110" s="3">
        <f t="shared" si="7"/>
        <v>5915</v>
      </c>
      <c r="R110" s="3" t="s">
        <v>71</v>
      </c>
      <c r="S110" s="2" t="s">
        <v>73</v>
      </c>
      <c r="T110" s="2" t="s">
        <v>71</v>
      </c>
      <c r="U110" s="15">
        <f t="shared" si="8"/>
        <v>2688927.5694033415</v>
      </c>
    </row>
    <row r="111" spans="7:21" x14ac:dyDescent="0.3">
      <c r="G111" s="26">
        <v>4785</v>
      </c>
      <c r="H111" s="26">
        <v>23.1</v>
      </c>
      <c r="I111" s="26">
        <v>0</v>
      </c>
      <c r="J111" s="29">
        <v>39</v>
      </c>
      <c r="K111" s="29">
        <f t="shared" si="9"/>
        <v>0</v>
      </c>
      <c r="L111" s="45">
        <f t="shared" si="5"/>
        <v>140944467.55892259</v>
      </c>
      <c r="M111" s="45">
        <f t="shared" si="6"/>
        <v>0</v>
      </c>
      <c r="O111" s="12" t="s">
        <v>56</v>
      </c>
      <c r="P111" s="3" t="s">
        <v>71</v>
      </c>
      <c r="Q111" s="3">
        <f t="shared" si="7"/>
        <v>4785</v>
      </c>
      <c r="R111" s="3" t="s">
        <v>71</v>
      </c>
      <c r="S111" s="2" t="s">
        <v>73</v>
      </c>
      <c r="T111" s="2" t="s">
        <v>71</v>
      </c>
      <c r="U111" s="15">
        <f t="shared" si="8"/>
        <v>0</v>
      </c>
    </row>
    <row r="112" spans="7:21" x14ac:dyDescent="0.3">
      <c r="G112" s="26">
        <v>374</v>
      </c>
      <c r="H112" s="26">
        <v>-23.1</v>
      </c>
      <c r="I112" s="57">
        <v>2.57</v>
      </c>
      <c r="J112" s="29">
        <v>42</v>
      </c>
      <c r="K112" s="29">
        <f t="shared" si="9"/>
        <v>0</v>
      </c>
      <c r="L112" s="45">
        <f t="shared" si="5"/>
        <v>-140944467.55892259</v>
      </c>
      <c r="M112" s="45">
        <f t="shared" si="6"/>
        <v>0</v>
      </c>
      <c r="O112" s="12" t="s">
        <v>56</v>
      </c>
      <c r="P112" s="3" t="s">
        <v>71</v>
      </c>
      <c r="Q112" s="3">
        <f t="shared" si="7"/>
        <v>374</v>
      </c>
      <c r="R112" s="3" t="s">
        <v>71</v>
      </c>
      <c r="S112" s="2" t="s">
        <v>73</v>
      </c>
      <c r="T112" s="2" t="s">
        <v>71</v>
      </c>
      <c r="U112" s="15">
        <f t="shared" si="8"/>
        <v>0</v>
      </c>
    </row>
    <row r="113" spans="7:21" x14ac:dyDescent="0.3">
      <c r="G113" s="26">
        <v>1943</v>
      </c>
      <c r="H113" s="26">
        <v>-22.662500000000001</v>
      </c>
      <c r="I113" s="57">
        <v>2.5718749999999999</v>
      </c>
      <c r="J113" s="29">
        <v>39</v>
      </c>
      <c r="K113" s="29">
        <f t="shared" si="9"/>
        <v>1.7062500000000001E-2</v>
      </c>
      <c r="L113" s="45">
        <f t="shared" si="5"/>
        <v>-138275064.76424602</v>
      </c>
      <c r="M113" s="45">
        <f t="shared" si="6"/>
        <v>-2359318.2925399477</v>
      </c>
      <c r="O113" s="12" t="s">
        <v>56</v>
      </c>
      <c r="P113" s="3" t="s">
        <v>71</v>
      </c>
      <c r="Q113" s="3">
        <f t="shared" si="7"/>
        <v>1943</v>
      </c>
      <c r="R113" s="3" t="s">
        <v>71</v>
      </c>
      <c r="S113" s="2" t="s">
        <v>73</v>
      </c>
      <c r="T113" s="2" t="s">
        <v>71</v>
      </c>
      <c r="U113" s="15">
        <f t="shared" si="8"/>
        <v>-2359318.2925399477</v>
      </c>
    </row>
    <row r="114" spans="7:21" x14ac:dyDescent="0.3">
      <c r="G114" s="26">
        <v>1942</v>
      </c>
      <c r="H114" s="26">
        <v>-22.225000000000001</v>
      </c>
      <c r="I114" s="57">
        <v>2.57375</v>
      </c>
      <c r="J114" s="29">
        <v>36</v>
      </c>
      <c r="K114" s="29">
        <f t="shared" si="9"/>
        <v>1.575E-2</v>
      </c>
      <c r="L114" s="45">
        <f t="shared" si="5"/>
        <v>-135605661.96956947</v>
      </c>
      <c r="M114" s="45">
        <f t="shared" si="6"/>
        <v>-2135789.1760207191</v>
      </c>
      <c r="O114" s="12" t="s">
        <v>56</v>
      </c>
      <c r="P114" s="3" t="s">
        <v>71</v>
      </c>
      <c r="Q114" s="3">
        <f t="shared" si="7"/>
        <v>1942</v>
      </c>
      <c r="R114" s="3" t="s">
        <v>71</v>
      </c>
      <c r="S114" s="2" t="s">
        <v>73</v>
      </c>
      <c r="T114" s="2" t="s">
        <v>71</v>
      </c>
      <c r="U114" s="15">
        <f t="shared" si="8"/>
        <v>-2135789.1760207191</v>
      </c>
    </row>
    <row r="115" spans="7:21" x14ac:dyDescent="0.3">
      <c r="G115" s="26">
        <v>1941</v>
      </c>
      <c r="H115" s="26">
        <v>-21.787500000000001</v>
      </c>
      <c r="I115" s="57">
        <v>2.5756250000000001</v>
      </c>
      <c r="J115" s="29">
        <v>36</v>
      </c>
      <c r="K115" s="29">
        <f t="shared" si="9"/>
        <v>1.575E-2</v>
      </c>
      <c r="L115" s="45">
        <f t="shared" si="5"/>
        <v>-132936259.1748929</v>
      </c>
      <c r="M115" s="45">
        <f t="shared" si="6"/>
        <v>-2093746.0820045632</v>
      </c>
      <c r="O115" s="12" t="s">
        <v>56</v>
      </c>
      <c r="P115" s="3" t="s">
        <v>71</v>
      </c>
      <c r="Q115" s="3">
        <f t="shared" si="7"/>
        <v>1941</v>
      </c>
      <c r="R115" s="3" t="s">
        <v>71</v>
      </c>
      <c r="S115" s="2" t="s">
        <v>73</v>
      </c>
      <c r="T115" s="2" t="s">
        <v>71</v>
      </c>
      <c r="U115" s="15">
        <f t="shared" si="8"/>
        <v>-2093746.0820045632</v>
      </c>
    </row>
    <row r="116" spans="7:21" x14ac:dyDescent="0.3">
      <c r="G116" s="26">
        <v>1940</v>
      </c>
      <c r="H116" s="26">
        <v>-21.35</v>
      </c>
      <c r="I116" s="57">
        <v>2.5775000000000001</v>
      </c>
      <c r="J116" s="29">
        <v>36</v>
      </c>
      <c r="K116" s="29">
        <f t="shared" si="9"/>
        <v>1.575E-2</v>
      </c>
      <c r="L116" s="45">
        <f t="shared" si="5"/>
        <v>-130266856.38021633</v>
      </c>
      <c r="M116" s="45">
        <f t="shared" si="6"/>
        <v>-2051702.9879884073</v>
      </c>
      <c r="O116" s="12" t="s">
        <v>56</v>
      </c>
      <c r="P116" s="3" t="s">
        <v>71</v>
      </c>
      <c r="Q116" s="3">
        <f t="shared" si="7"/>
        <v>1940</v>
      </c>
      <c r="R116" s="3" t="s">
        <v>71</v>
      </c>
      <c r="S116" s="2" t="s">
        <v>73</v>
      </c>
      <c r="T116" s="2" t="s">
        <v>71</v>
      </c>
      <c r="U116" s="15">
        <f t="shared" si="8"/>
        <v>-2051702.9879884073</v>
      </c>
    </row>
    <row r="117" spans="7:21" x14ac:dyDescent="0.3">
      <c r="G117" s="26">
        <v>1939</v>
      </c>
      <c r="H117" s="26">
        <v>-20.912500000000001</v>
      </c>
      <c r="I117" s="57">
        <v>2.5793750000000002</v>
      </c>
      <c r="J117" s="29">
        <v>36</v>
      </c>
      <c r="K117" s="29">
        <f t="shared" si="9"/>
        <v>1.575E-2</v>
      </c>
      <c r="L117" s="45">
        <f t="shared" si="5"/>
        <v>-127597453.58553977</v>
      </c>
      <c r="M117" s="45">
        <f t="shared" si="6"/>
        <v>-2009659.8939722513</v>
      </c>
      <c r="O117" s="12" t="s">
        <v>56</v>
      </c>
      <c r="P117" s="3" t="s">
        <v>71</v>
      </c>
      <c r="Q117" s="3">
        <f t="shared" si="7"/>
        <v>1939</v>
      </c>
      <c r="R117" s="3" t="s">
        <v>71</v>
      </c>
      <c r="S117" s="2" t="s">
        <v>73</v>
      </c>
      <c r="T117" s="2" t="s">
        <v>71</v>
      </c>
      <c r="U117" s="15">
        <f t="shared" si="8"/>
        <v>-2009659.8939722513</v>
      </c>
    </row>
    <row r="118" spans="7:21" x14ac:dyDescent="0.3">
      <c r="G118" s="26">
        <v>1938</v>
      </c>
      <c r="H118" s="26">
        <v>-20.475000000000001</v>
      </c>
      <c r="I118" s="57">
        <v>2.5812499999999998</v>
      </c>
      <c r="J118" s="29">
        <v>36</v>
      </c>
      <c r="K118" s="29">
        <f t="shared" si="9"/>
        <v>1.575E-2</v>
      </c>
      <c r="L118" s="45">
        <f t="shared" si="5"/>
        <v>-124928050.7908632</v>
      </c>
      <c r="M118" s="45">
        <f t="shared" si="6"/>
        <v>-1967616.7999560954</v>
      </c>
      <c r="O118" s="12" t="s">
        <v>56</v>
      </c>
      <c r="P118" s="3" t="s">
        <v>71</v>
      </c>
      <c r="Q118" s="3">
        <f t="shared" si="7"/>
        <v>1938</v>
      </c>
      <c r="R118" s="3" t="s">
        <v>71</v>
      </c>
      <c r="S118" s="2" t="s">
        <v>73</v>
      </c>
      <c r="T118" s="2" t="s">
        <v>71</v>
      </c>
      <c r="U118" s="15">
        <f t="shared" si="8"/>
        <v>-1967616.7999560954</v>
      </c>
    </row>
    <row r="119" spans="7:21" x14ac:dyDescent="0.3">
      <c r="G119" s="26">
        <v>1937</v>
      </c>
      <c r="H119" s="26">
        <v>-20.037500000000001</v>
      </c>
      <c r="I119" s="57">
        <v>2.5831249999999999</v>
      </c>
      <c r="J119" s="29">
        <v>36</v>
      </c>
      <c r="K119" s="29">
        <f t="shared" si="9"/>
        <v>1.575E-2</v>
      </c>
      <c r="L119" s="45">
        <f t="shared" si="5"/>
        <v>-122258647.99618664</v>
      </c>
      <c r="M119" s="45">
        <f t="shared" si="6"/>
        <v>-1925573.7059399397</v>
      </c>
      <c r="O119" s="12" t="s">
        <v>56</v>
      </c>
      <c r="P119" s="3" t="s">
        <v>71</v>
      </c>
      <c r="Q119" s="3">
        <f t="shared" si="7"/>
        <v>1937</v>
      </c>
      <c r="R119" s="3" t="s">
        <v>71</v>
      </c>
      <c r="S119" s="2" t="s">
        <v>73</v>
      </c>
      <c r="T119" s="2" t="s">
        <v>71</v>
      </c>
      <c r="U119" s="15">
        <f t="shared" si="8"/>
        <v>-1925573.7059399397</v>
      </c>
    </row>
    <row r="120" spans="7:21" x14ac:dyDescent="0.3">
      <c r="G120" s="26">
        <v>1936</v>
      </c>
      <c r="H120" s="26">
        <v>-19.600000000000001</v>
      </c>
      <c r="I120" s="57">
        <v>2.585</v>
      </c>
      <c r="J120" s="29">
        <v>36</v>
      </c>
      <c r="K120" s="29">
        <f t="shared" si="9"/>
        <v>1.575E-2</v>
      </c>
      <c r="L120" s="45">
        <f t="shared" si="5"/>
        <v>-119589245.20151007</v>
      </c>
      <c r="M120" s="45">
        <f t="shared" si="6"/>
        <v>-1883530.6119237836</v>
      </c>
      <c r="O120" s="12" t="s">
        <v>56</v>
      </c>
      <c r="P120" s="3" t="s">
        <v>71</v>
      </c>
      <c r="Q120" s="3">
        <f t="shared" si="7"/>
        <v>1936</v>
      </c>
      <c r="R120" s="3" t="s">
        <v>71</v>
      </c>
      <c r="S120" s="2" t="s">
        <v>73</v>
      </c>
      <c r="T120" s="2" t="s">
        <v>71</v>
      </c>
      <c r="U120" s="15">
        <f t="shared" si="8"/>
        <v>-1883530.6119237836</v>
      </c>
    </row>
    <row r="121" spans="7:21" x14ac:dyDescent="0.3">
      <c r="G121" s="26">
        <v>1935</v>
      </c>
      <c r="H121" s="26">
        <v>-19.162500000000001</v>
      </c>
      <c r="I121" s="57">
        <v>2.586875</v>
      </c>
      <c r="J121" s="29">
        <v>36</v>
      </c>
      <c r="K121" s="29">
        <f t="shared" si="9"/>
        <v>1.575E-2</v>
      </c>
      <c r="L121" s="45">
        <f t="shared" si="5"/>
        <v>-116919842.40683351</v>
      </c>
      <c r="M121" s="45">
        <f t="shared" si="6"/>
        <v>-1841487.5179076279</v>
      </c>
      <c r="O121" s="12" t="s">
        <v>56</v>
      </c>
      <c r="P121" s="3" t="s">
        <v>71</v>
      </c>
      <c r="Q121" s="3">
        <f t="shared" si="7"/>
        <v>1935</v>
      </c>
      <c r="R121" s="3" t="s">
        <v>71</v>
      </c>
      <c r="S121" s="2" t="s">
        <v>73</v>
      </c>
      <c r="T121" s="2" t="s">
        <v>71</v>
      </c>
      <c r="U121" s="15">
        <f t="shared" si="8"/>
        <v>-1841487.5179076279</v>
      </c>
    </row>
    <row r="122" spans="7:21" x14ac:dyDescent="0.3">
      <c r="G122" s="26">
        <v>1934</v>
      </c>
      <c r="H122" s="26">
        <v>-18.725000000000001</v>
      </c>
      <c r="I122" s="57">
        <v>2.5887500000000001</v>
      </c>
      <c r="J122" s="29">
        <v>36</v>
      </c>
      <c r="K122" s="29">
        <f t="shared" si="9"/>
        <v>1.575E-2</v>
      </c>
      <c r="L122" s="45">
        <f t="shared" si="5"/>
        <v>-114250439.61215696</v>
      </c>
      <c r="M122" s="45">
        <f t="shared" si="6"/>
        <v>-1799444.4238914722</v>
      </c>
      <c r="O122" s="12" t="s">
        <v>56</v>
      </c>
      <c r="P122" s="3" t="s">
        <v>71</v>
      </c>
      <c r="Q122" s="3">
        <f t="shared" si="7"/>
        <v>1934</v>
      </c>
      <c r="R122" s="3" t="s">
        <v>71</v>
      </c>
      <c r="S122" s="2" t="s">
        <v>73</v>
      </c>
      <c r="T122" s="2" t="s">
        <v>71</v>
      </c>
      <c r="U122" s="15">
        <f t="shared" si="8"/>
        <v>-1799444.4238914722</v>
      </c>
    </row>
    <row r="123" spans="7:21" x14ac:dyDescent="0.3">
      <c r="G123" s="26">
        <v>1933</v>
      </c>
      <c r="H123" s="26">
        <v>-18.287500000000001</v>
      </c>
      <c r="I123" s="57">
        <v>2.5906250000000002</v>
      </c>
      <c r="J123" s="29">
        <v>36</v>
      </c>
      <c r="K123" s="29">
        <f t="shared" si="9"/>
        <v>1.575E-2</v>
      </c>
      <c r="L123" s="45">
        <f t="shared" si="5"/>
        <v>-111581036.81748039</v>
      </c>
      <c r="M123" s="45">
        <f t="shared" si="6"/>
        <v>-1757401.329875316</v>
      </c>
      <c r="O123" s="12" t="s">
        <v>56</v>
      </c>
      <c r="P123" s="3" t="s">
        <v>71</v>
      </c>
      <c r="Q123" s="3">
        <f t="shared" si="7"/>
        <v>1933</v>
      </c>
      <c r="R123" s="3" t="s">
        <v>71</v>
      </c>
      <c r="S123" s="2" t="s">
        <v>73</v>
      </c>
      <c r="T123" s="2" t="s">
        <v>71</v>
      </c>
      <c r="U123" s="15">
        <f t="shared" si="8"/>
        <v>-1757401.329875316</v>
      </c>
    </row>
    <row r="124" spans="7:21" x14ac:dyDescent="0.3">
      <c r="G124" s="26">
        <v>1932</v>
      </c>
      <c r="H124" s="26">
        <v>-17.850000000000001</v>
      </c>
      <c r="I124" s="57">
        <v>2.5924999999999998</v>
      </c>
      <c r="J124" s="29">
        <v>36</v>
      </c>
      <c r="K124" s="29">
        <f t="shared" si="9"/>
        <v>1.575E-2</v>
      </c>
      <c r="L124" s="45">
        <f t="shared" si="5"/>
        <v>-108911634.02280383</v>
      </c>
      <c r="M124" s="45">
        <f t="shared" si="6"/>
        <v>-1715358.2358591603</v>
      </c>
      <c r="O124" s="12" t="s">
        <v>56</v>
      </c>
      <c r="P124" s="3" t="s">
        <v>71</v>
      </c>
      <c r="Q124" s="3">
        <f t="shared" si="7"/>
        <v>1932</v>
      </c>
      <c r="R124" s="3" t="s">
        <v>71</v>
      </c>
      <c r="S124" s="2" t="s">
        <v>73</v>
      </c>
      <c r="T124" s="2" t="s">
        <v>71</v>
      </c>
      <c r="U124" s="15">
        <f t="shared" si="8"/>
        <v>-1715358.2358591603</v>
      </c>
    </row>
    <row r="125" spans="7:21" x14ac:dyDescent="0.3">
      <c r="G125" s="26">
        <v>1931</v>
      </c>
      <c r="H125" s="26">
        <v>-17.412500000000001</v>
      </c>
      <c r="I125" s="57">
        <v>2.5943749999999999</v>
      </c>
      <c r="J125" s="29">
        <v>36</v>
      </c>
      <c r="K125" s="29">
        <f t="shared" si="9"/>
        <v>1.575E-2</v>
      </c>
      <c r="L125" s="45">
        <f t="shared" si="5"/>
        <v>-106242231.22812726</v>
      </c>
      <c r="M125" s="45">
        <f t="shared" si="6"/>
        <v>-1673315.1418430044</v>
      </c>
      <c r="O125" s="12" t="s">
        <v>56</v>
      </c>
      <c r="P125" s="3" t="s">
        <v>71</v>
      </c>
      <c r="Q125" s="3">
        <f t="shared" si="7"/>
        <v>1931</v>
      </c>
      <c r="R125" s="3" t="s">
        <v>71</v>
      </c>
      <c r="S125" s="2" t="s">
        <v>73</v>
      </c>
      <c r="T125" s="2" t="s">
        <v>71</v>
      </c>
      <c r="U125" s="15">
        <f t="shared" si="8"/>
        <v>-1673315.1418430044</v>
      </c>
    </row>
    <row r="126" spans="7:21" x14ac:dyDescent="0.3">
      <c r="G126" s="26">
        <v>1930</v>
      </c>
      <c r="H126" s="26">
        <v>-16.975000000000001</v>
      </c>
      <c r="I126" s="57">
        <v>2.5962499999999999</v>
      </c>
      <c r="J126" s="29">
        <v>36</v>
      </c>
      <c r="K126" s="29">
        <f t="shared" si="9"/>
        <v>1.575E-2</v>
      </c>
      <c r="L126" s="45">
        <f t="shared" si="5"/>
        <v>-103572828.4334507</v>
      </c>
      <c r="M126" s="45">
        <f t="shared" si="6"/>
        <v>-1631272.0478268485</v>
      </c>
      <c r="O126" s="12" t="s">
        <v>56</v>
      </c>
      <c r="P126" s="3" t="s">
        <v>71</v>
      </c>
      <c r="Q126" s="3">
        <f t="shared" si="7"/>
        <v>1930</v>
      </c>
      <c r="R126" s="3" t="s">
        <v>71</v>
      </c>
      <c r="S126" s="2" t="s">
        <v>73</v>
      </c>
      <c r="T126" s="2" t="s">
        <v>71</v>
      </c>
      <c r="U126" s="15">
        <f t="shared" si="8"/>
        <v>-1631272.0478268485</v>
      </c>
    </row>
    <row r="127" spans="7:21" x14ac:dyDescent="0.3">
      <c r="G127" s="26">
        <v>1929</v>
      </c>
      <c r="H127" s="26">
        <v>-16.537500000000001</v>
      </c>
      <c r="I127" s="57">
        <v>2.598125</v>
      </c>
      <c r="J127" s="29">
        <v>36</v>
      </c>
      <c r="K127" s="29">
        <f t="shared" si="9"/>
        <v>1.575E-2</v>
      </c>
      <c r="L127" s="45">
        <f t="shared" si="5"/>
        <v>-100903425.63877413</v>
      </c>
      <c r="M127" s="45">
        <f t="shared" si="6"/>
        <v>-1589228.9538106925</v>
      </c>
      <c r="O127" s="12" t="s">
        <v>56</v>
      </c>
      <c r="P127" s="3" t="s">
        <v>71</v>
      </c>
      <c r="Q127" s="3">
        <f t="shared" si="7"/>
        <v>1929</v>
      </c>
      <c r="R127" s="3" t="s">
        <v>71</v>
      </c>
      <c r="S127" s="2" t="s">
        <v>73</v>
      </c>
      <c r="T127" s="2" t="s">
        <v>71</v>
      </c>
      <c r="U127" s="15">
        <f t="shared" si="8"/>
        <v>-1589228.9538106925</v>
      </c>
    </row>
    <row r="128" spans="7:21" x14ac:dyDescent="0.3">
      <c r="G128" s="26">
        <v>312</v>
      </c>
      <c r="H128" s="26">
        <v>-16.100000000000001</v>
      </c>
      <c r="I128" s="57">
        <v>2.6</v>
      </c>
      <c r="J128" s="29">
        <v>36</v>
      </c>
      <c r="K128" s="29">
        <f t="shared" si="9"/>
        <v>1.5075000000000038E-2</v>
      </c>
      <c r="L128" s="45">
        <f t="shared" si="5"/>
        <v>-98234022.84409757</v>
      </c>
      <c r="M128" s="45">
        <f t="shared" si="6"/>
        <v>-1480877.8943747745</v>
      </c>
      <c r="O128" s="12" t="s">
        <v>56</v>
      </c>
      <c r="P128" s="3" t="s">
        <v>71</v>
      </c>
      <c r="Q128" s="3">
        <f t="shared" si="7"/>
        <v>312</v>
      </c>
      <c r="R128" s="3" t="s">
        <v>71</v>
      </c>
      <c r="S128" s="2" t="s">
        <v>73</v>
      </c>
      <c r="T128" s="2" t="s">
        <v>71</v>
      </c>
      <c r="U128" s="15">
        <f t="shared" si="8"/>
        <v>-1480877.8943747745</v>
      </c>
    </row>
    <row r="129" spans="7:21" x14ac:dyDescent="0.3">
      <c r="G129" s="26">
        <v>1878</v>
      </c>
      <c r="H129" s="26">
        <v>-15.7</v>
      </c>
      <c r="I129" s="57">
        <v>2.6</v>
      </c>
      <c r="J129" s="29">
        <v>36</v>
      </c>
      <c r="K129" s="29">
        <f t="shared" si="9"/>
        <v>1.4400000000000013E-2</v>
      </c>
      <c r="L129" s="45">
        <f t="shared" si="5"/>
        <v>-95793426.003250405</v>
      </c>
      <c r="M129" s="45">
        <f t="shared" si="6"/>
        <v>-1379425.3344468072</v>
      </c>
      <c r="O129" s="12" t="s">
        <v>56</v>
      </c>
      <c r="P129" s="3" t="s">
        <v>71</v>
      </c>
      <c r="Q129" s="3">
        <f t="shared" si="7"/>
        <v>1878</v>
      </c>
      <c r="R129" s="3" t="s">
        <v>71</v>
      </c>
      <c r="S129" s="2" t="s">
        <v>73</v>
      </c>
      <c r="T129" s="2" t="s">
        <v>71</v>
      </c>
      <c r="U129" s="15">
        <f t="shared" si="8"/>
        <v>-1379425.3344468072</v>
      </c>
    </row>
    <row r="130" spans="7:21" x14ac:dyDescent="0.3">
      <c r="G130" s="26">
        <v>1877</v>
      </c>
      <c r="H130" s="26">
        <v>-15.3</v>
      </c>
      <c r="I130" s="57">
        <v>2.6</v>
      </c>
      <c r="J130" s="29">
        <v>36</v>
      </c>
      <c r="K130" s="29">
        <f t="shared" si="9"/>
        <v>1.4399999999999981E-2</v>
      </c>
      <c r="L130" s="45">
        <f t="shared" si="5"/>
        <v>-93352829.162403271</v>
      </c>
      <c r="M130" s="45">
        <f t="shared" si="6"/>
        <v>-1344280.7399386053</v>
      </c>
      <c r="O130" s="12" t="s">
        <v>56</v>
      </c>
      <c r="P130" s="3" t="s">
        <v>71</v>
      </c>
      <c r="Q130" s="3">
        <f t="shared" si="7"/>
        <v>1877</v>
      </c>
      <c r="R130" s="3" t="s">
        <v>71</v>
      </c>
      <c r="S130" s="2" t="s">
        <v>73</v>
      </c>
      <c r="T130" s="2" t="s">
        <v>71</v>
      </c>
      <c r="U130" s="15">
        <f t="shared" si="8"/>
        <v>-1344280.7399386053</v>
      </c>
    </row>
    <row r="131" spans="7:21" x14ac:dyDescent="0.3">
      <c r="G131" s="26">
        <v>1876</v>
      </c>
      <c r="H131" s="26">
        <v>-14.9</v>
      </c>
      <c r="I131" s="57">
        <v>2.6</v>
      </c>
      <c r="J131" s="29">
        <v>36</v>
      </c>
      <c r="K131" s="29">
        <f t="shared" si="9"/>
        <v>1.4400000000000013E-2</v>
      </c>
      <c r="L131" s="45">
        <f t="shared" si="5"/>
        <v>-90912232.321556121</v>
      </c>
      <c r="M131" s="45">
        <f t="shared" si="6"/>
        <v>-1309136.1454304093</v>
      </c>
      <c r="O131" s="12" t="s">
        <v>56</v>
      </c>
      <c r="P131" s="3" t="s">
        <v>71</v>
      </c>
      <c r="Q131" s="3">
        <f t="shared" si="7"/>
        <v>1876</v>
      </c>
      <c r="R131" s="3" t="s">
        <v>71</v>
      </c>
      <c r="S131" s="2" t="s">
        <v>73</v>
      </c>
      <c r="T131" s="2" t="s">
        <v>71</v>
      </c>
      <c r="U131" s="15">
        <f t="shared" si="8"/>
        <v>-1309136.1454304093</v>
      </c>
    </row>
    <row r="132" spans="7:21" x14ac:dyDescent="0.3">
      <c r="G132" s="26">
        <v>1875</v>
      </c>
      <c r="H132" s="26">
        <v>-14.5</v>
      </c>
      <c r="I132" s="57">
        <v>2.6</v>
      </c>
      <c r="J132" s="29">
        <v>36</v>
      </c>
      <c r="K132" s="29">
        <f t="shared" si="9"/>
        <v>1.4400000000000013E-2</v>
      </c>
      <c r="L132" s="45">
        <f t="shared" ref="L132:L195" si="10">$D$14*10^3/($C$19*10^-12)*($H132-$C$18)</f>
        <v>-88471635.480708987</v>
      </c>
      <c r="M132" s="45">
        <f t="shared" ref="M132:M195" si="11">$K132*$L132</f>
        <v>-1273991.5509222106</v>
      </c>
      <c r="O132" s="12" t="s">
        <v>56</v>
      </c>
      <c r="P132" s="3" t="s">
        <v>71</v>
      </c>
      <c r="Q132" s="3">
        <f t="shared" ref="Q132:Q195" si="12">$G132</f>
        <v>1875</v>
      </c>
      <c r="R132" s="3" t="s">
        <v>71</v>
      </c>
      <c r="S132" s="2" t="s">
        <v>73</v>
      </c>
      <c r="T132" s="2" t="s">
        <v>71</v>
      </c>
      <c r="U132" s="15">
        <f t="shared" ref="U132:U195" si="13">$M132</f>
        <v>-1273991.5509222106</v>
      </c>
    </row>
    <row r="133" spans="7:21" x14ac:dyDescent="0.3">
      <c r="G133" s="26">
        <v>1874</v>
      </c>
      <c r="H133" s="26">
        <v>-14.1</v>
      </c>
      <c r="I133" s="57">
        <v>2.6</v>
      </c>
      <c r="J133" s="29">
        <v>36</v>
      </c>
      <c r="K133" s="29">
        <f t="shared" ref="K133:K196" si="14">IF(AND(H133&gt;H132,H134&gt;H133),(H134-H132)/2*J133*10^-3,0)</f>
        <v>1.4400000000000013E-2</v>
      </c>
      <c r="L133" s="45">
        <f t="shared" si="10"/>
        <v>-86031038.639861837</v>
      </c>
      <c r="M133" s="45">
        <f t="shared" si="11"/>
        <v>-1238846.9564140115</v>
      </c>
      <c r="O133" s="12" t="s">
        <v>56</v>
      </c>
      <c r="P133" s="3" t="s">
        <v>71</v>
      </c>
      <c r="Q133" s="3">
        <f t="shared" si="12"/>
        <v>1874</v>
      </c>
      <c r="R133" s="3" t="s">
        <v>71</v>
      </c>
      <c r="S133" s="2" t="s">
        <v>73</v>
      </c>
      <c r="T133" s="2" t="s">
        <v>71</v>
      </c>
      <c r="U133" s="15">
        <f t="shared" si="13"/>
        <v>-1238846.9564140115</v>
      </c>
    </row>
    <row r="134" spans="7:21" x14ac:dyDescent="0.3">
      <c r="G134" s="26">
        <v>1873</v>
      </c>
      <c r="H134" s="26">
        <v>-13.7</v>
      </c>
      <c r="I134" s="57">
        <v>2.6</v>
      </c>
      <c r="J134" s="29">
        <v>36</v>
      </c>
      <c r="K134" s="29">
        <f t="shared" si="14"/>
        <v>1.4399999999999981E-2</v>
      </c>
      <c r="L134" s="45">
        <f t="shared" si="10"/>
        <v>-83590441.799014688</v>
      </c>
      <c r="M134" s="45">
        <f t="shared" si="11"/>
        <v>-1203702.36190581</v>
      </c>
      <c r="O134" s="12" t="s">
        <v>56</v>
      </c>
      <c r="P134" s="3" t="s">
        <v>71</v>
      </c>
      <c r="Q134" s="3">
        <f t="shared" si="12"/>
        <v>1873</v>
      </c>
      <c r="R134" s="3" t="s">
        <v>71</v>
      </c>
      <c r="S134" s="2" t="s">
        <v>73</v>
      </c>
      <c r="T134" s="2" t="s">
        <v>71</v>
      </c>
      <c r="U134" s="15">
        <f t="shared" si="13"/>
        <v>-1203702.36190581</v>
      </c>
    </row>
    <row r="135" spans="7:21" x14ac:dyDescent="0.3">
      <c r="G135" s="26">
        <v>1872</v>
      </c>
      <c r="H135" s="26">
        <v>-13.3</v>
      </c>
      <c r="I135" s="57">
        <v>2.6</v>
      </c>
      <c r="J135" s="29">
        <v>36</v>
      </c>
      <c r="K135" s="29">
        <f t="shared" si="14"/>
        <v>1.4399999999999981E-2</v>
      </c>
      <c r="L135" s="45">
        <f t="shared" si="10"/>
        <v>-81149844.958167553</v>
      </c>
      <c r="M135" s="45">
        <f t="shared" si="11"/>
        <v>-1168557.7673976112</v>
      </c>
      <c r="O135" s="12" t="s">
        <v>56</v>
      </c>
      <c r="P135" s="3" t="s">
        <v>71</v>
      </c>
      <c r="Q135" s="3">
        <f t="shared" si="12"/>
        <v>1872</v>
      </c>
      <c r="R135" s="3" t="s">
        <v>71</v>
      </c>
      <c r="S135" s="2" t="s">
        <v>73</v>
      </c>
      <c r="T135" s="2" t="s">
        <v>71</v>
      </c>
      <c r="U135" s="15">
        <f t="shared" si="13"/>
        <v>-1168557.7673976112</v>
      </c>
    </row>
    <row r="136" spans="7:21" x14ac:dyDescent="0.3">
      <c r="G136" s="26">
        <v>250</v>
      </c>
      <c r="H136" s="26">
        <v>-12.9</v>
      </c>
      <c r="I136" s="57">
        <v>2.6</v>
      </c>
      <c r="J136" s="29">
        <v>36</v>
      </c>
      <c r="K136" s="29">
        <f t="shared" si="14"/>
        <v>1.4400000000000013E-2</v>
      </c>
      <c r="L136" s="45">
        <f t="shared" si="10"/>
        <v>-78709248.117320403</v>
      </c>
      <c r="M136" s="45">
        <f t="shared" si="11"/>
        <v>-1133413.1728894149</v>
      </c>
      <c r="O136" s="12" t="s">
        <v>56</v>
      </c>
      <c r="P136" s="3" t="s">
        <v>71</v>
      </c>
      <c r="Q136" s="3">
        <f t="shared" si="12"/>
        <v>250</v>
      </c>
      <c r="R136" s="3" t="s">
        <v>71</v>
      </c>
      <c r="S136" s="2" t="s">
        <v>73</v>
      </c>
      <c r="T136" s="2" t="s">
        <v>71</v>
      </c>
      <c r="U136" s="15">
        <f t="shared" si="13"/>
        <v>-1133413.1728894149</v>
      </c>
    </row>
    <row r="137" spans="7:21" x14ac:dyDescent="0.3">
      <c r="G137" s="26">
        <v>1821</v>
      </c>
      <c r="H137" s="26">
        <v>-12.5</v>
      </c>
      <c r="I137" s="57">
        <v>2.6</v>
      </c>
      <c r="J137" s="29">
        <v>36</v>
      </c>
      <c r="K137" s="29">
        <f t="shared" si="14"/>
        <v>1.4400000000000013E-2</v>
      </c>
      <c r="L137" s="45">
        <f t="shared" si="10"/>
        <v>-76268651.276473254</v>
      </c>
      <c r="M137" s="45">
        <f t="shared" si="11"/>
        <v>-1098268.5783812159</v>
      </c>
      <c r="O137" s="12" t="s">
        <v>56</v>
      </c>
      <c r="P137" s="3" t="s">
        <v>71</v>
      </c>
      <c r="Q137" s="3">
        <f t="shared" si="12"/>
        <v>1821</v>
      </c>
      <c r="R137" s="3" t="s">
        <v>71</v>
      </c>
      <c r="S137" s="2" t="s">
        <v>73</v>
      </c>
      <c r="T137" s="2" t="s">
        <v>71</v>
      </c>
      <c r="U137" s="15">
        <f t="shared" si="13"/>
        <v>-1098268.5783812159</v>
      </c>
    </row>
    <row r="138" spans="7:21" x14ac:dyDescent="0.3">
      <c r="G138" s="26">
        <v>1820</v>
      </c>
      <c r="H138" s="26">
        <v>-12.1</v>
      </c>
      <c r="I138" s="57">
        <v>2.6</v>
      </c>
      <c r="J138" s="29">
        <v>36</v>
      </c>
      <c r="K138" s="29">
        <f t="shared" si="14"/>
        <v>1.4400000000000013E-2</v>
      </c>
      <c r="L138" s="45">
        <f t="shared" si="10"/>
        <v>-73828054.435626119</v>
      </c>
      <c r="M138" s="45">
        <f t="shared" si="11"/>
        <v>-1063123.9838730171</v>
      </c>
      <c r="O138" s="12" t="s">
        <v>56</v>
      </c>
      <c r="P138" s="3" t="s">
        <v>71</v>
      </c>
      <c r="Q138" s="3">
        <f t="shared" si="12"/>
        <v>1820</v>
      </c>
      <c r="R138" s="3" t="s">
        <v>71</v>
      </c>
      <c r="S138" s="2" t="s">
        <v>73</v>
      </c>
      <c r="T138" s="2" t="s">
        <v>71</v>
      </c>
      <c r="U138" s="15">
        <f t="shared" si="13"/>
        <v>-1063123.9838730171</v>
      </c>
    </row>
    <row r="139" spans="7:21" x14ac:dyDescent="0.3">
      <c r="G139" s="26">
        <v>1819</v>
      </c>
      <c r="H139" s="26">
        <v>-11.7</v>
      </c>
      <c r="I139" s="57">
        <v>2.6</v>
      </c>
      <c r="J139" s="29">
        <v>36</v>
      </c>
      <c r="K139" s="29">
        <f t="shared" si="14"/>
        <v>1.4399999999999981E-2</v>
      </c>
      <c r="L139" s="45">
        <f t="shared" si="10"/>
        <v>-71387457.59477897</v>
      </c>
      <c r="M139" s="45">
        <f t="shared" si="11"/>
        <v>-1027979.3893648158</v>
      </c>
      <c r="O139" s="12" t="s">
        <v>56</v>
      </c>
      <c r="P139" s="3" t="s">
        <v>71</v>
      </c>
      <c r="Q139" s="3">
        <f t="shared" si="12"/>
        <v>1819</v>
      </c>
      <c r="R139" s="3" t="s">
        <v>71</v>
      </c>
      <c r="S139" s="2" t="s">
        <v>73</v>
      </c>
      <c r="T139" s="2" t="s">
        <v>71</v>
      </c>
      <c r="U139" s="15">
        <f t="shared" si="13"/>
        <v>-1027979.3893648158</v>
      </c>
    </row>
    <row r="140" spans="7:21" x14ac:dyDescent="0.3">
      <c r="G140" s="26">
        <v>1818</v>
      </c>
      <c r="H140" s="26">
        <v>-11.3</v>
      </c>
      <c r="I140" s="57">
        <v>2.6</v>
      </c>
      <c r="J140" s="29">
        <v>36</v>
      </c>
      <c r="K140" s="29">
        <f t="shared" si="14"/>
        <v>1.4399999999999981E-2</v>
      </c>
      <c r="L140" s="45">
        <f t="shared" si="10"/>
        <v>-68946860.753931835</v>
      </c>
      <c r="M140" s="45">
        <f t="shared" si="11"/>
        <v>-992834.79485661711</v>
      </c>
      <c r="O140" s="12" t="s">
        <v>56</v>
      </c>
      <c r="P140" s="3" t="s">
        <v>71</v>
      </c>
      <c r="Q140" s="3">
        <f t="shared" si="12"/>
        <v>1818</v>
      </c>
      <c r="R140" s="3" t="s">
        <v>71</v>
      </c>
      <c r="S140" s="2" t="s">
        <v>73</v>
      </c>
      <c r="T140" s="2" t="s">
        <v>71</v>
      </c>
      <c r="U140" s="15">
        <f t="shared" si="13"/>
        <v>-992834.79485661711</v>
      </c>
    </row>
    <row r="141" spans="7:21" x14ac:dyDescent="0.3">
      <c r="G141" s="26">
        <v>1817</v>
      </c>
      <c r="H141" s="26">
        <v>-10.9</v>
      </c>
      <c r="I141" s="57">
        <v>2.6</v>
      </c>
      <c r="J141" s="29">
        <v>36</v>
      </c>
      <c r="K141" s="29">
        <f t="shared" si="14"/>
        <v>1.4400000000000013E-2</v>
      </c>
      <c r="L141" s="45">
        <f t="shared" si="10"/>
        <v>-66506263.913084686</v>
      </c>
      <c r="M141" s="45">
        <f t="shared" si="11"/>
        <v>-957690.20034842042</v>
      </c>
      <c r="O141" s="12" t="s">
        <v>56</v>
      </c>
      <c r="P141" s="3" t="s">
        <v>71</v>
      </c>
      <c r="Q141" s="3">
        <f t="shared" si="12"/>
        <v>1817</v>
      </c>
      <c r="R141" s="3" t="s">
        <v>71</v>
      </c>
      <c r="S141" s="2" t="s">
        <v>73</v>
      </c>
      <c r="T141" s="2" t="s">
        <v>71</v>
      </c>
      <c r="U141" s="15">
        <f t="shared" si="13"/>
        <v>-957690.20034842042</v>
      </c>
    </row>
    <row r="142" spans="7:21" x14ac:dyDescent="0.3">
      <c r="G142" s="26">
        <v>1816</v>
      </c>
      <c r="H142" s="26">
        <v>-10.5</v>
      </c>
      <c r="I142" s="57">
        <v>2.6</v>
      </c>
      <c r="J142" s="29">
        <v>36</v>
      </c>
      <c r="K142" s="29">
        <f t="shared" si="14"/>
        <v>1.4400000000000013E-2</v>
      </c>
      <c r="L142" s="45">
        <f t="shared" si="10"/>
        <v>-64065667.072237536</v>
      </c>
      <c r="M142" s="45">
        <f t="shared" si="11"/>
        <v>-922545.6058402214</v>
      </c>
      <c r="O142" s="12" t="s">
        <v>56</v>
      </c>
      <c r="P142" s="3" t="s">
        <v>71</v>
      </c>
      <c r="Q142" s="3">
        <f t="shared" si="12"/>
        <v>1816</v>
      </c>
      <c r="R142" s="3" t="s">
        <v>71</v>
      </c>
      <c r="S142" s="2" t="s">
        <v>73</v>
      </c>
      <c r="T142" s="2" t="s">
        <v>71</v>
      </c>
      <c r="U142" s="15">
        <f t="shared" si="13"/>
        <v>-922545.6058402214</v>
      </c>
    </row>
    <row r="143" spans="7:21" x14ac:dyDescent="0.3">
      <c r="G143" s="26">
        <v>1815</v>
      </c>
      <c r="H143" s="26">
        <v>-10.1</v>
      </c>
      <c r="I143" s="57">
        <v>2.6</v>
      </c>
      <c r="J143" s="29">
        <v>36</v>
      </c>
      <c r="K143" s="29">
        <f t="shared" si="14"/>
        <v>1.4400000000000013E-2</v>
      </c>
      <c r="L143" s="45">
        <f t="shared" si="10"/>
        <v>-61625070.231390394</v>
      </c>
      <c r="M143" s="45">
        <f t="shared" si="11"/>
        <v>-887401.01133202249</v>
      </c>
      <c r="O143" s="12" t="s">
        <v>56</v>
      </c>
      <c r="P143" s="3" t="s">
        <v>71</v>
      </c>
      <c r="Q143" s="3">
        <f t="shared" si="12"/>
        <v>1815</v>
      </c>
      <c r="R143" s="3" t="s">
        <v>71</v>
      </c>
      <c r="S143" s="2" t="s">
        <v>73</v>
      </c>
      <c r="T143" s="2" t="s">
        <v>71</v>
      </c>
      <c r="U143" s="15">
        <f t="shared" si="13"/>
        <v>-887401.01133202249</v>
      </c>
    </row>
    <row r="144" spans="7:21" x14ac:dyDescent="0.3">
      <c r="G144" s="26">
        <v>188</v>
      </c>
      <c r="H144" s="26">
        <v>-9.6999999999999993</v>
      </c>
      <c r="I144" s="57">
        <v>2.6</v>
      </c>
      <c r="J144" s="29">
        <v>36</v>
      </c>
      <c r="K144" s="29">
        <f t="shared" si="14"/>
        <v>1.4625000000000001E-2</v>
      </c>
      <c r="L144" s="45">
        <f t="shared" si="10"/>
        <v>-59184473.390543245</v>
      </c>
      <c r="M144" s="45">
        <f t="shared" si="11"/>
        <v>-865572.92333669495</v>
      </c>
      <c r="O144" s="12" t="s">
        <v>56</v>
      </c>
      <c r="P144" s="3" t="s">
        <v>71</v>
      </c>
      <c r="Q144" s="3">
        <f t="shared" si="12"/>
        <v>188</v>
      </c>
      <c r="R144" s="3" t="s">
        <v>71</v>
      </c>
      <c r="S144" s="2" t="s">
        <v>73</v>
      </c>
      <c r="T144" s="2" t="s">
        <v>71</v>
      </c>
      <c r="U144" s="15">
        <f t="shared" si="13"/>
        <v>-865572.92333669495</v>
      </c>
    </row>
    <row r="145" spans="6:21" x14ac:dyDescent="0.3">
      <c r="G145" s="26">
        <v>1764</v>
      </c>
      <c r="H145" s="26">
        <v>-9.2874999999999996</v>
      </c>
      <c r="I145" s="57">
        <v>2.6</v>
      </c>
      <c r="J145" s="29">
        <v>36</v>
      </c>
      <c r="K145" s="29">
        <f t="shared" si="14"/>
        <v>1.4849999999999988E-2</v>
      </c>
      <c r="L145" s="45">
        <f t="shared" si="10"/>
        <v>-56667607.898419626</v>
      </c>
      <c r="M145" s="45">
        <f t="shared" si="11"/>
        <v>-841513.97729153081</v>
      </c>
      <c r="O145" s="12" t="s">
        <v>56</v>
      </c>
      <c r="P145" s="3" t="s">
        <v>71</v>
      </c>
      <c r="Q145" s="3">
        <f t="shared" si="12"/>
        <v>1764</v>
      </c>
      <c r="R145" s="3" t="s">
        <v>71</v>
      </c>
      <c r="S145" s="2" t="s">
        <v>73</v>
      </c>
      <c r="T145" s="2" t="s">
        <v>71</v>
      </c>
      <c r="U145" s="15">
        <f t="shared" si="13"/>
        <v>-841513.97729153081</v>
      </c>
    </row>
    <row r="146" spans="6:21" x14ac:dyDescent="0.3">
      <c r="G146" s="26">
        <v>1763</v>
      </c>
      <c r="H146" s="26">
        <v>-8.875</v>
      </c>
      <c r="I146" s="57">
        <v>2.6</v>
      </c>
      <c r="J146" s="29">
        <v>36</v>
      </c>
      <c r="K146" s="29">
        <f t="shared" si="14"/>
        <v>1.4849999999999988E-2</v>
      </c>
      <c r="L146" s="45">
        <f t="shared" si="10"/>
        <v>-54150742.406296015</v>
      </c>
      <c r="M146" s="45">
        <f t="shared" si="11"/>
        <v>-804138.5247334952</v>
      </c>
      <c r="O146" s="12" t="s">
        <v>56</v>
      </c>
      <c r="P146" s="3" t="s">
        <v>71</v>
      </c>
      <c r="Q146" s="3">
        <f t="shared" si="12"/>
        <v>1763</v>
      </c>
      <c r="R146" s="3" t="s">
        <v>71</v>
      </c>
      <c r="S146" s="2" t="s">
        <v>73</v>
      </c>
      <c r="T146" s="2" t="s">
        <v>71</v>
      </c>
      <c r="U146" s="15">
        <f t="shared" si="13"/>
        <v>-804138.5247334952</v>
      </c>
    </row>
    <row r="147" spans="6:21" x14ac:dyDescent="0.3">
      <c r="G147" s="26">
        <v>1762</v>
      </c>
      <c r="H147" s="26">
        <v>-8.4625000000000004</v>
      </c>
      <c r="I147" s="57">
        <v>2.6</v>
      </c>
      <c r="J147" s="29">
        <v>36</v>
      </c>
      <c r="K147" s="29">
        <f t="shared" si="14"/>
        <v>1.4849999999999988E-2</v>
      </c>
      <c r="L147" s="45">
        <f t="shared" si="10"/>
        <v>-51633876.914172396</v>
      </c>
      <c r="M147" s="45">
        <f t="shared" si="11"/>
        <v>-766763.07217545947</v>
      </c>
      <c r="O147" s="12" t="s">
        <v>56</v>
      </c>
      <c r="P147" s="3" t="s">
        <v>71</v>
      </c>
      <c r="Q147" s="3">
        <f t="shared" si="12"/>
        <v>1762</v>
      </c>
      <c r="R147" s="3" t="s">
        <v>71</v>
      </c>
      <c r="S147" s="2" t="s">
        <v>73</v>
      </c>
      <c r="T147" s="2" t="s">
        <v>71</v>
      </c>
      <c r="U147" s="15">
        <f t="shared" si="13"/>
        <v>-766763.07217545947</v>
      </c>
    </row>
    <row r="148" spans="6:21" x14ac:dyDescent="0.3">
      <c r="G148" s="26">
        <v>1761</v>
      </c>
      <c r="H148" s="26">
        <v>-8.0500000000000007</v>
      </c>
      <c r="I148" s="57">
        <v>2.6</v>
      </c>
      <c r="J148" s="29">
        <v>36</v>
      </c>
      <c r="K148" s="29">
        <f t="shared" si="14"/>
        <v>1.4850000000000004E-2</v>
      </c>
      <c r="L148" s="45">
        <f t="shared" si="10"/>
        <v>-49117011.422048785</v>
      </c>
      <c r="M148" s="45">
        <f t="shared" si="11"/>
        <v>-729387.61961742467</v>
      </c>
      <c r="O148" s="12" t="s">
        <v>56</v>
      </c>
      <c r="P148" s="3" t="s">
        <v>71</v>
      </c>
      <c r="Q148" s="3">
        <f t="shared" si="12"/>
        <v>1761</v>
      </c>
      <c r="R148" s="3" t="s">
        <v>71</v>
      </c>
      <c r="S148" s="2" t="s">
        <v>73</v>
      </c>
      <c r="T148" s="2" t="s">
        <v>71</v>
      </c>
      <c r="U148" s="15">
        <f t="shared" si="13"/>
        <v>-729387.61961742467</v>
      </c>
    </row>
    <row r="149" spans="6:21" x14ac:dyDescent="0.3">
      <c r="G149" s="26">
        <v>1760</v>
      </c>
      <c r="H149" s="26">
        <v>-7.6375000000000002</v>
      </c>
      <c r="I149" s="57">
        <v>2.6</v>
      </c>
      <c r="J149" s="29">
        <v>36</v>
      </c>
      <c r="K149" s="29">
        <f t="shared" si="14"/>
        <v>1.4850000000000019E-2</v>
      </c>
      <c r="L149" s="45">
        <f t="shared" si="10"/>
        <v>-46600145.929925159</v>
      </c>
      <c r="M149" s="45">
        <f t="shared" si="11"/>
        <v>-692012.16705938953</v>
      </c>
      <c r="O149" s="12" t="s">
        <v>56</v>
      </c>
      <c r="P149" s="3" t="s">
        <v>71</v>
      </c>
      <c r="Q149" s="3">
        <f t="shared" si="12"/>
        <v>1760</v>
      </c>
      <c r="R149" s="3" t="s">
        <v>71</v>
      </c>
      <c r="S149" s="2" t="s">
        <v>73</v>
      </c>
      <c r="T149" s="2" t="s">
        <v>71</v>
      </c>
      <c r="U149" s="15">
        <f t="shared" si="13"/>
        <v>-692012.16705938953</v>
      </c>
    </row>
    <row r="150" spans="6:21" x14ac:dyDescent="0.3">
      <c r="G150" s="26">
        <v>1759</v>
      </c>
      <c r="H150" s="26">
        <v>-7.2249999999999996</v>
      </c>
      <c r="I150" s="57">
        <v>2.6</v>
      </c>
      <c r="J150" s="29">
        <v>36</v>
      </c>
      <c r="K150" s="29">
        <f t="shared" si="14"/>
        <v>1.4850000000000004E-2</v>
      </c>
      <c r="L150" s="45">
        <f t="shared" si="10"/>
        <v>-44083280.43780154</v>
      </c>
      <c r="M150" s="45">
        <f t="shared" si="11"/>
        <v>-654636.71450135298</v>
      </c>
      <c r="O150" s="12" t="s">
        <v>56</v>
      </c>
      <c r="P150" s="3" t="s">
        <v>71</v>
      </c>
      <c r="Q150" s="3">
        <f t="shared" si="12"/>
        <v>1759</v>
      </c>
      <c r="R150" s="3" t="s">
        <v>71</v>
      </c>
      <c r="S150" s="2" t="s">
        <v>73</v>
      </c>
      <c r="T150" s="2" t="s">
        <v>71</v>
      </c>
      <c r="U150" s="15">
        <f t="shared" si="13"/>
        <v>-654636.71450135298</v>
      </c>
    </row>
    <row r="151" spans="6:21" x14ac:dyDescent="0.3">
      <c r="G151" s="26">
        <v>1758</v>
      </c>
      <c r="H151" s="26">
        <v>-6.8125</v>
      </c>
      <c r="I151" s="57">
        <v>2.6</v>
      </c>
      <c r="J151" s="29">
        <v>36</v>
      </c>
      <c r="K151" s="29">
        <f t="shared" si="14"/>
        <v>1.4849999999999988E-2</v>
      </c>
      <c r="L151" s="45">
        <f t="shared" si="10"/>
        <v>-41566414.945677929</v>
      </c>
      <c r="M151" s="45">
        <f t="shared" si="11"/>
        <v>-617261.26194331679</v>
      </c>
      <c r="O151" s="12" t="s">
        <v>56</v>
      </c>
      <c r="P151" s="3" t="s">
        <v>71</v>
      </c>
      <c r="Q151" s="3">
        <f t="shared" si="12"/>
        <v>1758</v>
      </c>
      <c r="R151" s="3" t="s">
        <v>71</v>
      </c>
      <c r="S151" s="2" t="s">
        <v>73</v>
      </c>
      <c r="T151" s="2" t="s">
        <v>71</v>
      </c>
      <c r="U151" s="15">
        <f t="shared" si="13"/>
        <v>-617261.26194331679</v>
      </c>
    </row>
    <row r="152" spans="6:21" x14ac:dyDescent="0.3">
      <c r="G152" s="26">
        <v>126</v>
      </c>
      <c r="H152" s="26">
        <v>-6.4</v>
      </c>
      <c r="I152" s="57">
        <v>2.6</v>
      </c>
      <c r="J152" s="29">
        <v>36</v>
      </c>
      <c r="K152" s="29">
        <f t="shared" si="14"/>
        <v>1.4625000000000001E-2</v>
      </c>
      <c r="L152" s="45">
        <f t="shared" si="10"/>
        <v>-39049549.45355431</v>
      </c>
      <c r="M152" s="45">
        <f t="shared" si="11"/>
        <v>-571099.66075823177</v>
      </c>
      <c r="O152" s="12" t="s">
        <v>56</v>
      </c>
      <c r="P152" s="3" t="s">
        <v>71</v>
      </c>
      <c r="Q152" s="3">
        <f t="shared" si="12"/>
        <v>126</v>
      </c>
      <c r="R152" s="3" t="s">
        <v>71</v>
      </c>
      <c r="S152" s="2" t="s">
        <v>73</v>
      </c>
      <c r="T152" s="2" t="s">
        <v>71</v>
      </c>
      <c r="U152" s="15">
        <f t="shared" si="13"/>
        <v>-571099.66075823177</v>
      </c>
    </row>
    <row r="153" spans="6:21" x14ac:dyDescent="0.3">
      <c r="G153" s="26">
        <v>1707</v>
      </c>
      <c r="H153" s="26">
        <v>-6</v>
      </c>
      <c r="I153" s="57">
        <v>2.6</v>
      </c>
      <c r="J153" s="29">
        <v>36</v>
      </c>
      <c r="K153" s="29">
        <f t="shared" si="14"/>
        <v>1.4400000000000013E-2</v>
      </c>
      <c r="L153" s="45">
        <f t="shared" si="10"/>
        <v>-36608952.612707168</v>
      </c>
      <c r="M153" s="45">
        <f t="shared" si="11"/>
        <v>-527168.91762298369</v>
      </c>
      <c r="O153" s="12" t="s">
        <v>56</v>
      </c>
      <c r="P153" s="3" t="s">
        <v>71</v>
      </c>
      <c r="Q153" s="3">
        <f t="shared" si="12"/>
        <v>1707</v>
      </c>
      <c r="R153" s="3" t="s">
        <v>71</v>
      </c>
      <c r="S153" s="2" t="s">
        <v>73</v>
      </c>
      <c r="T153" s="2" t="s">
        <v>71</v>
      </c>
      <c r="U153" s="15">
        <f t="shared" si="13"/>
        <v>-527168.91762298369</v>
      </c>
    </row>
    <row r="154" spans="6:21" x14ac:dyDescent="0.3">
      <c r="G154" s="26">
        <v>1706</v>
      </c>
      <c r="H154" s="26">
        <v>-5.6</v>
      </c>
      <c r="I154" s="57">
        <v>2.6</v>
      </c>
      <c r="J154" s="29">
        <v>36</v>
      </c>
      <c r="K154" s="29">
        <f t="shared" si="14"/>
        <v>1.4399999999999998E-2</v>
      </c>
      <c r="L154" s="45">
        <f t="shared" si="10"/>
        <v>-34168355.771860018</v>
      </c>
      <c r="M154" s="45">
        <f t="shared" si="11"/>
        <v>-492024.3231147842</v>
      </c>
      <c r="O154" s="12" t="s">
        <v>56</v>
      </c>
      <c r="P154" s="3" t="s">
        <v>71</v>
      </c>
      <c r="Q154" s="3">
        <f t="shared" si="12"/>
        <v>1706</v>
      </c>
      <c r="R154" s="3" t="s">
        <v>71</v>
      </c>
      <c r="S154" s="2" t="s">
        <v>73</v>
      </c>
      <c r="T154" s="2" t="s">
        <v>71</v>
      </c>
      <c r="U154" s="15">
        <f t="shared" si="13"/>
        <v>-492024.3231147842</v>
      </c>
    </row>
    <row r="155" spans="6:21" x14ac:dyDescent="0.3">
      <c r="G155" s="26">
        <v>1705</v>
      </c>
      <c r="H155" s="26">
        <v>-5.2</v>
      </c>
      <c r="I155" s="57">
        <v>2.6</v>
      </c>
      <c r="J155" s="29">
        <v>36</v>
      </c>
      <c r="K155" s="29">
        <f t="shared" si="14"/>
        <v>1.4399999999999998E-2</v>
      </c>
      <c r="L155" s="45">
        <f t="shared" si="10"/>
        <v>-31727758.931012876</v>
      </c>
      <c r="M155" s="45">
        <f t="shared" si="11"/>
        <v>-456879.72860658536</v>
      </c>
      <c r="O155" s="12" t="s">
        <v>56</v>
      </c>
      <c r="P155" s="3" t="s">
        <v>71</v>
      </c>
      <c r="Q155" s="3">
        <f t="shared" si="12"/>
        <v>1705</v>
      </c>
      <c r="R155" s="3" t="s">
        <v>71</v>
      </c>
      <c r="S155" s="2" t="s">
        <v>73</v>
      </c>
      <c r="T155" s="2" t="s">
        <v>71</v>
      </c>
      <c r="U155" s="15">
        <f t="shared" si="13"/>
        <v>-456879.72860658536</v>
      </c>
    </row>
    <row r="156" spans="6:21" x14ac:dyDescent="0.3">
      <c r="G156" s="26">
        <v>1704</v>
      </c>
      <c r="H156" s="26">
        <v>-4.8</v>
      </c>
      <c r="I156" s="57">
        <v>2.6</v>
      </c>
      <c r="J156" s="29">
        <v>36</v>
      </c>
      <c r="K156" s="29">
        <f t="shared" si="14"/>
        <v>1.4399999999999998E-2</v>
      </c>
      <c r="L156" s="45">
        <f t="shared" si="10"/>
        <v>-29287162.090165731</v>
      </c>
      <c r="M156" s="45">
        <f t="shared" si="11"/>
        <v>-421735.13409838645</v>
      </c>
      <c r="O156" s="12" t="s">
        <v>56</v>
      </c>
      <c r="P156" s="3" t="s">
        <v>71</v>
      </c>
      <c r="Q156" s="3">
        <f t="shared" si="12"/>
        <v>1704</v>
      </c>
      <c r="R156" s="3" t="s">
        <v>71</v>
      </c>
      <c r="S156" s="2" t="s">
        <v>73</v>
      </c>
      <c r="T156" s="2" t="s">
        <v>71</v>
      </c>
      <c r="U156" s="15">
        <f t="shared" si="13"/>
        <v>-421735.13409838645</v>
      </c>
    </row>
    <row r="157" spans="6:21" x14ac:dyDescent="0.3">
      <c r="F157" s="25" t="s">
        <v>163</v>
      </c>
      <c r="G157" s="26">
        <v>1703</v>
      </c>
      <c r="H157" s="26">
        <v>-4.4000000000000004</v>
      </c>
      <c r="I157" s="57">
        <v>2.6</v>
      </c>
      <c r="J157" s="29">
        <v>36</v>
      </c>
      <c r="K157" s="29">
        <f t="shared" si="14"/>
        <v>1.4399999999999998E-2</v>
      </c>
      <c r="L157" s="45">
        <f t="shared" si="10"/>
        <v>-26846565.249318589</v>
      </c>
      <c r="M157" s="45">
        <f t="shared" si="11"/>
        <v>-386590.5395901876</v>
      </c>
      <c r="O157" s="12" t="s">
        <v>56</v>
      </c>
      <c r="P157" s="3" t="s">
        <v>71</v>
      </c>
      <c r="Q157" s="3">
        <f t="shared" si="12"/>
        <v>1703</v>
      </c>
      <c r="R157" s="3" t="s">
        <v>71</v>
      </c>
      <c r="S157" s="2" t="s">
        <v>73</v>
      </c>
      <c r="T157" s="2" t="s">
        <v>71</v>
      </c>
      <c r="U157" s="15">
        <f t="shared" si="13"/>
        <v>-386590.5395901876</v>
      </c>
    </row>
    <row r="158" spans="6:21" x14ac:dyDescent="0.3">
      <c r="G158" s="26">
        <v>1702</v>
      </c>
      <c r="H158" s="26">
        <v>-4</v>
      </c>
      <c r="I158" s="57">
        <v>2.6</v>
      </c>
      <c r="J158" s="29">
        <v>36</v>
      </c>
      <c r="K158" s="29">
        <f t="shared" si="14"/>
        <v>1.4400000000000007E-2</v>
      </c>
      <c r="L158" s="45">
        <f t="shared" si="10"/>
        <v>-24405968.408471443</v>
      </c>
      <c r="M158" s="45">
        <f t="shared" si="11"/>
        <v>-351445.94508198893</v>
      </c>
      <c r="O158" s="12" t="s">
        <v>56</v>
      </c>
      <c r="P158" s="3" t="s">
        <v>71</v>
      </c>
      <c r="Q158" s="3">
        <f t="shared" si="12"/>
        <v>1702</v>
      </c>
      <c r="R158" s="3" t="s">
        <v>71</v>
      </c>
      <c r="S158" s="2" t="s">
        <v>73</v>
      </c>
      <c r="T158" s="2" t="s">
        <v>71</v>
      </c>
      <c r="U158" s="15">
        <f t="shared" si="13"/>
        <v>-351445.94508198893</v>
      </c>
    </row>
    <row r="159" spans="6:21" x14ac:dyDescent="0.3">
      <c r="G159" s="26">
        <v>1701</v>
      </c>
      <c r="H159" s="26">
        <v>-3.6</v>
      </c>
      <c r="I159" s="57">
        <v>2.6</v>
      </c>
      <c r="J159" s="29">
        <v>36</v>
      </c>
      <c r="K159" s="29">
        <f t="shared" si="14"/>
        <v>1.4399999999999998E-2</v>
      </c>
      <c r="L159" s="45">
        <f t="shared" si="10"/>
        <v>-21965371.567624301</v>
      </c>
      <c r="M159" s="45">
        <f t="shared" si="11"/>
        <v>-316301.35057378991</v>
      </c>
      <c r="O159" s="12" t="s">
        <v>56</v>
      </c>
      <c r="P159" s="3" t="s">
        <v>71</v>
      </c>
      <c r="Q159" s="3">
        <f t="shared" si="12"/>
        <v>1701</v>
      </c>
      <c r="R159" s="3" t="s">
        <v>71</v>
      </c>
      <c r="S159" s="2" t="s">
        <v>73</v>
      </c>
      <c r="T159" s="2" t="s">
        <v>71</v>
      </c>
      <c r="U159" s="15">
        <f t="shared" si="13"/>
        <v>-316301.35057378991</v>
      </c>
    </row>
    <row r="160" spans="6:21" x14ac:dyDescent="0.3">
      <c r="G160" s="26">
        <v>64</v>
      </c>
      <c r="H160" s="26">
        <v>-3.2</v>
      </c>
      <c r="I160" s="57">
        <v>2.6</v>
      </c>
      <c r="J160" s="29">
        <v>36</v>
      </c>
      <c r="K160" s="29">
        <f t="shared" si="14"/>
        <v>1.4400000000000007E-2</v>
      </c>
      <c r="L160" s="45">
        <f t="shared" si="10"/>
        <v>-19524774.726777155</v>
      </c>
      <c r="M160" s="45">
        <f t="shared" si="11"/>
        <v>-281156.75606559118</v>
      </c>
      <c r="O160" s="12" t="s">
        <v>56</v>
      </c>
      <c r="P160" s="3" t="s">
        <v>71</v>
      </c>
      <c r="Q160" s="3">
        <f t="shared" si="12"/>
        <v>64</v>
      </c>
      <c r="R160" s="3" t="s">
        <v>71</v>
      </c>
      <c r="S160" s="2" t="s">
        <v>73</v>
      </c>
      <c r="T160" s="2" t="s">
        <v>71</v>
      </c>
      <c r="U160" s="15">
        <f t="shared" si="13"/>
        <v>-281156.75606559118</v>
      </c>
    </row>
    <row r="161" spans="7:21" x14ac:dyDescent="0.3">
      <c r="G161" s="26">
        <v>1650</v>
      </c>
      <c r="H161" s="26">
        <v>-2.8</v>
      </c>
      <c r="I161" s="57">
        <v>2.6</v>
      </c>
      <c r="J161" s="29">
        <v>36</v>
      </c>
      <c r="K161" s="29">
        <f t="shared" si="14"/>
        <v>1.4400000000000007E-2</v>
      </c>
      <c r="L161" s="45">
        <f t="shared" si="10"/>
        <v>-17084177.885930009</v>
      </c>
      <c r="M161" s="45">
        <f t="shared" si="11"/>
        <v>-246012.16155739225</v>
      </c>
      <c r="O161" s="12" t="s">
        <v>56</v>
      </c>
      <c r="P161" s="3" t="s">
        <v>71</v>
      </c>
      <c r="Q161" s="3">
        <f t="shared" si="12"/>
        <v>1650</v>
      </c>
      <c r="R161" s="3" t="s">
        <v>71</v>
      </c>
      <c r="S161" s="2" t="s">
        <v>73</v>
      </c>
      <c r="T161" s="2" t="s">
        <v>71</v>
      </c>
      <c r="U161" s="15">
        <f t="shared" si="13"/>
        <v>-246012.16155739225</v>
      </c>
    </row>
    <row r="162" spans="7:21" x14ac:dyDescent="0.3">
      <c r="G162" s="26">
        <v>1649</v>
      </c>
      <c r="H162" s="26">
        <v>-2.4</v>
      </c>
      <c r="I162" s="57">
        <v>2.6</v>
      </c>
      <c r="J162" s="29">
        <v>36</v>
      </c>
      <c r="K162" s="29">
        <f t="shared" si="14"/>
        <v>1.4399999999999998E-2</v>
      </c>
      <c r="L162" s="45">
        <f t="shared" si="10"/>
        <v>-14643581.045082865</v>
      </c>
      <c r="M162" s="45">
        <f t="shared" si="11"/>
        <v>-210867.56704919323</v>
      </c>
      <c r="O162" s="12" t="s">
        <v>56</v>
      </c>
      <c r="P162" s="3" t="s">
        <v>71</v>
      </c>
      <c r="Q162" s="3">
        <f t="shared" si="12"/>
        <v>1649</v>
      </c>
      <c r="R162" s="3" t="s">
        <v>71</v>
      </c>
      <c r="S162" s="2" t="s">
        <v>73</v>
      </c>
      <c r="T162" s="2" t="s">
        <v>71</v>
      </c>
      <c r="U162" s="15">
        <f t="shared" si="13"/>
        <v>-210867.56704919323</v>
      </c>
    </row>
    <row r="163" spans="7:21" x14ac:dyDescent="0.3">
      <c r="G163" s="26">
        <v>1648</v>
      </c>
      <c r="H163" s="26">
        <v>-2</v>
      </c>
      <c r="I163" s="57">
        <v>2.6</v>
      </c>
      <c r="J163" s="29">
        <v>36</v>
      </c>
      <c r="K163" s="29">
        <f t="shared" si="14"/>
        <v>1.4399999999999998E-2</v>
      </c>
      <c r="L163" s="45">
        <f t="shared" si="10"/>
        <v>-12202984.204235721</v>
      </c>
      <c r="M163" s="45">
        <f t="shared" si="11"/>
        <v>-175722.97254099435</v>
      </c>
      <c r="O163" s="12" t="s">
        <v>56</v>
      </c>
      <c r="P163" s="3" t="s">
        <v>71</v>
      </c>
      <c r="Q163" s="3">
        <f t="shared" si="12"/>
        <v>1648</v>
      </c>
      <c r="R163" s="3" t="s">
        <v>71</v>
      </c>
      <c r="S163" s="2" t="s">
        <v>73</v>
      </c>
      <c r="T163" s="2" t="s">
        <v>71</v>
      </c>
      <c r="U163" s="15">
        <f t="shared" si="13"/>
        <v>-175722.97254099435</v>
      </c>
    </row>
    <row r="164" spans="7:21" x14ac:dyDescent="0.3">
      <c r="G164" s="26">
        <v>1647</v>
      </c>
      <c r="H164" s="26">
        <v>-1.6</v>
      </c>
      <c r="I164" s="57">
        <v>2.6</v>
      </c>
      <c r="J164" s="29">
        <v>36</v>
      </c>
      <c r="K164" s="29">
        <f t="shared" si="14"/>
        <v>1.4400000000000001E-2</v>
      </c>
      <c r="L164" s="45">
        <f t="shared" si="10"/>
        <v>-9762387.3633885775</v>
      </c>
      <c r="M164" s="45">
        <f t="shared" si="11"/>
        <v>-140578.37803279553</v>
      </c>
      <c r="O164" s="12" t="s">
        <v>56</v>
      </c>
      <c r="P164" s="3" t="s">
        <v>71</v>
      </c>
      <c r="Q164" s="3">
        <f t="shared" si="12"/>
        <v>1647</v>
      </c>
      <c r="R164" s="3" t="s">
        <v>71</v>
      </c>
      <c r="S164" s="2" t="s">
        <v>73</v>
      </c>
      <c r="T164" s="2" t="s">
        <v>71</v>
      </c>
      <c r="U164" s="15">
        <f t="shared" si="13"/>
        <v>-140578.37803279553</v>
      </c>
    </row>
    <row r="165" spans="7:21" x14ac:dyDescent="0.3">
      <c r="G165" s="26">
        <v>1646</v>
      </c>
      <c r="H165" s="26">
        <v>-1.2</v>
      </c>
      <c r="I165" s="57">
        <v>2.6</v>
      </c>
      <c r="J165" s="29">
        <v>36</v>
      </c>
      <c r="K165" s="29">
        <f t="shared" si="14"/>
        <v>1.4400000000000001E-2</v>
      </c>
      <c r="L165" s="45">
        <f t="shared" si="10"/>
        <v>-7321790.5225414326</v>
      </c>
      <c r="M165" s="45">
        <f t="shared" si="11"/>
        <v>-105433.78352459664</v>
      </c>
      <c r="O165" s="12" t="s">
        <v>56</v>
      </c>
      <c r="P165" s="3" t="s">
        <v>71</v>
      </c>
      <c r="Q165" s="3">
        <f t="shared" si="12"/>
        <v>1646</v>
      </c>
      <c r="R165" s="3" t="s">
        <v>71</v>
      </c>
      <c r="S165" s="2" t="s">
        <v>73</v>
      </c>
      <c r="T165" s="2" t="s">
        <v>71</v>
      </c>
      <c r="U165" s="15">
        <f t="shared" si="13"/>
        <v>-105433.78352459664</v>
      </c>
    </row>
    <row r="166" spans="7:21" x14ac:dyDescent="0.3">
      <c r="G166" s="26">
        <v>1645</v>
      </c>
      <c r="H166" s="26">
        <v>-0.8</v>
      </c>
      <c r="I166" s="57">
        <v>2.6</v>
      </c>
      <c r="J166" s="29">
        <v>36</v>
      </c>
      <c r="K166" s="29">
        <f t="shared" si="14"/>
        <v>1.44E-2</v>
      </c>
      <c r="L166" s="45">
        <f t="shared" si="10"/>
        <v>-4881193.6816942887</v>
      </c>
      <c r="M166" s="45">
        <f t="shared" si="11"/>
        <v>-70289.189016397751</v>
      </c>
      <c r="O166" s="12" t="s">
        <v>56</v>
      </c>
      <c r="P166" s="3" t="s">
        <v>71</v>
      </c>
      <c r="Q166" s="3">
        <f t="shared" si="12"/>
        <v>1645</v>
      </c>
      <c r="R166" s="3" t="s">
        <v>71</v>
      </c>
      <c r="S166" s="2" t="s">
        <v>73</v>
      </c>
      <c r="T166" s="2" t="s">
        <v>71</v>
      </c>
      <c r="U166" s="15">
        <f t="shared" si="13"/>
        <v>-70289.189016397751</v>
      </c>
    </row>
    <row r="167" spans="7:21" x14ac:dyDescent="0.3">
      <c r="G167" s="26">
        <v>1644</v>
      </c>
      <c r="H167" s="26">
        <v>-0.4</v>
      </c>
      <c r="I167" s="57">
        <v>2.6</v>
      </c>
      <c r="J167" s="29">
        <v>36</v>
      </c>
      <c r="K167" s="29">
        <f t="shared" si="14"/>
        <v>1.4400000000000001E-2</v>
      </c>
      <c r="L167" s="45">
        <f t="shared" si="10"/>
        <v>-2440596.8408471444</v>
      </c>
      <c r="M167" s="45">
        <f t="shared" si="11"/>
        <v>-35144.594508198883</v>
      </c>
      <c r="O167" s="12" t="s">
        <v>56</v>
      </c>
      <c r="P167" s="3" t="s">
        <v>71</v>
      </c>
      <c r="Q167" s="3">
        <f t="shared" si="12"/>
        <v>1644</v>
      </c>
      <c r="R167" s="3" t="s">
        <v>71</v>
      </c>
      <c r="S167" s="2" t="s">
        <v>73</v>
      </c>
      <c r="T167" s="2" t="s">
        <v>71</v>
      </c>
      <c r="U167" s="15">
        <f t="shared" si="13"/>
        <v>-35144.594508198883</v>
      </c>
    </row>
    <row r="168" spans="7:21" x14ac:dyDescent="0.3">
      <c r="G168" s="26">
        <v>2</v>
      </c>
      <c r="H168" s="26">
        <v>0</v>
      </c>
      <c r="I168" s="57">
        <v>2.6</v>
      </c>
      <c r="J168" s="29">
        <v>42</v>
      </c>
      <c r="K168" s="29">
        <f t="shared" si="14"/>
        <v>1.6800000000000002E-2</v>
      </c>
      <c r="L168" s="45">
        <f t="shared" si="10"/>
        <v>0</v>
      </c>
      <c r="M168" s="45">
        <f t="shared" si="11"/>
        <v>0</v>
      </c>
      <c r="O168" s="12" t="s">
        <v>56</v>
      </c>
      <c r="P168" s="3" t="s">
        <v>71</v>
      </c>
      <c r="Q168" s="3">
        <f t="shared" si="12"/>
        <v>2</v>
      </c>
      <c r="R168" s="3" t="s">
        <v>71</v>
      </c>
      <c r="S168" s="2" t="s">
        <v>73</v>
      </c>
      <c r="T168" s="2" t="s">
        <v>71</v>
      </c>
      <c r="U168" s="15">
        <f t="shared" si="13"/>
        <v>0</v>
      </c>
    </row>
    <row r="169" spans="7:21" x14ac:dyDescent="0.3">
      <c r="G169" s="26">
        <v>7270</v>
      </c>
      <c r="H169" s="26">
        <v>0.4</v>
      </c>
      <c r="I169" s="57">
        <v>2.6</v>
      </c>
      <c r="J169" s="29">
        <v>36</v>
      </c>
      <c r="K169" s="29">
        <f t="shared" si="14"/>
        <v>1.4400000000000001E-2</v>
      </c>
      <c r="L169" s="45">
        <f t="shared" si="10"/>
        <v>2440596.8408471444</v>
      </c>
      <c r="M169" s="45">
        <f t="shared" si="11"/>
        <v>35144.594508198883</v>
      </c>
      <c r="O169" s="12" t="s">
        <v>56</v>
      </c>
      <c r="P169" s="3" t="s">
        <v>71</v>
      </c>
      <c r="Q169" s="3">
        <f t="shared" si="12"/>
        <v>7270</v>
      </c>
      <c r="R169" s="3" t="s">
        <v>71</v>
      </c>
      <c r="S169" s="2" t="s">
        <v>73</v>
      </c>
      <c r="T169" s="2" t="s">
        <v>71</v>
      </c>
      <c r="U169" s="15">
        <f t="shared" si="13"/>
        <v>35144.594508198883</v>
      </c>
    </row>
    <row r="170" spans="7:21" x14ac:dyDescent="0.3">
      <c r="G170" s="26">
        <v>7271</v>
      </c>
      <c r="H170" s="26">
        <v>0.8</v>
      </c>
      <c r="I170" s="57">
        <v>2.6</v>
      </c>
      <c r="J170" s="29">
        <v>36</v>
      </c>
      <c r="K170" s="29">
        <f t="shared" si="14"/>
        <v>1.44E-2</v>
      </c>
      <c r="L170" s="45">
        <f t="shared" si="10"/>
        <v>4881193.6816942887</v>
      </c>
      <c r="M170" s="45">
        <f t="shared" si="11"/>
        <v>70289.189016397751</v>
      </c>
      <c r="O170" s="12" t="s">
        <v>56</v>
      </c>
      <c r="P170" s="3" t="s">
        <v>71</v>
      </c>
      <c r="Q170" s="3">
        <f t="shared" si="12"/>
        <v>7271</v>
      </c>
      <c r="R170" s="3" t="s">
        <v>71</v>
      </c>
      <c r="S170" s="2" t="s">
        <v>73</v>
      </c>
      <c r="T170" s="2" t="s">
        <v>71</v>
      </c>
      <c r="U170" s="15">
        <f t="shared" si="13"/>
        <v>70289.189016397751</v>
      </c>
    </row>
    <row r="171" spans="7:21" x14ac:dyDescent="0.3">
      <c r="G171" s="26">
        <v>7272</v>
      </c>
      <c r="H171" s="26">
        <v>1.2</v>
      </c>
      <c r="I171" s="57">
        <v>2.6</v>
      </c>
      <c r="J171" s="29">
        <v>36</v>
      </c>
      <c r="K171" s="29">
        <f t="shared" si="14"/>
        <v>1.4400000000000001E-2</v>
      </c>
      <c r="L171" s="45">
        <f t="shared" si="10"/>
        <v>7321790.5225414326</v>
      </c>
      <c r="M171" s="45">
        <f t="shared" si="11"/>
        <v>105433.78352459664</v>
      </c>
      <c r="O171" s="12" t="s">
        <v>56</v>
      </c>
      <c r="P171" s="3" t="s">
        <v>71</v>
      </c>
      <c r="Q171" s="3">
        <f t="shared" si="12"/>
        <v>7272</v>
      </c>
      <c r="R171" s="3" t="s">
        <v>71</v>
      </c>
      <c r="S171" s="2" t="s">
        <v>73</v>
      </c>
      <c r="T171" s="2" t="s">
        <v>71</v>
      </c>
      <c r="U171" s="15">
        <f t="shared" si="13"/>
        <v>105433.78352459664</v>
      </c>
    </row>
    <row r="172" spans="7:21" x14ac:dyDescent="0.3">
      <c r="G172" s="26">
        <v>7273</v>
      </c>
      <c r="H172" s="26">
        <v>1.6</v>
      </c>
      <c r="I172" s="57">
        <v>2.6</v>
      </c>
      <c r="J172" s="29">
        <v>36</v>
      </c>
      <c r="K172" s="29">
        <f t="shared" si="14"/>
        <v>1.4400000000000001E-2</v>
      </c>
      <c r="L172" s="45">
        <f t="shared" si="10"/>
        <v>9762387.3633885775</v>
      </c>
      <c r="M172" s="45">
        <f t="shared" si="11"/>
        <v>140578.37803279553</v>
      </c>
      <c r="O172" s="12" t="s">
        <v>56</v>
      </c>
      <c r="P172" s="3" t="s">
        <v>71</v>
      </c>
      <c r="Q172" s="3">
        <f t="shared" si="12"/>
        <v>7273</v>
      </c>
      <c r="R172" s="3" t="s">
        <v>71</v>
      </c>
      <c r="S172" s="2" t="s">
        <v>73</v>
      </c>
      <c r="T172" s="2" t="s">
        <v>71</v>
      </c>
      <c r="U172" s="15">
        <f t="shared" si="13"/>
        <v>140578.37803279553</v>
      </c>
    </row>
    <row r="173" spans="7:21" x14ac:dyDescent="0.3">
      <c r="G173" s="26">
        <v>7274</v>
      </c>
      <c r="H173" s="26">
        <v>2</v>
      </c>
      <c r="I173" s="57">
        <v>2.6</v>
      </c>
      <c r="J173" s="29">
        <v>36</v>
      </c>
      <c r="K173" s="29">
        <f t="shared" si="14"/>
        <v>1.4399999999999998E-2</v>
      </c>
      <c r="L173" s="45">
        <f t="shared" si="10"/>
        <v>12202984.204235721</v>
      </c>
      <c r="M173" s="45">
        <f t="shared" si="11"/>
        <v>175722.97254099435</v>
      </c>
      <c r="O173" s="12" t="s">
        <v>56</v>
      </c>
      <c r="P173" s="3" t="s">
        <v>71</v>
      </c>
      <c r="Q173" s="3">
        <f t="shared" si="12"/>
        <v>7274</v>
      </c>
      <c r="R173" s="3" t="s">
        <v>71</v>
      </c>
      <c r="S173" s="2" t="s">
        <v>73</v>
      </c>
      <c r="T173" s="2" t="s">
        <v>71</v>
      </c>
      <c r="U173" s="15">
        <f t="shared" si="13"/>
        <v>175722.97254099435</v>
      </c>
    </row>
    <row r="174" spans="7:21" x14ac:dyDescent="0.3">
      <c r="G174" s="26">
        <v>7275</v>
      </c>
      <c r="H174" s="26">
        <v>2.4</v>
      </c>
      <c r="I174" s="57">
        <v>2.6</v>
      </c>
      <c r="J174" s="29">
        <v>36</v>
      </c>
      <c r="K174" s="29">
        <f t="shared" si="14"/>
        <v>1.4399999999999998E-2</v>
      </c>
      <c r="L174" s="45">
        <f t="shared" si="10"/>
        <v>14643581.045082865</v>
      </c>
      <c r="M174" s="45">
        <f t="shared" si="11"/>
        <v>210867.56704919323</v>
      </c>
      <c r="O174" s="12" t="s">
        <v>56</v>
      </c>
      <c r="P174" s="3" t="s">
        <v>71</v>
      </c>
      <c r="Q174" s="3">
        <f t="shared" si="12"/>
        <v>7275</v>
      </c>
      <c r="R174" s="3" t="s">
        <v>71</v>
      </c>
      <c r="S174" s="2" t="s">
        <v>73</v>
      </c>
      <c r="T174" s="2" t="s">
        <v>71</v>
      </c>
      <c r="U174" s="15">
        <f t="shared" si="13"/>
        <v>210867.56704919323</v>
      </c>
    </row>
    <row r="175" spans="7:21" x14ac:dyDescent="0.3">
      <c r="G175" s="26">
        <v>7276</v>
      </c>
      <c r="H175" s="26">
        <v>2.8</v>
      </c>
      <c r="I175" s="57">
        <v>2.6</v>
      </c>
      <c r="J175" s="29">
        <v>36</v>
      </c>
      <c r="K175" s="29">
        <f t="shared" si="14"/>
        <v>1.4400000000000007E-2</v>
      </c>
      <c r="L175" s="45">
        <f t="shared" si="10"/>
        <v>17084177.885930009</v>
      </c>
      <c r="M175" s="45">
        <f t="shared" si="11"/>
        <v>246012.16155739225</v>
      </c>
      <c r="O175" s="12" t="s">
        <v>56</v>
      </c>
      <c r="P175" s="3" t="s">
        <v>71</v>
      </c>
      <c r="Q175" s="3">
        <f t="shared" si="12"/>
        <v>7276</v>
      </c>
      <c r="R175" s="3" t="s">
        <v>71</v>
      </c>
      <c r="S175" s="2" t="s">
        <v>73</v>
      </c>
      <c r="T175" s="2" t="s">
        <v>71</v>
      </c>
      <c r="U175" s="15">
        <f t="shared" si="13"/>
        <v>246012.16155739225</v>
      </c>
    </row>
    <row r="176" spans="7:21" x14ac:dyDescent="0.3">
      <c r="G176" s="26">
        <v>4491</v>
      </c>
      <c r="H176" s="26">
        <v>3.2</v>
      </c>
      <c r="I176" s="57">
        <v>2.6</v>
      </c>
      <c r="J176" s="29">
        <v>36</v>
      </c>
      <c r="K176" s="29">
        <f t="shared" si="14"/>
        <v>1.4400000000000007E-2</v>
      </c>
      <c r="L176" s="45">
        <f t="shared" si="10"/>
        <v>19524774.726777155</v>
      </c>
      <c r="M176" s="45">
        <f t="shared" si="11"/>
        <v>281156.75606559118</v>
      </c>
      <c r="O176" s="12" t="s">
        <v>56</v>
      </c>
      <c r="P176" s="3" t="s">
        <v>71</v>
      </c>
      <c r="Q176" s="3">
        <f t="shared" si="12"/>
        <v>4491</v>
      </c>
      <c r="R176" s="3" t="s">
        <v>71</v>
      </c>
      <c r="S176" s="2" t="s">
        <v>73</v>
      </c>
      <c r="T176" s="2" t="s">
        <v>71</v>
      </c>
      <c r="U176" s="15">
        <f t="shared" si="13"/>
        <v>281156.75606559118</v>
      </c>
    </row>
    <row r="177" spans="7:21" x14ac:dyDescent="0.3">
      <c r="G177" s="26">
        <v>6005</v>
      </c>
      <c r="H177" s="26">
        <v>3.6</v>
      </c>
      <c r="I177" s="57">
        <v>2.6</v>
      </c>
      <c r="J177" s="29">
        <v>36</v>
      </c>
      <c r="K177" s="29">
        <f t="shared" si="14"/>
        <v>1.4399999999999998E-2</v>
      </c>
      <c r="L177" s="45">
        <f t="shared" si="10"/>
        <v>21965371.567624301</v>
      </c>
      <c r="M177" s="45">
        <f t="shared" si="11"/>
        <v>316301.35057378991</v>
      </c>
      <c r="O177" s="12" t="s">
        <v>56</v>
      </c>
      <c r="P177" s="3" t="s">
        <v>71</v>
      </c>
      <c r="Q177" s="3">
        <f t="shared" si="12"/>
        <v>6005</v>
      </c>
      <c r="R177" s="3" t="s">
        <v>71</v>
      </c>
      <c r="S177" s="2" t="s">
        <v>73</v>
      </c>
      <c r="T177" s="2" t="s">
        <v>71</v>
      </c>
      <c r="U177" s="15">
        <f t="shared" si="13"/>
        <v>316301.35057378991</v>
      </c>
    </row>
    <row r="178" spans="7:21" x14ac:dyDescent="0.3">
      <c r="G178" s="26">
        <v>6006</v>
      </c>
      <c r="H178" s="26">
        <v>4</v>
      </c>
      <c r="I178" s="57">
        <v>2.6</v>
      </c>
      <c r="J178" s="29">
        <v>36</v>
      </c>
      <c r="K178" s="29">
        <f t="shared" si="14"/>
        <v>1.4400000000000007E-2</v>
      </c>
      <c r="L178" s="45">
        <f t="shared" si="10"/>
        <v>24405968.408471443</v>
      </c>
      <c r="M178" s="45">
        <f t="shared" si="11"/>
        <v>351445.94508198893</v>
      </c>
      <c r="O178" s="12" t="s">
        <v>56</v>
      </c>
      <c r="P178" s="3" t="s">
        <v>71</v>
      </c>
      <c r="Q178" s="3">
        <f t="shared" si="12"/>
        <v>6006</v>
      </c>
      <c r="R178" s="3" t="s">
        <v>71</v>
      </c>
      <c r="S178" s="2" t="s">
        <v>73</v>
      </c>
      <c r="T178" s="2" t="s">
        <v>71</v>
      </c>
      <c r="U178" s="15">
        <f t="shared" si="13"/>
        <v>351445.94508198893</v>
      </c>
    </row>
    <row r="179" spans="7:21" x14ac:dyDescent="0.3">
      <c r="G179" s="26">
        <v>6007</v>
      </c>
      <c r="H179" s="26">
        <v>4.4000000000000004</v>
      </c>
      <c r="I179" s="57">
        <v>2.6</v>
      </c>
      <c r="J179" s="29">
        <v>36</v>
      </c>
      <c r="K179" s="29">
        <f t="shared" si="14"/>
        <v>1.4399999999999998E-2</v>
      </c>
      <c r="L179" s="45">
        <f t="shared" si="10"/>
        <v>26846565.249318589</v>
      </c>
      <c r="M179" s="45">
        <f t="shared" si="11"/>
        <v>386590.5395901876</v>
      </c>
      <c r="O179" s="12" t="s">
        <v>56</v>
      </c>
      <c r="P179" s="3" t="s">
        <v>71</v>
      </c>
      <c r="Q179" s="3">
        <f t="shared" si="12"/>
        <v>6007</v>
      </c>
      <c r="R179" s="3" t="s">
        <v>71</v>
      </c>
      <c r="S179" s="2" t="s">
        <v>73</v>
      </c>
      <c r="T179" s="2" t="s">
        <v>71</v>
      </c>
      <c r="U179" s="15">
        <f t="shared" si="13"/>
        <v>386590.5395901876</v>
      </c>
    </row>
    <row r="180" spans="7:21" x14ac:dyDescent="0.3">
      <c r="G180" s="26">
        <v>6008</v>
      </c>
      <c r="H180" s="26">
        <v>4.8</v>
      </c>
      <c r="I180" s="57">
        <v>2.6</v>
      </c>
      <c r="J180" s="29">
        <v>36</v>
      </c>
      <c r="K180" s="29">
        <f t="shared" si="14"/>
        <v>1.4399999999999998E-2</v>
      </c>
      <c r="L180" s="45">
        <f t="shared" si="10"/>
        <v>29287162.090165731</v>
      </c>
      <c r="M180" s="45">
        <f t="shared" si="11"/>
        <v>421735.13409838645</v>
      </c>
      <c r="O180" s="12" t="s">
        <v>56</v>
      </c>
      <c r="P180" s="3" t="s">
        <v>71</v>
      </c>
      <c r="Q180" s="3">
        <f t="shared" si="12"/>
        <v>6008</v>
      </c>
      <c r="R180" s="3" t="s">
        <v>71</v>
      </c>
      <c r="S180" s="2" t="s">
        <v>73</v>
      </c>
      <c r="T180" s="2" t="s">
        <v>71</v>
      </c>
      <c r="U180" s="15">
        <f t="shared" si="13"/>
        <v>421735.13409838645</v>
      </c>
    </row>
    <row r="181" spans="7:21" x14ac:dyDescent="0.3">
      <c r="G181" s="26">
        <v>6009</v>
      </c>
      <c r="H181" s="26">
        <v>5.2</v>
      </c>
      <c r="I181" s="57">
        <v>2.6</v>
      </c>
      <c r="J181" s="29">
        <v>36</v>
      </c>
      <c r="K181" s="29">
        <f t="shared" si="14"/>
        <v>1.4399999999999998E-2</v>
      </c>
      <c r="L181" s="45">
        <f t="shared" si="10"/>
        <v>31727758.931012876</v>
      </c>
      <c r="M181" s="45">
        <f t="shared" si="11"/>
        <v>456879.72860658536</v>
      </c>
      <c r="O181" s="12" t="s">
        <v>56</v>
      </c>
      <c r="P181" s="3" t="s">
        <v>71</v>
      </c>
      <c r="Q181" s="3">
        <f t="shared" si="12"/>
        <v>6009</v>
      </c>
      <c r="R181" s="3" t="s">
        <v>71</v>
      </c>
      <c r="S181" s="2" t="s">
        <v>73</v>
      </c>
      <c r="T181" s="2" t="s">
        <v>71</v>
      </c>
      <c r="U181" s="15">
        <f t="shared" si="13"/>
        <v>456879.72860658536</v>
      </c>
    </row>
    <row r="182" spans="7:21" x14ac:dyDescent="0.3">
      <c r="G182" s="26">
        <v>6010</v>
      </c>
      <c r="H182" s="26">
        <v>5.6</v>
      </c>
      <c r="I182" s="57">
        <v>2.6</v>
      </c>
      <c r="J182" s="29">
        <v>36</v>
      </c>
      <c r="K182" s="29">
        <f t="shared" si="14"/>
        <v>1.4399999999999998E-2</v>
      </c>
      <c r="L182" s="45">
        <f t="shared" si="10"/>
        <v>34168355.771860018</v>
      </c>
      <c r="M182" s="45">
        <f t="shared" si="11"/>
        <v>492024.3231147842</v>
      </c>
      <c r="O182" s="12" t="s">
        <v>56</v>
      </c>
      <c r="P182" s="3" t="s">
        <v>71</v>
      </c>
      <c r="Q182" s="3">
        <f t="shared" si="12"/>
        <v>6010</v>
      </c>
      <c r="R182" s="3" t="s">
        <v>71</v>
      </c>
      <c r="S182" s="2" t="s">
        <v>73</v>
      </c>
      <c r="T182" s="2" t="s">
        <v>71</v>
      </c>
      <c r="U182" s="15">
        <f t="shared" si="13"/>
        <v>492024.3231147842</v>
      </c>
    </row>
    <row r="183" spans="7:21" x14ac:dyDescent="0.3">
      <c r="G183" s="26">
        <v>6011</v>
      </c>
      <c r="H183" s="26">
        <v>6</v>
      </c>
      <c r="I183" s="57">
        <v>2.6</v>
      </c>
      <c r="J183" s="29">
        <v>36</v>
      </c>
      <c r="K183" s="29">
        <f t="shared" si="14"/>
        <v>1.4400000000000013E-2</v>
      </c>
      <c r="L183" s="45">
        <f t="shared" si="10"/>
        <v>36608952.612707168</v>
      </c>
      <c r="M183" s="45">
        <f t="shared" si="11"/>
        <v>527168.91762298369</v>
      </c>
      <c r="O183" s="12" t="s">
        <v>56</v>
      </c>
      <c r="P183" s="3" t="s">
        <v>71</v>
      </c>
      <c r="Q183" s="3">
        <f t="shared" si="12"/>
        <v>6011</v>
      </c>
      <c r="R183" s="3" t="s">
        <v>71</v>
      </c>
      <c r="S183" s="2" t="s">
        <v>73</v>
      </c>
      <c r="T183" s="2" t="s">
        <v>71</v>
      </c>
      <c r="U183" s="15">
        <f t="shared" si="13"/>
        <v>527168.91762298369</v>
      </c>
    </row>
    <row r="184" spans="7:21" x14ac:dyDescent="0.3">
      <c r="G184" s="26">
        <v>4553</v>
      </c>
      <c r="H184" s="26">
        <v>6.4</v>
      </c>
      <c r="I184" s="57">
        <v>2.6</v>
      </c>
      <c r="J184" s="29">
        <v>36</v>
      </c>
      <c r="K184" s="29">
        <f t="shared" si="14"/>
        <v>1.4625000000000001E-2</v>
      </c>
      <c r="L184" s="45">
        <f t="shared" si="10"/>
        <v>39049549.45355431</v>
      </c>
      <c r="M184" s="45">
        <f t="shared" si="11"/>
        <v>571099.66075823177</v>
      </c>
      <c r="O184" s="12" t="s">
        <v>56</v>
      </c>
      <c r="P184" s="3" t="s">
        <v>71</v>
      </c>
      <c r="Q184" s="3">
        <f t="shared" si="12"/>
        <v>4553</v>
      </c>
      <c r="R184" s="3" t="s">
        <v>71</v>
      </c>
      <c r="S184" s="2" t="s">
        <v>73</v>
      </c>
      <c r="T184" s="2" t="s">
        <v>71</v>
      </c>
      <c r="U184" s="15">
        <f t="shared" si="13"/>
        <v>571099.66075823177</v>
      </c>
    </row>
    <row r="185" spans="7:21" x14ac:dyDescent="0.3">
      <c r="G185" s="26">
        <v>6062</v>
      </c>
      <c r="H185" s="26">
        <v>6.8125</v>
      </c>
      <c r="I185" s="57">
        <v>2.6</v>
      </c>
      <c r="J185" s="29">
        <v>36</v>
      </c>
      <c r="K185" s="29">
        <f t="shared" si="14"/>
        <v>1.4849999999999988E-2</v>
      </c>
      <c r="L185" s="45">
        <f t="shared" si="10"/>
        <v>41566414.945677929</v>
      </c>
      <c r="M185" s="45">
        <f t="shared" si="11"/>
        <v>617261.26194331679</v>
      </c>
      <c r="O185" s="12" t="s">
        <v>56</v>
      </c>
      <c r="P185" s="3" t="s">
        <v>71</v>
      </c>
      <c r="Q185" s="3">
        <f t="shared" si="12"/>
        <v>6062</v>
      </c>
      <c r="R185" s="3" t="s">
        <v>71</v>
      </c>
      <c r="S185" s="2" t="s">
        <v>73</v>
      </c>
      <c r="T185" s="2" t="s">
        <v>71</v>
      </c>
      <c r="U185" s="15">
        <f t="shared" si="13"/>
        <v>617261.26194331679</v>
      </c>
    </row>
    <row r="186" spans="7:21" x14ac:dyDescent="0.3">
      <c r="G186" s="26">
        <v>6063</v>
      </c>
      <c r="H186" s="26">
        <v>7.2249999999999996</v>
      </c>
      <c r="I186" s="57">
        <v>2.6</v>
      </c>
      <c r="J186" s="29">
        <v>36</v>
      </c>
      <c r="K186" s="29">
        <f t="shared" si="14"/>
        <v>1.4850000000000004E-2</v>
      </c>
      <c r="L186" s="45">
        <f t="shared" si="10"/>
        <v>44083280.43780154</v>
      </c>
      <c r="M186" s="45">
        <f t="shared" si="11"/>
        <v>654636.71450135298</v>
      </c>
      <c r="O186" s="12" t="s">
        <v>56</v>
      </c>
      <c r="P186" s="3" t="s">
        <v>71</v>
      </c>
      <c r="Q186" s="3">
        <f t="shared" si="12"/>
        <v>6063</v>
      </c>
      <c r="R186" s="3" t="s">
        <v>71</v>
      </c>
      <c r="S186" s="2" t="s">
        <v>73</v>
      </c>
      <c r="T186" s="2" t="s">
        <v>71</v>
      </c>
      <c r="U186" s="15">
        <f t="shared" si="13"/>
        <v>654636.71450135298</v>
      </c>
    </row>
    <row r="187" spans="7:21" x14ac:dyDescent="0.3">
      <c r="G187" s="26">
        <v>6064</v>
      </c>
      <c r="H187" s="26">
        <v>7.6375000000000002</v>
      </c>
      <c r="I187" s="57">
        <v>2.6</v>
      </c>
      <c r="J187" s="29">
        <v>36</v>
      </c>
      <c r="K187" s="29">
        <f t="shared" si="14"/>
        <v>1.4850000000000019E-2</v>
      </c>
      <c r="L187" s="45">
        <f t="shared" si="10"/>
        <v>46600145.929925159</v>
      </c>
      <c r="M187" s="45">
        <f t="shared" si="11"/>
        <v>692012.16705938953</v>
      </c>
      <c r="O187" s="12" t="s">
        <v>56</v>
      </c>
      <c r="P187" s="3" t="s">
        <v>71</v>
      </c>
      <c r="Q187" s="3">
        <f t="shared" si="12"/>
        <v>6064</v>
      </c>
      <c r="R187" s="3" t="s">
        <v>71</v>
      </c>
      <c r="S187" s="2" t="s">
        <v>73</v>
      </c>
      <c r="T187" s="2" t="s">
        <v>71</v>
      </c>
      <c r="U187" s="15">
        <f t="shared" si="13"/>
        <v>692012.16705938953</v>
      </c>
    </row>
    <row r="188" spans="7:21" x14ac:dyDescent="0.3">
      <c r="G188" s="26">
        <v>6065</v>
      </c>
      <c r="H188" s="26">
        <v>8.0500000000000007</v>
      </c>
      <c r="I188" s="57">
        <v>2.6</v>
      </c>
      <c r="J188" s="29">
        <v>36</v>
      </c>
      <c r="K188" s="29">
        <f t="shared" si="14"/>
        <v>1.4850000000000004E-2</v>
      </c>
      <c r="L188" s="45">
        <f t="shared" si="10"/>
        <v>49117011.422048785</v>
      </c>
      <c r="M188" s="45">
        <f t="shared" si="11"/>
        <v>729387.61961742467</v>
      </c>
      <c r="O188" s="12" t="s">
        <v>56</v>
      </c>
      <c r="P188" s="3" t="s">
        <v>71</v>
      </c>
      <c r="Q188" s="3">
        <f t="shared" si="12"/>
        <v>6065</v>
      </c>
      <c r="R188" s="3" t="s">
        <v>71</v>
      </c>
      <c r="S188" s="2" t="s">
        <v>73</v>
      </c>
      <c r="T188" s="2" t="s">
        <v>71</v>
      </c>
      <c r="U188" s="15">
        <f t="shared" si="13"/>
        <v>729387.61961742467</v>
      </c>
    </row>
    <row r="189" spans="7:21" x14ac:dyDescent="0.3">
      <c r="G189" s="26">
        <v>6066</v>
      </c>
      <c r="H189" s="26">
        <v>8.4625000000000004</v>
      </c>
      <c r="I189" s="57">
        <v>2.6</v>
      </c>
      <c r="J189" s="29">
        <v>36</v>
      </c>
      <c r="K189" s="29">
        <f t="shared" si="14"/>
        <v>1.4849999999999988E-2</v>
      </c>
      <c r="L189" s="45">
        <f t="shared" si="10"/>
        <v>51633876.914172396</v>
      </c>
      <c r="M189" s="45">
        <f t="shared" si="11"/>
        <v>766763.07217545947</v>
      </c>
      <c r="O189" s="12" t="s">
        <v>56</v>
      </c>
      <c r="P189" s="3" t="s">
        <v>71</v>
      </c>
      <c r="Q189" s="3">
        <f t="shared" si="12"/>
        <v>6066</v>
      </c>
      <c r="R189" s="3" t="s">
        <v>71</v>
      </c>
      <c r="S189" s="2" t="s">
        <v>73</v>
      </c>
      <c r="T189" s="2" t="s">
        <v>71</v>
      </c>
      <c r="U189" s="15">
        <f t="shared" si="13"/>
        <v>766763.07217545947</v>
      </c>
    </row>
    <row r="190" spans="7:21" x14ac:dyDescent="0.3">
      <c r="G190" s="26">
        <v>6067</v>
      </c>
      <c r="H190" s="26">
        <v>8.875</v>
      </c>
      <c r="I190" s="57">
        <v>2.6</v>
      </c>
      <c r="J190" s="29">
        <v>36</v>
      </c>
      <c r="K190" s="29">
        <f t="shared" si="14"/>
        <v>1.4849999999999988E-2</v>
      </c>
      <c r="L190" s="45">
        <f t="shared" si="10"/>
        <v>54150742.406296015</v>
      </c>
      <c r="M190" s="45">
        <f t="shared" si="11"/>
        <v>804138.5247334952</v>
      </c>
      <c r="O190" s="12" t="s">
        <v>56</v>
      </c>
      <c r="P190" s="3" t="s">
        <v>71</v>
      </c>
      <c r="Q190" s="3">
        <f t="shared" si="12"/>
        <v>6067</v>
      </c>
      <c r="R190" s="3" t="s">
        <v>71</v>
      </c>
      <c r="S190" s="2" t="s">
        <v>73</v>
      </c>
      <c r="T190" s="2" t="s">
        <v>71</v>
      </c>
      <c r="U190" s="15">
        <f t="shared" si="13"/>
        <v>804138.5247334952</v>
      </c>
    </row>
    <row r="191" spans="7:21" x14ac:dyDescent="0.3">
      <c r="G191" s="26">
        <v>6068</v>
      </c>
      <c r="H191" s="26">
        <v>9.2874999999999996</v>
      </c>
      <c r="I191" s="57">
        <v>2.6</v>
      </c>
      <c r="J191" s="29">
        <v>36</v>
      </c>
      <c r="K191" s="29">
        <f t="shared" si="14"/>
        <v>1.4849999999999988E-2</v>
      </c>
      <c r="L191" s="45">
        <f t="shared" si="10"/>
        <v>56667607.898419626</v>
      </c>
      <c r="M191" s="45">
        <f t="shared" si="11"/>
        <v>841513.97729153081</v>
      </c>
      <c r="O191" s="12" t="s">
        <v>56</v>
      </c>
      <c r="P191" s="3" t="s">
        <v>71</v>
      </c>
      <c r="Q191" s="3">
        <f t="shared" si="12"/>
        <v>6068</v>
      </c>
      <c r="R191" s="3" t="s">
        <v>71</v>
      </c>
      <c r="S191" s="2" t="s">
        <v>73</v>
      </c>
      <c r="T191" s="2" t="s">
        <v>71</v>
      </c>
      <c r="U191" s="15">
        <f t="shared" si="13"/>
        <v>841513.97729153081</v>
      </c>
    </row>
    <row r="192" spans="7:21" x14ac:dyDescent="0.3">
      <c r="G192" s="26">
        <v>4615</v>
      </c>
      <c r="H192" s="26">
        <v>9.6999999999999993</v>
      </c>
      <c r="I192" s="57">
        <v>2.6</v>
      </c>
      <c r="J192" s="29">
        <v>36</v>
      </c>
      <c r="K192" s="29">
        <f t="shared" si="14"/>
        <v>1.4625000000000001E-2</v>
      </c>
      <c r="L192" s="45">
        <f t="shared" si="10"/>
        <v>59184473.390543245</v>
      </c>
      <c r="M192" s="45">
        <f t="shared" si="11"/>
        <v>865572.92333669495</v>
      </c>
      <c r="O192" s="12" t="s">
        <v>56</v>
      </c>
      <c r="P192" s="3" t="s">
        <v>71</v>
      </c>
      <c r="Q192" s="3">
        <f t="shared" si="12"/>
        <v>4615</v>
      </c>
      <c r="R192" s="3" t="s">
        <v>71</v>
      </c>
      <c r="S192" s="2" t="s">
        <v>73</v>
      </c>
      <c r="T192" s="2" t="s">
        <v>71</v>
      </c>
      <c r="U192" s="15">
        <f t="shared" si="13"/>
        <v>865572.92333669495</v>
      </c>
    </row>
    <row r="193" spans="7:21" x14ac:dyDescent="0.3">
      <c r="G193" s="26">
        <v>6119</v>
      </c>
      <c r="H193" s="26">
        <v>10.1</v>
      </c>
      <c r="I193" s="57">
        <v>2.6</v>
      </c>
      <c r="J193" s="29">
        <v>36</v>
      </c>
      <c r="K193" s="29">
        <f t="shared" si="14"/>
        <v>1.4400000000000013E-2</v>
      </c>
      <c r="L193" s="45">
        <f t="shared" si="10"/>
        <v>61625070.231390394</v>
      </c>
      <c r="M193" s="45">
        <f t="shared" si="11"/>
        <v>887401.01133202249</v>
      </c>
      <c r="O193" s="12" t="s">
        <v>56</v>
      </c>
      <c r="P193" s="3" t="s">
        <v>71</v>
      </c>
      <c r="Q193" s="3">
        <f t="shared" si="12"/>
        <v>6119</v>
      </c>
      <c r="R193" s="3" t="s">
        <v>71</v>
      </c>
      <c r="S193" s="2" t="s">
        <v>73</v>
      </c>
      <c r="T193" s="2" t="s">
        <v>71</v>
      </c>
      <c r="U193" s="15">
        <f t="shared" si="13"/>
        <v>887401.01133202249</v>
      </c>
    </row>
    <row r="194" spans="7:21" x14ac:dyDescent="0.3">
      <c r="G194" s="26">
        <v>6120</v>
      </c>
      <c r="H194" s="26">
        <v>10.5</v>
      </c>
      <c r="I194" s="57">
        <v>2.6</v>
      </c>
      <c r="J194" s="29">
        <v>36</v>
      </c>
      <c r="K194" s="29">
        <f t="shared" si="14"/>
        <v>1.4400000000000013E-2</v>
      </c>
      <c r="L194" s="45">
        <f t="shared" si="10"/>
        <v>64065667.072237536</v>
      </c>
      <c r="M194" s="45">
        <f t="shared" si="11"/>
        <v>922545.6058402214</v>
      </c>
      <c r="O194" s="12" t="s">
        <v>56</v>
      </c>
      <c r="P194" s="3" t="s">
        <v>71</v>
      </c>
      <c r="Q194" s="3">
        <f t="shared" si="12"/>
        <v>6120</v>
      </c>
      <c r="R194" s="3" t="s">
        <v>71</v>
      </c>
      <c r="S194" s="2" t="s">
        <v>73</v>
      </c>
      <c r="T194" s="2" t="s">
        <v>71</v>
      </c>
      <c r="U194" s="15">
        <f t="shared" si="13"/>
        <v>922545.6058402214</v>
      </c>
    </row>
    <row r="195" spans="7:21" x14ac:dyDescent="0.3">
      <c r="G195" s="26">
        <v>6121</v>
      </c>
      <c r="H195" s="26">
        <v>10.9</v>
      </c>
      <c r="I195" s="57">
        <v>2.6</v>
      </c>
      <c r="J195" s="29">
        <v>36</v>
      </c>
      <c r="K195" s="29">
        <f t="shared" si="14"/>
        <v>1.4400000000000013E-2</v>
      </c>
      <c r="L195" s="45">
        <f t="shared" si="10"/>
        <v>66506263.913084686</v>
      </c>
      <c r="M195" s="45">
        <f t="shared" si="11"/>
        <v>957690.20034842042</v>
      </c>
      <c r="O195" s="12" t="s">
        <v>56</v>
      </c>
      <c r="P195" s="3" t="s">
        <v>71</v>
      </c>
      <c r="Q195" s="3">
        <f t="shared" si="12"/>
        <v>6121</v>
      </c>
      <c r="R195" s="3" t="s">
        <v>71</v>
      </c>
      <c r="S195" s="2" t="s">
        <v>73</v>
      </c>
      <c r="T195" s="2" t="s">
        <v>71</v>
      </c>
      <c r="U195" s="15">
        <f t="shared" si="13"/>
        <v>957690.20034842042</v>
      </c>
    </row>
    <row r="196" spans="7:21" x14ac:dyDescent="0.3">
      <c r="G196" s="26">
        <v>6122</v>
      </c>
      <c r="H196" s="26">
        <v>11.3</v>
      </c>
      <c r="I196" s="57">
        <v>2.6</v>
      </c>
      <c r="J196" s="29">
        <v>36</v>
      </c>
      <c r="K196" s="29">
        <f t="shared" si="14"/>
        <v>1.4399999999999981E-2</v>
      </c>
      <c r="L196" s="45">
        <f t="shared" ref="L196:L259" si="15">$D$14*10^3/($C$19*10^-12)*($H196-$C$18)</f>
        <v>68946860.753931835</v>
      </c>
      <c r="M196" s="45">
        <f t="shared" ref="M196:M259" si="16">$K196*$L196</f>
        <v>992834.79485661711</v>
      </c>
      <c r="O196" s="12" t="s">
        <v>56</v>
      </c>
      <c r="P196" s="3" t="s">
        <v>71</v>
      </c>
      <c r="Q196" s="3">
        <f t="shared" ref="Q196:Q259" si="17">$G196</f>
        <v>6122</v>
      </c>
      <c r="R196" s="3" t="s">
        <v>71</v>
      </c>
      <c r="S196" s="2" t="s">
        <v>73</v>
      </c>
      <c r="T196" s="2" t="s">
        <v>71</v>
      </c>
      <c r="U196" s="15">
        <f t="shared" ref="U196:U259" si="18">$M196</f>
        <v>992834.79485661711</v>
      </c>
    </row>
    <row r="197" spans="7:21" x14ac:dyDescent="0.3">
      <c r="G197" s="26">
        <v>6123</v>
      </c>
      <c r="H197" s="26">
        <v>11.7</v>
      </c>
      <c r="I197" s="57">
        <v>2.6</v>
      </c>
      <c r="J197" s="29">
        <v>36</v>
      </c>
      <c r="K197" s="29">
        <f t="shared" ref="K197:K224" si="19">IF(AND(H197&gt;H196,H198&gt;H197),(H198-H196)/2*J197*10^-3,0)</f>
        <v>1.4399999999999981E-2</v>
      </c>
      <c r="L197" s="45">
        <f t="shared" si="15"/>
        <v>71387457.59477897</v>
      </c>
      <c r="M197" s="45">
        <f t="shared" si="16"/>
        <v>1027979.3893648158</v>
      </c>
      <c r="O197" s="12" t="s">
        <v>56</v>
      </c>
      <c r="P197" s="3" t="s">
        <v>71</v>
      </c>
      <c r="Q197" s="3">
        <f t="shared" si="17"/>
        <v>6123</v>
      </c>
      <c r="R197" s="3" t="s">
        <v>71</v>
      </c>
      <c r="S197" s="2" t="s">
        <v>73</v>
      </c>
      <c r="T197" s="2" t="s">
        <v>71</v>
      </c>
      <c r="U197" s="15">
        <f t="shared" si="18"/>
        <v>1027979.3893648158</v>
      </c>
    </row>
    <row r="198" spans="7:21" x14ac:dyDescent="0.3">
      <c r="G198" s="26">
        <v>6124</v>
      </c>
      <c r="H198" s="26">
        <v>12.1</v>
      </c>
      <c r="I198" s="57">
        <v>2.6</v>
      </c>
      <c r="J198" s="29">
        <v>36</v>
      </c>
      <c r="K198" s="29">
        <f t="shared" si="19"/>
        <v>1.4400000000000013E-2</v>
      </c>
      <c r="L198" s="45">
        <f t="shared" si="15"/>
        <v>73828054.435626119</v>
      </c>
      <c r="M198" s="45">
        <f t="shared" si="16"/>
        <v>1063123.9838730171</v>
      </c>
      <c r="O198" s="12" t="s">
        <v>56</v>
      </c>
      <c r="P198" s="3" t="s">
        <v>71</v>
      </c>
      <c r="Q198" s="3">
        <f t="shared" si="17"/>
        <v>6124</v>
      </c>
      <c r="R198" s="3" t="s">
        <v>71</v>
      </c>
      <c r="S198" s="2" t="s">
        <v>73</v>
      </c>
      <c r="T198" s="2" t="s">
        <v>71</v>
      </c>
      <c r="U198" s="15">
        <f t="shared" si="18"/>
        <v>1063123.9838730171</v>
      </c>
    </row>
    <row r="199" spans="7:21" x14ac:dyDescent="0.3">
      <c r="G199" s="26">
        <v>6125</v>
      </c>
      <c r="H199" s="26">
        <v>12.5</v>
      </c>
      <c r="I199" s="57">
        <v>2.6</v>
      </c>
      <c r="J199" s="29">
        <v>36</v>
      </c>
      <c r="K199" s="29">
        <f t="shared" si="19"/>
        <v>1.4400000000000013E-2</v>
      </c>
      <c r="L199" s="45">
        <f t="shared" si="15"/>
        <v>76268651.276473254</v>
      </c>
      <c r="M199" s="45">
        <f t="shared" si="16"/>
        <v>1098268.5783812159</v>
      </c>
      <c r="O199" s="12" t="s">
        <v>56</v>
      </c>
      <c r="P199" s="3" t="s">
        <v>71</v>
      </c>
      <c r="Q199" s="3">
        <f t="shared" si="17"/>
        <v>6125</v>
      </c>
      <c r="R199" s="3" t="s">
        <v>71</v>
      </c>
      <c r="S199" s="2" t="s">
        <v>73</v>
      </c>
      <c r="T199" s="2" t="s">
        <v>71</v>
      </c>
      <c r="U199" s="15">
        <f t="shared" si="18"/>
        <v>1098268.5783812159</v>
      </c>
    </row>
    <row r="200" spans="7:21" x14ac:dyDescent="0.3">
      <c r="G200" s="26">
        <v>4677</v>
      </c>
      <c r="H200" s="26">
        <v>12.9</v>
      </c>
      <c r="I200" s="57">
        <v>2.6</v>
      </c>
      <c r="J200" s="29">
        <v>36</v>
      </c>
      <c r="K200" s="29">
        <f t="shared" si="19"/>
        <v>1.4400000000000013E-2</v>
      </c>
      <c r="L200" s="45">
        <f t="shared" si="15"/>
        <v>78709248.117320403</v>
      </c>
      <c r="M200" s="45">
        <f t="shared" si="16"/>
        <v>1133413.1728894149</v>
      </c>
      <c r="O200" s="12" t="s">
        <v>56</v>
      </c>
      <c r="P200" s="3" t="s">
        <v>71</v>
      </c>
      <c r="Q200" s="3">
        <f t="shared" si="17"/>
        <v>4677</v>
      </c>
      <c r="R200" s="3" t="s">
        <v>71</v>
      </c>
      <c r="S200" s="2" t="s">
        <v>73</v>
      </c>
      <c r="T200" s="2" t="s">
        <v>71</v>
      </c>
      <c r="U200" s="15">
        <f t="shared" si="18"/>
        <v>1133413.1728894149</v>
      </c>
    </row>
    <row r="201" spans="7:21" x14ac:dyDescent="0.3">
      <c r="G201" s="26">
        <v>6176</v>
      </c>
      <c r="H201" s="26">
        <v>13.3</v>
      </c>
      <c r="I201" s="57">
        <v>2.6</v>
      </c>
      <c r="J201" s="29">
        <v>36</v>
      </c>
      <c r="K201" s="29">
        <f t="shared" si="19"/>
        <v>1.4399999999999981E-2</v>
      </c>
      <c r="L201" s="45">
        <f t="shared" si="15"/>
        <v>81149844.958167553</v>
      </c>
      <c r="M201" s="45">
        <f t="shared" si="16"/>
        <v>1168557.7673976112</v>
      </c>
      <c r="O201" s="12" t="s">
        <v>56</v>
      </c>
      <c r="P201" s="3" t="s">
        <v>71</v>
      </c>
      <c r="Q201" s="3">
        <f t="shared" si="17"/>
        <v>6176</v>
      </c>
      <c r="R201" s="3" t="s">
        <v>71</v>
      </c>
      <c r="S201" s="2" t="s">
        <v>73</v>
      </c>
      <c r="T201" s="2" t="s">
        <v>71</v>
      </c>
      <c r="U201" s="15">
        <f t="shared" si="18"/>
        <v>1168557.7673976112</v>
      </c>
    </row>
    <row r="202" spans="7:21" x14ac:dyDescent="0.3">
      <c r="G202" s="26">
        <v>6177</v>
      </c>
      <c r="H202" s="26">
        <v>13.7</v>
      </c>
      <c r="I202" s="57">
        <v>2.6</v>
      </c>
      <c r="J202" s="29">
        <v>36</v>
      </c>
      <c r="K202" s="29">
        <f t="shared" si="19"/>
        <v>1.4399999999999981E-2</v>
      </c>
      <c r="L202" s="45">
        <f t="shared" si="15"/>
        <v>83590441.799014688</v>
      </c>
      <c r="M202" s="45">
        <f t="shared" si="16"/>
        <v>1203702.36190581</v>
      </c>
      <c r="O202" s="12" t="s">
        <v>56</v>
      </c>
      <c r="P202" s="3" t="s">
        <v>71</v>
      </c>
      <c r="Q202" s="3">
        <f t="shared" si="17"/>
        <v>6177</v>
      </c>
      <c r="R202" s="3" t="s">
        <v>71</v>
      </c>
      <c r="S202" s="2" t="s">
        <v>73</v>
      </c>
      <c r="T202" s="2" t="s">
        <v>71</v>
      </c>
      <c r="U202" s="15">
        <f t="shared" si="18"/>
        <v>1203702.36190581</v>
      </c>
    </row>
    <row r="203" spans="7:21" x14ac:dyDescent="0.3">
      <c r="G203" s="26">
        <v>6178</v>
      </c>
      <c r="H203" s="26">
        <v>14.1</v>
      </c>
      <c r="I203" s="57">
        <v>2.6</v>
      </c>
      <c r="J203" s="29">
        <v>36</v>
      </c>
      <c r="K203" s="29">
        <f t="shared" si="19"/>
        <v>1.4400000000000013E-2</v>
      </c>
      <c r="L203" s="45">
        <f t="shared" si="15"/>
        <v>86031038.639861837</v>
      </c>
      <c r="M203" s="45">
        <f t="shared" si="16"/>
        <v>1238846.9564140115</v>
      </c>
      <c r="O203" s="12" t="s">
        <v>56</v>
      </c>
      <c r="P203" s="3" t="s">
        <v>71</v>
      </c>
      <c r="Q203" s="3">
        <f t="shared" si="17"/>
        <v>6178</v>
      </c>
      <c r="R203" s="3" t="s">
        <v>71</v>
      </c>
      <c r="S203" s="2" t="s">
        <v>73</v>
      </c>
      <c r="T203" s="2" t="s">
        <v>71</v>
      </c>
      <c r="U203" s="15">
        <f t="shared" si="18"/>
        <v>1238846.9564140115</v>
      </c>
    </row>
    <row r="204" spans="7:21" x14ac:dyDescent="0.3">
      <c r="G204" s="26">
        <v>6179</v>
      </c>
      <c r="H204" s="26">
        <v>14.5</v>
      </c>
      <c r="I204" s="57">
        <v>2.6</v>
      </c>
      <c r="J204" s="29">
        <v>36</v>
      </c>
      <c r="K204" s="29">
        <f t="shared" si="19"/>
        <v>1.4400000000000013E-2</v>
      </c>
      <c r="L204" s="45">
        <f t="shared" si="15"/>
        <v>88471635.480708987</v>
      </c>
      <c r="M204" s="45">
        <f t="shared" si="16"/>
        <v>1273991.5509222106</v>
      </c>
      <c r="O204" s="12" t="s">
        <v>56</v>
      </c>
      <c r="P204" s="3" t="s">
        <v>71</v>
      </c>
      <c r="Q204" s="3">
        <f t="shared" si="17"/>
        <v>6179</v>
      </c>
      <c r="R204" s="3" t="s">
        <v>71</v>
      </c>
      <c r="S204" s="2" t="s">
        <v>73</v>
      </c>
      <c r="T204" s="2" t="s">
        <v>71</v>
      </c>
      <c r="U204" s="15">
        <f t="shared" si="18"/>
        <v>1273991.5509222106</v>
      </c>
    </row>
    <row r="205" spans="7:21" x14ac:dyDescent="0.3">
      <c r="G205" s="26">
        <v>6180</v>
      </c>
      <c r="H205" s="26">
        <v>14.9</v>
      </c>
      <c r="I205" s="57">
        <v>2.6</v>
      </c>
      <c r="J205" s="29">
        <v>36</v>
      </c>
      <c r="K205" s="29">
        <f t="shared" si="19"/>
        <v>1.4400000000000013E-2</v>
      </c>
      <c r="L205" s="45">
        <f t="shared" si="15"/>
        <v>90912232.321556121</v>
      </c>
      <c r="M205" s="45">
        <f t="shared" si="16"/>
        <v>1309136.1454304093</v>
      </c>
      <c r="O205" s="12" t="s">
        <v>56</v>
      </c>
      <c r="P205" s="3" t="s">
        <v>71</v>
      </c>
      <c r="Q205" s="3">
        <f t="shared" si="17"/>
        <v>6180</v>
      </c>
      <c r="R205" s="3" t="s">
        <v>71</v>
      </c>
      <c r="S205" s="2" t="s">
        <v>73</v>
      </c>
      <c r="T205" s="2" t="s">
        <v>71</v>
      </c>
      <c r="U205" s="15">
        <f t="shared" si="18"/>
        <v>1309136.1454304093</v>
      </c>
    </row>
    <row r="206" spans="7:21" x14ac:dyDescent="0.3">
      <c r="G206" s="26">
        <v>6181</v>
      </c>
      <c r="H206" s="26">
        <v>15.3</v>
      </c>
      <c r="I206" s="57">
        <v>2.6</v>
      </c>
      <c r="J206" s="29">
        <v>36</v>
      </c>
      <c r="K206" s="29">
        <f t="shared" si="19"/>
        <v>1.4399999999999981E-2</v>
      </c>
      <c r="L206" s="45">
        <f t="shared" si="15"/>
        <v>93352829.162403271</v>
      </c>
      <c r="M206" s="45">
        <f t="shared" si="16"/>
        <v>1344280.7399386053</v>
      </c>
      <c r="O206" s="12" t="s">
        <v>56</v>
      </c>
      <c r="P206" s="3" t="s">
        <v>71</v>
      </c>
      <c r="Q206" s="3">
        <f t="shared" si="17"/>
        <v>6181</v>
      </c>
      <c r="R206" s="3" t="s">
        <v>71</v>
      </c>
      <c r="S206" s="2" t="s">
        <v>73</v>
      </c>
      <c r="T206" s="2" t="s">
        <v>71</v>
      </c>
      <c r="U206" s="15">
        <f t="shared" si="18"/>
        <v>1344280.7399386053</v>
      </c>
    </row>
    <row r="207" spans="7:21" x14ac:dyDescent="0.3">
      <c r="G207" s="26">
        <v>6182</v>
      </c>
      <c r="H207" s="26">
        <v>15.7</v>
      </c>
      <c r="I207" s="57">
        <v>2.6</v>
      </c>
      <c r="J207" s="29">
        <v>36</v>
      </c>
      <c r="K207" s="29">
        <f t="shared" si="19"/>
        <v>1.4400000000000013E-2</v>
      </c>
      <c r="L207" s="45">
        <f t="shared" si="15"/>
        <v>95793426.003250405</v>
      </c>
      <c r="M207" s="45">
        <f t="shared" si="16"/>
        <v>1379425.3344468072</v>
      </c>
      <c r="O207" s="12" t="s">
        <v>56</v>
      </c>
      <c r="P207" s="3" t="s">
        <v>71</v>
      </c>
      <c r="Q207" s="3">
        <f t="shared" si="17"/>
        <v>6182</v>
      </c>
      <c r="R207" s="3" t="s">
        <v>71</v>
      </c>
      <c r="S207" s="2" t="s">
        <v>73</v>
      </c>
      <c r="T207" s="2" t="s">
        <v>71</v>
      </c>
      <c r="U207" s="15">
        <f t="shared" si="18"/>
        <v>1379425.3344468072</v>
      </c>
    </row>
    <row r="208" spans="7:21" x14ac:dyDescent="0.3">
      <c r="G208" s="26">
        <v>4739</v>
      </c>
      <c r="H208" s="26">
        <v>16.100000000000001</v>
      </c>
      <c r="I208" s="57">
        <v>2.6</v>
      </c>
      <c r="J208" s="29">
        <v>36</v>
      </c>
      <c r="K208" s="29">
        <f t="shared" si="19"/>
        <v>1.5075000000000038E-2</v>
      </c>
      <c r="L208" s="45">
        <f t="shared" si="15"/>
        <v>98234022.84409757</v>
      </c>
      <c r="M208" s="45">
        <f t="shared" si="16"/>
        <v>1480877.8943747745</v>
      </c>
      <c r="O208" s="12" t="s">
        <v>56</v>
      </c>
      <c r="P208" s="3" t="s">
        <v>71</v>
      </c>
      <c r="Q208" s="3">
        <f t="shared" si="17"/>
        <v>4739</v>
      </c>
      <c r="R208" s="3" t="s">
        <v>71</v>
      </c>
      <c r="S208" s="2" t="s">
        <v>73</v>
      </c>
      <c r="T208" s="2" t="s">
        <v>71</v>
      </c>
      <c r="U208" s="15">
        <f t="shared" si="18"/>
        <v>1480877.8943747745</v>
      </c>
    </row>
    <row r="209" spans="5:21" x14ac:dyDescent="0.3">
      <c r="G209" s="26">
        <v>6241</v>
      </c>
      <c r="H209" s="26">
        <v>16.537500000000001</v>
      </c>
      <c r="I209" s="57">
        <v>2.598125</v>
      </c>
      <c r="J209" s="29">
        <v>36</v>
      </c>
      <c r="K209" s="29">
        <f t="shared" si="19"/>
        <v>1.575E-2</v>
      </c>
      <c r="L209" s="45">
        <f t="shared" si="15"/>
        <v>100903425.63877413</v>
      </c>
      <c r="M209" s="45">
        <f t="shared" si="16"/>
        <v>1589228.9538106925</v>
      </c>
      <c r="O209" s="12" t="s">
        <v>56</v>
      </c>
      <c r="P209" s="3" t="s">
        <v>71</v>
      </c>
      <c r="Q209" s="3">
        <f t="shared" si="17"/>
        <v>6241</v>
      </c>
      <c r="R209" s="3" t="s">
        <v>71</v>
      </c>
      <c r="S209" s="2" t="s">
        <v>73</v>
      </c>
      <c r="T209" s="2" t="s">
        <v>71</v>
      </c>
      <c r="U209" s="15">
        <f t="shared" si="18"/>
        <v>1589228.9538106925</v>
      </c>
    </row>
    <row r="210" spans="5:21" x14ac:dyDescent="0.3">
      <c r="G210" s="26">
        <v>6242</v>
      </c>
      <c r="H210" s="26">
        <v>16.975000000000001</v>
      </c>
      <c r="I210" s="57">
        <v>2.5962499999999999</v>
      </c>
      <c r="J210" s="29">
        <v>36</v>
      </c>
      <c r="K210" s="29">
        <f t="shared" si="19"/>
        <v>1.575E-2</v>
      </c>
      <c r="L210" s="45">
        <f t="shared" si="15"/>
        <v>103572828.4334507</v>
      </c>
      <c r="M210" s="45">
        <f t="shared" si="16"/>
        <v>1631272.0478268485</v>
      </c>
      <c r="O210" s="12" t="s">
        <v>56</v>
      </c>
      <c r="P210" s="3" t="s">
        <v>71</v>
      </c>
      <c r="Q210" s="3">
        <f t="shared" si="17"/>
        <v>6242</v>
      </c>
      <c r="R210" s="3" t="s">
        <v>71</v>
      </c>
      <c r="S210" s="2" t="s">
        <v>73</v>
      </c>
      <c r="T210" s="2" t="s">
        <v>71</v>
      </c>
      <c r="U210" s="15">
        <f t="shared" si="18"/>
        <v>1631272.0478268485</v>
      </c>
    </row>
    <row r="211" spans="5:21" x14ac:dyDescent="0.3">
      <c r="G211" s="26">
        <v>6243</v>
      </c>
      <c r="H211" s="26">
        <v>17.412500000000001</v>
      </c>
      <c r="I211" s="57">
        <v>2.5943749999999999</v>
      </c>
      <c r="J211" s="29">
        <v>36</v>
      </c>
      <c r="K211" s="29">
        <f t="shared" si="19"/>
        <v>1.575E-2</v>
      </c>
      <c r="L211" s="45">
        <f t="shared" si="15"/>
        <v>106242231.22812726</v>
      </c>
      <c r="M211" s="45">
        <f t="shared" si="16"/>
        <v>1673315.1418430044</v>
      </c>
      <c r="O211" s="12" t="s">
        <v>56</v>
      </c>
      <c r="P211" s="3" t="s">
        <v>71</v>
      </c>
      <c r="Q211" s="3">
        <f t="shared" si="17"/>
        <v>6243</v>
      </c>
      <c r="R211" s="3" t="s">
        <v>71</v>
      </c>
      <c r="S211" s="2" t="s">
        <v>73</v>
      </c>
      <c r="T211" s="2" t="s">
        <v>71</v>
      </c>
      <c r="U211" s="15">
        <f t="shared" si="18"/>
        <v>1673315.1418430044</v>
      </c>
    </row>
    <row r="212" spans="5:21" x14ac:dyDescent="0.3">
      <c r="G212" s="26">
        <v>6244</v>
      </c>
      <c r="H212" s="26">
        <v>17.850000000000001</v>
      </c>
      <c r="I212" s="57">
        <v>2.5924999999999998</v>
      </c>
      <c r="J212" s="29">
        <v>36</v>
      </c>
      <c r="K212" s="29">
        <f t="shared" si="19"/>
        <v>1.575E-2</v>
      </c>
      <c r="L212" s="45">
        <f t="shared" si="15"/>
        <v>108911634.02280383</v>
      </c>
      <c r="M212" s="45">
        <f t="shared" si="16"/>
        <v>1715358.2358591603</v>
      </c>
      <c r="O212" s="12" t="s">
        <v>56</v>
      </c>
      <c r="P212" s="3" t="s">
        <v>71</v>
      </c>
      <c r="Q212" s="3">
        <f t="shared" si="17"/>
        <v>6244</v>
      </c>
      <c r="R212" s="3" t="s">
        <v>71</v>
      </c>
      <c r="S212" s="2" t="s">
        <v>73</v>
      </c>
      <c r="T212" s="2" t="s">
        <v>71</v>
      </c>
      <c r="U212" s="15">
        <f t="shared" si="18"/>
        <v>1715358.2358591603</v>
      </c>
    </row>
    <row r="213" spans="5:21" x14ac:dyDescent="0.3">
      <c r="G213" s="26">
        <v>6245</v>
      </c>
      <c r="H213" s="26">
        <v>18.287500000000001</v>
      </c>
      <c r="I213" s="57">
        <v>2.5906250000000002</v>
      </c>
      <c r="J213" s="29">
        <v>36</v>
      </c>
      <c r="K213" s="29">
        <f t="shared" si="19"/>
        <v>1.575E-2</v>
      </c>
      <c r="L213" s="45">
        <f t="shared" si="15"/>
        <v>111581036.81748039</v>
      </c>
      <c r="M213" s="45">
        <f t="shared" si="16"/>
        <v>1757401.329875316</v>
      </c>
      <c r="O213" s="12" t="s">
        <v>56</v>
      </c>
      <c r="P213" s="3" t="s">
        <v>71</v>
      </c>
      <c r="Q213" s="3">
        <f t="shared" si="17"/>
        <v>6245</v>
      </c>
      <c r="R213" s="3" t="s">
        <v>71</v>
      </c>
      <c r="S213" s="2" t="s">
        <v>73</v>
      </c>
      <c r="T213" s="2" t="s">
        <v>71</v>
      </c>
      <c r="U213" s="15">
        <f t="shared" si="18"/>
        <v>1757401.329875316</v>
      </c>
    </row>
    <row r="214" spans="5:21" x14ac:dyDescent="0.3">
      <c r="G214" s="26">
        <v>6246</v>
      </c>
      <c r="H214" s="26">
        <v>18.725000000000001</v>
      </c>
      <c r="I214" s="57">
        <v>2.5887500000000001</v>
      </c>
      <c r="J214" s="29">
        <v>36</v>
      </c>
      <c r="K214" s="29">
        <f t="shared" si="19"/>
        <v>1.575E-2</v>
      </c>
      <c r="L214" s="45">
        <f t="shared" si="15"/>
        <v>114250439.61215696</v>
      </c>
      <c r="M214" s="45">
        <f t="shared" si="16"/>
        <v>1799444.4238914722</v>
      </c>
      <c r="O214" s="12" t="s">
        <v>56</v>
      </c>
      <c r="P214" s="3" t="s">
        <v>71</v>
      </c>
      <c r="Q214" s="3">
        <f t="shared" si="17"/>
        <v>6246</v>
      </c>
      <c r="R214" s="3" t="s">
        <v>71</v>
      </c>
      <c r="S214" s="2" t="s">
        <v>73</v>
      </c>
      <c r="T214" s="2" t="s">
        <v>71</v>
      </c>
      <c r="U214" s="15">
        <f t="shared" si="18"/>
        <v>1799444.4238914722</v>
      </c>
    </row>
    <row r="215" spans="5:21" x14ac:dyDescent="0.3">
      <c r="G215" s="26">
        <v>6247</v>
      </c>
      <c r="H215" s="26">
        <v>19.162500000000001</v>
      </c>
      <c r="I215" s="57">
        <v>2.586875</v>
      </c>
      <c r="J215" s="29">
        <v>36</v>
      </c>
      <c r="K215" s="29">
        <f t="shared" si="19"/>
        <v>1.575E-2</v>
      </c>
      <c r="L215" s="45">
        <f t="shared" si="15"/>
        <v>116919842.40683351</v>
      </c>
      <c r="M215" s="45">
        <f t="shared" si="16"/>
        <v>1841487.5179076279</v>
      </c>
      <c r="O215" s="12" t="s">
        <v>56</v>
      </c>
      <c r="P215" s="3" t="s">
        <v>71</v>
      </c>
      <c r="Q215" s="3">
        <f t="shared" si="17"/>
        <v>6247</v>
      </c>
      <c r="R215" s="3" t="s">
        <v>71</v>
      </c>
      <c r="S215" s="2" t="s">
        <v>73</v>
      </c>
      <c r="T215" s="2" t="s">
        <v>71</v>
      </c>
      <c r="U215" s="15">
        <f t="shared" si="18"/>
        <v>1841487.5179076279</v>
      </c>
    </row>
    <row r="216" spans="5:21" x14ac:dyDescent="0.3">
      <c r="G216" s="26">
        <v>6248</v>
      </c>
      <c r="H216" s="26">
        <v>19.600000000000001</v>
      </c>
      <c r="I216" s="57">
        <v>2.585</v>
      </c>
      <c r="J216" s="29">
        <v>36</v>
      </c>
      <c r="K216" s="29">
        <f t="shared" si="19"/>
        <v>1.575E-2</v>
      </c>
      <c r="L216" s="45">
        <f t="shared" si="15"/>
        <v>119589245.20151007</v>
      </c>
      <c r="M216" s="45">
        <f t="shared" si="16"/>
        <v>1883530.6119237836</v>
      </c>
      <c r="O216" s="12" t="s">
        <v>56</v>
      </c>
      <c r="P216" s="3" t="s">
        <v>71</v>
      </c>
      <c r="Q216" s="3">
        <f t="shared" si="17"/>
        <v>6248</v>
      </c>
      <c r="R216" s="3" t="s">
        <v>71</v>
      </c>
      <c r="S216" s="2" t="s">
        <v>73</v>
      </c>
      <c r="T216" s="2" t="s">
        <v>71</v>
      </c>
      <c r="U216" s="15">
        <f t="shared" si="18"/>
        <v>1883530.6119237836</v>
      </c>
    </row>
    <row r="217" spans="5:21" x14ac:dyDescent="0.3">
      <c r="G217" s="26">
        <v>6249</v>
      </c>
      <c r="H217" s="26">
        <v>20.037500000000001</v>
      </c>
      <c r="I217" s="57">
        <v>2.5831249999999999</v>
      </c>
      <c r="J217" s="29">
        <v>36</v>
      </c>
      <c r="K217" s="29">
        <f t="shared" si="19"/>
        <v>1.575E-2</v>
      </c>
      <c r="L217" s="45">
        <f t="shared" si="15"/>
        <v>122258647.99618664</v>
      </c>
      <c r="M217" s="45">
        <f t="shared" si="16"/>
        <v>1925573.7059399397</v>
      </c>
      <c r="O217" s="12" t="s">
        <v>56</v>
      </c>
      <c r="P217" s="3" t="s">
        <v>71</v>
      </c>
      <c r="Q217" s="3">
        <f t="shared" si="17"/>
        <v>6249</v>
      </c>
      <c r="R217" s="3" t="s">
        <v>71</v>
      </c>
      <c r="S217" s="2" t="s">
        <v>73</v>
      </c>
      <c r="T217" s="2" t="s">
        <v>71</v>
      </c>
      <c r="U217" s="15">
        <f t="shared" si="18"/>
        <v>1925573.7059399397</v>
      </c>
    </row>
    <row r="218" spans="5:21" x14ac:dyDescent="0.3">
      <c r="G218" s="26">
        <v>6250</v>
      </c>
      <c r="H218" s="26">
        <v>20.475000000000001</v>
      </c>
      <c r="I218" s="57">
        <v>2.5812499999999998</v>
      </c>
      <c r="J218" s="29">
        <v>36</v>
      </c>
      <c r="K218" s="29">
        <f t="shared" si="19"/>
        <v>1.575E-2</v>
      </c>
      <c r="L218" s="45">
        <f t="shared" si="15"/>
        <v>124928050.7908632</v>
      </c>
      <c r="M218" s="45">
        <f t="shared" si="16"/>
        <v>1967616.7999560954</v>
      </c>
      <c r="O218" s="12" t="s">
        <v>56</v>
      </c>
      <c r="P218" s="3" t="s">
        <v>71</v>
      </c>
      <c r="Q218" s="3">
        <f t="shared" si="17"/>
        <v>6250</v>
      </c>
      <c r="R218" s="3" t="s">
        <v>71</v>
      </c>
      <c r="S218" s="2" t="s">
        <v>73</v>
      </c>
      <c r="T218" s="2" t="s">
        <v>71</v>
      </c>
      <c r="U218" s="15">
        <f t="shared" si="18"/>
        <v>1967616.7999560954</v>
      </c>
    </row>
    <row r="219" spans="5:21" x14ac:dyDescent="0.3">
      <c r="G219" s="26">
        <v>6251</v>
      </c>
      <c r="H219" s="26">
        <v>20.912500000000001</v>
      </c>
      <c r="I219" s="57">
        <v>2.5793750000000002</v>
      </c>
      <c r="J219" s="29">
        <v>36</v>
      </c>
      <c r="K219" s="29">
        <f t="shared" si="19"/>
        <v>1.575E-2</v>
      </c>
      <c r="L219" s="45">
        <f t="shared" si="15"/>
        <v>127597453.58553977</v>
      </c>
      <c r="M219" s="45">
        <f t="shared" si="16"/>
        <v>2009659.8939722513</v>
      </c>
      <c r="O219" s="12" t="s">
        <v>56</v>
      </c>
      <c r="P219" s="3" t="s">
        <v>71</v>
      </c>
      <c r="Q219" s="3">
        <f t="shared" si="17"/>
        <v>6251</v>
      </c>
      <c r="R219" s="3" t="s">
        <v>71</v>
      </c>
      <c r="S219" s="2" t="s">
        <v>73</v>
      </c>
      <c r="T219" s="2" t="s">
        <v>71</v>
      </c>
      <c r="U219" s="15">
        <f t="shared" si="18"/>
        <v>2009659.8939722513</v>
      </c>
    </row>
    <row r="220" spans="5:21" x14ac:dyDescent="0.3">
      <c r="G220" s="26">
        <v>6252</v>
      </c>
      <c r="H220" s="26">
        <v>21.35</v>
      </c>
      <c r="I220" s="57">
        <v>2.5775000000000001</v>
      </c>
      <c r="J220" s="29">
        <v>36</v>
      </c>
      <c r="K220" s="29">
        <f t="shared" si="19"/>
        <v>1.575E-2</v>
      </c>
      <c r="L220" s="45">
        <f t="shared" si="15"/>
        <v>130266856.38021633</v>
      </c>
      <c r="M220" s="45">
        <f t="shared" si="16"/>
        <v>2051702.9879884073</v>
      </c>
      <c r="O220" s="12" t="s">
        <v>56</v>
      </c>
      <c r="P220" s="3" t="s">
        <v>71</v>
      </c>
      <c r="Q220" s="3">
        <f t="shared" si="17"/>
        <v>6252</v>
      </c>
      <c r="R220" s="3" t="s">
        <v>71</v>
      </c>
      <c r="S220" s="2" t="s">
        <v>73</v>
      </c>
      <c r="T220" s="2" t="s">
        <v>71</v>
      </c>
      <c r="U220" s="15">
        <f t="shared" si="18"/>
        <v>2051702.9879884073</v>
      </c>
    </row>
    <row r="221" spans="5:21" x14ac:dyDescent="0.3">
      <c r="E221" s="3"/>
      <c r="G221" s="26">
        <v>6253</v>
      </c>
      <c r="H221" s="26">
        <v>21.787500000000001</v>
      </c>
      <c r="I221" s="57">
        <v>2.5756250000000001</v>
      </c>
      <c r="J221" s="29">
        <v>36</v>
      </c>
      <c r="K221" s="29">
        <f t="shared" si="19"/>
        <v>1.575E-2</v>
      </c>
      <c r="L221" s="45">
        <f t="shared" si="15"/>
        <v>132936259.1748929</v>
      </c>
      <c r="M221" s="45">
        <f t="shared" si="16"/>
        <v>2093746.0820045632</v>
      </c>
      <c r="O221" s="12" t="s">
        <v>56</v>
      </c>
      <c r="P221" s="3" t="s">
        <v>71</v>
      </c>
      <c r="Q221" s="3">
        <f t="shared" si="17"/>
        <v>6253</v>
      </c>
      <c r="R221" s="3" t="s">
        <v>71</v>
      </c>
      <c r="S221" s="2" t="s">
        <v>73</v>
      </c>
      <c r="T221" s="2" t="s">
        <v>71</v>
      </c>
      <c r="U221" s="15">
        <f t="shared" si="18"/>
        <v>2093746.0820045632</v>
      </c>
    </row>
    <row r="222" spans="5:21" x14ac:dyDescent="0.3">
      <c r="F222" s="27" t="s">
        <v>49</v>
      </c>
      <c r="G222" s="26">
        <v>6254</v>
      </c>
      <c r="H222" s="26">
        <v>22.225000000000001</v>
      </c>
      <c r="I222" s="57">
        <v>2.57375</v>
      </c>
      <c r="J222" s="29">
        <v>36</v>
      </c>
      <c r="K222" s="29">
        <f t="shared" si="19"/>
        <v>1.575E-2</v>
      </c>
      <c r="L222" s="45">
        <f t="shared" si="15"/>
        <v>135605661.96956947</v>
      </c>
      <c r="M222" s="45">
        <f t="shared" si="16"/>
        <v>2135789.1760207191</v>
      </c>
      <c r="O222" s="12" t="s">
        <v>56</v>
      </c>
      <c r="P222" s="3" t="s">
        <v>71</v>
      </c>
      <c r="Q222" s="3">
        <f t="shared" si="17"/>
        <v>6254</v>
      </c>
      <c r="R222" s="3" t="s">
        <v>71</v>
      </c>
      <c r="S222" s="2" t="s">
        <v>73</v>
      </c>
      <c r="T222" s="2" t="s">
        <v>71</v>
      </c>
      <c r="U222" s="15">
        <f t="shared" si="18"/>
        <v>2135789.1760207191</v>
      </c>
    </row>
    <row r="223" spans="5:21" x14ac:dyDescent="0.3">
      <c r="G223" s="26">
        <v>6255</v>
      </c>
      <c r="H223" s="26">
        <v>22.662500000000001</v>
      </c>
      <c r="I223" s="57">
        <v>2.5718749999999999</v>
      </c>
      <c r="J223" s="29">
        <v>36</v>
      </c>
      <c r="K223" s="29">
        <f t="shared" si="19"/>
        <v>1.575E-2</v>
      </c>
      <c r="L223" s="45">
        <f t="shared" si="15"/>
        <v>138275064.76424602</v>
      </c>
      <c r="M223" s="45">
        <f t="shared" si="16"/>
        <v>2177832.2700368748</v>
      </c>
      <c r="O223" s="12" t="s">
        <v>56</v>
      </c>
      <c r="P223" s="3" t="s">
        <v>71</v>
      </c>
      <c r="Q223" s="3">
        <f t="shared" si="17"/>
        <v>6255</v>
      </c>
      <c r="R223" s="3" t="s">
        <v>71</v>
      </c>
      <c r="S223" s="2" t="s">
        <v>73</v>
      </c>
      <c r="T223" s="2" t="s">
        <v>71</v>
      </c>
      <c r="U223" s="15">
        <f t="shared" si="18"/>
        <v>2177832.2700368748</v>
      </c>
    </row>
    <row r="224" spans="5:21" x14ac:dyDescent="0.3">
      <c r="G224" s="26">
        <v>4801</v>
      </c>
      <c r="H224" s="26">
        <v>23.1</v>
      </c>
      <c r="I224" s="57">
        <v>2.57</v>
      </c>
      <c r="J224" s="29">
        <v>36</v>
      </c>
      <c r="K224" s="29">
        <f t="shared" si="19"/>
        <v>0</v>
      </c>
      <c r="L224" s="45">
        <f t="shared" si="15"/>
        <v>140944467.55892259</v>
      </c>
      <c r="M224" s="45">
        <f t="shared" si="16"/>
        <v>0</v>
      </c>
      <c r="O224" s="12" t="s">
        <v>56</v>
      </c>
      <c r="P224" s="3" t="s">
        <v>71</v>
      </c>
      <c r="Q224" s="3">
        <f t="shared" si="17"/>
        <v>4801</v>
      </c>
      <c r="R224" s="3" t="s">
        <v>71</v>
      </c>
      <c r="S224" s="2" t="s">
        <v>73</v>
      </c>
      <c r="T224" s="2" t="s">
        <v>71</v>
      </c>
      <c r="U224" s="15">
        <f t="shared" si="18"/>
        <v>0</v>
      </c>
    </row>
    <row r="225" spans="7:21" x14ac:dyDescent="0.3">
      <c r="G225" s="26">
        <v>63</v>
      </c>
      <c r="H225" s="26">
        <v>-3.2</v>
      </c>
      <c r="I225" s="26">
        <v>0</v>
      </c>
      <c r="J225" s="29">
        <v>39</v>
      </c>
      <c r="K225" s="29">
        <v>0</v>
      </c>
      <c r="L225" s="45">
        <f t="shared" si="15"/>
        <v>-19524774.726777155</v>
      </c>
      <c r="M225" s="45">
        <f t="shared" si="16"/>
        <v>0</v>
      </c>
      <c r="O225" s="12" t="s">
        <v>56</v>
      </c>
      <c r="P225" s="3" t="s">
        <v>71</v>
      </c>
      <c r="Q225" s="3">
        <f t="shared" si="17"/>
        <v>63</v>
      </c>
      <c r="R225" s="3" t="s">
        <v>71</v>
      </c>
      <c r="S225" s="2" t="s">
        <v>73</v>
      </c>
      <c r="T225" s="2" t="s">
        <v>71</v>
      </c>
      <c r="U225" s="15">
        <f t="shared" si="18"/>
        <v>0</v>
      </c>
    </row>
    <row r="226" spans="7:21" x14ac:dyDescent="0.3">
      <c r="G226" s="26">
        <v>65</v>
      </c>
      <c r="H226" s="26">
        <v>-3.2</v>
      </c>
      <c r="I226" s="26">
        <v>0.433333333333</v>
      </c>
      <c r="J226" s="29">
        <v>39</v>
      </c>
      <c r="K226" s="29">
        <f>IF(AND(I226&gt;I225,I227&gt;I226),(I227-I225)/2*J226*10^-3,0)</f>
        <v>1.69000000000065E-2</v>
      </c>
      <c r="L226" s="45">
        <f t="shared" si="15"/>
        <v>-19524774.726777155</v>
      </c>
      <c r="M226" s="45">
        <f t="shared" si="16"/>
        <v>-329968.69288266083</v>
      </c>
      <c r="O226" s="12" t="s">
        <v>56</v>
      </c>
      <c r="P226" s="3" t="s">
        <v>71</v>
      </c>
      <c r="Q226" s="3">
        <f t="shared" si="17"/>
        <v>65</v>
      </c>
      <c r="R226" s="3" t="s">
        <v>71</v>
      </c>
      <c r="S226" s="2" t="s">
        <v>73</v>
      </c>
      <c r="T226" s="2" t="s">
        <v>71</v>
      </c>
      <c r="U226" s="15">
        <f t="shared" si="18"/>
        <v>-329968.69288266083</v>
      </c>
    </row>
    <row r="227" spans="7:21" x14ac:dyDescent="0.3">
      <c r="G227" s="26">
        <v>66</v>
      </c>
      <c r="H227" s="26">
        <v>-3.2</v>
      </c>
      <c r="I227" s="26">
        <v>0.86666666666699999</v>
      </c>
      <c r="J227" s="29">
        <v>39</v>
      </c>
      <c r="K227" s="29">
        <f t="shared" ref="K227:K290" si="20">IF(AND(I227&gt;I226,I228&gt;I227),(I228-I226)/2*J227*10^-3,0)</f>
        <v>1.69000000000065E-2</v>
      </c>
      <c r="L227" s="45">
        <f t="shared" si="15"/>
        <v>-19524774.726777155</v>
      </c>
      <c r="M227" s="45">
        <f t="shared" si="16"/>
        <v>-329968.69288266083</v>
      </c>
      <c r="O227" s="12" t="s">
        <v>56</v>
      </c>
      <c r="P227" s="3" t="s">
        <v>71</v>
      </c>
      <c r="Q227" s="3">
        <f t="shared" si="17"/>
        <v>66</v>
      </c>
      <c r="R227" s="3" t="s">
        <v>71</v>
      </c>
      <c r="S227" s="2" t="s">
        <v>73</v>
      </c>
      <c r="T227" s="2" t="s">
        <v>71</v>
      </c>
      <c r="U227" s="15">
        <f t="shared" si="18"/>
        <v>-329968.69288266083</v>
      </c>
    </row>
    <row r="228" spans="7:21" x14ac:dyDescent="0.3">
      <c r="G228" s="26">
        <v>67</v>
      </c>
      <c r="H228" s="26">
        <v>-3.2</v>
      </c>
      <c r="I228" s="26">
        <v>1.3</v>
      </c>
      <c r="J228" s="29">
        <v>39</v>
      </c>
      <c r="K228" s="29">
        <f t="shared" si="20"/>
        <v>1.68999999999285E-2</v>
      </c>
      <c r="L228" s="45">
        <f t="shared" si="15"/>
        <v>-19524774.726777155</v>
      </c>
      <c r="M228" s="45">
        <f t="shared" si="16"/>
        <v>-329968.69288113789</v>
      </c>
      <c r="O228" s="12" t="s">
        <v>56</v>
      </c>
      <c r="P228" s="3" t="s">
        <v>71</v>
      </c>
      <c r="Q228" s="3">
        <f t="shared" si="17"/>
        <v>67</v>
      </c>
      <c r="R228" s="3" t="s">
        <v>71</v>
      </c>
      <c r="S228" s="2" t="s">
        <v>73</v>
      </c>
      <c r="T228" s="2" t="s">
        <v>71</v>
      </c>
      <c r="U228" s="15">
        <f t="shared" si="18"/>
        <v>-329968.69288113789</v>
      </c>
    </row>
    <row r="229" spans="7:21" x14ac:dyDescent="0.3">
      <c r="G229" s="26">
        <v>68</v>
      </c>
      <c r="H229" s="26">
        <v>-3.2</v>
      </c>
      <c r="I229" s="26">
        <v>1.7333333333300001</v>
      </c>
      <c r="J229" s="29">
        <v>39</v>
      </c>
      <c r="K229" s="29">
        <f t="shared" si="20"/>
        <v>1.6900000000064995E-2</v>
      </c>
      <c r="L229" s="45">
        <f t="shared" si="15"/>
        <v>-19524774.726777155</v>
      </c>
      <c r="M229" s="45">
        <f t="shared" si="16"/>
        <v>-329968.69288380293</v>
      </c>
      <c r="O229" s="12" t="s">
        <v>56</v>
      </c>
      <c r="P229" s="3" t="s">
        <v>71</v>
      </c>
      <c r="Q229" s="3">
        <f t="shared" si="17"/>
        <v>68</v>
      </c>
      <c r="R229" s="3" t="s">
        <v>71</v>
      </c>
      <c r="S229" s="2" t="s">
        <v>73</v>
      </c>
      <c r="T229" s="2" t="s">
        <v>71</v>
      </c>
      <c r="U229" s="15">
        <f t="shared" si="18"/>
        <v>-329968.69288380293</v>
      </c>
    </row>
    <row r="230" spans="7:21" x14ac:dyDescent="0.3">
      <c r="G230" s="26">
        <v>69</v>
      </c>
      <c r="H230" s="26">
        <v>-3.2</v>
      </c>
      <c r="I230" s="26">
        <v>2.1666666666699999</v>
      </c>
      <c r="J230" s="29">
        <v>39</v>
      </c>
      <c r="K230" s="29">
        <f t="shared" si="20"/>
        <v>1.6900000000064998E-2</v>
      </c>
      <c r="L230" s="45">
        <f t="shared" si="15"/>
        <v>-19524774.726777155</v>
      </c>
      <c r="M230" s="45">
        <f t="shared" si="16"/>
        <v>-329968.69288380299</v>
      </c>
      <c r="O230" s="12" t="s">
        <v>56</v>
      </c>
      <c r="P230" s="3" t="s">
        <v>71</v>
      </c>
      <c r="Q230" s="3">
        <f t="shared" si="17"/>
        <v>69</v>
      </c>
      <c r="R230" s="3" t="s">
        <v>71</v>
      </c>
      <c r="S230" s="2" t="s">
        <v>73</v>
      </c>
      <c r="T230" s="2" t="s">
        <v>71</v>
      </c>
      <c r="U230" s="15">
        <f t="shared" si="18"/>
        <v>-329968.69288380299</v>
      </c>
    </row>
    <row r="231" spans="7:21" x14ac:dyDescent="0.3">
      <c r="G231" s="26">
        <v>64</v>
      </c>
      <c r="H231" s="26">
        <v>-3.2</v>
      </c>
      <c r="I231" s="26">
        <v>2.6</v>
      </c>
      <c r="J231" s="29">
        <v>39</v>
      </c>
      <c r="K231" s="29">
        <f t="shared" si="20"/>
        <v>0</v>
      </c>
      <c r="L231" s="45">
        <f t="shared" si="15"/>
        <v>-19524774.726777155</v>
      </c>
      <c r="M231" s="45">
        <f t="shared" si="16"/>
        <v>0</v>
      </c>
      <c r="O231" s="12" t="s">
        <v>56</v>
      </c>
      <c r="P231" s="3" t="s">
        <v>71</v>
      </c>
      <c r="Q231" s="3">
        <f t="shared" si="17"/>
        <v>64</v>
      </c>
      <c r="R231" s="3" t="s">
        <v>71</v>
      </c>
      <c r="S231" s="2" t="s">
        <v>73</v>
      </c>
      <c r="T231" s="2" t="s">
        <v>71</v>
      </c>
      <c r="U231" s="15">
        <f t="shared" si="18"/>
        <v>0</v>
      </c>
    </row>
    <row r="232" spans="7:21" x14ac:dyDescent="0.3">
      <c r="G232" s="26">
        <v>125</v>
      </c>
      <c r="H232" s="26">
        <v>-6.4</v>
      </c>
      <c r="I232" s="26">
        <v>0</v>
      </c>
      <c r="J232" s="29">
        <v>39</v>
      </c>
      <c r="K232" s="29">
        <f t="shared" si="20"/>
        <v>0</v>
      </c>
      <c r="L232" s="45">
        <f t="shared" si="15"/>
        <v>-39049549.45355431</v>
      </c>
      <c r="M232" s="45">
        <f t="shared" si="16"/>
        <v>0</v>
      </c>
      <c r="O232" s="12" t="s">
        <v>56</v>
      </c>
      <c r="P232" s="3" t="s">
        <v>71</v>
      </c>
      <c r="Q232" s="3">
        <f t="shared" si="17"/>
        <v>125</v>
      </c>
      <c r="R232" s="3" t="s">
        <v>71</v>
      </c>
      <c r="S232" s="2" t="s">
        <v>73</v>
      </c>
      <c r="T232" s="2" t="s">
        <v>71</v>
      </c>
      <c r="U232" s="15">
        <f t="shared" si="18"/>
        <v>0</v>
      </c>
    </row>
    <row r="233" spans="7:21" x14ac:dyDescent="0.3">
      <c r="G233" s="26">
        <v>127</v>
      </c>
      <c r="H233" s="26">
        <v>-6.4</v>
      </c>
      <c r="I233" s="26">
        <v>0.433333333333</v>
      </c>
      <c r="J233" s="29">
        <v>39</v>
      </c>
      <c r="K233" s="29">
        <f t="shared" si="20"/>
        <v>1.69000000000065E-2</v>
      </c>
      <c r="L233" s="45">
        <f t="shared" si="15"/>
        <v>-39049549.45355431</v>
      </c>
      <c r="M233" s="45">
        <f t="shared" si="16"/>
        <v>-659937.38576532167</v>
      </c>
      <c r="O233" s="12" t="s">
        <v>56</v>
      </c>
      <c r="P233" s="3" t="s">
        <v>71</v>
      </c>
      <c r="Q233" s="3">
        <f t="shared" si="17"/>
        <v>127</v>
      </c>
      <c r="R233" s="3" t="s">
        <v>71</v>
      </c>
      <c r="S233" s="2" t="s">
        <v>73</v>
      </c>
      <c r="T233" s="2" t="s">
        <v>71</v>
      </c>
      <c r="U233" s="15">
        <f t="shared" si="18"/>
        <v>-659937.38576532167</v>
      </c>
    </row>
    <row r="234" spans="7:21" x14ac:dyDescent="0.3">
      <c r="G234" s="26">
        <v>128</v>
      </c>
      <c r="H234" s="26">
        <v>-6.4</v>
      </c>
      <c r="I234" s="26">
        <v>0.86666666666699999</v>
      </c>
      <c r="J234" s="29">
        <v>39</v>
      </c>
      <c r="K234" s="29">
        <f t="shared" si="20"/>
        <v>1.69000000000065E-2</v>
      </c>
      <c r="L234" s="45">
        <f t="shared" si="15"/>
        <v>-39049549.45355431</v>
      </c>
      <c r="M234" s="45">
        <f t="shared" si="16"/>
        <v>-659937.38576532167</v>
      </c>
      <c r="O234" s="12" t="s">
        <v>56</v>
      </c>
      <c r="P234" s="3" t="s">
        <v>71</v>
      </c>
      <c r="Q234" s="3">
        <f t="shared" si="17"/>
        <v>128</v>
      </c>
      <c r="R234" s="3" t="s">
        <v>71</v>
      </c>
      <c r="S234" s="2" t="s">
        <v>73</v>
      </c>
      <c r="T234" s="2" t="s">
        <v>71</v>
      </c>
      <c r="U234" s="15">
        <f t="shared" si="18"/>
        <v>-659937.38576532167</v>
      </c>
    </row>
    <row r="235" spans="7:21" x14ac:dyDescent="0.3">
      <c r="G235" s="26">
        <v>129</v>
      </c>
      <c r="H235" s="26">
        <v>-6.4</v>
      </c>
      <c r="I235" s="26">
        <v>1.3</v>
      </c>
      <c r="J235" s="29">
        <v>39</v>
      </c>
      <c r="K235" s="29">
        <f t="shared" si="20"/>
        <v>1.68999999999285E-2</v>
      </c>
      <c r="L235" s="45">
        <f t="shared" si="15"/>
        <v>-39049549.45355431</v>
      </c>
      <c r="M235" s="45">
        <f t="shared" si="16"/>
        <v>-659937.38576227578</v>
      </c>
      <c r="O235" s="12" t="s">
        <v>56</v>
      </c>
      <c r="P235" s="3" t="s">
        <v>71</v>
      </c>
      <c r="Q235" s="3">
        <f t="shared" si="17"/>
        <v>129</v>
      </c>
      <c r="R235" s="3" t="s">
        <v>71</v>
      </c>
      <c r="S235" s="2" t="s">
        <v>73</v>
      </c>
      <c r="T235" s="2" t="s">
        <v>71</v>
      </c>
      <c r="U235" s="15">
        <f t="shared" si="18"/>
        <v>-659937.38576227578</v>
      </c>
    </row>
    <row r="236" spans="7:21" x14ac:dyDescent="0.3">
      <c r="G236" s="26">
        <v>130</v>
      </c>
      <c r="H236" s="26">
        <v>-6.4</v>
      </c>
      <c r="I236" s="26">
        <v>1.7333333333300001</v>
      </c>
      <c r="J236" s="29">
        <v>39</v>
      </c>
      <c r="K236" s="29">
        <f t="shared" si="20"/>
        <v>1.6900000000064995E-2</v>
      </c>
      <c r="L236" s="45">
        <f t="shared" si="15"/>
        <v>-39049549.45355431</v>
      </c>
      <c r="M236" s="45">
        <f t="shared" si="16"/>
        <v>-659937.38576760585</v>
      </c>
      <c r="O236" s="12" t="s">
        <v>56</v>
      </c>
      <c r="P236" s="3" t="s">
        <v>71</v>
      </c>
      <c r="Q236" s="3">
        <f t="shared" si="17"/>
        <v>130</v>
      </c>
      <c r="R236" s="3" t="s">
        <v>71</v>
      </c>
      <c r="S236" s="2" t="s">
        <v>73</v>
      </c>
      <c r="T236" s="2" t="s">
        <v>71</v>
      </c>
      <c r="U236" s="15">
        <f t="shared" si="18"/>
        <v>-659937.38576760585</v>
      </c>
    </row>
    <row r="237" spans="7:21" x14ac:dyDescent="0.3">
      <c r="G237" s="26">
        <v>131</v>
      </c>
      <c r="H237" s="26">
        <v>-6.4</v>
      </c>
      <c r="I237" s="26">
        <v>2.1666666666699999</v>
      </c>
      <c r="J237" s="29">
        <v>39</v>
      </c>
      <c r="K237" s="29">
        <f t="shared" si="20"/>
        <v>1.6900000000064998E-2</v>
      </c>
      <c r="L237" s="45">
        <f t="shared" si="15"/>
        <v>-39049549.45355431</v>
      </c>
      <c r="M237" s="45">
        <f t="shared" si="16"/>
        <v>-659937.38576760597</v>
      </c>
      <c r="O237" s="12" t="s">
        <v>56</v>
      </c>
      <c r="P237" s="3" t="s">
        <v>71</v>
      </c>
      <c r="Q237" s="3">
        <f t="shared" si="17"/>
        <v>131</v>
      </c>
      <c r="R237" s="3" t="s">
        <v>71</v>
      </c>
      <c r="S237" s="2" t="s">
        <v>73</v>
      </c>
      <c r="T237" s="2" t="s">
        <v>71</v>
      </c>
      <c r="U237" s="15">
        <f t="shared" si="18"/>
        <v>-659937.38576760597</v>
      </c>
    </row>
    <row r="238" spans="7:21" x14ac:dyDescent="0.3">
      <c r="G238" s="26">
        <v>126</v>
      </c>
      <c r="H238" s="26">
        <v>-6.4</v>
      </c>
      <c r="I238" s="26">
        <v>2.6</v>
      </c>
      <c r="J238" s="29">
        <v>39</v>
      </c>
      <c r="K238" s="29">
        <f t="shared" si="20"/>
        <v>0</v>
      </c>
      <c r="L238" s="45">
        <f t="shared" si="15"/>
        <v>-39049549.45355431</v>
      </c>
      <c r="M238" s="45">
        <f t="shared" si="16"/>
        <v>0</v>
      </c>
      <c r="O238" s="12" t="s">
        <v>56</v>
      </c>
      <c r="P238" s="3" t="s">
        <v>71</v>
      </c>
      <c r="Q238" s="3">
        <f t="shared" si="17"/>
        <v>126</v>
      </c>
      <c r="R238" s="3" t="s">
        <v>71</v>
      </c>
      <c r="S238" s="2" t="s">
        <v>73</v>
      </c>
      <c r="T238" s="2" t="s">
        <v>71</v>
      </c>
      <c r="U238" s="15">
        <f t="shared" si="18"/>
        <v>0</v>
      </c>
    </row>
    <row r="239" spans="7:21" x14ac:dyDescent="0.3">
      <c r="G239" s="26">
        <v>187</v>
      </c>
      <c r="H239" s="26">
        <v>-9.6999999999999993</v>
      </c>
      <c r="I239" s="26">
        <v>0</v>
      </c>
      <c r="J239" s="29">
        <v>39</v>
      </c>
      <c r="K239" s="29">
        <f t="shared" si="20"/>
        <v>0</v>
      </c>
      <c r="L239" s="45">
        <f t="shared" si="15"/>
        <v>-59184473.390543245</v>
      </c>
      <c r="M239" s="45">
        <f t="shared" si="16"/>
        <v>0</v>
      </c>
      <c r="O239" s="12" t="s">
        <v>56</v>
      </c>
      <c r="P239" s="3" t="s">
        <v>71</v>
      </c>
      <c r="Q239" s="3">
        <f t="shared" si="17"/>
        <v>187</v>
      </c>
      <c r="R239" s="3" t="s">
        <v>71</v>
      </c>
      <c r="S239" s="2" t="s">
        <v>73</v>
      </c>
      <c r="T239" s="2" t="s">
        <v>71</v>
      </c>
      <c r="U239" s="15">
        <f t="shared" si="18"/>
        <v>0</v>
      </c>
    </row>
    <row r="240" spans="7:21" x14ac:dyDescent="0.3">
      <c r="G240" s="26">
        <v>189</v>
      </c>
      <c r="H240" s="26">
        <v>-9.6999999999999993</v>
      </c>
      <c r="I240" s="26">
        <v>0.433333333333</v>
      </c>
      <c r="J240" s="29">
        <v>39</v>
      </c>
      <c r="K240" s="29">
        <f t="shared" si="20"/>
        <v>1.69000000000065E-2</v>
      </c>
      <c r="L240" s="45">
        <f t="shared" si="15"/>
        <v>-59184473.390543245</v>
      </c>
      <c r="M240" s="45">
        <f t="shared" si="16"/>
        <v>-1000217.6003005656</v>
      </c>
      <c r="O240" s="12" t="s">
        <v>56</v>
      </c>
      <c r="P240" s="3" t="s">
        <v>71</v>
      </c>
      <c r="Q240" s="3">
        <f t="shared" si="17"/>
        <v>189</v>
      </c>
      <c r="R240" s="3" t="s">
        <v>71</v>
      </c>
      <c r="S240" s="2" t="s">
        <v>73</v>
      </c>
      <c r="T240" s="2" t="s">
        <v>71</v>
      </c>
      <c r="U240" s="15">
        <f t="shared" si="18"/>
        <v>-1000217.6003005656</v>
      </c>
    </row>
    <row r="241" spans="7:21" x14ac:dyDescent="0.3">
      <c r="G241" s="26">
        <v>190</v>
      </c>
      <c r="H241" s="26">
        <v>-9.6999999999999993</v>
      </c>
      <c r="I241" s="26">
        <v>0.86666666666699999</v>
      </c>
      <c r="J241" s="29">
        <v>39</v>
      </c>
      <c r="K241" s="29">
        <f t="shared" si="20"/>
        <v>1.69000000000065E-2</v>
      </c>
      <c r="L241" s="45">
        <f t="shared" si="15"/>
        <v>-59184473.390543245</v>
      </c>
      <c r="M241" s="45">
        <f t="shared" si="16"/>
        <v>-1000217.6003005656</v>
      </c>
      <c r="O241" s="12" t="s">
        <v>56</v>
      </c>
      <c r="P241" s="3" t="s">
        <v>71</v>
      </c>
      <c r="Q241" s="3">
        <f t="shared" si="17"/>
        <v>190</v>
      </c>
      <c r="R241" s="3" t="s">
        <v>71</v>
      </c>
      <c r="S241" s="2" t="s">
        <v>73</v>
      </c>
      <c r="T241" s="2" t="s">
        <v>71</v>
      </c>
      <c r="U241" s="15">
        <f t="shared" si="18"/>
        <v>-1000217.6003005656</v>
      </c>
    </row>
    <row r="242" spans="7:21" x14ac:dyDescent="0.3">
      <c r="G242" s="26">
        <v>191</v>
      </c>
      <c r="H242" s="26">
        <v>-9.6999999999999993</v>
      </c>
      <c r="I242" s="26">
        <v>1.3</v>
      </c>
      <c r="J242" s="29">
        <v>39</v>
      </c>
      <c r="K242" s="29">
        <f t="shared" si="20"/>
        <v>1.68999999999285E-2</v>
      </c>
      <c r="L242" s="45">
        <f t="shared" si="15"/>
        <v>-59184473.390543245</v>
      </c>
      <c r="M242" s="45">
        <f t="shared" si="16"/>
        <v>-1000217.6002959491</v>
      </c>
      <c r="O242" s="12" t="s">
        <v>56</v>
      </c>
      <c r="P242" s="3" t="s">
        <v>71</v>
      </c>
      <c r="Q242" s="3">
        <f t="shared" si="17"/>
        <v>191</v>
      </c>
      <c r="R242" s="3" t="s">
        <v>71</v>
      </c>
      <c r="S242" s="2" t="s">
        <v>73</v>
      </c>
      <c r="T242" s="2" t="s">
        <v>71</v>
      </c>
      <c r="U242" s="15">
        <f t="shared" si="18"/>
        <v>-1000217.6002959491</v>
      </c>
    </row>
    <row r="243" spans="7:21" x14ac:dyDescent="0.3">
      <c r="G243" s="26">
        <v>192</v>
      </c>
      <c r="H243" s="26">
        <v>-9.6999999999999993</v>
      </c>
      <c r="I243" s="26">
        <v>1.7333333333300001</v>
      </c>
      <c r="J243" s="29">
        <v>39</v>
      </c>
      <c r="K243" s="29">
        <f t="shared" si="20"/>
        <v>1.6900000000064995E-2</v>
      </c>
      <c r="L243" s="45">
        <f t="shared" si="15"/>
        <v>-59184473.390543245</v>
      </c>
      <c r="M243" s="45">
        <f t="shared" si="16"/>
        <v>-1000217.6003040276</v>
      </c>
      <c r="O243" s="12" t="s">
        <v>56</v>
      </c>
      <c r="P243" s="3" t="s">
        <v>71</v>
      </c>
      <c r="Q243" s="3">
        <f t="shared" si="17"/>
        <v>192</v>
      </c>
      <c r="R243" s="3" t="s">
        <v>71</v>
      </c>
      <c r="S243" s="2" t="s">
        <v>73</v>
      </c>
      <c r="T243" s="2" t="s">
        <v>71</v>
      </c>
      <c r="U243" s="15">
        <f t="shared" si="18"/>
        <v>-1000217.6003040276</v>
      </c>
    </row>
    <row r="244" spans="7:21" x14ac:dyDescent="0.3">
      <c r="G244" s="26">
        <v>193</v>
      </c>
      <c r="H244" s="26">
        <v>-9.6999999999999993</v>
      </c>
      <c r="I244" s="26">
        <v>2.1666666666699999</v>
      </c>
      <c r="J244" s="29">
        <v>39</v>
      </c>
      <c r="K244" s="29">
        <f t="shared" si="20"/>
        <v>1.6900000000064998E-2</v>
      </c>
      <c r="L244" s="45">
        <f t="shared" si="15"/>
        <v>-59184473.390543245</v>
      </c>
      <c r="M244" s="45">
        <f t="shared" si="16"/>
        <v>-1000217.6003040278</v>
      </c>
      <c r="O244" s="12" t="s">
        <v>56</v>
      </c>
      <c r="P244" s="3" t="s">
        <v>71</v>
      </c>
      <c r="Q244" s="3">
        <f t="shared" si="17"/>
        <v>193</v>
      </c>
      <c r="R244" s="3" t="s">
        <v>71</v>
      </c>
      <c r="S244" s="2" t="s">
        <v>73</v>
      </c>
      <c r="T244" s="2" t="s">
        <v>71</v>
      </c>
      <c r="U244" s="15">
        <f t="shared" si="18"/>
        <v>-1000217.6003040278</v>
      </c>
    </row>
    <row r="245" spans="7:21" x14ac:dyDescent="0.3">
      <c r="G245" s="26">
        <v>188</v>
      </c>
      <c r="H245" s="26">
        <v>-9.6999999999999993</v>
      </c>
      <c r="I245" s="26">
        <v>2.6</v>
      </c>
      <c r="J245" s="29">
        <v>39</v>
      </c>
      <c r="K245" s="29">
        <f t="shared" si="20"/>
        <v>0</v>
      </c>
      <c r="L245" s="45">
        <f t="shared" si="15"/>
        <v>-59184473.390543245</v>
      </c>
      <c r="M245" s="45">
        <f t="shared" si="16"/>
        <v>0</v>
      </c>
      <c r="O245" s="12" t="s">
        <v>56</v>
      </c>
      <c r="P245" s="3" t="s">
        <v>71</v>
      </c>
      <c r="Q245" s="3">
        <f t="shared" si="17"/>
        <v>188</v>
      </c>
      <c r="R245" s="3" t="s">
        <v>71</v>
      </c>
      <c r="S245" s="2" t="s">
        <v>73</v>
      </c>
      <c r="T245" s="2" t="s">
        <v>71</v>
      </c>
      <c r="U245" s="15">
        <f t="shared" si="18"/>
        <v>0</v>
      </c>
    </row>
    <row r="246" spans="7:21" x14ac:dyDescent="0.3">
      <c r="G246" s="26">
        <v>249</v>
      </c>
      <c r="H246" s="26">
        <v>-12.9</v>
      </c>
      <c r="I246" s="26">
        <v>0</v>
      </c>
      <c r="J246" s="29">
        <v>39</v>
      </c>
      <c r="K246" s="29">
        <f t="shared" si="20"/>
        <v>0</v>
      </c>
      <c r="L246" s="45">
        <f t="shared" si="15"/>
        <v>-78709248.117320403</v>
      </c>
      <c r="M246" s="45">
        <f t="shared" si="16"/>
        <v>0</v>
      </c>
      <c r="O246" s="12" t="s">
        <v>56</v>
      </c>
      <c r="P246" s="3" t="s">
        <v>71</v>
      </c>
      <c r="Q246" s="3">
        <f t="shared" si="17"/>
        <v>249</v>
      </c>
      <c r="R246" s="3" t="s">
        <v>71</v>
      </c>
      <c r="S246" s="2" t="s">
        <v>73</v>
      </c>
      <c r="T246" s="2" t="s">
        <v>71</v>
      </c>
      <c r="U246" s="15">
        <f t="shared" si="18"/>
        <v>0</v>
      </c>
    </row>
    <row r="247" spans="7:21" x14ac:dyDescent="0.3">
      <c r="G247" s="26">
        <v>251</v>
      </c>
      <c r="H247" s="26">
        <v>-12.9</v>
      </c>
      <c r="I247" s="26">
        <v>0.433333333333</v>
      </c>
      <c r="J247" s="29">
        <v>39</v>
      </c>
      <c r="K247" s="29">
        <f t="shared" si="20"/>
        <v>1.69000000000065E-2</v>
      </c>
      <c r="L247" s="45">
        <f t="shared" si="15"/>
        <v>-78709248.117320403</v>
      </c>
      <c r="M247" s="45">
        <f t="shared" si="16"/>
        <v>-1330186.2931832264</v>
      </c>
      <c r="O247" s="12" t="s">
        <v>56</v>
      </c>
      <c r="P247" s="3" t="s">
        <v>71</v>
      </c>
      <c r="Q247" s="3">
        <f t="shared" si="17"/>
        <v>251</v>
      </c>
      <c r="R247" s="3" t="s">
        <v>71</v>
      </c>
      <c r="S247" s="2" t="s">
        <v>73</v>
      </c>
      <c r="T247" s="2" t="s">
        <v>71</v>
      </c>
      <c r="U247" s="15">
        <f t="shared" si="18"/>
        <v>-1330186.2931832264</v>
      </c>
    </row>
    <row r="248" spans="7:21" x14ac:dyDescent="0.3">
      <c r="G248" s="26">
        <v>252</v>
      </c>
      <c r="H248" s="26">
        <v>-12.9</v>
      </c>
      <c r="I248" s="26">
        <v>0.86666666666699999</v>
      </c>
      <c r="J248" s="29">
        <v>39</v>
      </c>
      <c r="K248" s="29">
        <f t="shared" si="20"/>
        <v>1.69000000000065E-2</v>
      </c>
      <c r="L248" s="45">
        <f t="shared" si="15"/>
        <v>-78709248.117320403</v>
      </c>
      <c r="M248" s="45">
        <f t="shared" si="16"/>
        <v>-1330186.2931832264</v>
      </c>
      <c r="O248" s="12" t="s">
        <v>56</v>
      </c>
      <c r="P248" s="3" t="s">
        <v>71</v>
      </c>
      <c r="Q248" s="3">
        <f t="shared" si="17"/>
        <v>252</v>
      </c>
      <c r="R248" s="3" t="s">
        <v>71</v>
      </c>
      <c r="S248" s="2" t="s">
        <v>73</v>
      </c>
      <c r="T248" s="2" t="s">
        <v>71</v>
      </c>
      <c r="U248" s="15">
        <f t="shared" si="18"/>
        <v>-1330186.2931832264</v>
      </c>
    </row>
    <row r="249" spans="7:21" x14ac:dyDescent="0.3">
      <c r="G249" s="26">
        <v>253</v>
      </c>
      <c r="H249" s="26">
        <v>-12.9</v>
      </c>
      <c r="I249" s="26">
        <v>1.3</v>
      </c>
      <c r="J249" s="29">
        <v>39</v>
      </c>
      <c r="K249" s="29">
        <f t="shared" si="20"/>
        <v>1.68999999999285E-2</v>
      </c>
      <c r="L249" s="45">
        <f t="shared" si="15"/>
        <v>-78709248.117320403</v>
      </c>
      <c r="M249" s="45">
        <f t="shared" si="16"/>
        <v>-1330186.2931770871</v>
      </c>
      <c r="O249" s="12" t="s">
        <v>56</v>
      </c>
      <c r="P249" s="3" t="s">
        <v>71</v>
      </c>
      <c r="Q249" s="3">
        <f t="shared" si="17"/>
        <v>253</v>
      </c>
      <c r="R249" s="3" t="s">
        <v>71</v>
      </c>
      <c r="S249" s="2" t="s">
        <v>73</v>
      </c>
      <c r="T249" s="2" t="s">
        <v>71</v>
      </c>
      <c r="U249" s="15">
        <f t="shared" si="18"/>
        <v>-1330186.2931770871</v>
      </c>
    </row>
    <row r="250" spans="7:21" x14ac:dyDescent="0.3">
      <c r="G250" s="26">
        <v>254</v>
      </c>
      <c r="H250" s="26">
        <v>-12.9</v>
      </c>
      <c r="I250" s="26">
        <v>1.7333333333300001</v>
      </c>
      <c r="J250" s="29">
        <v>39</v>
      </c>
      <c r="K250" s="29">
        <f t="shared" si="20"/>
        <v>1.6900000000064995E-2</v>
      </c>
      <c r="L250" s="45">
        <f t="shared" si="15"/>
        <v>-78709248.117320403</v>
      </c>
      <c r="M250" s="45">
        <f t="shared" si="16"/>
        <v>-1330186.2931878306</v>
      </c>
      <c r="O250" s="12" t="s">
        <v>56</v>
      </c>
      <c r="P250" s="3" t="s">
        <v>71</v>
      </c>
      <c r="Q250" s="3">
        <f t="shared" si="17"/>
        <v>254</v>
      </c>
      <c r="R250" s="3" t="s">
        <v>71</v>
      </c>
      <c r="S250" s="2" t="s">
        <v>73</v>
      </c>
      <c r="T250" s="2" t="s">
        <v>71</v>
      </c>
      <c r="U250" s="15">
        <f t="shared" si="18"/>
        <v>-1330186.2931878306</v>
      </c>
    </row>
    <row r="251" spans="7:21" x14ac:dyDescent="0.3">
      <c r="G251" s="26">
        <v>255</v>
      </c>
      <c r="H251" s="26">
        <v>-12.9</v>
      </c>
      <c r="I251" s="26">
        <v>2.1666666666699999</v>
      </c>
      <c r="J251" s="29">
        <v>39</v>
      </c>
      <c r="K251" s="29">
        <f t="shared" si="20"/>
        <v>1.6900000000064998E-2</v>
      </c>
      <c r="L251" s="45">
        <f t="shared" si="15"/>
        <v>-78709248.117320403</v>
      </c>
      <c r="M251" s="45">
        <f t="shared" si="16"/>
        <v>-1330186.2931878308</v>
      </c>
      <c r="O251" s="12" t="s">
        <v>56</v>
      </c>
      <c r="P251" s="3" t="s">
        <v>71</v>
      </c>
      <c r="Q251" s="3">
        <f t="shared" si="17"/>
        <v>255</v>
      </c>
      <c r="R251" s="3" t="s">
        <v>71</v>
      </c>
      <c r="S251" s="2" t="s">
        <v>73</v>
      </c>
      <c r="T251" s="2" t="s">
        <v>71</v>
      </c>
      <c r="U251" s="15">
        <f t="shared" si="18"/>
        <v>-1330186.2931878308</v>
      </c>
    </row>
    <row r="252" spans="7:21" x14ac:dyDescent="0.3">
      <c r="G252" s="26">
        <v>250</v>
      </c>
      <c r="H252" s="26">
        <v>-12.9</v>
      </c>
      <c r="I252" s="26">
        <v>2.6</v>
      </c>
      <c r="J252" s="29">
        <v>39</v>
      </c>
      <c r="K252" s="29">
        <f t="shared" si="20"/>
        <v>0</v>
      </c>
      <c r="L252" s="45">
        <f t="shared" si="15"/>
        <v>-78709248.117320403</v>
      </c>
      <c r="M252" s="45">
        <f t="shared" si="16"/>
        <v>0</v>
      </c>
      <c r="O252" s="12" t="s">
        <v>56</v>
      </c>
      <c r="P252" s="3" t="s">
        <v>71</v>
      </c>
      <c r="Q252" s="3">
        <f t="shared" si="17"/>
        <v>250</v>
      </c>
      <c r="R252" s="3" t="s">
        <v>71</v>
      </c>
      <c r="S252" s="2" t="s">
        <v>73</v>
      </c>
      <c r="T252" s="2" t="s">
        <v>71</v>
      </c>
      <c r="U252" s="15">
        <f t="shared" si="18"/>
        <v>0</v>
      </c>
    </row>
    <row r="253" spans="7:21" x14ac:dyDescent="0.3">
      <c r="G253" s="26">
        <v>311</v>
      </c>
      <c r="H253" s="26">
        <v>-16.100000000000001</v>
      </c>
      <c r="I253" s="26">
        <v>0</v>
      </c>
      <c r="J253" s="29">
        <v>39</v>
      </c>
      <c r="K253" s="29">
        <f t="shared" si="20"/>
        <v>0</v>
      </c>
      <c r="L253" s="45">
        <f t="shared" si="15"/>
        <v>-98234022.84409757</v>
      </c>
      <c r="M253" s="45">
        <f t="shared" si="16"/>
        <v>0</v>
      </c>
      <c r="O253" s="12" t="s">
        <v>56</v>
      </c>
      <c r="P253" s="3" t="s">
        <v>71</v>
      </c>
      <c r="Q253" s="3">
        <f t="shared" si="17"/>
        <v>311</v>
      </c>
      <c r="R253" s="3" t="s">
        <v>71</v>
      </c>
      <c r="S253" s="2" t="s">
        <v>73</v>
      </c>
      <c r="T253" s="2" t="s">
        <v>71</v>
      </c>
      <c r="U253" s="15">
        <f t="shared" si="18"/>
        <v>0</v>
      </c>
    </row>
    <row r="254" spans="7:21" x14ac:dyDescent="0.3">
      <c r="G254" s="26">
        <v>313</v>
      </c>
      <c r="H254" s="26">
        <v>-16.100000000000001</v>
      </c>
      <c r="I254" s="26">
        <v>0.433333333333</v>
      </c>
      <c r="J254" s="29">
        <v>39</v>
      </c>
      <c r="K254" s="29">
        <f t="shared" si="20"/>
        <v>1.69000000000065E-2</v>
      </c>
      <c r="L254" s="45">
        <f t="shared" si="15"/>
        <v>-98234022.84409757</v>
      </c>
      <c r="M254" s="45">
        <f t="shared" si="16"/>
        <v>-1660154.9860658874</v>
      </c>
      <c r="O254" s="12" t="s">
        <v>56</v>
      </c>
      <c r="P254" s="3" t="s">
        <v>71</v>
      </c>
      <c r="Q254" s="3">
        <f t="shared" si="17"/>
        <v>313</v>
      </c>
      <c r="R254" s="3" t="s">
        <v>71</v>
      </c>
      <c r="S254" s="2" t="s">
        <v>73</v>
      </c>
      <c r="T254" s="2" t="s">
        <v>71</v>
      </c>
      <c r="U254" s="15">
        <f t="shared" si="18"/>
        <v>-1660154.9860658874</v>
      </c>
    </row>
    <row r="255" spans="7:21" x14ac:dyDescent="0.3">
      <c r="G255" s="26">
        <v>314</v>
      </c>
      <c r="H255" s="26">
        <v>-16.100000000000001</v>
      </c>
      <c r="I255" s="26">
        <v>0.86666666666699999</v>
      </c>
      <c r="J255" s="29">
        <v>39</v>
      </c>
      <c r="K255" s="29">
        <f t="shared" si="20"/>
        <v>1.69000000000065E-2</v>
      </c>
      <c r="L255" s="45">
        <f t="shared" si="15"/>
        <v>-98234022.84409757</v>
      </c>
      <c r="M255" s="45">
        <f t="shared" si="16"/>
        <v>-1660154.9860658874</v>
      </c>
      <c r="O255" s="12" t="s">
        <v>56</v>
      </c>
      <c r="P255" s="3" t="s">
        <v>71</v>
      </c>
      <c r="Q255" s="3">
        <f t="shared" si="17"/>
        <v>314</v>
      </c>
      <c r="R255" s="3" t="s">
        <v>71</v>
      </c>
      <c r="S255" s="2" t="s">
        <v>73</v>
      </c>
      <c r="T255" s="2" t="s">
        <v>71</v>
      </c>
      <c r="U255" s="15">
        <f t="shared" si="18"/>
        <v>-1660154.9860658874</v>
      </c>
    </row>
    <row r="256" spans="7:21" x14ac:dyDescent="0.3">
      <c r="G256" s="26">
        <v>315</v>
      </c>
      <c r="H256" s="26">
        <v>-16.100000000000001</v>
      </c>
      <c r="I256" s="26">
        <v>1.3</v>
      </c>
      <c r="J256" s="29">
        <v>39</v>
      </c>
      <c r="K256" s="29">
        <f t="shared" si="20"/>
        <v>1.68999999999285E-2</v>
      </c>
      <c r="L256" s="45">
        <f t="shared" si="15"/>
        <v>-98234022.84409757</v>
      </c>
      <c r="M256" s="45">
        <f t="shared" si="16"/>
        <v>-1660154.9860582252</v>
      </c>
      <c r="O256" s="12" t="s">
        <v>56</v>
      </c>
      <c r="P256" s="3" t="s">
        <v>71</v>
      </c>
      <c r="Q256" s="3">
        <f t="shared" si="17"/>
        <v>315</v>
      </c>
      <c r="R256" s="3" t="s">
        <v>71</v>
      </c>
      <c r="S256" s="2" t="s">
        <v>73</v>
      </c>
      <c r="T256" s="2" t="s">
        <v>71</v>
      </c>
      <c r="U256" s="15">
        <f t="shared" si="18"/>
        <v>-1660154.9860582252</v>
      </c>
    </row>
    <row r="257" spans="7:21" x14ac:dyDescent="0.3">
      <c r="G257" s="26">
        <v>316</v>
      </c>
      <c r="H257" s="26">
        <v>-16.100000000000001</v>
      </c>
      <c r="I257" s="26">
        <v>1.7333333333300001</v>
      </c>
      <c r="J257" s="29">
        <v>39</v>
      </c>
      <c r="K257" s="29">
        <f t="shared" si="20"/>
        <v>1.6900000000064995E-2</v>
      </c>
      <c r="L257" s="45">
        <f t="shared" si="15"/>
        <v>-98234022.84409757</v>
      </c>
      <c r="M257" s="45">
        <f t="shared" si="16"/>
        <v>-1660154.9860716336</v>
      </c>
      <c r="O257" s="12" t="s">
        <v>56</v>
      </c>
      <c r="P257" s="3" t="s">
        <v>71</v>
      </c>
      <c r="Q257" s="3">
        <f t="shared" si="17"/>
        <v>316</v>
      </c>
      <c r="R257" s="3" t="s">
        <v>71</v>
      </c>
      <c r="S257" s="2" t="s">
        <v>73</v>
      </c>
      <c r="T257" s="2" t="s">
        <v>71</v>
      </c>
      <c r="U257" s="15">
        <f t="shared" si="18"/>
        <v>-1660154.9860716336</v>
      </c>
    </row>
    <row r="258" spans="7:21" x14ac:dyDescent="0.3">
      <c r="G258" s="26">
        <v>317</v>
      </c>
      <c r="H258" s="26">
        <v>-16.100000000000001</v>
      </c>
      <c r="I258" s="26">
        <v>2.1666666666699999</v>
      </c>
      <c r="J258" s="29">
        <v>39</v>
      </c>
      <c r="K258" s="29">
        <f t="shared" si="20"/>
        <v>1.6900000000064998E-2</v>
      </c>
      <c r="L258" s="45">
        <f t="shared" si="15"/>
        <v>-98234022.84409757</v>
      </c>
      <c r="M258" s="45">
        <f t="shared" si="16"/>
        <v>-1660154.9860716339</v>
      </c>
      <c r="O258" s="12" t="s">
        <v>56</v>
      </c>
      <c r="P258" s="3" t="s">
        <v>71</v>
      </c>
      <c r="Q258" s="3">
        <f t="shared" si="17"/>
        <v>317</v>
      </c>
      <c r="R258" s="3" t="s">
        <v>71</v>
      </c>
      <c r="S258" s="2" t="s">
        <v>73</v>
      </c>
      <c r="T258" s="2" t="s">
        <v>71</v>
      </c>
      <c r="U258" s="15">
        <f t="shared" si="18"/>
        <v>-1660154.9860716339</v>
      </c>
    </row>
    <row r="259" spans="7:21" x14ac:dyDescent="0.3">
      <c r="G259" s="26">
        <v>312</v>
      </c>
      <c r="H259" s="26">
        <v>-16.100000000000001</v>
      </c>
      <c r="I259" s="26">
        <v>2.6</v>
      </c>
      <c r="J259" s="29">
        <v>39</v>
      </c>
      <c r="K259" s="29">
        <f t="shared" si="20"/>
        <v>0</v>
      </c>
      <c r="L259" s="45">
        <f t="shared" si="15"/>
        <v>-98234022.84409757</v>
      </c>
      <c r="M259" s="45">
        <f t="shared" si="16"/>
        <v>0</v>
      </c>
      <c r="O259" s="12" t="s">
        <v>56</v>
      </c>
      <c r="P259" s="3" t="s">
        <v>71</v>
      </c>
      <c r="Q259" s="3">
        <f t="shared" si="17"/>
        <v>312</v>
      </c>
      <c r="R259" s="3" t="s">
        <v>71</v>
      </c>
      <c r="S259" s="2" t="s">
        <v>73</v>
      </c>
      <c r="T259" s="2" t="s">
        <v>71</v>
      </c>
      <c r="U259" s="15">
        <f t="shared" si="18"/>
        <v>0</v>
      </c>
    </row>
    <row r="260" spans="7:21" x14ac:dyDescent="0.3">
      <c r="G260" s="26">
        <v>4475</v>
      </c>
      <c r="H260" s="26">
        <v>3.2</v>
      </c>
      <c r="I260" s="26">
        <v>0</v>
      </c>
      <c r="J260" s="29">
        <v>39</v>
      </c>
      <c r="K260" s="29">
        <f t="shared" si="20"/>
        <v>0</v>
      </c>
      <c r="L260" s="45">
        <f t="shared" ref="L260:L323" si="21">$D$14*10^3/($C$19*10^-12)*($H260-$C$18)</f>
        <v>19524774.726777155</v>
      </c>
      <c r="M260" s="45">
        <f t="shared" ref="M260:M323" si="22">$K260*$L260</f>
        <v>0</v>
      </c>
      <c r="O260" s="12" t="s">
        <v>56</v>
      </c>
      <c r="P260" s="3" t="s">
        <v>71</v>
      </c>
      <c r="Q260" s="3">
        <f t="shared" ref="Q260:Q323" si="23">$G260</f>
        <v>4475</v>
      </c>
      <c r="R260" s="3" t="s">
        <v>71</v>
      </c>
      <c r="S260" s="2" t="s">
        <v>73</v>
      </c>
      <c r="T260" s="2" t="s">
        <v>71</v>
      </c>
      <c r="U260" s="15">
        <f t="shared" ref="U260:U323" si="24">$M260</f>
        <v>0</v>
      </c>
    </row>
    <row r="261" spans="7:21" x14ac:dyDescent="0.3">
      <c r="G261" s="26">
        <v>4501</v>
      </c>
      <c r="H261" s="26">
        <v>3.2</v>
      </c>
      <c r="I261" s="26">
        <v>0.433333333333</v>
      </c>
      <c r="J261" s="29">
        <v>39</v>
      </c>
      <c r="K261" s="29">
        <f t="shared" si="20"/>
        <v>1.69000000000065E-2</v>
      </c>
      <c r="L261" s="45">
        <f t="shared" si="21"/>
        <v>19524774.726777155</v>
      </c>
      <c r="M261" s="45">
        <f t="shared" si="22"/>
        <v>329968.69288266083</v>
      </c>
      <c r="O261" s="12" t="s">
        <v>56</v>
      </c>
      <c r="P261" s="3" t="s">
        <v>71</v>
      </c>
      <c r="Q261" s="3">
        <f t="shared" si="23"/>
        <v>4501</v>
      </c>
      <c r="R261" s="3" t="s">
        <v>71</v>
      </c>
      <c r="S261" s="2" t="s">
        <v>73</v>
      </c>
      <c r="T261" s="2" t="s">
        <v>71</v>
      </c>
      <c r="U261" s="15">
        <f t="shared" si="24"/>
        <v>329968.69288266083</v>
      </c>
    </row>
    <row r="262" spans="7:21" x14ac:dyDescent="0.3">
      <c r="G262" s="26">
        <v>4502</v>
      </c>
      <c r="H262" s="26">
        <v>3.2</v>
      </c>
      <c r="I262" s="26">
        <v>0.86666666666699999</v>
      </c>
      <c r="J262" s="29">
        <v>39</v>
      </c>
      <c r="K262" s="29">
        <f t="shared" si="20"/>
        <v>1.69000000000065E-2</v>
      </c>
      <c r="L262" s="45">
        <f t="shared" si="21"/>
        <v>19524774.726777155</v>
      </c>
      <c r="M262" s="45">
        <f t="shared" si="22"/>
        <v>329968.69288266083</v>
      </c>
      <c r="O262" s="12" t="s">
        <v>56</v>
      </c>
      <c r="P262" s="3" t="s">
        <v>71</v>
      </c>
      <c r="Q262" s="3">
        <f t="shared" si="23"/>
        <v>4502</v>
      </c>
      <c r="R262" s="3" t="s">
        <v>71</v>
      </c>
      <c r="S262" s="2" t="s">
        <v>73</v>
      </c>
      <c r="T262" s="2" t="s">
        <v>71</v>
      </c>
      <c r="U262" s="15">
        <f t="shared" si="24"/>
        <v>329968.69288266083</v>
      </c>
    </row>
    <row r="263" spans="7:21" x14ac:dyDescent="0.3">
      <c r="G263" s="26">
        <v>4503</v>
      </c>
      <c r="H263" s="26">
        <v>3.2</v>
      </c>
      <c r="I263" s="26">
        <v>1.3</v>
      </c>
      <c r="J263" s="29">
        <v>39</v>
      </c>
      <c r="K263" s="29">
        <f t="shared" si="20"/>
        <v>1.68999999999285E-2</v>
      </c>
      <c r="L263" s="45">
        <f t="shared" si="21"/>
        <v>19524774.726777155</v>
      </c>
      <c r="M263" s="45">
        <f t="shared" si="22"/>
        <v>329968.69288113789</v>
      </c>
      <c r="O263" s="12" t="s">
        <v>56</v>
      </c>
      <c r="P263" s="3" t="s">
        <v>71</v>
      </c>
      <c r="Q263" s="3">
        <f t="shared" si="23"/>
        <v>4503</v>
      </c>
      <c r="R263" s="3" t="s">
        <v>71</v>
      </c>
      <c r="S263" s="2" t="s">
        <v>73</v>
      </c>
      <c r="T263" s="2" t="s">
        <v>71</v>
      </c>
      <c r="U263" s="15">
        <f t="shared" si="24"/>
        <v>329968.69288113789</v>
      </c>
    </row>
    <row r="264" spans="7:21" x14ac:dyDescent="0.3">
      <c r="G264" s="26">
        <v>4504</v>
      </c>
      <c r="H264" s="26">
        <v>3.2</v>
      </c>
      <c r="I264" s="26">
        <v>1.7333333333300001</v>
      </c>
      <c r="J264" s="29">
        <v>39</v>
      </c>
      <c r="K264" s="29">
        <f t="shared" si="20"/>
        <v>1.6900000000064995E-2</v>
      </c>
      <c r="L264" s="45">
        <f t="shared" si="21"/>
        <v>19524774.726777155</v>
      </c>
      <c r="M264" s="45">
        <f t="shared" si="22"/>
        <v>329968.69288380293</v>
      </c>
      <c r="O264" s="12" t="s">
        <v>56</v>
      </c>
      <c r="P264" s="3" t="s">
        <v>71</v>
      </c>
      <c r="Q264" s="3">
        <f t="shared" si="23"/>
        <v>4504</v>
      </c>
      <c r="R264" s="3" t="s">
        <v>71</v>
      </c>
      <c r="S264" s="2" t="s">
        <v>73</v>
      </c>
      <c r="T264" s="2" t="s">
        <v>71</v>
      </c>
      <c r="U264" s="15">
        <f t="shared" si="24"/>
        <v>329968.69288380293</v>
      </c>
    </row>
    <row r="265" spans="7:21" x14ac:dyDescent="0.3">
      <c r="G265" s="26">
        <v>4505</v>
      </c>
      <c r="H265" s="26">
        <v>3.2</v>
      </c>
      <c r="I265" s="26">
        <v>2.1666666666699999</v>
      </c>
      <c r="J265" s="29">
        <v>39</v>
      </c>
      <c r="K265" s="29">
        <f t="shared" si="20"/>
        <v>1.6900000000064998E-2</v>
      </c>
      <c r="L265" s="45">
        <f t="shared" si="21"/>
        <v>19524774.726777155</v>
      </c>
      <c r="M265" s="45">
        <f t="shared" si="22"/>
        <v>329968.69288380299</v>
      </c>
      <c r="O265" s="12" t="s">
        <v>56</v>
      </c>
      <c r="P265" s="3" t="s">
        <v>71</v>
      </c>
      <c r="Q265" s="3">
        <f t="shared" si="23"/>
        <v>4505</v>
      </c>
      <c r="R265" s="3" t="s">
        <v>71</v>
      </c>
      <c r="S265" s="2" t="s">
        <v>73</v>
      </c>
      <c r="T265" s="2" t="s">
        <v>71</v>
      </c>
      <c r="U265" s="15">
        <f t="shared" si="24"/>
        <v>329968.69288380299</v>
      </c>
    </row>
    <row r="266" spans="7:21" x14ac:dyDescent="0.3">
      <c r="G266" s="26">
        <v>4491</v>
      </c>
      <c r="H266" s="26">
        <v>3.2</v>
      </c>
      <c r="I266" s="26">
        <v>2.6</v>
      </c>
      <c r="J266" s="29">
        <v>39</v>
      </c>
      <c r="K266" s="29">
        <f t="shared" si="20"/>
        <v>0</v>
      </c>
      <c r="L266" s="45">
        <f t="shared" si="21"/>
        <v>19524774.726777155</v>
      </c>
      <c r="M266" s="45">
        <f t="shared" si="22"/>
        <v>0</v>
      </c>
      <c r="O266" s="12" t="s">
        <v>56</v>
      </c>
      <c r="P266" s="3" t="s">
        <v>71</v>
      </c>
      <c r="Q266" s="3">
        <f t="shared" si="23"/>
        <v>4491</v>
      </c>
      <c r="R266" s="3" t="s">
        <v>71</v>
      </c>
      <c r="S266" s="2" t="s">
        <v>73</v>
      </c>
      <c r="T266" s="2" t="s">
        <v>71</v>
      </c>
      <c r="U266" s="15">
        <f t="shared" si="24"/>
        <v>0</v>
      </c>
    </row>
    <row r="267" spans="7:21" x14ac:dyDescent="0.3">
      <c r="G267" s="26">
        <v>4537</v>
      </c>
      <c r="H267" s="26">
        <v>6.4</v>
      </c>
      <c r="I267" s="26">
        <v>0</v>
      </c>
      <c r="J267" s="29">
        <v>39</v>
      </c>
      <c r="K267" s="29">
        <f t="shared" si="20"/>
        <v>0</v>
      </c>
      <c r="L267" s="45">
        <f t="shared" si="21"/>
        <v>39049549.45355431</v>
      </c>
      <c r="M267" s="45">
        <f t="shared" si="22"/>
        <v>0</v>
      </c>
      <c r="O267" s="12" t="s">
        <v>56</v>
      </c>
      <c r="P267" s="3" t="s">
        <v>71</v>
      </c>
      <c r="Q267" s="3">
        <f t="shared" si="23"/>
        <v>4537</v>
      </c>
      <c r="R267" s="3" t="s">
        <v>71</v>
      </c>
      <c r="S267" s="2" t="s">
        <v>73</v>
      </c>
      <c r="T267" s="2" t="s">
        <v>71</v>
      </c>
      <c r="U267" s="15">
        <f t="shared" si="24"/>
        <v>0</v>
      </c>
    </row>
    <row r="268" spans="7:21" x14ac:dyDescent="0.3">
      <c r="G268" s="26">
        <v>4563</v>
      </c>
      <c r="H268" s="26">
        <v>6.4</v>
      </c>
      <c r="I268" s="26">
        <v>0.433333333333</v>
      </c>
      <c r="J268" s="29">
        <v>39</v>
      </c>
      <c r="K268" s="29">
        <f t="shared" si="20"/>
        <v>1.69000000000065E-2</v>
      </c>
      <c r="L268" s="45">
        <f t="shared" si="21"/>
        <v>39049549.45355431</v>
      </c>
      <c r="M268" s="45">
        <f t="shared" si="22"/>
        <v>659937.38576532167</v>
      </c>
      <c r="O268" s="12" t="s">
        <v>56</v>
      </c>
      <c r="P268" s="3" t="s">
        <v>71</v>
      </c>
      <c r="Q268" s="3">
        <f t="shared" si="23"/>
        <v>4563</v>
      </c>
      <c r="R268" s="3" t="s">
        <v>71</v>
      </c>
      <c r="S268" s="2" t="s">
        <v>73</v>
      </c>
      <c r="T268" s="2" t="s">
        <v>71</v>
      </c>
      <c r="U268" s="15">
        <f t="shared" si="24"/>
        <v>659937.38576532167</v>
      </c>
    </row>
    <row r="269" spans="7:21" x14ac:dyDescent="0.3">
      <c r="G269" s="26">
        <v>4564</v>
      </c>
      <c r="H269" s="26">
        <v>6.4</v>
      </c>
      <c r="I269" s="26">
        <v>0.86666666666699999</v>
      </c>
      <c r="J269" s="29">
        <v>39</v>
      </c>
      <c r="K269" s="29">
        <f t="shared" si="20"/>
        <v>1.69000000000065E-2</v>
      </c>
      <c r="L269" s="45">
        <f t="shared" si="21"/>
        <v>39049549.45355431</v>
      </c>
      <c r="M269" s="45">
        <f t="shared" si="22"/>
        <v>659937.38576532167</v>
      </c>
      <c r="O269" s="12" t="s">
        <v>56</v>
      </c>
      <c r="P269" s="3" t="s">
        <v>71</v>
      </c>
      <c r="Q269" s="3">
        <f t="shared" si="23"/>
        <v>4564</v>
      </c>
      <c r="R269" s="3" t="s">
        <v>71</v>
      </c>
      <c r="S269" s="2" t="s">
        <v>73</v>
      </c>
      <c r="T269" s="2" t="s">
        <v>71</v>
      </c>
      <c r="U269" s="15">
        <f t="shared" si="24"/>
        <v>659937.38576532167</v>
      </c>
    </row>
    <row r="270" spans="7:21" x14ac:dyDescent="0.3">
      <c r="G270" s="26">
        <v>4565</v>
      </c>
      <c r="H270" s="26">
        <v>6.4</v>
      </c>
      <c r="I270" s="26">
        <v>1.3</v>
      </c>
      <c r="J270" s="29">
        <v>39</v>
      </c>
      <c r="K270" s="29">
        <f t="shared" si="20"/>
        <v>1.68999999999285E-2</v>
      </c>
      <c r="L270" s="45">
        <f t="shared" si="21"/>
        <v>39049549.45355431</v>
      </c>
      <c r="M270" s="45">
        <f t="shared" si="22"/>
        <v>659937.38576227578</v>
      </c>
      <c r="O270" s="12" t="s">
        <v>56</v>
      </c>
      <c r="P270" s="3" t="s">
        <v>71</v>
      </c>
      <c r="Q270" s="3">
        <f t="shared" si="23"/>
        <v>4565</v>
      </c>
      <c r="R270" s="3" t="s">
        <v>71</v>
      </c>
      <c r="S270" s="2" t="s">
        <v>73</v>
      </c>
      <c r="T270" s="2" t="s">
        <v>71</v>
      </c>
      <c r="U270" s="15">
        <f t="shared" si="24"/>
        <v>659937.38576227578</v>
      </c>
    </row>
    <row r="271" spans="7:21" x14ac:dyDescent="0.3">
      <c r="G271" s="26">
        <v>4566</v>
      </c>
      <c r="H271" s="26">
        <v>6.4</v>
      </c>
      <c r="I271" s="26">
        <v>1.7333333333300001</v>
      </c>
      <c r="J271" s="29">
        <v>39</v>
      </c>
      <c r="K271" s="29">
        <f t="shared" si="20"/>
        <v>1.6900000000064995E-2</v>
      </c>
      <c r="L271" s="45">
        <f t="shared" si="21"/>
        <v>39049549.45355431</v>
      </c>
      <c r="M271" s="45">
        <f t="shared" si="22"/>
        <v>659937.38576760585</v>
      </c>
      <c r="O271" s="12" t="s">
        <v>56</v>
      </c>
      <c r="P271" s="3" t="s">
        <v>71</v>
      </c>
      <c r="Q271" s="3">
        <f t="shared" si="23"/>
        <v>4566</v>
      </c>
      <c r="R271" s="3" t="s">
        <v>71</v>
      </c>
      <c r="S271" s="2" t="s">
        <v>73</v>
      </c>
      <c r="T271" s="2" t="s">
        <v>71</v>
      </c>
      <c r="U271" s="15">
        <f t="shared" si="24"/>
        <v>659937.38576760585</v>
      </c>
    </row>
    <row r="272" spans="7:21" x14ac:dyDescent="0.3">
      <c r="G272" s="26">
        <v>4567</v>
      </c>
      <c r="H272" s="26">
        <v>6.4</v>
      </c>
      <c r="I272" s="26">
        <v>2.1666666666699999</v>
      </c>
      <c r="J272" s="29">
        <v>39</v>
      </c>
      <c r="K272" s="29">
        <f t="shared" si="20"/>
        <v>1.6900000000064998E-2</v>
      </c>
      <c r="L272" s="45">
        <f t="shared" si="21"/>
        <v>39049549.45355431</v>
      </c>
      <c r="M272" s="45">
        <f t="shared" si="22"/>
        <v>659937.38576760597</v>
      </c>
      <c r="O272" s="12" t="s">
        <v>56</v>
      </c>
      <c r="P272" s="3" t="s">
        <v>71</v>
      </c>
      <c r="Q272" s="3">
        <f t="shared" si="23"/>
        <v>4567</v>
      </c>
      <c r="R272" s="3" t="s">
        <v>71</v>
      </c>
      <c r="S272" s="2" t="s">
        <v>73</v>
      </c>
      <c r="T272" s="2" t="s">
        <v>71</v>
      </c>
      <c r="U272" s="15">
        <f t="shared" si="24"/>
        <v>659937.38576760597</v>
      </c>
    </row>
    <row r="273" spans="6:21" x14ac:dyDescent="0.3">
      <c r="G273" s="26">
        <v>4553</v>
      </c>
      <c r="H273" s="26">
        <v>6.4</v>
      </c>
      <c r="I273" s="26">
        <v>2.6</v>
      </c>
      <c r="J273" s="29">
        <v>39</v>
      </c>
      <c r="K273" s="29">
        <f t="shared" si="20"/>
        <v>0</v>
      </c>
      <c r="L273" s="45">
        <f t="shared" si="21"/>
        <v>39049549.45355431</v>
      </c>
      <c r="M273" s="45">
        <f t="shared" si="22"/>
        <v>0</v>
      </c>
      <c r="O273" s="12" t="s">
        <v>56</v>
      </c>
      <c r="P273" s="3" t="s">
        <v>71</v>
      </c>
      <c r="Q273" s="3">
        <f t="shared" si="23"/>
        <v>4553</v>
      </c>
      <c r="R273" s="3" t="s">
        <v>71</v>
      </c>
      <c r="S273" s="2" t="s">
        <v>73</v>
      </c>
      <c r="T273" s="2" t="s">
        <v>71</v>
      </c>
      <c r="U273" s="15">
        <f t="shared" si="24"/>
        <v>0</v>
      </c>
    </row>
    <row r="274" spans="6:21" x14ac:dyDescent="0.3">
      <c r="G274" s="26">
        <v>4599</v>
      </c>
      <c r="H274" s="26">
        <v>9.6999999999999993</v>
      </c>
      <c r="I274" s="26">
        <v>0</v>
      </c>
      <c r="J274" s="29">
        <v>39</v>
      </c>
      <c r="K274" s="29">
        <f t="shared" si="20"/>
        <v>0</v>
      </c>
      <c r="L274" s="45">
        <f t="shared" si="21"/>
        <v>59184473.390543245</v>
      </c>
      <c r="M274" s="45">
        <f t="shared" si="22"/>
        <v>0</v>
      </c>
      <c r="O274" s="12" t="s">
        <v>56</v>
      </c>
      <c r="P274" s="3" t="s">
        <v>71</v>
      </c>
      <c r="Q274" s="3">
        <f t="shared" si="23"/>
        <v>4599</v>
      </c>
      <c r="R274" s="3" t="s">
        <v>71</v>
      </c>
      <c r="S274" s="2" t="s">
        <v>73</v>
      </c>
      <c r="T274" s="2" t="s">
        <v>71</v>
      </c>
      <c r="U274" s="15">
        <f t="shared" si="24"/>
        <v>0</v>
      </c>
    </row>
    <row r="275" spans="6:21" x14ac:dyDescent="0.3">
      <c r="G275" s="26">
        <v>4625</v>
      </c>
      <c r="H275" s="26">
        <v>9.6999999999999993</v>
      </c>
      <c r="I275" s="26">
        <v>0.433333333333</v>
      </c>
      <c r="J275" s="29">
        <v>39</v>
      </c>
      <c r="K275" s="29">
        <f t="shared" si="20"/>
        <v>1.69000000000065E-2</v>
      </c>
      <c r="L275" s="45">
        <f t="shared" si="21"/>
        <v>59184473.390543245</v>
      </c>
      <c r="M275" s="45">
        <f t="shared" si="22"/>
        <v>1000217.6003005656</v>
      </c>
      <c r="O275" s="12" t="s">
        <v>56</v>
      </c>
      <c r="P275" s="3" t="s">
        <v>71</v>
      </c>
      <c r="Q275" s="3">
        <f t="shared" si="23"/>
        <v>4625</v>
      </c>
      <c r="R275" s="3" t="s">
        <v>71</v>
      </c>
      <c r="S275" s="2" t="s">
        <v>73</v>
      </c>
      <c r="T275" s="2" t="s">
        <v>71</v>
      </c>
      <c r="U275" s="15">
        <f t="shared" si="24"/>
        <v>1000217.6003005656</v>
      </c>
    </row>
    <row r="276" spans="6:21" x14ac:dyDescent="0.3">
      <c r="G276" s="26">
        <v>4626</v>
      </c>
      <c r="H276" s="26">
        <v>9.6999999999999993</v>
      </c>
      <c r="I276" s="26">
        <v>0.86666666666699999</v>
      </c>
      <c r="J276" s="29">
        <v>39</v>
      </c>
      <c r="K276" s="29">
        <f t="shared" si="20"/>
        <v>1.69000000000065E-2</v>
      </c>
      <c r="L276" s="45">
        <f t="shared" si="21"/>
        <v>59184473.390543245</v>
      </c>
      <c r="M276" s="45">
        <f t="shared" si="22"/>
        <v>1000217.6003005656</v>
      </c>
      <c r="O276" s="12" t="s">
        <v>56</v>
      </c>
      <c r="P276" s="3" t="s">
        <v>71</v>
      </c>
      <c r="Q276" s="3">
        <f t="shared" si="23"/>
        <v>4626</v>
      </c>
      <c r="R276" s="3" t="s">
        <v>71</v>
      </c>
      <c r="S276" s="2" t="s">
        <v>73</v>
      </c>
      <c r="T276" s="2" t="s">
        <v>71</v>
      </c>
      <c r="U276" s="15">
        <f t="shared" si="24"/>
        <v>1000217.6003005656</v>
      </c>
    </row>
    <row r="277" spans="6:21" x14ac:dyDescent="0.3">
      <c r="G277" s="26">
        <v>4627</v>
      </c>
      <c r="H277" s="26">
        <v>9.6999999999999993</v>
      </c>
      <c r="I277" s="26">
        <v>1.3</v>
      </c>
      <c r="J277" s="29">
        <v>39</v>
      </c>
      <c r="K277" s="29">
        <f t="shared" si="20"/>
        <v>1.68999999999285E-2</v>
      </c>
      <c r="L277" s="45">
        <f t="shared" si="21"/>
        <v>59184473.390543245</v>
      </c>
      <c r="M277" s="45">
        <f t="shared" si="22"/>
        <v>1000217.6002959491</v>
      </c>
      <c r="O277" s="12" t="s">
        <v>56</v>
      </c>
      <c r="P277" s="3" t="s">
        <v>71</v>
      </c>
      <c r="Q277" s="3">
        <f t="shared" si="23"/>
        <v>4627</v>
      </c>
      <c r="R277" s="3" t="s">
        <v>71</v>
      </c>
      <c r="S277" s="2" t="s">
        <v>73</v>
      </c>
      <c r="T277" s="2" t="s">
        <v>71</v>
      </c>
      <c r="U277" s="15">
        <f t="shared" si="24"/>
        <v>1000217.6002959491</v>
      </c>
    </row>
    <row r="278" spans="6:21" x14ac:dyDescent="0.3">
      <c r="G278" s="26">
        <v>4628</v>
      </c>
      <c r="H278" s="26">
        <v>9.6999999999999993</v>
      </c>
      <c r="I278" s="26">
        <v>1.7333333333300001</v>
      </c>
      <c r="J278" s="29">
        <v>39</v>
      </c>
      <c r="K278" s="29">
        <f t="shared" si="20"/>
        <v>1.6900000000064995E-2</v>
      </c>
      <c r="L278" s="45">
        <f t="shared" si="21"/>
        <v>59184473.390543245</v>
      </c>
      <c r="M278" s="45">
        <f t="shared" si="22"/>
        <v>1000217.6003040276</v>
      </c>
      <c r="O278" s="12" t="s">
        <v>56</v>
      </c>
      <c r="P278" s="3" t="s">
        <v>71</v>
      </c>
      <c r="Q278" s="3">
        <f t="shared" si="23"/>
        <v>4628</v>
      </c>
      <c r="R278" s="3" t="s">
        <v>71</v>
      </c>
      <c r="S278" s="2" t="s">
        <v>73</v>
      </c>
      <c r="T278" s="2" t="s">
        <v>71</v>
      </c>
      <c r="U278" s="15">
        <f t="shared" si="24"/>
        <v>1000217.6003040276</v>
      </c>
    </row>
    <row r="279" spans="6:21" x14ac:dyDescent="0.3">
      <c r="G279" s="26">
        <v>4629</v>
      </c>
      <c r="H279" s="26">
        <v>9.6999999999999993</v>
      </c>
      <c r="I279" s="26">
        <v>2.1666666666699999</v>
      </c>
      <c r="J279" s="29">
        <v>39</v>
      </c>
      <c r="K279" s="29">
        <f t="shared" si="20"/>
        <v>1.6900000000064998E-2</v>
      </c>
      <c r="L279" s="45">
        <f t="shared" si="21"/>
        <v>59184473.390543245</v>
      </c>
      <c r="M279" s="45">
        <f t="shared" si="22"/>
        <v>1000217.6003040278</v>
      </c>
      <c r="O279" s="12" t="s">
        <v>56</v>
      </c>
      <c r="P279" s="3" t="s">
        <v>71</v>
      </c>
      <c r="Q279" s="3">
        <f t="shared" si="23"/>
        <v>4629</v>
      </c>
      <c r="R279" s="3" t="s">
        <v>71</v>
      </c>
      <c r="S279" s="2" t="s">
        <v>73</v>
      </c>
      <c r="T279" s="2" t="s">
        <v>71</v>
      </c>
      <c r="U279" s="15">
        <f t="shared" si="24"/>
        <v>1000217.6003040278</v>
      </c>
    </row>
    <row r="280" spans="6:21" x14ac:dyDescent="0.3">
      <c r="F280" s="28" t="s">
        <v>168</v>
      </c>
      <c r="G280" s="26">
        <v>4615</v>
      </c>
      <c r="H280" s="26">
        <v>9.6999999999999993</v>
      </c>
      <c r="I280" s="26">
        <v>2.6</v>
      </c>
      <c r="J280" s="29">
        <v>39</v>
      </c>
      <c r="K280" s="29">
        <f t="shared" si="20"/>
        <v>0</v>
      </c>
      <c r="L280" s="45">
        <f t="shared" si="21"/>
        <v>59184473.390543245</v>
      </c>
      <c r="M280" s="45">
        <f t="shared" si="22"/>
        <v>0</v>
      </c>
      <c r="O280" s="12" t="s">
        <v>56</v>
      </c>
      <c r="P280" s="3" t="s">
        <v>71</v>
      </c>
      <c r="Q280" s="3">
        <f t="shared" si="23"/>
        <v>4615</v>
      </c>
      <c r="R280" s="3" t="s">
        <v>71</v>
      </c>
      <c r="S280" s="2" t="s">
        <v>73</v>
      </c>
      <c r="T280" s="2" t="s">
        <v>71</v>
      </c>
      <c r="U280" s="15">
        <f t="shared" si="24"/>
        <v>0</v>
      </c>
    </row>
    <row r="281" spans="6:21" x14ac:dyDescent="0.3">
      <c r="G281" s="26">
        <v>4661</v>
      </c>
      <c r="H281" s="26">
        <v>12.9</v>
      </c>
      <c r="I281" s="26">
        <v>0</v>
      </c>
      <c r="J281" s="29">
        <v>39</v>
      </c>
      <c r="K281" s="29">
        <f t="shared" si="20"/>
        <v>0</v>
      </c>
      <c r="L281" s="45">
        <f t="shared" si="21"/>
        <v>78709248.117320403</v>
      </c>
      <c r="M281" s="45">
        <f t="shared" si="22"/>
        <v>0</v>
      </c>
      <c r="O281" s="12" t="s">
        <v>56</v>
      </c>
      <c r="P281" s="3" t="s">
        <v>71</v>
      </c>
      <c r="Q281" s="3">
        <f t="shared" si="23"/>
        <v>4661</v>
      </c>
      <c r="R281" s="3" t="s">
        <v>71</v>
      </c>
      <c r="S281" s="2" t="s">
        <v>73</v>
      </c>
      <c r="T281" s="2" t="s">
        <v>71</v>
      </c>
      <c r="U281" s="15">
        <f t="shared" si="24"/>
        <v>0</v>
      </c>
    </row>
    <row r="282" spans="6:21" x14ac:dyDescent="0.3">
      <c r="G282" s="26">
        <v>4687</v>
      </c>
      <c r="H282" s="26">
        <v>12.9</v>
      </c>
      <c r="I282" s="26">
        <v>0.433333333333</v>
      </c>
      <c r="J282" s="29">
        <v>39</v>
      </c>
      <c r="K282" s="29">
        <f t="shared" si="20"/>
        <v>1.69000000000065E-2</v>
      </c>
      <c r="L282" s="45">
        <f t="shared" si="21"/>
        <v>78709248.117320403</v>
      </c>
      <c r="M282" s="45">
        <f t="shared" si="22"/>
        <v>1330186.2931832264</v>
      </c>
      <c r="O282" s="12" t="s">
        <v>56</v>
      </c>
      <c r="P282" s="3" t="s">
        <v>71</v>
      </c>
      <c r="Q282" s="3">
        <f t="shared" si="23"/>
        <v>4687</v>
      </c>
      <c r="R282" s="3" t="s">
        <v>71</v>
      </c>
      <c r="S282" s="2" t="s">
        <v>73</v>
      </c>
      <c r="T282" s="2" t="s">
        <v>71</v>
      </c>
      <c r="U282" s="15">
        <f t="shared" si="24"/>
        <v>1330186.2931832264</v>
      </c>
    </row>
    <row r="283" spans="6:21" x14ac:dyDescent="0.3">
      <c r="G283" s="26">
        <v>4688</v>
      </c>
      <c r="H283" s="26">
        <v>12.9</v>
      </c>
      <c r="I283" s="26">
        <v>0.86666666666699999</v>
      </c>
      <c r="J283" s="29">
        <v>39</v>
      </c>
      <c r="K283" s="29">
        <f t="shared" si="20"/>
        <v>1.69000000000065E-2</v>
      </c>
      <c r="L283" s="45">
        <f t="shared" si="21"/>
        <v>78709248.117320403</v>
      </c>
      <c r="M283" s="45">
        <f t="shared" si="22"/>
        <v>1330186.2931832264</v>
      </c>
      <c r="O283" s="12" t="s">
        <v>56</v>
      </c>
      <c r="P283" s="3" t="s">
        <v>71</v>
      </c>
      <c r="Q283" s="3">
        <f t="shared" si="23"/>
        <v>4688</v>
      </c>
      <c r="R283" s="3" t="s">
        <v>71</v>
      </c>
      <c r="S283" s="2" t="s">
        <v>73</v>
      </c>
      <c r="T283" s="2" t="s">
        <v>71</v>
      </c>
      <c r="U283" s="15">
        <f t="shared" si="24"/>
        <v>1330186.2931832264</v>
      </c>
    </row>
    <row r="284" spans="6:21" x14ac:dyDescent="0.3">
      <c r="G284" s="26">
        <v>4689</v>
      </c>
      <c r="H284" s="26">
        <v>12.9</v>
      </c>
      <c r="I284" s="26">
        <v>1.3</v>
      </c>
      <c r="J284" s="29">
        <v>39</v>
      </c>
      <c r="K284" s="29">
        <f t="shared" si="20"/>
        <v>1.68999999999285E-2</v>
      </c>
      <c r="L284" s="45">
        <f t="shared" si="21"/>
        <v>78709248.117320403</v>
      </c>
      <c r="M284" s="45">
        <f t="shared" si="22"/>
        <v>1330186.2931770871</v>
      </c>
      <c r="O284" s="12" t="s">
        <v>56</v>
      </c>
      <c r="P284" s="3" t="s">
        <v>71</v>
      </c>
      <c r="Q284" s="3">
        <f t="shared" si="23"/>
        <v>4689</v>
      </c>
      <c r="R284" s="3" t="s">
        <v>71</v>
      </c>
      <c r="S284" s="2" t="s">
        <v>73</v>
      </c>
      <c r="T284" s="2" t="s">
        <v>71</v>
      </c>
      <c r="U284" s="15">
        <f t="shared" si="24"/>
        <v>1330186.2931770871</v>
      </c>
    </row>
    <row r="285" spans="6:21" x14ac:dyDescent="0.3">
      <c r="G285" s="26">
        <v>4690</v>
      </c>
      <c r="H285" s="26">
        <v>12.9</v>
      </c>
      <c r="I285" s="26">
        <v>1.7333333333300001</v>
      </c>
      <c r="J285" s="29">
        <v>39</v>
      </c>
      <c r="K285" s="29">
        <f t="shared" si="20"/>
        <v>1.6900000000064995E-2</v>
      </c>
      <c r="L285" s="45">
        <f t="shared" si="21"/>
        <v>78709248.117320403</v>
      </c>
      <c r="M285" s="45">
        <f t="shared" si="22"/>
        <v>1330186.2931878306</v>
      </c>
      <c r="O285" s="12" t="s">
        <v>56</v>
      </c>
      <c r="P285" s="3" t="s">
        <v>71</v>
      </c>
      <c r="Q285" s="3">
        <f t="shared" si="23"/>
        <v>4690</v>
      </c>
      <c r="R285" s="3" t="s">
        <v>71</v>
      </c>
      <c r="S285" s="2" t="s">
        <v>73</v>
      </c>
      <c r="T285" s="2" t="s">
        <v>71</v>
      </c>
      <c r="U285" s="15">
        <f t="shared" si="24"/>
        <v>1330186.2931878306</v>
      </c>
    </row>
    <row r="286" spans="6:21" x14ac:dyDescent="0.3">
      <c r="G286" s="26">
        <v>4691</v>
      </c>
      <c r="H286" s="26">
        <v>12.9</v>
      </c>
      <c r="I286" s="26">
        <v>2.1666666666699999</v>
      </c>
      <c r="J286" s="29">
        <v>39</v>
      </c>
      <c r="K286" s="29">
        <f t="shared" si="20"/>
        <v>1.6900000000064998E-2</v>
      </c>
      <c r="L286" s="45">
        <f t="shared" si="21"/>
        <v>78709248.117320403</v>
      </c>
      <c r="M286" s="45">
        <f t="shared" si="22"/>
        <v>1330186.2931878308</v>
      </c>
      <c r="O286" s="12" t="s">
        <v>56</v>
      </c>
      <c r="P286" s="3" t="s">
        <v>71</v>
      </c>
      <c r="Q286" s="3">
        <f t="shared" si="23"/>
        <v>4691</v>
      </c>
      <c r="R286" s="3" t="s">
        <v>71</v>
      </c>
      <c r="S286" s="2" t="s">
        <v>73</v>
      </c>
      <c r="T286" s="2" t="s">
        <v>71</v>
      </c>
      <c r="U286" s="15">
        <f t="shared" si="24"/>
        <v>1330186.2931878308</v>
      </c>
    </row>
    <row r="287" spans="6:21" x14ac:dyDescent="0.3">
      <c r="G287" s="26">
        <v>4677</v>
      </c>
      <c r="H287" s="26">
        <v>12.9</v>
      </c>
      <c r="I287" s="26">
        <v>2.6</v>
      </c>
      <c r="J287" s="29">
        <v>39</v>
      </c>
      <c r="K287" s="29">
        <f t="shared" si="20"/>
        <v>0</v>
      </c>
      <c r="L287" s="45">
        <f t="shared" si="21"/>
        <v>78709248.117320403</v>
      </c>
      <c r="M287" s="45">
        <f t="shared" si="22"/>
        <v>0</v>
      </c>
      <c r="O287" s="12" t="s">
        <v>56</v>
      </c>
      <c r="P287" s="3" t="s">
        <v>71</v>
      </c>
      <c r="Q287" s="3">
        <f t="shared" si="23"/>
        <v>4677</v>
      </c>
      <c r="R287" s="3" t="s">
        <v>71</v>
      </c>
      <c r="S287" s="2" t="s">
        <v>73</v>
      </c>
      <c r="T287" s="2" t="s">
        <v>71</v>
      </c>
      <c r="U287" s="15">
        <f t="shared" si="24"/>
        <v>0</v>
      </c>
    </row>
    <row r="288" spans="6:21" x14ac:dyDescent="0.3">
      <c r="G288" s="26">
        <v>4723</v>
      </c>
      <c r="H288" s="26">
        <v>16.100000000000001</v>
      </c>
      <c r="I288" s="26">
        <v>0</v>
      </c>
      <c r="J288" s="29">
        <v>39</v>
      </c>
      <c r="K288" s="29">
        <f t="shared" si="20"/>
        <v>0</v>
      </c>
      <c r="L288" s="45">
        <f t="shared" si="21"/>
        <v>98234022.84409757</v>
      </c>
      <c r="M288" s="45">
        <f t="shared" si="22"/>
        <v>0</v>
      </c>
      <c r="O288" s="12" t="s">
        <v>56</v>
      </c>
      <c r="P288" s="3" t="s">
        <v>71</v>
      </c>
      <c r="Q288" s="3">
        <f t="shared" si="23"/>
        <v>4723</v>
      </c>
      <c r="R288" s="3" t="s">
        <v>71</v>
      </c>
      <c r="S288" s="2" t="s">
        <v>73</v>
      </c>
      <c r="T288" s="2" t="s">
        <v>71</v>
      </c>
      <c r="U288" s="15">
        <f t="shared" si="24"/>
        <v>0</v>
      </c>
    </row>
    <row r="289" spans="7:21" x14ac:dyDescent="0.3">
      <c r="G289" s="26">
        <v>4749</v>
      </c>
      <c r="H289" s="26">
        <v>16.100000000000001</v>
      </c>
      <c r="I289" s="26">
        <v>0.433333333333</v>
      </c>
      <c r="J289" s="29">
        <v>39</v>
      </c>
      <c r="K289" s="29">
        <f t="shared" si="20"/>
        <v>1.69000000000065E-2</v>
      </c>
      <c r="L289" s="45">
        <f t="shared" si="21"/>
        <v>98234022.84409757</v>
      </c>
      <c r="M289" s="45">
        <f t="shared" si="22"/>
        <v>1660154.9860658874</v>
      </c>
      <c r="O289" s="12" t="s">
        <v>56</v>
      </c>
      <c r="P289" s="3" t="s">
        <v>71</v>
      </c>
      <c r="Q289" s="3">
        <f t="shared" si="23"/>
        <v>4749</v>
      </c>
      <c r="R289" s="3" t="s">
        <v>71</v>
      </c>
      <c r="S289" s="2" t="s">
        <v>73</v>
      </c>
      <c r="T289" s="2" t="s">
        <v>71</v>
      </c>
      <c r="U289" s="15">
        <f t="shared" si="24"/>
        <v>1660154.9860658874</v>
      </c>
    </row>
    <row r="290" spans="7:21" x14ac:dyDescent="0.3">
      <c r="G290" s="26">
        <v>4750</v>
      </c>
      <c r="H290" s="26">
        <v>16.100000000000001</v>
      </c>
      <c r="I290" s="26">
        <v>0.86666666666699999</v>
      </c>
      <c r="J290" s="29">
        <v>39</v>
      </c>
      <c r="K290" s="29">
        <f t="shared" si="20"/>
        <v>1.69000000000065E-2</v>
      </c>
      <c r="L290" s="45">
        <f t="shared" si="21"/>
        <v>98234022.84409757</v>
      </c>
      <c r="M290" s="45">
        <f t="shared" si="22"/>
        <v>1660154.9860658874</v>
      </c>
      <c r="O290" s="12" t="s">
        <v>56</v>
      </c>
      <c r="P290" s="3" t="s">
        <v>71</v>
      </c>
      <c r="Q290" s="3">
        <f t="shared" si="23"/>
        <v>4750</v>
      </c>
      <c r="R290" s="3" t="s">
        <v>71</v>
      </c>
      <c r="S290" s="2" t="s">
        <v>73</v>
      </c>
      <c r="T290" s="2" t="s">
        <v>71</v>
      </c>
      <c r="U290" s="15">
        <f t="shared" si="24"/>
        <v>1660154.9860658874</v>
      </c>
    </row>
    <row r="291" spans="7:21" x14ac:dyDescent="0.3">
      <c r="G291" s="26">
        <v>4751</v>
      </c>
      <c r="H291" s="26">
        <v>16.100000000000001</v>
      </c>
      <c r="I291" s="26">
        <v>1.3</v>
      </c>
      <c r="J291" s="29">
        <v>39</v>
      </c>
      <c r="K291" s="29">
        <f t="shared" ref="K291:K294" si="25">IF(AND(I291&gt;I290,I292&gt;I291),(I292-I290)/2*J291*10^-3,0)</f>
        <v>1.68999999999285E-2</v>
      </c>
      <c r="L291" s="45">
        <f t="shared" si="21"/>
        <v>98234022.84409757</v>
      </c>
      <c r="M291" s="45">
        <f t="shared" si="22"/>
        <v>1660154.9860582252</v>
      </c>
      <c r="O291" s="12" t="s">
        <v>56</v>
      </c>
      <c r="P291" s="3" t="s">
        <v>71</v>
      </c>
      <c r="Q291" s="3">
        <f t="shared" si="23"/>
        <v>4751</v>
      </c>
      <c r="R291" s="3" t="s">
        <v>71</v>
      </c>
      <c r="S291" s="2" t="s">
        <v>73</v>
      </c>
      <c r="T291" s="2" t="s">
        <v>71</v>
      </c>
      <c r="U291" s="15">
        <f t="shared" si="24"/>
        <v>1660154.9860582252</v>
      </c>
    </row>
    <row r="292" spans="7:21" x14ac:dyDescent="0.3">
      <c r="G292" s="26">
        <v>4752</v>
      </c>
      <c r="H292" s="26">
        <v>16.100000000000001</v>
      </c>
      <c r="I292" s="26">
        <v>1.7333333333300001</v>
      </c>
      <c r="J292" s="29">
        <v>39</v>
      </c>
      <c r="K292" s="29">
        <f t="shared" si="25"/>
        <v>1.6900000000064995E-2</v>
      </c>
      <c r="L292" s="45">
        <f t="shared" si="21"/>
        <v>98234022.84409757</v>
      </c>
      <c r="M292" s="45">
        <f t="shared" si="22"/>
        <v>1660154.9860716336</v>
      </c>
      <c r="O292" s="12" t="s">
        <v>56</v>
      </c>
      <c r="P292" s="3" t="s">
        <v>71</v>
      </c>
      <c r="Q292" s="3">
        <f t="shared" si="23"/>
        <v>4752</v>
      </c>
      <c r="R292" s="3" t="s">
        <v>71</v>
      </c>
      <c r="S292" s="2" t="s">
        <v>73</v>
      </c>
      <c r="T292" s="2" t="s">
        <v>71</v>
      </c>
      <c r="U292" s="15">
        <f t="shared" si="24"/>
        <v>1660154.9860716336</v>
      </c>
    </row>
    <row r="293" spans="7:21" x14ac:dyDescent="0.3">
      <c r="G293" s="26">
        <v>4753</v>
      </c>
      <c r="H293" s="26">
        <v>16.100000000000001</v>
      </c>
      <c r="I293" s="26">
        <v>2.1666666666699999</v>
      </c>
      <c r="J293" s="29">
        <v>39</v>
      </c>
      <c r="K293" s="29">
        <f t="shared" si="25"/>
        <v>1.6900000000064998E-2</v>
      </c>
      <c r="L293" s="45">
        <f t="shared" si="21"/>
        <v>98234022.84409757</v>
      </c>
      <c r="M293" s="45">
        <f t="shared" si="22"/>
        <v>1660154.9860716339</v>
      </c>
      <c r="O293" s="12" t="s">
        <v>56</v>
      </c>
      <c r="P293" s="3" t="s">
        <v>71</v>
      </c>
      <c r="Q293" s="3">
        <f t="shared" si="23"/>
        <v>4753</v>
      </c>
      <c r="R293" s="3" t="s">
        <v>71</v>
      </c>
      <c r="S293" s="2" t="s">
        <v>73</v>
      </c>
      <c r="T293" s="2" t="s">
        <v>71</v>
      </c>
      <c r="U293" s="15">
        <f t="shared" si="24"/>
        <v>1660154.9860716339</v>
      </c>
    </row>
    <row r="294" spans="7:21" x14ac:dyDescent="0.3">
      <c r="G294" s="26">
        <v>4739</v>
      </c>
      <c r="H294" s="26">
        <v>16.100000000000001</v>
      </c>
      <c r="I294" s="26">
        <v>2.6</v>
      </c>
      <c r="J294" s="29">
        <v>39</v>
      </c>
      <c r="K294" s="29">
        <f t="shared" si="25"/>
        <v>0</v>
      </c>
      <c r="L294" s="45">
        <f t="shared" si="21"/>
        <v>98234022.84409757</v>
      </c>
      <c r="M294" s="45">
        <f t="shared" si="22"/>
        <v>0</v>
      </c>
      <c r="O294" s="12" t="s">
        <v>56</v>
      </c>
      <c r="P294" s="3" t="s">
        <v>71</v>
      </c>
      <c r="Q294" s="3">
        <f t="shared" si="23"/>
        <v>4739</v>
      </c>
      <c r="R294" s="3" t="s">
        <v>71</v>
      </c>
      <c r="S294" s="2" t="s">
        <v>73</v>
      </c>
      <c r="T294" s="2" t="s">
        <v>71</v>
      </c>
      <c r="U294" s="15">
        <f t="shared" si="24"/>
        <v>0</v>
      </c>
    </row>
    <row r="295" spans="7:21" x14ac:dyDescent="0.3">
      <c r="G295" s="26">
        <v>374</v>
      </c>
      <c r="H295" s="26">
        <v>-23.1</v>
      </c>
      <c r="I295" s="57">
        <v>2.57</v>
      </c>
      <c r="J295" s="29">
        <v>37</v>
      </c>
      <c r="K295" s="29">
        <v>1.89E-2</v>
      </c>
      <c r="L295" s="45">
        <f t="shared" si="21"/>
        <v>-140944467.55892259</v>
      </c>
      <c r="M295" s="45">
        <f t="shared" si="22"/>
        <v>-2663850.4368636371</v>
      </c>
      <c r="O295" s="12" t="s">
        <v>56</v>
      </c>
      <c r="P295" s="3" t="s">
        <v>71</v>
      </c>
      <c r="Q295" s="3">
        <f t="shared" si="23"/>
        <v>374</v>
      </c>
      <c r="R295" s="3" t="s">
        <v>71</v>
      </c>
      <c r="S295" s="2" t="s">
        <v>73</v>
      </c>
      <c r="T295" s="2" t="s">
        <v>71</v>
      </c>
      <c r="U295" s="15">
        <f t="shared" si="24"/>
        <v>-2663850.4368636371</v>
      </c>
    </row>
    <row r="296" spans="7:21" x14ac:dyDescent="0.3">
      <c r="G296" s="26">
        <v>1943</v>
      </c>
      <c r="H296" s="26">
        <v>-22.662500000000001</v>
      </c>
      <c r="I296" s="57">
        <v>2.5718749999999999</v>
      </c>
      <c r="J296" s="29">
        <v>37</v>
      </c>
      <c r="K296" s="29">
        <v>1.89E-2</v>
      </c>
      <c r="L296" s="45">
        <f t="shared" si="21"/>
        <v>-138275064.76424602</v>
      </c>
      <c r="M296" s="45">
        <f t="shared" si="22"/>
        <v>-2613398.7240442499</v>
      </c>
      <c r="O296" s="12" t="s">
        <v>56</v>
      </c>
      <c r="P296" s="3" t="s">
        <v>71</v>
      </c>
      <c r="Q296" s="3">
        <f t="shared" si="23"/>
        <v>1943</v>
      </c>
      <c r="R296" s="3" t="s">
        <v>71</v>
      </c>
      <c r="S296" s="2" t="s">
        <v>73</v>
      </c>
      <c r="T296" s="2" t="s">
        <v>71</v>
      </c>
      <c r="U296" s="15">
        <f t="shared" si="24"/>
        <v>-2613398.7240442499</v>
      </c>
    </row>
    <row r="297" spans="7:21" x14ac:dyDescent="0.3">
      <c r="G297" s="26">
        <v>1942</v>
      </c>
      <c r="H297" s="26">
        <v>-22.225000000000001</v>
      </c>
      <c r="I297" s="57">
        <v>2.57375</v>
      </c>
      <c r="J297" s="29">
        <v>37</v>
      </c>
      <c r="K297" s="29">
        <v>1.89E-2</v>
      </c>
      <c r="L297" s="45">
        <f t="shared" si="21"/>
        <v>-135605661.96956947</v>
      </c>
      <c r="M297" s="45">
        <f t="shared" si="22"/>
        <v>-2562947.0112248631</v>
      </c>
      <c r="O297" s="12" t="s">
        <v>56</v>
      </c>
      <c r="P297" s="3" t="s">
        <v>71</v>
      </c>
      <c r="Q297" s="3">
        <f t="shared" si="23"/>
        <v>1942</v>
      </c>
      <c r="R297" s="3" t="s">
        <v>71</v>
      </c>
      <c r="S297" s="2" t="s">
        <v>73</v>
      </c>
      <c r="T297" s="2" t="s">
        <v>71</v>
      </c>
      <c r="U297" s="15">
        <f t="shared" si="24"/>
        <v>-2562947.0112248631</v>
      </c>
    </row>
    <row r="298" spans="7:21" x14ac:dyDescent="0.3">
      <c r="G298" s="26">
        <v>1941</v>
      </c>
      <c r="H298" s="26">
        <v>-21.787500000000001</v>
      </c>
      <c r="I298" s="57">
        <v>2.5756250000000001</v>
      </c>
      <c r="J298" s="29">
        <v>37</v>
      </c>
      <c r="K298" s="29">
        <v>1.89E-2</v>
      </c>
      <c r="L298" s="45">
        <f t="shared" si="21"/>
        <v>-132936259.1748929</v>
      </c>
      <c r="M298" s="45">
        <f t="shared" si="22"/>
        <v>-2512495.2984054759</v>
      </c>
      <c r="O298" s="12" t="s">
        <v>56</v>
      </c>
      <c r="P298" s="3" t="s">
        <v>71</v>
      </c>
      <c r="Q298" s="3">
        <f t="shared" si="23"/>
        <v>1941</v>
      </c>
      <c r="R298" s="3" t="s">
        <v>71</v>
      </c>
      <c r="S298" s="2" t="s">
        <v>73</v>
      </c>
      <c r="T298" s="2" t="s">
        <v>71</v>
      </c>
      <c r="U298" s="15">
        <f t="shared" si="24"/>
        <v>-2512495.2984054759</v>
      </c>
    </row>
    <row r="299" spans="7:21" x14ac:dyDescent="0.3">
      <c r="G299" s="26">
        <v>1940</v>
      </c>
      <c r="H299" s="26">
        <v>-21.35</v>
      </c>
      <c r="I299" s="57">
        <v>2.5775000000000001</v>
      </c>
      <c r="J299" s="29">
        <v>37</v>
      </c>
      <c r="K299" s="29">
        <v>1.89E-2</v>
      </c>
      <c r="L299" s="45">
        <f t="shared" si="21"/>
        <v>-130266856.38021633</v>
      </c>
      <c r="M299" s="45">
        <f t="shared" si="22"/>
        <v>-2462043.5855860887</v>
      </c>
      <c r="O299" s="12" t="s">
        <v>56</v>
      </c>
      <c r="P299" s="3" t="s">
        <v>71</v>
      </c>
      <c r="Q299" s="3">
        <f t="shared" si="23"/>
        <v>1940</v>
      </c>
      <c r="R299" s="3" t="s">
        <v>71</v>
      </c>
      <c r="S299" s="2" t="s">
        <v>73</v>
      </c>
      <c r="T299" s="2" t="s">
        <v>71</v>
      </c>
      <c r="U299" s="15">
        <f t="shared" si="24"/>
        <v>-2462043.5855860887</v>
      </c>
    </row>
    <row r="300" spans="7:21" x14ac:dyDescent="0.3">
      <c r="G300" s="26">
        <v>1939</v>
      </c>
      <c r="H300" s="26">
        <v>-20.912500000000001</v>
      </c>
      <c r="I300" s="57">
        <v>2.5793750000000002</v>
      </c>
      <c r="J300" s="29">
        <v>37</v>
      </c>
      <c r="K300" s="29">
        <v>1.89E-2</v>
      </c>
      <c r="L300" s="45">
        <f t="shared" si="21"/>
        <v>-127597453.58553977</v>
      </c>
      <c r="M300" s="45">
        <f t="shared" si="22"/>
        <v>-2411591.8727667015</v>
      </c>
      <c r="O300" s="12" t="s">
        <v>56</v>
      </c>
      <c r="P300" s="3" t="s">
        <v>71</v>
      </c>
      <c r="Q300" s="3">
        <f t="shared" si="23"/>
        <v>1939</v>
      </c>
      <c r="R300" s="3" t="s">
        <v>71</v>
      </c>
      <c r="S300" s="2" t="s">
        <v>73</v>
      </c>
      <c r="T300" s="2" t="s">
        <v>71</v>
      </c>
      <c r="U300" s="15">
        <f t="shared" si="24"/>
        <v>-2411591.8727667015</v>
      </c>
    </row>
    <row r="301" spans="7:21" x14ac:dyDescent="0.3">
      <c r="G301" s="26">
        <v>1938</v>
      </c>
      <c r="H301" s="26">
        <v>-20.475000000000001</v>
      </c>
      <c r="I301" s="57">
        <v>2.5812499999999998</v>
      </c>
      <c r="J301" s="29">
        <v>37</v>
      </c>
      <c r="K301" s="29">
        <v>1.89E-2</v>
      </c>
      <c r="L301" s="45">
        <f t="shared" si="21"/>
        <v>-124928050.7908632</v>
      </c>
      <c r="M301" s="45">
        <f t="shared" si="22"/>
        <v>-2361140.1599473143</v>
      </c>
      <c r="O301" s="12" t="s">
        <v>56</v>
      </c>
      <c r="P301" s="3" t="s">
        <v>71</v>
      </c>
      <c r="Q301" s="3">
        <f t="shared" si="23"/>
        <v>1938</v>
      </c>
      <c r="R301" s="3" t="s">
        <v>71</v>
      </c>
      <c r="S301" s="2" t="s">
        <v>73</v>
      </c>
      <c r="T301" s="2" t="s">
        <v>71</v>
      </c>
      <c r="U301" s="15">
        <f t="shared" si="24"/>
        <v>-2361140.1599473143</v>
      </c>
    </row>
    <row r="302" spans="7:21" x14ac:dyDescent="0.3">
      <c r="G302" s="26">
        <v>1937</v>
      </c>
      <c r="H302" s="26">
        <v>-20.037500000000001</v>
      </c>
      <c r="I302" s="57">
        <v>2.5831249999999999</v>
      </c>
      <c r="J302" s="29">
        <v>37</v>
      </c>
      <c r="K302" s="29">
        <v>1.89E-2</v>
      </c>
      <c r="L302" s="45">
        <f t="shared" si="21"/>
        <v>-122258647.99618664</v>
      </c>
      <c r="M302" s="45">
        <f t="shared" si="22"/>
        <v>-2310688.4471279276</v>
      </c>
      <c r="O302" s="12" t="s">
        <v>56</v>
      </c>
      <c r="P302" s="3" t="s">
        <v>71</v>
      </c>
      <c r="Q302" s="3">
        <f t="shared" si="23"/>
        <v>1937</v>
      </c>
      <c r="R302" s="3" t="s">
        <v>71</v>
      </c>
      <c r="S302" s="2" t="s">
        <v>73</v>
      </c>
      <c r="T302" s="2" t="s">
        <v>71</v>
      </c>
      <c r="U302" s="15">
        <f t="shared" si="24"/>
        <v>-2310688.4471279276</v>
      </c>
    </row>
    <row r="303" spans="7:21" x14ac:dyDescent="0.3">
      <c r="G303" s="26">
        <v>1936</v>
      </c>
      <c r="H303" s="26">
        <v>-19.600000000000001</v>
      </c>
      <c r="I303" s="57">
        <v>2.585</v>
      </c>
      <c r="J303" s="29">
        <v>37</v>
      </c>
      <c r="K303" s="29">
        <v>1.89E-2</v>
      </c>
      <c r="L303" s="45">
        <f t="shared" si="21"/>
        <v>-119589245.20151007</v>
      </c>
      <c r="M303" s="45">
        <f t="shared" si="22"/>
        <v>-2260236.7343085404</v>
      </c>
      <c r="O303" s="12" t="s">
        <v>56</v>
      </c>
      <c r="P303" s="3" t="s">
        <v>71</v>
      </c>
      <c r="Q303" s="3">
        <f t="shared" si="23"/>
        <v>1936</v>
      </c>
      <c r="R303" s="3" t="s">
        <v>71</v>
      </c>
      <c r="S303" s="2" t="s">
        <v>73</v>
      </c>
      <c r="T303" s="2" t="s">
        <v>71</v>
      </c>
      <c r="U303" s="15">
        <f t="shared" si="24"/>
        <v>-2260236.7343085404</v>
      </c>
    </row>
    <row r="304" spans="7:21" x14ac:dyDescent="0.3">
      <c r="G304" s="26">
        <v>1935</v>
      </c>
      <c r="H304" s="26">
        <v>-19.162500000000001</v>
      </c>
      <c r="I304" s="57">
        <v>2.586875</v>
      </c>
      <c r="J304" s="29">
        <v>37</v>
      </c>
      <c r="K304" s="29">
        <v>1.89E-2</v>
      </c>
      <c r="L304" s="45">
        <f t="shared" si="21"/>
        <v>-116919842.40683351</v>
      </c>
      <c r="M304" s="45">
        <f t="shared" si="22"/>
        <v>-2209785.0214891536</v>
      </c>
      <c r="O304" s="12" t="s">
        <v>56</v>
      </c>
      <c r="P304" s="3" t="s">
        <v>71</v>
      </c>
      <c r="Q304" s="3">
        <f t="shared" si="23"/>
        <v>1935</v>
      </c>
      <c r="R304" s="3" t="s">
        <v>71</v>
      </c>
      <c r="S304" s="2" t="s">
        <v>73</v>
      </c>
      <c r="T304" s="2" t="s">
        <v>71</v>
      </c>
      <c r="U304" s="15">
        <f t="shared" si="24"/>
        <v>-2209785.0214891536</v>
      </c>
    </row>
    <row r="305" spans="7:21" x14ac:dyDescent="0.3">
      <c r="G305" s="26">
        <v>1934</v>
      </c>
      <c r="H305" s="26">
        <v>-18.725000000000001</v>
      </c>
      <c r="I305" s="57">
        <v>2.5887500000000001</v>
      </c>
      <c r="J305" s="29">
        <v>37</v>
      </c>
      <c r="K305" s="29">
        <v>1.89E-2</v>
      </c>
      <c r="L305" s="45">
        <f t="shared" si="21"/>
        <v>-114250439.61215696</v>
      </c>
      <c r="M305" s="45">
        <f t="shared" si="22"/>
        <v>-2159333.3086697664</v>
      </c>
      <c r="O305" s="12" t="s">
        <v>56</v>
      </c>
      <c r="P305" s="3" t="s">
        <v>71</v>
      </c>
      <c r="Q305" s="3">
        <f t="shared" si="23"/>
        <v>1934</v>
      </c>
      <c r="R305" s="3" t="s">
        <v>71</v>
      </c>
      <c r="S305" s="2" t="s">
        <v>73</v>
      </c>
      <c r="T305" s="2" t="s">
        <v>71</v>
      </c>
      <c r="U305" s="15">
        <f t="shared" si="24"/>
        <v>-2159333.3086697664</v>
      </c>
    </row>
    <row r="306" spans="7:21" x14ac:dyDescent="0.3">
      <c r="G306" s="26">
        <v>1933</v>
      </c>
      <c r="H306" s="26">
        <v>-18.287500000000001</v>
      </c>
      <c r="I306" s="57">
        <v>2.5906250000000002</v>
      </c>
      <c r="J306" s="29">
        <v>37</v>
      </c>
      <c r="K306" s="29">
        <v>1.89E-2</v>
      </c>
      <c r="L306" s="45">
        <f t="shared" si="21"/>
        <v>-111581036.81748039</v>
      </c>
      <c r="M306" s="45">
        <f t="shared" si="22"/>
        <v>-2108881.5958503792</v>
      </c>
      <c r="O306" s="12" t="s">
        <v>56</v>
      </c>
      <c r="P306" s="3" t="s">
        <v>71</v>
      </c>
      <c r="Q306" s="3">
        <f t="shared" si="23"/>
        <v>1933</v>
      </c>
      <c r="R306" s="3" t="s">
        <v>71</v>
      </c>
      <c r="S306" s="2" t="s">
        <v>73</v>
      </c>
      <c r="T306" s="2" t="s">
        <v>71</v>
      </c>
      <c r="U306" s="15">
        <f t="shared" si="24"/>
        <v>-2108881.5958503792</v>
      </c>
    </row>
    <row r="307" spans="7:21" x14ac:dyDescent="0.3">
      <c r="G307" s="26">
        <v>1932</v>
      </c>
      <c r="H307" s="26">
        <v>-17.850000000000001</v>
      </c>
      <c r="I307" s="57">
        <v>2.5924999999999998</v>
      </c>
      <c r="J307" s="29">
        <v>37</v>
      </c>
      <c r="K307" s="29">
        <v>1.89E-2</v>
      </c>
      <c r="L307" s="45">
        <f t="shared" si="21"/>
        <v>-108911634.02280383</v>
      </c>
      <c r="M307" s="45">
        <f t="shared" si="22"/>
        <v>-2058429.8830309925</v>
      </c>
      <c r="O307" s="12" t="s">
        <v>56</v>
      </c>
      <c r="P307" s="3" t="s">
        <v>71</v>
      </c>
      <c r="Q307" s="3">
        <f t="shared" si="23"/>
        <v>1932</v>
      </c>
      <c r="R307" s="3" t="s">
        <v>71</v>
      </c>
      <c r="S307" s="2" t="s">
        <v>73</v>
      </c>
      <c r="T307" s="2" t="s">
        <v>71</v>
      </c>
      <c r="U307" s="15">
        <f t="shared" si="24"/>
        <v>-2058429.8830309925</v>
      </c>
    </row>
    <row r="308" spans="7:21" x14ac:dyDescent="0.3">
      <c r="G308" s="26">
        <v>1931</v>
      </c>
      <c r="H308" s="26">
        <v>-17.412500000000001</v>
      </c>
      <c r="I308" s="57">
        <v>2.5943749999999999</v>
      </c>
      <c r="J308" s="29">
        <v>37</v>
      </c>
      <c r="K308" s="29">
        <v>1.89E-2</v>
      </c>
      <c r="L308" s="45">
        <f t="shared" si="21"/>
        <v>-106242231.22812726</v>
      </c>
      <c r="M308" s="45">
        <f t="shared" si="22"/>
        <v>-2007978.1702116053</v>
      </c>
      <c r="O308" s="12" t="s">
        <v>56</v>
      </c>
      <c r="P308" s="3" t="s">
        <v>71</v>
      </c>
      <c r="Q308" s="3">
        <f t="shared" si="23"/>
        <v>1931</v>
      </c>
      <c r="R308" s="3" t="s">
        <v>71</v>
      </c>
      <c r="S308" s="2" t="s">
        <v>73</v>
      </c>
      <c r="T308" s="2" t="s">
        <v>71</v>
      </c>
      <c r="U308" s="15">
        <f t="shared" si="24"/>
        <v>-2007978.1702116053</v>
      </c>
    </row>
    <row r="309" spans="7:21" x14ac:dyDescent="0.3">
      <c r="G309" s="26">
        <v>1930</v>
      </c>
      <c r="H309" s="26">
        <v>-16.975000000000001</v>
      </c>
      <c r="I309" s="57">
        <v>2.5962499999999999</v>
      </c>
      <c r="J309" s="29">
        <v>37</v>
      </c>
      <c r="K309" s="29">
        <v>1.89E-2</v>
      </c>
      <c r="L309" s="45">
        <f t="shared" si="21"/>
        <v>-103572828.4334507</v>
      </c>
      <c r="M309" s="45">
        <f t="shared" si="22"/>
        <v>-1957526.4573922183</v>
      </c>
      <c r="O309" s="12" t="s">
        <v>56</v>
      </c>
      <c r="P309" s="3" t="s">
        <v>71</v>
      </c>
      <c r="Q309" s="3">
        <f t="shared" si="23"/>
        <v>1930</v>
      </c>
      <c r="R309" s="3" t="s">
        <v>71</v>
      </c>
      <c r="S309" s="2" t="s">
        <v>73</v>
      </c>
      <c r="T309" s="2" t="s">
        <v>71</v>
      </c>
      <c r="U309" s="15">
        <f t="shared" si="24"/>
        <v>-1957526.4573922183</v>
      </c>
    </row>
    <row r="310" spans="7:21" x14ac:dyDescent="0.3">
      <c r="G310" s="26">
        <v>1929</v>
      </c>
      <c r="H310" s="26">
        <v>-16.537500000000001</v>
      </c>
      <c r="I310" s="57">
        <v>2.598125</v>
      </c>
      <c r="J310" s="29">
        <v>37</v>
      </c>
      <c r="K310" s="29">
        <v>1.89E-2</v>
      </c>
      <c r="L310" s="45">
        <f t="shared" si="21"/>
        <v>-100903425.63877413</v>
      </c>
      <c r="M310" s="45">
        <f t="shared" si="22"/>
        <v>-1907074.7445728311</v>
      </c>
      <c r="O310" s="12" t="s">
        <v>56</v>
      </c>
      <c r="P310" s="3" t="s">
        <v>71</v>
      </c>
      <c r="Q310" s="3">
        <f t="shared" si="23"/>
        <v>1929</v>
      </c>
      <c r="R310" s="3" t="s">
        <v>71</v>
      </c>
      <c r="S310" s="2" t="s">
        <v>73</v>
      </c>
      <c r="T310" s="2" t="s">
        <v>71</v>
      </c>
      <c r="U310" s="15">
        <f t="shared" si="24"/>
        <v>-1907074.7445728311</v>
      </c>
    </row>
    <row r="311" spans="7:21" x14ac:dyDescent="0.3">
      <c r="G311" s="26">
        <v>312</v>
      </c>
      <c r="H311" s="26">
        <v>-16.100000000000001</v>
      </c>
      <c r="I311" s="57">
        <v>2.6</v>
      </c>
      <c r="J311" s="29">
        <v>37</v>
      </c>
      <c r="K311" s="29">
        <v>1.89E-2</v>
      </c>
      <c r="L311" s="45">
        <f t="shared" si="21"/>
        <v>-98234022.84409757</v>
      </c>
      <c r="M311" s="45">
        <f t="shared" si="22"/>
        <v>-1856623.0317534441</v>
      </c>
      <c r="O311" s="12" t="s">
        <v>56</v>
      </c>
      <c r="P311" s="3" t="s">
        <v>71</v>
      </c>
      <c r="Q311" s="3">
        <f t="shared" si="23"/>
        <v>312</v>
      </c>
      <c r="R311" s="3" t="s">
        <v>71</v>
      </c>
      <c r="S311" s="2" t="s">
        <v>73</v>
      </c>
      <c r="T311" s="2" t="s">
        <v>71</v>
      </c>
      <c r="U311" s="15">
        <f t="shared" si="24"/>
        <v>-1856623.0317534441</v>
      </c>
    </row>
    <row r="312" spans="7:21" x14ac:dyDescent="0.3">
      <c r="G312" s="26">
        <v>4739</v>
      </c>
      <c r="H312" s="26">
        <v>16.100000000000001</v>
      </c>
      <c r="I312" s="57">
        <v>2.6</v>
      </c>
      <c r="J312" s="29">
        <v>37</v>
      </c>
      <c r="K312" s="29">
        <v>1.89E-2</v>
      </c>
      <c r="L312" s="45">
        <f t="shared" si="21"/>
        <v>98234022.84409757</v>
      </c>
      <c r="M312" s="45">
        <f t="shared" si="22"/>
        <v>1856623.0317534441</v>
      </c>
      <c r="O312" s="12" t="s">
        <v>56</v>
      </c>
      <c r="P312" s="3" t="s">
        <v>71</v>
      </c>
      <c r="Q312" s="3">
        <f t="shared" si="23"/>
        <v>4739</v>
      </c>
      <c r="R312" s="3" t="s">
        <v>71</v>
      </c>
      <c r="S312" s="2" t="s">
        <v>73</v>
      </c>
      <c r="T312" s="2" t="s">
        <v>71</v>
      </c>
      <c r="U312" s="15">
        <f t="shared" si="24"/>
        <v>1856623.0317534441</v>
      </c>
    </row>
    <row r="313" spans="7:21" x14ac:dyDescent="0.3">
      <c r="G313" s="26">
        <v>6241</v>
      </c>
      <c r="H313" s="26">
        <v>16.537500000000001</v>
      </c>
      <c r="I313" s="57">
        <v>2.598125</v>
      </c>
      <c r="J313" s="29">
        <v>37</v>
      </c>
      <c r="K313" s="29">
        <v>1.89E-2</v>
      </c>
      <c r="L313" s="45">
        <f t="shared" si="21"/>
        <v>100903425.63877413</v>
      </c>
      <c r="M313" s="45">
        <f t="shared" si="22"/>
        <v>1907074.7445728311</v>
      </c>
      <c r="O313" s="12" t="s">
        <v>56</v>
      </c>
      <c r="P313" s="3" t="s">
        <v>71</v>
      </c>
      <c r="Q313" s="3">
        <f t="shared" si="23"/>
        <v>6241</v>
      </c>
      <c r="R313" s="3" t="s">
        <v>71</v>
      </c>
      <c r="S313" s="2" t="s">
        <v>73</v>
      </c>
      <c r="T313" s="2" t="s">
        <v>71</v>
      </c>
      <c r="U313" s="15">
        <f t="shared" si="24"/>
        <v>1907074.7445728311</v>
      </c>
    </row>
    <row r="314" spans="7:21" x14ac:dyDescent="0.3">
      <c r="G314" s="26">
        <v>6242</v>
      </c>
      <c r="H314" s="26">
        <v>16.975000000000001</v>
      </c>
      <c r="I314" s="57">
        <v>2.5962499999999999</v>
      </c>
      <c r="J314" s="29">
        <v>37</v>
      </c>
      <c r="K314" s="29">
        <v>1.89E-2</v>
      </c>
      <c r="L314" s="45">
        <f t="shared" si="21"/>
        <v>103572828.4334507</v>
      </c>
      <c r="M314" s="45">
        <f t="shared" si="22"/>
        <v>1957526.4573922183</v>
      </c>
      <c r="O314" s="12" t="s">
        <v>56</v>
      </c>
      <c r="P314" s="3" t="s">
        <v>71</v>
      </c>
      <c r="Q314" s="3">
        <f t="shared" si="23"/>
        <v>6242</v>
      </c>
      <c r="R314" s="3" t="s">
        <v>71</v>
      </c>
      <c r="S314" s="2" t="s">
        <v>73</v>
      </c>
      <c r="T314" s="2" t="s">
        <v>71</v>
      </c>
      <c r="U314" s="15">
        <f t="shared" si="24"/>
        <v>1957526.4573922183</v>
      </c>
    </row>
    <row r="315" spans="7:21" x14ac:dyDescent="0.3">
      <c r="G315" s="26">
        <v>6243</v>
      </c>
      <c r="H315" s="26">
        <v>17.412500000000001</v>
      </c>
      <c r="I315" s="57">
        <v>2.5943749999999999</v>
      </c>
      <c r="J315" s="29">
        <v>37</v>
      </c>
      <c r="K315" s="29">
        <v>1.89E-2</v>
      </c>
      <c r="L315" s="45">
        <f t="shared" si="21"/>
        <v>106242231.22812726</v>
      </c>
      <c r="M315" s="45">
        <f t="shared" si="22"/>
        <v>2007978.1702116053</v>
      </c>
      <c r="O315" s="12" t="s">
        <v>56</v>
      </c>
      <c r="P315" s="3" t="s">
        <v>71</v>
      </c>
      <c r="Q315" s="3">
        <f t="shared" si="23"/>
        <v>6243</v>
      </c>
      <c r="R315" s="3" t="s">
        <v>71</v>
      </c>
      <c r="S315" s="2" t="s">
        <v>73</v>
      </c>
      <c r="T315" s="2" t="s">
        <v>71</v>
      </c>
      <c r="U315" s="15">
        <f t="shared" si="24"/>
        <v>2007978.1702116053</v>
      </c>
    </row>
    <row r="316" spans="7:21" x14ac:dyDescent="0.3">
      <c r="G316" s="26">
        <v>6244</v>
      </c>
      <c r="H316" s="26">
        <v>17.850000000000001</v>
      </c>
      <c r="I316" s="57">
        <v>2.5924999999999998</v>
      </c>
      <c r="J316" s="29">
        <v>37</v>
      </c>
      <c r="K316" s="29">
        <v>1.89E-2</v>
      </c>
      <c r="L316" s="45">
        <f t="shared" si="21"/>
        <v>108911634.02280383</v>
      </c>
      <c r="M316" s="45">
        <f t="shared" si="22"/>
        <v>2058429.8830309925</v>
      </c>
      <c r="O316" s="12" t="s">
        <v>56</v>
      </c>
      <c r="P316" s="3" t="s">
        <v>71</v>
      </c>
      <c r="Q316" s="3">
        <f t="shared" si="23"/>
        <v>6244</v>
      </c>
      <c r="R316" s="3" t="s">
        <v>71</v>
      </c>
      <c r="S316" s="2" t="s">
        <v>73</v>
      </c>
      <c r="T316" s="2" t="s">
        <v>71</v>
      </c>
      <c r="U316" s="15">
        <f t="shared" si="24"/>
        <v>2058429.8830309925</v>
      </c>
    </row>
    <row r="317" spans="7:21" x14ac:dyDescent="0.3">
      <c r="G317" s="26">
        <v>6245</v>
      </c>
      <c r="H317" s="26">
        <v>18.287500000000001</v>
      </c>
      <c r="I317" s="57">
        <v>2.5906250000000002</v>
      </c>
      <c r="J317" s="29">
        <v>37</v>
      </c>
      <c r="K317" s="29">
        <v>1.89E-2</v>
      </c>
      <c r="L317" s="45">
        <f t="shared" si="21"/>
        <v>111581036.81748039</v>
      </c>
      <c r="M317" s="45">
        <f t="shared" si="22"/>
        <v>2108881.5958503792</v>
      </c>
      <c r="O317" s="12" t="s">
        <v>56</v>
      </c>
      <c r="P317" s="3" t="s">
        <v>71</v>
      </c>
      <c r="Q317" s="3">
        <f t="shared" si="23"/>
        <v>6245</v>
      </c>
      <c r="R317" s="3" t="s">
        <v>71</v>
      </c>
      <c r="S317" s="2" t="s">
        <v>73</v>
      </c>
      <c r="T317" s="2" t="s">
        <v>71</v>
      </c>
      <c r="U317" s="15">
        <f t="shared" si="24"/>
        <v>2108881.5958503792</v>
      </c>
    </row>
    <row r="318" spans="7:21" x14ac:dyDescent="0.3">
      <c r="G318" s="26">
        <v>6246</v>
      </c>
      <c r="H318" s="26">
        <v>18.725000000000001</v>
      </c>
      <c r="I318" s="57">
        <v>2.5887500000000001</v>
      </c>
      <c r="J318" s="29">
        <v>37</v>
      </c>
      <c r="K318" s="29">
        <v>1.89E-2</v>
      </c>
      <c r="L318" s="45">
        <f t="shared" si="21"/>
        <v>114250439.61215696</v>
      </c>
      <c r="M318" s="45">
        <f t="shared" si="22"/>
        <v>2159333.3086697664</v>
      </c>
      <c r="O318" s="12" t="s">
        <v>56</v>
      </c>
      <c r="P318" s="3" t="s">
        <v>71</v>
      </c>
      <c r="Q318" s="3">
        <f t="shared" si="23"/>
        <v>6246</v>
      </c>
      <c r="R318" s="3" t="s">
        <v>71</v>
      </c>
      <c r="S318" s="2" t="s">
        <v>73</v>
      </c>
      <c r="T318" s="2" t="s">
        <v>71</v>
      </c>
      <c r="U318" s="15">
        <f t="shared" si="24"/>
        <v>2159333.3086697664</v>
      </c>
    </row>
    <row r="319" spans="7:21" x14ac:dyDescent="0.3">
      <c r="G319" s="26">
        <v>6247</v>
      </c>
      <c r="H319" s="26">
        <v>19.162500000000001</v>
      </c>
      <c r="I319" s="57">
        <v>2.586875</v>
      </c>
      <c r="J319" s="29">
        <v>37</v>
      </c>
      <c r="K319" s="29">
        <v>1.89E-2</v>
      </c>
      <c r="L319" s="45">
        <f t="shared" si="21"/>
        <v>116919842.40683351</v>
      </c>
      <c r="M319" s="45">
        <f t="shared" si="22"/>
        <v>2209785.0214891536</v>
      </c>
      <c r="O319" s="12" t="s">
        <v>56</v>
      </c>
      <c r="P319" s="3" t="s">
        <v>71</v>
      </c>
      <c r="Q319" s="3">
        <f t="shared" si="23"/>
        <v>6247</v>
      </c>
      <c r="R319" s="3" t="s">
        <v>71</v>
      </c>
      <c r="S319" s="2" t="s">
        <v>73</v>
      </c>
      <c r="T319" s="2" t="s">
        <v>71</v>
      </c>
      <c r="U319" s="15">
        <f t="shared" si="24"/>
        <v>2209785.0214891536</v>
      </c>
    </row>
    <row r="320" spans="7:21" x14ac:dyDescent="0.3">
      <c r="G320" s="26">
        <v>6248</v>
      </c>
      <c r="H320" s="26">
        <v>19.600000000000001</v>
      </c>
      <c r="I320" s="57">
        <v>2.585</v>
      </c>
      <c r="J320" s="29">
        <v>37</v>
      </c>
      <c r="K320" s="29">
        <v>1.89E-2</v>
      </c>
      <c r="L320" s="45">
        <f t="shared" si="21"/>
        <v>119589245.20151007</v>
      </c>
      <c r="M320" s="45">
        <f t="shared" si="22"/>
        <v>2260236.7343085404</v>
      </c>
      <c r="O320" s="12" t="s">
        <v>56</v>
      </c>
      <c r="P320" s="3" t="s">
        <v>71</v>
      </c>
      <c r="Q320" s="3">
        <f t="shared" si="23"/>
        <v>6248</v>
      </c>
      <c r="R320" s="3" t="s">
        <v>71</v>
      </c>
      <c r="S320" s="2" t="s">
        <v>73</v>
      </c>
      <c r="T320" s="2" t="s">
        <v>71</v>
      </c>
      <c r="U320" s="15">
        <f t="shared" si="24"/>
        <v>2260236.7343085404</v>
      </c>
    </row>
    <row r="321" spans="7:21" x14ac:dyDescent="0.3">
      <c r="G321" s="26">
        <v>6249</v>
      </c>
      <c r="H321" s="26">
        <v>20.037500000000001</v>
      </c>
      <c r="I321" s="57">
        <v>2.5831249999999999</v>
      </c>
      <c r="J321" s="29">
        <v>37</v>
      </c>
      <c r="K321" s="29">
        <v>1.89E-2</v>
      </c>
      <c r="L321" s="45">
        <f t="shared" si="21"/>
        <v>122258647.99618664</v>
      </c>
      <c r="M321" s="45">
        <f t="shared" si="22"/>
        <v>2310688.4471279276</v>
      </c>
      <c r="O321" s="12" t="s">
        <v>56</v>
      </c>
      <c r="P321" s="3" t="s">
        <v>71</v>
      </c>
      <c r="Q321" s="3">
        <f t="shared" si="23"/>
        <v>6249</v>
      </c>
      <c r="R321" s="3" t="s">
        <v>71</v>
      </c>
      <c r="S321" s="2" t="s">
        <v>73</v>
      </c>
      <c r="T321" s="2" t="s">
        <v>71</v>
      </c>
      <c r="U321" s="15">
        <f t="shared" si="24"/>
        <v>2310688.4471279276</v>
      </c>
    </row>
    <row r="322" spans="7:21" x14ac:dyDescent="0.3">
      <c r="G322" s="26">
        <v>6250</v>
      </c>
      <c r="H322" s="26">
        <v>20.475000000000001</v>
      </c>
      <c r="I322" s="57">
        <v>2.5812499999999998</v>
      </c>
      <c r="J322" s="29">
        <v>37</v>
      </c>
      <c r="K322" s="29">
        <v>1.89E-2</v>
      </c>
      <c r="L322" s="45">
        <f t="shared" si="21"/>
        <v>124928050.7908632</v>
      </c>
      <c r="M322" s="45">
        <f t="shared" si="22"/>
        <v>2361140.1599473143</v>
      </c>
      <c r="O322" s="12" t="s">
        <v>56</v>
      </c>
      <c r="P322" s="3" t="s">
        <v>71</v>
      </c>
      <c r="Q322" s="3">
        <f t="shared" si="23"/>
        <v>6250</v>
      </c>
      <c r="R322" s="3" t="s">
        <v>71</v>
      </c>
      <c r="S322" s="2" t="s">
        <v>73</v>
      </c>
      <c r="T322" s="2" t="s">
        <v>71</v>
      </c>
      <c r="U322" s="15">
        <f t="shared" si="24"/>
        <v>2361140.1599473143</v>
      </c>
    </row>
    <row r="323" spans="7:21" x14ac:dyDescent="0.3">
      <c r="G323" s="26">
        <v>6251</v>
      </c>
      <c r="H323" s="26">
        <v>20.912500000000001</v>
      </c>
      <c r="I323" s="57">
        <v>2.5793750000000002</v>
      </c>
      <c r="J323" s="29">
        <v>37</v>
      </c>
      <c r="K323" s="29">
        <v>1.89E-2</v>
      </c>
      <c r="L323" s="45">
        <f t="shared" si="21"/>
        <v>127597453.58553977</v>
      </c>
      <c r="M323" s="45">
        <f t="shared" si="22"/>
        <v>2411591.8727667015</v>
      </c>
      <c r="O323" s="12" t="s">
        <v>56</v>
      </c>
      <c r="P323" s="3" t="s">
        <v>71</v>
      </c>
      <c r="Q323" s="3">
        <f t="shared" si="23"/>
        <v>6251</v>
      </c>
      <c r="R323" s="3" t="s">
        <v>71</v>
      </c>
      <c r="S323" s="2" t="s">
        <v>73</v>
      </c>
      <c r="T323" s="2" t="s">
        <v>71</v>
      </c>
      <c r="U323" s="15">
        <f t="shared" si="24"/>
        <v>2411591.8727667015</v>
      </c>
    </row>
    <row r="324" spans="7:21" x14ac:dyDescent="0.3">
      <c r="G324" s="26">
        <v>6252</v>
      </c>
      <c r="H324" s="26">
        <v>21.35</v>
      </c>
      <c r="I324" s="57">
        <v>2.5775000000000001</v>
      </c>
      <c r="J324" s="29">
        <v>37</v>
      </c>
      <c r="K324" s="29">
        <v>1.89E-2</v>
      </c>
      <c r="L324" s="45">
        <f t="shared" ref="L324:L387" si="26">$D$14*10^3/($C$19*10^-12)*($H324-$C$18)</f>
        <v>130266856.38021633</v>
      </c>
      <c r="M324" s="45">
        <f t="shared" ref="M324:M387" si="27">$K324*$L324</f>
        <v>2462043.5855860887</v>
      </c>
      <c r="O324" s="12" t="s">
        <v>56</v>
      </c>
      <c r="P324" s="3" t="s">
        <v>71</v>
      </c>
      <c r="Q324" s="3">
        <f t="shared" ref="Q324:Q387" si="28">$G324</f>
        <v>6252</v>
      </c>
      <c r="R324" s="3" t="s">
        <v>71</v>
      </c>
      <c r="S324" s="2" t="s">
        <v>73</v>
      </c>
      <c r="T324" s="2" t="s">
        <v>71</v>
      </c>
      <c r="U324" s="15">
        <f t="shared" ref="U324:U387" si="29">$M324</f>
        <v>2462043.5855860887</v>
      </c>
    </row>
    <row r="325" spans="7:21" x14ac:dyDescent="0.3">
      <c r="G325" s="26">
        <v>6253</v>
      </c>
      <c r="H325" s="26">
        <v>21.787500000000001</v>
      </c>
      <c r="I325" s="57">
        <v>2.5756250000000001</v>
      </c>
      <c r="J325" s="29">
        <v>37</v>
      </c>
      <c r="K325" s="29">
        <v>1.89E-2</v>
      </c>
      <c r="L325" s="45">
        <f t="shared" si="26"/>
        <v>132936259.1748929</v>
      </c>
      <c r="M325" s="45">
        <f t="shared" si="27"/>
        <v>2512495.2984054759</v>
      </c>
      <c r="O325" s="12" t="s">
        <v>56</v>
      </c>
      <c r="P325" s="3" t="s">
        <v>71</v>
      </c>
      <c r="Q325" s="3">
        <f t="shared" si="28"/>
        <v>6253</v>
      </c>
      <c r="R325" s="3" t="s">
        <v>71</v>
      </c>
      <c r="S325" s="2" t="s">
        <v>73</v>
      </c>
      <c r="T325" s="2" t="s">
        <v>71</v>
      </c>
      <c r="U325" s="15">
        <f t="shared" si="29"/>
        <v>2512495.2984054759</v>
      </c>
    </row>
    <row r="326" spans="7:21" x14ac:dyDescent="0.3">
      <c r="G326" s="26">
        <v>6254</v>
      </c>
      <c r="H326" s="26">
        <v>22.225000000000001</v>
      </c>
      <c r="I326" s="57">
        <v>2.57375</v>
      </c>
      <c r="J326" s="29">
        <v>37</v>
      </c>
      <c r="K326" s="29">
        <v>1.8499999999999999E-2</v>
      </c>
      <c r="L326" s="45">
        <f t="shared" si="26"/>
        <v>135605661.96956947</v>
      </c>
      <c r="M326" s="45">
        <f t="shared" si="27"/>
        <v>2508704.746437035</v>
      </c>
      <c r="O326" s="12" t="s">
        <v>56</v>
      </c>
      <c r="P326" s="3" t="s">
        <v>71</v>
      </c>
      <c r="Q326" s="3">
        <f t="shared" si="28"/>
        <v>6254</v>
      </c>
      <c r="R326" s="3" t="s">
        <v>71</v>
      </c>
      <c r="S326" s="2" t="s">
        <v>73</v>
      </c>
      <c r="T326" s="2" t="s">
        <v>71</v>
      </c>
      <c r="U326" s="15">
        <f t="shared" si="29"/>
        <v>2508704.746437035</v>
      </c>
    </row>
    <row r="327" spans="7:21" x14ac:dyDescent="0.3">
      <c r="G327" s="26">
        <v>6255</v>
      </c>
      <c r="H327" s="26">
        <v>22.662500000000001</v>
      </c>
      <c r="I327" s="57">
        <v>2.5718749999999999</v>
      </c>
      <c r="J327" s="29">
        <v>37</v>
      </c>
      <c r="K327" s="29">
        <v>1.8499999999999999E-2</v>
      </c>
      <c r="L327" s="45">
        <f t="shared" si="26"/>
        <v>138275064.76424602</v>
      </c>
      <c r="M327" s="45">
        <f t="shared" si="27"/>
        <v>2558088.6981385513</v>
      </c>
      <c r="O327" s="12" t="s">
        <v>56</v>
      </c>
      <c r="P327" s="3" t="s">
        <v>71</v>
      </c>
      <c r="Q327" s="3">
        <f t="shared" si="28"/>
        <v>6255</v>
      </c>
      <c r="R327" s="3" t="s">
        <v>71</v>
      </c>
      <c r="S327" s="2" t="s">
        <v>73</v>
      </c>
      <c r="T327" s="2" t="s">
        <v>71</v>
      </c>
      <c r="U327" s="15">
        <f t="shared" si="29"/>
        <v>2558088.6981385513</v>
      </c>
    </row>
    <row r="328" spans="7:21" x14ac:dyDescent="0.3">
      <c r="G328" s="26">
        <v>4801</v>
      </c>
      <c r="H328" s="26">
        <v>23.1</v>
      </c>
      <c r="I328" s="57">
        <v>2.57</v>
      </c>
      <c r="J328" s="29">
        <v>37</v>
      </c>
      <c r="K328" s="29">
        <v>1.8499999999999999E-2</v>
      </c>
      <c r="L328" s="45">
        <f t="shared" si="26"/>
        <v>140944467.55892259</v>
      </c>
      <c r="M328" s="45">
        <f t="shared" si="27"/>
        <v>2607472.6498400676</v>
      </c>
      <c r="O328" s="12" t="s">
        <v>56</v>
      </c>
      <c r="P328" s="3" t="s">
        <v>71</v>
      </c>
      <c r="Q328" s="3">
        <f t="shared" si="28"/>
        <v>4801</v>
      </c>
      <c r="R328" s="3" t="s">
        <v>71</v>
      </c>
      <c r="S328" s="2" t="s">
        <v>73</v>
      </c>
      <c r="T328" s="2" t="s">
        <v>71</v>
      </c>
      <c r="U328" s="15">
        <f t="shared" si="29"/>
        <v>2607472.6498400676</v>
      </c>
    </row>
    <row r="329" spans="7:21" x14ac:dyDescent="0.3">
      <c r="G329" s="26">
        <v>435</v>
      </c>
      <c r="H329" s="26">
        <v>-23.1</v>
      </c>
      <c r="I329" s="26">
        <v>12.05</v>
      </c>
      <c r="J329" s="29">
        <v>37</v>
      </c>
      <c r="K329" s="29">
        <v>1.8499999999999999E-2</v>
      </c>
      <c r="L329" s="45">
        <f t="shared" si="26"/>
        <v>-140944467.55892259</v>
      </c>
      <c r="M329" s="45">
        <f t="shared" si="27"/>
        <v>-2607472.6498400676</v>
      </c>
      <c r="O329" s="12" t="s">
        <v>56</v>
      </c>
      <c r="P329" s="3" t="s">
        <v>71</v>
      </c>
      <c r="Q329" s="3">
        <f t="shared" si="28"/>
        <v>435</v>
      </c>
      <c r="R329" s="3" t="s">
        <v>71</v>
      </c>
      <c r="S329" s="2" t="s">
        <v>73</v>
      </c>
      <c r="T329" s="2" t="s">
        <v>71</v>
      </c>
      <c r="U329" s="15">
        <f t="shared" si="29"/>
        <v>-2607472.6498400676</v>
      </c>
    </row>
    <row r="330" spans="7:21" x14ac:dyDescent="0.3">
      <c r="G330" s="26">
        <v>2066</v>
      </c>
      <c r="H330" s="26">
        <v>-22.6</v>
      </c>
      <c r="I330" s="26">
        <v>12.05</v>
      </c>
      <c r="J330" s="29">
        <v>37</v>
      </c>
      <c r="K330" s="29">
        <f t="shared" ref="K330:K359" si="30">IF(AND(I330=I329,I330=I331),(H331-H329)/2*J330*10^-3,0)</f>
        <v>1.8499999999999999E-2</v>
      </c>
      <c r="L330" s="45">
        <f t="shared" si="26"/>
        <v>-137893721.50786367</v>
      </c>
      <c r="M330" s="45">
        <f t="shared" si="27"/>
        <v>-2551033.8478954779</v>
      </c>
      <c r="O330" s="12" t="s">
        <v>56</v>
      </c>
      <c r="P330" s="3" t="s">
        <v>71</v>
      </c>
      <c r="Q330" s="3">
        <f t="shared" si="28"/>
        <v>2066</v>
      </c>
      <c r="R330" s="3" t="s">
        <v>71</v>
      </c>
      <c r="S330" s="2" t="s">
        <v>73</v>
      </c>
      <c r="T330" s="2" t="s">
        <v>71</v>
      </c>
      <c r="U330" s="15">
        <f t="shared" si="29"/>
        <v>-2551033.8478954779</v>
      </c>
    </row>
    <row r="331" spans="7:21" x14ac:dyDescent="0.3">
      <c r="G331" s="26">
        <v>2065</v>
      </c>
      <c r="H331" s="26">
        <v>-22.1</v>
      </c>
      <c r="I331" s="26">
        <v>12.05</v>
      </c>
      <c r="J331" s="29">
        <v>37</v>
      </c>
      <c r="K331" s="29">
        <f t="shared" si="30"/>
        <v>1.8499999999999999E-2</v>
      </c>
      <c r="L331" s="45">
        <f t="shared" si="26"/>
        <v>-134842975.45680472</v>
      </c>
      <c r="M331" s="45">
        <f t="shared" si="27"/>
        <v>-2494595.0459508873</v>
      </c>
      <c r="O331" s="12" t="s">
        <v>56</v>
      </c>
      <c r="P331" s="3" t="s">
        <v>71</v>
      </c>
      <c r="Q331" s="3">
        <f t="shared" si="28"/>
        <v>2065</v>
      </c>
      <c r="R331" s="3" t="s">
        <v>71</v>
      </c>
      <c r="S331" s="2" t="s">
        <v>73</v>
      </c>
      <c r="T331" s="2" t="s">
        <v>71</v>
      </c>
      <c r="U331" s="15">
        <f t="shared" si="29"/>
        <v>-2494595.0459508873</v>
      </c>
    </row>
    <row r="332" spans="7:21" x14ac:dyDescent="0.3">
      <c r="G332" s="26">
        <v>2064</v>
      </c>
      <c r="H332" s="26">
        <v>-21.6</v>
      </c>
      <c r="I332" s="26">
        <v>12.05</v>
      </c>
      <c r="J332" s="29">
        <v>37</v>
      </c>
      <c r="K332" s="29">
        <f t="shared" si="30"/>
        <v>1.8499999999999999E-2</v>
      </c>
      <c r="L332" s="45">
        <f t="shared" si="26"/>
        <v>-131792229.4057458</v>
      </c>
      <c r="M332" s="45">
        <f t="shared" si="27"/>
        <v>-2438156.2440062971</v>
      </c>
      <c r="O332" s="12" t="s">
        <v>56</v>
      </c>
      <c r="P332" s="3" t="s">
        <v>71</v>
      </c>
      <c r="Q332" s="3">
        <f t="shared" si="28"/>
        <v>2064</v>
      </c>
      <c r="R332" s="3" t="s">
        <v>71</v>
      </c>
      <c r="S332" s="2" t="s">
        <v>73</v>
      </c>
      <c r="T332" s="2" t="s">
        <v>71</v>
      </c>
      <c r="U332" s="15">
        <f t="shared" si="29"/>
        <v>-2438156.2440062971</v>
      </c>
    </row>
    <row r="333" spans="7:21" x14ac:dyDescent="0.3">
      <c r="G333" s="26">
        <v>2063</v>
      </c>
      <c r="H333" s="26">
        <v>-21.1</v>
      </c>
      <c r="I333" s="26">
        <v>12.05</v>
      </c>
      <c r="J333" s="29">
        <v>37</v>
      </c>
      <c r="K333" s="29">
        <f t="shared" si="30"/>
        <v>1.8499999999999999E-2</v>
      </c>
      <c r="L333" s="45">
        <f t="shared" si="26"/>
        <v>-128741483.35468687</v>
      </c>
      <c r="M333" s="45">
        <f t="shared" si="27"/>
        <v>-2381717.4420617069</v>
      </c>
      <c r="O333" s="12" t="s">
        <v>56</v>
      </c>
      <c r="P333" s="3" t="s">
        <v>71</v>
      </c>
      <c r="Q333" s="3">
        <f t="shared" si="28"/>
        <v>2063</v>
      </c>
      <c r="R333" s="3" t="s">
        <v>71</v>
      </c>
      <c r="S333" s="2" t="s">
        <v>73</v>
      </c>
      <c r="T333" s="2" t="s">
        <v>71</v>
      </c>
      <c r="U333" s="15">
        <f t="shared" si="29"/>
        <v>-2381717.4420617069</v>
      </c>
    </row>
    <row r="334" spans="7:21" x14ac:dyDescent="0.3">
      <c r="G334" s="26">
        <v>2062</v>
      </c>
      <c r="H334" s="26">
        <v>-20.6</v>
      </c>
      <c r="I334" s="26">
        <v>12.05</v>
      </c>
      <c r="J334" s="29">
        <v>37</v>
      </c>
      <c r="K334" s="29">
        <f t="shared" si="30"/>
        <v>1.8499999999999999E-2</v>
      </c>
      <c r="L334" s="45">
        <f t="shared" si="26"/>
        <v>-125690737.30362794</v>
      </c>
      <c r="M334" s="45">
        <f t="shared" si="27"/>
        <v>-2325278.6401171167</v>
      </c>
      <c r="O334" s="12" t="s">
        <v>56</v>
      </c>
      <c r="P334" s="3" t="s">
        <v>71</v>
      </c>
      <c r="Q334" s="3">
        <f t="shared" si="28"/>
        <v>2062</v>
      </c>
      <c r="R334" s="3" t="s">
        <v>71</v>
      </c>
      <c r="S334" s="2" t="s">
        <v>73</v>
      </c>
      <c r="T334" s="2" t="s">
        <v>71</v>
      </c>
      <c r="U334" s="15">
        <f t="shared" si="29"/>
        <v>-2325278.6401171167</v>
      </c>
    </row>
    <row r="335" spans="7:21" x14ac:dyDescent="0.3">
      <c r="G335" s="26">
        <v>2061</v>
      </c>
      <c r="H335" s="26">
        <v>-20.100000000000001</v>
      </c>
      <c r="I335" s="26">
        <v>12.05</v>
      </c>
      <c r="J335" s="29">
        <v>37</v>
      </c>
      <c r="K335" s="29">
        <f t="shared" si="30"/>
        <v>1.8499999999999999E-2</v>
      </c>
      <c r="L335" s="45">
        <f t="shared" si="26"/>
        <v>-122639991.252569</v>
      </c>
      <c r="M335" s="45">
        <f t="shared" si="27"/>
        <v>-2268839.8381725266</v>
      </c>
      <c r="O335" s="12" t="s">
        <v>56</v>
      </c>
      <c r="P335" s="3" t="s">
        <v>71</v>
      </c>
      <c r="Q335" s="3">
        <f t="shared" si="28"/>
        <v>2061</v>
      </c>
      <c r="R335" s="3" t="s">
        <v>71</v>
      </c>
      <c r="S335" s="2" t="s">
        <v>73</v>
      </c>
      <c r="T335" s="2" t="s">
        <v>71</v>
      </c>
      <c r="U335" s="15">
        <f t="shared" si="29"/>
        <v>-2268839.8381725266</v>
      </c>
    </row>
    <row r="336" spans="7:21" x14ac:dyDescent="0.3">
      <c r="G336" s="26">
        <v>2060</v>
      </c>
      <c r="H336" s="26">
        <v>-19.600000000000001</v>
      </c>
      <c r="I336" s="26">
        <v>12.05</v>
      </c>
      <c r="J336" s="29">
        <v>37</v>
      </c>
      <c r="K336" s="29">
        <f t="shared" si="30"/>
        <v>1.8499999999999999E-2</v>
      </c>
      <c r="L336" s="45">
        <f t="shared" si="26"/>
        <v>-119589245.20151007</v>
      </c>
      <c r="M336" s="45">
        <f t="shared" si="27"/>
        <v>-2212401.0362279364</v>
      </c>
      <c r="O336" s="12" t="s">
        <v>56</v>
      </c>
      <c r="P336" s="3" t="s">
        <v>71</v>
      </c>
      <c r="Q336" s="3">
        <f t="shared" si="28"/>
        <v>2060</v>
      </c>
      <c r="R336" s="3" t="s">
        <v>71</v>
      </c>
      <c r="S336" s="2" t="s">
        <v>73</v>
      </c>
      <c r="T336" s="2" t="s">
        <v>71</v>
      </c>
      <c r="U336" s="15">
        <f t="shared" si="29"/>
        <v>-2212401.0362279364</v>
      </c>
    </row>
    <row r="337" spans="7:21" x14ac:dyDescent="0.3">
      <c r="G337" s="26">
        <v>2059</v>
      </c>
      <c r="H337" s="26">
        <v>-19.100000000000001</v>
      </c>
      <c r="I337" s="26">
        <v>12.05</v>
      </c>
      <c r="J337" s="29">
        <v>37</v>
      </c>
      <c r="K337" s="29">
        <f t="shared" si="30"/>
        <v>1.8499999999999999E-2</v>
      </c>
      <c r="L337" s="45">
        <f t="shared" si="26"/>
        <v>-116538499.15045115</v>
      </c>
      <c r="M337" s="45">
        <f t="shared" si="27"/>
        <v>-2155962.2342833462</v>
      </c>
      <c r="O337" s="12" t="s">
        <v>56</v>
      </c>
      <c r="P337" s="3" t="s">
        <v>71</v>
      </c>
      <c r="Q337" s="3">
        <f t="shared" si="28"/>
        <v>2059</v>
      </c>
      <c r="R337" s="3" t="s">
        <v>71</v>
      </c>
      <c r="S337" s="2" t="s">
        <v>73</v>
      </c>
      <c r="T337" s="2" t="s">
        <v>71</v>
      </c>
      <c r="U337" s="15">
        <f t="shared" si="29"/>
        <v>-2155962.2342833462</v>
      </c>
    </row>
    <row r="338" spans="7:21" x14ac:dyDescent="0.3">
      <c r="G338" s="26">
        <v>2058</v>
      </c>
      <c r="H338" s="26">
        <v>-18.600000000000001</v>
      </c>
      <c r="I338" s="26">
        <v>12.05</v>
      </c>
      <c r="J338" s="29">
        <v>37</v>
      </c>
      <c r="K338" s="29">
        <f t="shared" si="30"/>
        <v>1.8499999999999999E-2</v>
      </c>
      <c r="L338" s="45">
        <f t="shared" si="26"/>
        <v>-113487753.09939222</v>
      </c>
      <c r="M338" s="45">
        <f t="shared" si="27"/>
        <v>-2099523.432338756</v>
      </c>
      <c r="O338" s="12" t="s">
        <v>56</v>
      </c>
      <c r="P338" s="3" t="s">
        <v>71</v>
      </c>
      <c r="Q338" s="3">
        <f t="shared" si="28"/>
        <v>2058</v>
      </c>
      <c r="R338" s="3" t="s">
        <v>71</v>
      </c>
      <c r="S338" s="2" t="s">
        <v>73</v>
      </c>
      <c r="T338" s="2" t="s">
        <v>71</v>
      </c>
      <c r="U338" s="15">
        <f t="shared" si="29"/>
        <v>-2099523.432338756</v>
      </c>
    </row>
    <row r="339" spans="7:21" x14ac:dyDescent="0.3">
      <c r="G339" s="26">
        <v>2057</v>
      </c>
      <c r="H339" s="26">
        <v>-18.100000000000001</v>
      </c>
      <c r="I339" s="26">
        <v>12.05</v>
      </c>
      <c r="J339" s="29">
        <v>37</v>
      </c>
      <c r="K339" s="29">
        <f t="shared" si="30"/>
        <v>1.8499999999999999E-2</v>
      </c>
      <c r="L339" s="45">
        <f t="shared" si="26"/>
        <v>-110437007.04833329</v>
      </c>
      <c r="M339" s="45">
        <f t="shared" si="27"/>
        <v>-2043084.6303941656</v>
      </c>
      <c r="O339" s="12" t="s">
        <v>56</v>
      </c>
      <c r="P339" s="3" t="s">
        <v>71</v>
      </c>
      <c r="Q339" s="3">
        <f t="shared" si="28"/>
        <v>2057</v>
      </c>
      <c r="R339" s="3" t="s">
        <v>71</v>
      </c>
      <c r="S339" s="2" t="s">
        <v>73</v>
      </c>
      <c r="T339" s="2" t="s">
        <v>71</v>
      </c>
      <c r="U339" s="15">
        <f t="shared" si="29"/>
        <v>-2043084.6303941656</v>
      </c>
    </row>
    <row r="340" spans="7:21" x14ac:dyDescent="0.3">
      <c r="G340" s="26">
        <v>2056</v>
      </c>
      <c r="H340" s="26">
        <v>-17.600000000000001</v>
      </c>
      <c r="I340" s="26">
        <v>12.05</v>
      </c>
      <c r="J340" s="29">
        <v>37</v>
      </c>
      <c r="K340" s="29">
        <f t="shared" si="30"/>
        <v>1.8499999999999999E-2</v>
      </c>
      <c r="L340" s="45">
        <f t="shared" si="26"/>
        <v>-107386260.99727435</v>
      </c>
      <c r="M340" s="45">
        <f t="shared" si="27"/>
        <v>-1986645.8284495755</v>
      </c>
      <c r="O340" s="12" t="s">
        <v>56</v>
      </c>
      <c r="P340" s="3" t="s">
        <v>71</v>
      </c>
      <c r="Q340" s="3">
        <f t="shared" si="28"/>
        <v>2056</v>
      </c>
      <c r="R340" s="3" t="s">
        <v>71</v>
      </c>
      <c r="S340" s="2" t="s">
        <v>73</v>
      </c>
      <c r="T340" s="2" t="s">
        <v>71</v>
      </c>
      <c r="U340" s="15">
        <f t="shared" si="29"/>
        <v>-1986645.8284495755</v>
      </c>
    </row>
    <row r="341" spans="7:21" x14ac:dyDescent="0.3">
      <c r="G341" s="26">
        <v>2055</v>
      </c>
      <c r="H341" s="26">
        <v>-17.100000000000001</v>
      </c>
      <c r="I341" s="26">
        <v>12.05</v>
      </c>
      <c r="J341" s="29">
        <v>37</v>
      </c>
      <c r="K341" s="29">
        <f t="shared" si="30"/>
        <v>1.8499999999999999E-2</v>
      </c>
      <c r="L341" s="45">
        <f t="shared" si="26"/>
        <v>-104335514.94621542</v>
      </c>
      <c r="M341" s="45">
        <f t="shared" si="27"/>
        <v>-1930207.0265049853</v>
      </c>
      <c r="O341" s="12" t="s">
        <v>56</v>
      </c>
      <c r="P341" s="3" t="s">
        <v>71</v>
      </c>
      <c r="Q341" s="3">
        <f t="shared" si="28"/>
        <v>2055</v>
      </c>
      <c r="R341" s="3" t="s">
        <v>71</v>
      </c>
      <c r="S341" s="2" t="s">
        <v>73</v>
      </c>
      <c r="T341" s="2" t="s">
        <v>71</v>
      </c>
      <c r="U341" s="15">
        <f t="shared" si="29"/>
        <v>-1930207.0265049853</v>
      </c>
    </row>
    <row r="342" spans="7:21" x14ac:dyDescent="0.3">
      <c r="G342" s="26">
        <v>2054</v>
      </c>
      <c r="H342" s="26">
        <v>-16.600000000000001</v>
      </c>
      <c r="I342" s="26">
        <v>12.05</v>
      </c>
      <c r="J342" s="29">
        <v>37</v>
      </c>
      <c r="K342" s="29">
        <f t="shared" si="30"/>
        <v>1.8499999999999999E-2</v>
      </c>
      <c r="L342" s="45">
        <f t="shared" si="26"/>
        <v>-101284768.8951565</v>
      </c>
      <c r="M342" s="45">
        <f t="shared" si="27"/>
        <v>-1873768.2245603951</v>
      </c>
      <c r="O342" s="12" t="s">
        <v>56</v>
      </c>
      <c r="P342" s="3" t="s">
        <v>71</v>
      </c>
      <c r="Q342" s="3">
        <f t="shared" si="28"/>
        <v>2054</v>
      </c>
      <c r="R342" s="3" t="s">
        <v>71</v>
      </c>
      <c r="S342" s="2" t="s">
        <v>73</v>
      </c>
      <c r="T342" s="2" t="s">
        <v>71</v>
      </c>
      <c r="U342" s="15">
        <f t="shared" si="29"/>
        <v>-1873768.2245603951</v>
      </c>
    </row>
    <row r="343" spans="7:21" x14ac:dyDescent="0.3">
      <c r="G343" s="26">
        <v>843</v>
      </c>
      <c r="H343" s="26">
        <v>-16.100000000000001</v>
      </c>
      <c r="I343" s="26">
        <v>12.05</v>
      </c>
      <c r="J343" s="29">
        <v>37</v>
      </c>
      <c r="K343" s="29">
        <v>1.6799999999999999E-2</v>
      </c>
      <c r="L343" s="45">
        <f t="shared" si="26"/>
        <v>-98234022.84409757</v>
      </c>
      <c r="M343" s="45">
        <f t="shared" si="27"/>
        <v>-1650331.5837808391</v>
      </c>
      <c r="O343" s="12" t="s">
        <v>56</v>
      </c>
      <c r="P343" s="3" t="s">
        <v>71</v>
      </c>
      <c r="Q343" s="3">
        <f t="shared" si="28"/>
        <v>843</v>
      </c>
      <c r="R343" s="3" t="s">
        <v>71</v>
      </c>
      <c r="S343" s="2" t="s">
        <v>73</v>
      </c>
      <c r="T343" s="2" t="s">
        <v>71</v>
      </c>
      <c r="U343" s="15">
        <f t="shared" si="29"/>
        <v>-1650331.5837808391</v>
      </c>
    </row>
    <row r="344" spans="7:21" x14ac:dyDescent="0.3">
      <c r="G344" s="26">
        <v>5274</v>
      </c>
      <c r="H344" s="26">
        <v>16.100000000000001</v>
      </c>
      <c r="I344" s="26">
        <v>12.05</v>
      </c>
      <c r="J344" s="29">
        <v>37</v>
      </c>
      <c r="K344" s="29">
        <v>1.6799999999999999E-2</v>
      </c>
      <c r="L344" s="45">
        <f t="shared" si="26"/>
        <v>98234022.84409757</v>
      </c>
      <c r="M344" s="45">
        <f t="shared" si="27"/>
        <v>1650331.5837808391</v>
      </c>
      <c r="O344" s="12" t="s">
        <v>56</v>
      </c>
      <c r="P344" s="3" t="s">
        <v>71</v>
      </c>
      <c r="Q344" s="3">
        <f t="shared" si="28"/>
        <v>5274</v>
      </c>
      <c r="R344" s="3" t="s">
        <v>71</v>
      </c>
      <c r="S344" s="2" t="s">
        <v>73</v>
      </c>
      <c r="T344" s="2" t="s">
        <v>71</v>
      </c>
      <c r="U344" s="15">
        <f t="shared" si="29"/>
        <v>1650331.5837808391</v>
      </c>
    </row>
    <row r="345" spans="7:21" x14ac:dyDescent="0.3">
      <c r="G345" s="26">
        <v>6364</v>
      </c>
      <c r="H345" s="26">
        <v>16.600000000000001</v>
      </c>
      <c r="I345" s="26">
        <v>12.05</v>
      </c>
      <c r="J345" s="29">
        <v>37</v>
      </c>
      <c r="K345" s="29">
        <f t="shared" si="30"/>
        <v>1.8499999999999999E-2</v>
      </c>
      <c r="L345" s="45">
        <f t="shared" si="26"/>
        <v>101284768.8951565</v>
      </c>
      <c r="M345" s="45">
        <f t="shared" si="27"/>
        <v>1873768.2245603951</v>
      </c>
      <c r="O345" s="12" t="s">
        <v>56</v>
      </c>
      <c r="P345" s="3" t="s">
        <v>71</v>
      </c>
      <c r="Q345" s="3">
        <f t="shared" si="28"/>
        <v>6364</v>
      </c>
      <c r="R345" s="3" t="s">
        <v>71</v>
      </c>
      <c r="S345" s="2" t="s">
        <v>73</v>
      </c>
      <c r="T345" s="2" t="s">
        <v>71</v>
      </c>
      <c r="U345" s="15">
        <f t="shared" si="29"/>
        <v>1873768.2245603951</v>
      </c>
    </row>
    <row r="346" spans="7:21" x14ac:dyDescent="0.3">
      <c r="G346" s="26">
        <v>6365</v>
      </c>
      <c r="H346" s="26">
        <v>17.100000000000001</v>
      </c>
      <c r="I346" s="26">
        <v>12.05</v>
      </c>
      <c r="J346" s="29">
        <v>37</v>
      </c>
      <c r="K346" s="29">
        <f t="shared" si="30"/>
        <v>1.8499999999999999E-2</v>
      </c>
      <c r="L346" s="45">
        <f t="shared" si="26"/>
        <v>104335514.94621542</v>
      </c>
      <c r="M346" s="45">
        <f t="shared" si="27"/>
        <v>1930207.0265049853</v>
      </c>
      <c r="O346" s="12" t="s">
        <v>56</v>
      </c>
      <c r="P346" s="3" t="s">
        <v>71</v>
      </c>
      <c r="Q346" s="3">
        <f t="shared" si="28"/>
        <v>6365</v>
      </c>
      <c r="R346" s="3" t="s">
        <v>71</v>
      </c>
      <c r="S346" s="2" t="s">
        <v>73</v>
      </c>
      <c r="T346" s="2" t="s">
        <v>71</v>
      </c>
      <c r="U346" s="15">
        <f t="shared" si="29"/>
        <v>1930207.0265049853</v>
      </c>
    </row>
    <row r="347" spans="7:21" x14ac:dyDescent="0.3">
      <c r="G347" s="26">
        <v>6366</v>
      </c>
      <c r="H347" s="26">
        <v>17.600000000000001</v>
      </c>
      <c r="I347" s="26">
        <v>12.05</v>
      </c>
      <c r="J347" s="29">
        <v>37</v>
      </c>
      <c r="K347" s="29">
        <f t="shared" si="30"/>
        <v>1.8499999999999999E-2</v>
      </c>
      <c r="L347" s="45">
        <f t="shared" si="26"/>
        <v>107386260.99727435</v>
      </c>
      <c r="M347" s="45">
        <f t="shared" si="27"/>
        <v>1986645.8284495755</v>
      </c>
      <c r="O347" s="12" t="s">
        <v>56</v>
      </c>
      <c r="P347" s="3" t="s">
        <v>71</v>
      </c>
      <c r="Q347" s="3">
        <f t="shared" si="28"/>
        <v>6366</v>
      </c>
      <c r="R347" s="3" t="s">
        <v>71</v>
      </c>
      <c r="S347" s="2" t="s">
        <v>73</v>
      </c>
      <c r="T347" s="2" t="s">
        <v>71</v>
      </c>
      <c r="U347" s="15">
        <f t="shared" si="29"/>
        <v>1986645.8284495755</v>
      </c>
    </row>
    <row r="348" spans="7:21" x14ac:dyDescent="0.3">
      <c r="G348" s="26">
        <v>6367</v>
      </c>
      <c r="H348" s="26">
        <v>18.100000000000001</v>
      </c>
      <c r="I348" s="26">
        <v>12.05</v>
      </c>
      <c r="J348" s="29">
        <v>37</v>
      </c>
      <c r="K348" s="29">
        <f t="shared" si="30"/>
        <v>1.8499999999999999E-2</v>
      </c>
      <c r="L348" s="45">
        <f t="shared" si="26"/>
        <v>110437007.04833329</v>
      </c>
      <c r="M348" s="45">
        <f t="shared" si="27"/>
        <v>2043084.6303941656</v>
      </c>
      <c r="O348" s="12" t="s">
        <v>56</v>
      </c>
      <c r="P348" s="3" t="s">
        <v>71</v>
      </c>
      <c r="Q348" s="3">
        <f t="shared" si="28"/>
        <v>6367</v>
      </c>
      <c r="R348" s="3" t="s">
        <v>71</v>
      </c>
      <c r="S348" s="2" t="s">
        <v>73</v>
      </c>
      <c r="T348" s="2" t="s">
        <v>71</v>
      </c>
      <c r="U348" s="15">
        <f t="shared" si="29"/>
        <v>2043084.6303941656</v>
      </c>
    </row>
    <row r="349" spans="7:21" x14ac:dyDescent="0.3">
      <c r="G349" s="26">
        <v>6368</v>
      </c>
      <c r="H349" s="26">
        <v>18.600000000000001</v>
      </c>
      <c r="I349" s="26">
        <v>12.05</v>
      </c>
      <c r="J349" s="29">
        <v>37</v>
      </c>
      <c r="K349" s="29">
        <f t="shared" si="30"/>
        <v>1.8499999999999999E-2</v>
      </c>
      <c r="L349" s="45">
        <f t="shared" si="26"/>
        <v>113487753.09939222</v>
      </c>
      <c r="M349" s="45">
        <f t="shared" si="27"/>
        <v>2099523.432338756</v>
      </c>
      <c r="O349" s="12" t="s">
        <v>56</v>
      </c>
      <c r="P349" s="3" t="s">
        <v>71</v>
      </c>
      <c r="Q349" s="3">
        <f t="shared" si="28"/>
        <v>6368</v>
      </c>
      <c r="R349" s="3" t="s">
        <v>71</v>
      </c>
      <c r="S349" s="2" t="s">
        <v>73</v>
      </c>
      <c r="T349" s="2" t="s">
        <v>71</v>
      </c>
      <c r="U349" s="15">
        <f t="shared" si="29"/>
        <v>2099523.432338756</v>
      </c>
    </row>
    <row r="350" spans="7:21" x14ac:dyDescent="0.3">
      <c r="G350" s="26">
        <v>6369</v>
      </c>
      <c r="H350" s="26">
        <v>19.100000000000001</v>
      </c>
      <c r="I350" s="26">
        <v>12.05</v>
      </c>
      <c r="J350" s="29">
        <v>37</v>
      </c>
      <c r="K350" s="29">
        <f t="shared" si="30"/>
        <v>1.8499999999999999E-2</v>
      </c>
      <c r="L350" s="45">
        <f t="shared" si="26"/>
        <v>116538499.15045115</v>
      </c>
      <c r="M350" s="45">
        <f t="shared" si="27"/>
        <v>2155962.2342833462</v>
      </c>
      <c r="O350" s="12" t="s">
        <v>56</v>
      </c>
      <c r="P350" s="3" t="s">
        <v>71</v>
      </c>
      <c r="Q350" s="3">
        <f t="shared" si="28"/>
        <v>6369</v>
      </c>
      <c r="R350" s="3" t="s">
        <v>71</v>
      </c>
      <c r="S350" s="2" t="s">
        <v>73</v>
      </c>
      <c r="T350" s="2" t="s">
        <v>71</v>
      </c>
      <c r="U350" s="15">
        <f t="shared" si="29"/>
        <v>2155962.2342833462</v>
      </c>
    </row>
    <row r="351" spans="7:21" x14ac:dyDescent="0.3">
      <c r="G351" s="26">
        <v>6370</v>
      </c>
      <c r="H351" s="26">
        <v>19.600000000000001</v>
      </c>
      <c r="I351" s="26">
        <v>12.05</v>
      </c>
      <c r="J351" s="29">
        <v>37</v>
      </c>
      <c r="K351" s="29">
        <f t="shared" si="30"/>
        <v>1.8499999999999999E-2</v>
      </c>
      <c r="L351" s="45">
        <f t="shared" si="26"/>
        <v>119589245.20151007</v>
      </c>
      <c r="M351" s="45">
        <f t="shared" si="27"/>
        <v>2212401.0362279364</v>
      </c>
      <c r="O351" s="12" t="s">
        <v>56</v>
      </c>
      <c r="P351" s="3" t="s">
        <v>71</v>
      </c>
      <c r="Q351" s="3">
        <f t="shared" si="28"/>
        <v>6370</v>
      </c>
      <c r="R351" s="3" t="s">
        <v>71</v>
      </c>
      <c r="S351" s="2" t="s">
        <v>73</v>
      </c>
      <c r="T351" s="2" t="s">
        <v>71</v>
      </c>
      <c r="U351" s="15">
        <f t="shared" si="29"/>
        <v>2212401.0362279364</v>
      </c>
    </row>
    <row r="352" spans="7:21" x14ac:dyDescent="0.3">
      <c r="G352" s="26">
        <v>6371</v>
      </c>
      <c r="H352" s="26">
        <v>20.100000000000001</v>
      </c>
      <c r="I352" s="26">
        <v>12.05</v>
      </c>
      <c r="J352" s="29">
        <v>37</v>
      </c>
      <c r="K352" s="29">
        <f t="shared" si="30"/>
        <v>1.8499999999999999E-2</v>
      </c>
      <c r="L352" s="45">
        <f t="shared" si="26"/>
        <v>122639991.252569</v>
      </c>
      <c r="M352" s="45">
        <f t="shared" si="27"/>
        <v>2268839.8381725266</v>
      </c>
      <c r="O352" s="12" t="s">
        <v>56</v>
      </c>
      <c r="P352" s="3" t="s">
        <v>71</v>
      </c>
      <c r="Q352" s="3">
        <f t="shared" si="28"/>
        <v>6371</v>
      </c>
      <c r="R352" s="3" t="s">
        <v>71</v>
      </c>
      <c r="S352" s="2" t="s">
        <v>73</v>
      </c>
      <c r="T352" s="2" t="s">
        <v>71</v>
      </c>
      <c r="U352" s="15">
        <f t="shared" si="29"/>
        <v>2268839.8381725266</v>
      </c>
    </row>
    <row r="353" spans="6:21" x14ac:dyDescent="0.3">
      <c r="G353" s="26">
        <v>6372</v>
      </c>
      <c r="H353" s="26">
        <v>20.6</v>
      </c>
      <c r="I353" s="26">
        <v>12.05</v>
      </c>
      <c r="J353" s="29">
        <v>37</v>
      </c>
      <c r="K353" s="29">
        <f t="shared" si="30"/>
        <v>1.8499999999999999E-2</v>
      </c>
      <c r="L353" s="45">
        <f t="shared" si="26"/>
        <v>125690737.30362794</v>
      </c>
      <c r="M353" s="45">
        <f t="shared" si="27"/>
        <v>2325278.6401171167</v>
      </c>
      <c r="O353" s="12" t="s">
        <v>56</v>
      </c>
      <c r="P353" s="3" t="s">
        <v>71</v>
      </c>
      <c r="Q353" s="3">
        <f t="shared" si="28"/>
        <v>6372</v>
      </c>
      <c r="R353" s="3" t="s">
        <v>71</v>
      </c>
      <c r="S353" s="2" t="s">
        <v>73</v>
      </c>
      <c r="T353" s="2" t="s">
        <v>71</v>
      </c>
      <c r="U353" s="15">
        <f t="shared" si="29"/>
        <v>2325278.6401171167</v>
      </c>
    </row>
    <row r="354" spans="6:21" x14ac:dyDescent="0.3">
      <c r="G354" s="26">
        <v>6373</v>
      </c>
      <c r="H354" s="26">
        <v>21.1</v>
      </c>
      <c r="I354" s="26">
        <v>12.05</v>
      </c>
      <c r="J354" s="29">
        <v>37</v>
      </c>
      <c r="K354" s="29">
        <f t="shared" si="30"/>
        <v>1.8499999999999999E-2</v>
      </c>
      <c r="L354" s="45">
        <f t="shared" si="26"/>
        <v>128741483.35468687</v>
      </c>
      <c r="M354" s="45">
        <f t="shared" si="27"/>
        <v>2381717.4420617069</v>
      </c>
      <c r="O354" s="12" t="s">
        <v>56</v>
      </c>
      <c r="P354" s="3" t="s">
        <v>71</v>
      </c>
      <c r="Q354" s="3">
        <f t="shared" si="28"/>
        <v>6373</v>
      </c>
      <c r="R354" s="3" t="s">
        <v>71</v>
      </c>
      <c r="S354" s="2" t="s">
        <v>73</v>
      </c>
      <c r="T354" s="2" t="s">
        <v>71</v>
      </c>
      <c r="U354" s="15">
        <f t="shared" si="29"/>
        <v>2381717.4420617069</v>
      </c>
    </row>
    <row r="355" spans="6:21" x14ac:dyDescent="0.3">
      <c r="G355" s="26">
        <v>6374</v>
      </c>
      <c r="H355" s="26">
        <v>21.6</v>
      </c>
      <c r="I355" s="26">
        <v>12.05</v>
      </c>
      <c r="J355" s="29">
        <v>37</v>
      </c>
      <c r="K355" s="29">
        <f t="shared" si="30"/>
        <v>1.8499999999999999E-2</v>
      </c>
      <c r="L355" s="45">
        <f t="shared" si="26"/>
        <v>131792229.4057458</v>
      </c>
      <c r="M355" s="45">
        <f t="shared" si="27"/>
        <v>2438156.2440062971</v>
      </c>
      <c r="O355" s="12" t="s">
        <v>56</v>
      </c>
      <c r="P355" s="3" t="s">
        <v>71</v>
      </c>
      <c r="Q355" s="3">
        <f t="shared" si="28"/>
        <v>6374</v>
      </c>
      <c r="R355" s="3" t="s">
        <v>71</v>
      </c>
      <c r="S355" s="2" t="s">
        <v>73</v>
      </c>
      <c r="T355" s="2" t="s">
        <v>71</v>
      </c>
      <c r="U355" s="15">
        <f t="shared" si="29"/>
        <v>2438156.2440062971</v>
      </c>
    </row>
    <row r="356" spans="6:21" x14ac:dyDescent="0.3">
      <c r="G356" s="26">
        <v>6375</v>
      </c>
      <c r="H356" s="26">
        <v>22.1</v>
      </c>
      <c r="I356" s="26">
        <v>12.05</v>
      </c>
      <c r="J356" s="29">
        <v>37</v>
      </c>
      <c r="K356" s="29">
        <f t="shared" si="30"/>
        <v>1.8499999999999999E-2</v>
      </c>
      <c r="L356" s="45">
        <f t="shared" si="26"/>
        <v>134842975.45680472</v>
      </c>
      <c r="M356" s="45">
        <f t="shared" si="27"/>
        <v>2494595.0459508873</v>
      </c>
      <c r="O356" s="12" t="s">
        <v>56</v>
      </c>
      <c r="P356" s="3" t="s">
        <v>71</v>
      </c>
      <c r="Q356" s="3">
        <f t="shared" si="28"/>
        <v>6375</v>
      </c>
      <c r="R356" s="3" t="s">
        <v>71</v>
      </c>
      <c r="S356" s="2" t="s">
        <v>73</v>
      </c>
      <c r="T356" s="2" t="s">
        <v>71</v>
      </c>
      <c r="U356" s="15">
        <f t="shared" si="29"/>
        <v>2494595.0459508873</v>
      </c>
    </row>
    <row r="357" spans="6:21" x14ac:dyDescent="0.3">
      <c r="G357" s="26">
        <v>6376</v>
      </c>
      <c r="H357" s="26">
        <v>22.6</v>
      </c>
      <c r="I357" s="26">
        <v>12.05</v>
      </c>
      <c r="J357" s="29">
        <v>37</v>
      </c>
      <c r="K357" s="29">
        <f t="shared" si="30"/>
        <v>1.8499999999999999E-2</v>
      </c>
      <c r="L357" s="45">
        <f t="shared" si="26"/>
        <v>137893721.50786367</v>
      </c>
      <c r="M357" s="45">
        <f t="shared" si="27"/>
        <v>2551033.8478954779</v>
      </c>
      <c r="O357" s="12" t="s">
        <v>56</v>
      </c>
      <c r="P357" s="3" t="s">
        <v>71</v>
      </c>
      <c r="Q357" s="3">
        <f t="shared" si="28"/>
        <v>6376</v>
      </c>
      <c r="R357" s="3" t="s">
        <v>71</v>
      </c>
      <c r="S357" s="2" t="s">
        <v>73</v>
      </c>
      <c r="T357" s="2" t="s">
        <v>71</v>
      </c>
      <c r="U357" s="15">
        <f t="shared" si="29"/>
        <v>2551033.8478954779</v>
      </c>
    </row>
    <row r="358" spans="6:21" x14ac:dyDescent="0.3">
      <c r="G358" s="26">
        <v>4866</v>
      </c>
      <c r="H358" s="26">
        <v>23.1</v>
      </c>
      <c r="I358" s="26">
        <v>12.05</v>
      </c>
      <c r="J358" s="29">
        <v>37</v>
      </c>
      <c r="K358" s="29">
        <f t="shared" si="30"/>
        <v>0</v>
      </c>
      <c r="L358" s="45">
        <f t="shared" si="26"/>
        <v>140944467.55892259</v>
      </c>
      <c r="M358" s="45">
        <f t="shared" si="27"/>
        <v>0</v>
      </c>
      <c r="O358" s="12" t="s">
        <v>56</v>
      </c>
      <c r="P358" s="3" t="s">
        <v>71</v>
      </c>
      <c r="Q358" s="3">
        <f t="shared" si="28"/>
        <v>4866</v>
      </c>
      <c r="R358" s="3" t="s">
        <v>71</v>
      </c>
      <c r="S358" s="2" t="s">
        <v>73</v>
      </c>
      <c r="T358" s="2" t="s">
        <v>71</v>
      </c>
      <c r="U358" s="15">
        <f t="shared" si="29"/>
        <v>0</v>
      </c>
    </row>
    <row r="359" spans="6:21" x14ac:dyDescent="0.3">
      <c r="G359" s="26">
        <v>605</v>
      </c>
      <c r="H359" s="26">
        <v>-23.1</v>
      </c>
      <c r="I359" s="26">
        <v>19.28</v>
      </c>
      <c r="J359" s="29">
        <v>37</v>
      </c>
      <c r="K359" s="29">
        <f t="shared" si="30"/>
        <v>0</v>
      </c>
      <c r="L359" s="45">
        <f t="shared" si="26"/>
        <v>-140944467.55892259</v>
      </c>
      <c r="M359" s="45">
        <f t="shared" si="27"/>
        <v>0</v>
      </c>
      <c r="O359" s="12" t="s">
        <v>56</v>
      </c>
      <c r="P359" s="3" t="s">
        <v>71</v>
      </c>
      <c r="Q359" s="3">
        <f t="shared" si="28"/>
        <v>605</v>
      </c>
      <c r="R359" s="3" t="s">
        <v>71</v>
      </c>
      <c r="S359" s="2" t="s">
        <v>73</v>
      </c>
      <c r="T359" s="2" t="s">
        <v>71</v>
      </c>
      <c r="U359" s="15">
        <f t="shared" si="29"/>
        <v>0</v>
      </c>
    </row>
    <row r="360" spans="6:21" x14ac:dyDescent="0.3">
      <c r="G360" s="26">
        <v>1013</v>
      </c>
      <c r="H360" s="26">
        <v>-16.100000000000001</v>
      </c>
      <c r="I360" s="26">
        <v>19.28</v>
      </c>
      <c r="J360" s="29">
        <v>37</v>
      </c>
      <c r="K360" s="29">
        <v>1.8499999999999999E-2</v>
      </c>
      <c r="L360" s="45">
        <f t="shared" si="26"/>
        <v>-98234022.84409757</v>
      </c>
      <c r="M360" s="45">
        <f t="shared" si="27"/>
        <v>-1817329.4226158049</v>
      </c>
      <c r="O360" s="12" t="s">
        <v>56</v>
      </c>
      <c r="P360" s="3" t="s">
        <v>71</v>
      </c>
      <c r="Q360" s="3">
        <f t="shared" si="28"/>
        <v>1013</v>
      </c>
      <c r="R360" s="3" t="s">
        <v>71</v>
      </c>
      <c r="S360" s="2" t="s">
        <v>73</v>
      </c>
      <c r="T360" s="2" t="s">
        <v>71</v>
      </c>
      <c r="U360" s="15">
        <f t="shared" si="29"/>
        <v>-1817329.4226158049</v>
      </c>
    </row>
    <row r="361" spans="6:21" x14ac:dyDescent="0.3">
      <c r="F361" s="3"/>
      <c r="G361" s="26">
        <v>2162</v>
      </c>
      <c r="H361" s="26">
        <v>-16.600000000000001</v>
      </c>
      <c r="I361" s="26">
        <v>19.28</v>
      </c>
      <c r="J361" s="29">
        <v>37</v>
      </c>
      <c r="K361" s="29">
        <f>IF(AND(I361=I360,I361=I362),(H362-H360)/2*J361*10^-3,0)*(-1)</f>
        <v>1.8499999999999999E-2</v>
      </c>
      <c r="L361" s="45">
        <f t="shared" si="26"/>
        <v>-101284768.8951565</v>
      </c>
      <c r="M361" s="45">
        <f t="shared" si="27"/>
        <v>-1873768.2245603951</v>
      </c>
      <c r="O361" s="12" t="s">
        <v>56</v>
      </c>
      <c r="P361" s="3" t="s">
        <v>71</v>
      </c>
      <c r="Q361" s="3">
        <f t="shared" si="28"/>
        <v>2162</v>
      </c>
      <c r="R361" s="3" t="s">
        <v>71</v>
      </c>
      <c r="S361" s="2" t="s">
        <v>73</v>
      </c>
      <c r="T361" s="2" t="s">
        <v>71</v>
      </c>
      <c r="U361" s="15">
        <f t="shared" si="29"/>
        <v>-1873768.2245603951</v>
      </c>
    </row>
    <row r="362" spans="6:21" x14ac:dyDescent="0.3">
      <c r="G362" s="26">
        <v>2163</v>
      </c>
      <c r="H362" s="26">
        <v>-17.100000000000001</v>
      </c>
      <c r="I362" s="26">
        <v>19.28</v>
      </c>
      <c r="J362" s="29">
        <v>37</v>
      </c>
      <c r="K362" s="29">
        <f t="shared" ref="K362:K372" si="31">IF(AND(I362=I361,I362=I363),(H363-H361)/2*J362*10^-3,0)*(-1)</f>
        <v>1.8499999999999999E-2</v>
      </c>
      <c r="L362" s="45">
        <f t="shared" si="26"/>
        <v>-104335514.94621542</v>
      </c>
      <c r="M362" s="45">
        <f t="shared" si="27"/>
        <v>-1930207.0265049853</v>
      </c>
      <c r="O362" s="12" t="s">
        <v>56</v>
      </c>
      <c r="P362" s="3" t="s">
        <v>71</v>
      </c>
      <c r="Q362" s="3">
        <f t="shared" si="28"/>
        <v>2163</v>
      </c>
      <c r="R362" s="3" t="s">
        <v>71</v>
      </c>
      <c r="S362" s="2" t="s">
        <v>73</v>
      </c>
      <c r="T362" s="2" t="s">
        <v>71</v>
      </c>
      <c r="U362" s="15">
        <f t="shared" si="29"/>
        <v>-1930207.0265049853</v>
      </c>
    </row>
    <row r="363" spans="6:21" x14ac:dyDescent="0.3">
      <c r="G363" s="26">
        <v>2164</v>
      </c>
      <c r="H363" s="26">
        <v>-17.600000000000001</v>
      </c>
      <c r="I363" s="26">
        <v>19.28</v>
      </c>
      <c r="J363" s="29">
        <v>37</v>
      </c>
      <c r="K363" s="29">
        <f t="shared" si="31"/>
        <v>1.8499999999999999E-2</v>
      </c>
      <c r="L363" s="45">
        <f t="shared" si="26"/>
        <v>-107386260.99727435</v>
      </c>
      <c r="M363" s="45">
        <f t="shared" si="27"/>
        <v>-1986645.8284495755</v>
      </c>
      <c r="O363" s="12" t="s">
        <v>56</v>
      </c>
      <c r="P363" s="3" t="s">
        <v>71</v>
      </c>
      <c r="Q363" s="3">
        <f t="shared" si="28"/>
        <v>2164</v>
      </c>
      <c r="R363" s="3" t="s">
        <v>71</v>
      </c>
      <c r="S363" s="2" t="s">
        <v>73</v>
      </c>
      <c r="T363" s="2" t="s">
        <v>71</v>
      </c>
      <c r="U363" s="15">
        <f t="shared" si="29"/>
        <v>-1986645.8284495755</v>
      </c>
    </row>
    <row r="364" spans="6:21" x14ac:dyDescent="0.3">
      <c r="G364" s="26">
        <v>2165</v>
      </c>
      <c r="H364" s="26">
        <v>-18.100000000000001</v>
      </c>
      <c r="I364" s="26">
        <v>19.28</v>
      </c>
      <c r="J364" s="29">
        <v>37</v>
      </c>
      <c r="K364" s="29">
        <f t="shared" si="31"/>
        <v>1.8499999999999999E-2</v>
      </c>
      <c r="L364" s="45">
        <f t="shared" si="26"/>
        <v>-110437007.04833329</v>
      </c>
      <c r="M364" s="45">
        <f t="shared" si="27"/>
        <v>-2043084.6303941656</v>
      </c>
      <c r="O364" s="12" t="s">
        <v>56</v>
      </c>
      <c r="P364" s="3" t="s">
        <v>71</v>
      </c>
      <c r="Q364" s="3">
        <f t="shared" si="28"/>
        <v>2165</v>
      </c>
      <c r="R364" s="3" t="s">
        <v>71</v>
      </c>
      <c r="S364" s="2" t="s">
        <v>73</v>
      </c>
      <c r="T364" s="2" t="s">
        <v>71</v>
      </c>
      <c r="U364" s="15">
        <f t="shared" si="29"/>
        <v>-2043084.6303941656</v>
      </c>
    </row>
    <row r="365" spans="6:21" x14ac:dyDescent="0.3">
      <c r="G365" s="26">
        <v>2166</v>
      </c>
      <c r="H365" s="26">
        <v>-18.600000000000001</v>
      </c>
      <c r="I365" s="26">
        <v>19.28</v>
      </c>
      <c r="J365" s="29">
        <v>37</v>
      </c>
      <c r="K365" s="29">
        <f t="shared" si="31"/>
        <v>1.8499999999999999E-2</v>
      </c>
      <c r="L365" s="45">
        <f t="shared" si="26"/>
        <v>-113487753.09939222</v>
      </c>
      <c r="M365" s="45">
        <f t="shared" si="27"/>
        <v>-2099523.432338756</v>
      </c>
      <c r="O365" s="12" t="s">
        <v>56</v>
      </c>
      <c r="P365" s="3" t="s">
        <v>71</v>
      </c>
      <c r="Q365" s="3">
        <f t="shared" si="28"/>
        <v>2166</v>
      </c>
      <c r="R365" s="3" t="s">
        <v>71</v>
      </c>
      <c r="S365" s="2" t="s">
        <v>73</v>
      </c>
      <c r="T365" s="2" t="s">
        <v>71</v>
      </c>
      <c r="U365" s="15">
        <f t="shared" si="29"/>
        <v>-2099523.432338756</v>
      </c>
    </row>
    <row r="366" spans="6:21" x14ac:dyDescent="0.3">
      <c r="G366" s="26">
        <v>2167</v>
      </c>
      <c r="H366" s="26">
        <v>-19.100000000000001</v>
      </c>
      <c r="I366" s="26">
        <v>19.28</v>
      </c>
      <c r="J366" s="29">
        <v>37</v>
      </c>
      <c r="K366" s="29">
        <f t="shared" si="31"/>
        <v>1.8499999999999999E-2</v>
      </c>
      <c r="L366" s="45">
        <f t="shared" si="26"/>
        <v>-116538499.15045115</v>
      </c>
      <c r="M366" s="45">
        <f t="shared" si="27"/>
        <v>-2155962.2342833462</v>
      </c>
      <c r="O366" s="12" t="s">
        <v>56</v>
      </c>
      <c r="P366" s="3" t="s">
        <v>71</v>
      </c>
      <c r="Q366" s="3">
        <f t="shared" si="28"/>
        <v>2167</v>
      </c>
      <c r="R366" s="3" t="s">
        <v>71</v>
      </c>
      <c r="S366" s="2" t="s">
        <v>73</v>
      </c>
      <c r="T366" s="2" t="s">
        <v>71</v>
      </c>
      <c r="U366" s="15">
        <f t="shared" si="29"/>
        <v>-2155962.2342833462</v>
      </c>
    </row>
    <row r="367" spans="6:21" x14ac:dyDescent="0.3">
      <c r="G367" s="26">
        <v>2168</v>
      </c>
      <c r="H367" s="26">
        <v>-19.600000000000001</v>
      </c>
      <c r="I367" s="26">
        <v>19.28</v>
      </c>
      <c r="J367" s="29">
        <v>37</v>
      </c>
      <c r="K367" s="29">
        <f t="shared" si="31"/>
        <v>1.8499999999999999E-2</v>
      </c>
      <c r="L367" s="45">
        <f t="shared" si="26"/>
        <v>-119589245.20151007</v>
      </c>
      <c r="M367" s="45">
        <f t="shared" si="27"/>
        <v>-2212401.0362279364</v>
      </c>
      <c r="O367" s="12" t="s">
        <v>56</v>
      </c>
      <c r="P367" s="3" t="s">
        <v>71</v>
      </c>
      <c r="Q367" s="3">
        <f t="shared" si="28"/>
        <v>2168</v>
      </c>
      <c r="R367" s="3" t="s">
        <v>71</v>
      </c>
      <c r="S367" s="2" t="s">
        <v>73</v>
      </c>
      <c r="T367" s="2" t="s">
        <v>71</v>
      </c>
      <c r="U367" s="15">
        <f t="shared" si="29"/>
        <v>-2212401.0362279364</v>
      </c>
    </row>
    <row r="368" spans="6:21" x14ac:dyDescent="0.3">
      <c r="G368" s="26">
        <v>2169</v>
      </c>
      <c r="H368" s="26">
        <v>-20.100000000000001</v>
      </c>
      <c r="I368" s="26">
        <v>19.28</v>
      </c>
      <c r="J368" s="29">
        <v>37</v>
      </c>
      <c r="K368" s="29">
        <f t="shared" si="31"/>
        <v>1.8499999999999999E-2</v>
      </c>
      <c r="L368" s="45">
        <f t="shared" si="26"/>
        <v>-122639991.252569</v>
      </c>
      <c r="M368" s="45">
        <f t="shared" si="27"/>
        <v>-2268839.8381725266</v>
      </c>
      <c r="O368" s="12" t="s">
        <v>56</v>
      </c>
      <c r="P368" s="3" t="s">
        <v>71</v>
      </c>
      <c r="Q368" s="3">
        <f t="shared" si="28"/>
        <v>2169</v>
      </c>
      <c r="R368" s="3" t="s">
        <v>71</v>
      </c>
      <c r="S368" s="2" t="s">
        <v>73</v>
      </c>
      <c r="T368" s="2" t="s">
        <v>71</v>
      </c>
      <c r="U368" s="15">
        <f t="shared" si="29"/>
        <v>-2268839.8381725266</v>
      </c>
    </row>
    <row r="369" spans="7:21" x14ac:dyDescent="0.3">
      <c r="G369" s="26">
        <v>2170</v>
      </c>
      <c r="H369" s="26">
        <v>-20.6</v>
      </c>
      <c r="I369" s="26">
        <v>19.28</v>
      </c>
      <c r="J369" s="29">
        <v>37</v>
      </c>
      <c r="K369" s="29">
        <f t="shared" si="31"/>
        <v>1.8499999999999999E-2</v>
      </c>
      <c r="L369" s="45">
        <f t="shared" si="26"/>
        <v>-125690737.30362794</v>
      </c>
      <c r="M369" s="45">
        <f t="shared" si="27"/>
        <v>-2325278.6401171167</v>
      </c>
      <c r="O369" s="12" t="s">
        <v>56</v>
      </c>
      <c r="P369" s="3" t="s">
        <v>71</v>
      </c>
      <c r="Q369" s="3">
        <f t="shared" si="28"/>
        <v>2170</v>
      </c>
      <c r="R369" s="3" t="s">
        <v>71</v>
      </c>
      <c r="S369" s="2" t="s">
        <v>73</v>
      </c>
      <c r="T369" s="2" t="s">
        <v>71</v>
      </c>
      <c r="U369" s="15">
        <f t="shared" si="29"/>
        <v>-2325278.6401171167</v>
      </c>
    </row>
    <row r="370" spans="7:21" x14ac:dyDescent="0.3">
      <c r="G370" s="26">
        <v>2171</v>
      </c>
      <c r="H370" s="26">
        <v>-21.1</v>
      </c>
      <c r="I370" s="26">
        <v>19.28</v>
      </c>
      <c r="J370" s="29">
        <v>37</v>
      </c>
      <c r="K370" s="29">
        <f t="shared" si="31"/>
        <v>1.8499999999999999E-2</v>
      </c>
      <c r="L370" s="45">
        <f t="shared" si="26"/>
        <v>-128741483.35468687</v>
      </c>
      <c r="M370" s="45">
        <f t="shared" si="27"/>
        <v>-2381717.4420617069</v>
      </c>
      <c r="O370" s="12" t="s">
        <v>56</v>
      </c>
      <c r="P370" s="3" t="s">
        <v>71</v>
      </c>
      <c r="Q370" s="3">
        <f t="shared" si="28"/>
        <v>2171</v>
      </c>
      <c r="R370" s="3" t="s">
        <v>71</v>
      </c>
      <c r="S370" s="2" t="s">
        <v>73</v>
      </c>
      <c r="T370" s="2" t="s">
        <v>71</v>
      </c>
      <c r="U370" s="15">
        <f t="shared" si="29"/>
        <v>-2381717.4420617069</v>
      </c>
    </row>
    <row r="371" spans="7:21" x14ac:dyDescent="0.3">
      <c r="G371" s="26">
        <v>2172</v>
      </c>
      <c r="H371" s="26">
        <v>-21.6</v>
      </c>
      <c r="I371" s="26">
        <v>19.28</v>
      </c>
      <c r="J371" s="29">
        <v>37</v>
      </c>
      <c r="K371" s="29">
        <f t="shared" si="31"/>
        <v>1.8499999999999999E-2</v>
      </c>
      <c r="L371" s="45">
        <f t="shared" si="26"/>
        <v>-131792229.4057458</v>
      </c>
      <c r="M371" s="45">
        <f t="shared" si="27"/>
        <v>-2438156.2440062971</v>
      </c>
      <c r="O371" s="12" t="s">
        <v>56</v>
      </c>
      <c r="P371" s="3" t="s">
        <v>71</v>
      </c>
      <c r="Q371" s="3">
        <f t="shared" si="28"/>
        <v>2172</v>
      </c>
      <c r="R371" s="3" t="s">
        <v>71</v>
      </c>
      <c r="S371" s="2" t="s">
        <v>73</v>
      </c>
      <c r="T371" s="2" t="s">
        <v>71</v>
      </c>
      <c r="U371" s="15">
        <f t="shared" si="29"/>
        <v>-2438156.2440062971</v>
      </c>
    </row>
    <row r="372" spans="7:21" x14ac:dyDescent="0.3">
      <c r="G372" s="26">
        <v>2173</v>
      </c>
      <c r="H372" s="26">
        <v>-22.1</v>
      </c>
      <c r="I372" s="26">
        <v>19.28</v>
      </c>
      <c r="J372" s="29">
        <v>37</v>
      </c>
      <c r="K372" s="29">
        <f t="shared" si="31"/>
        <v>1.8499999999999999E-2</v>
      </c>
      <c r="L372" s="45">
        <f t="shared" si="26"/>
        <v>-134842975.45680472</v>
      </c>
      <c r="M372" s="45">
        <f t="shared" si="27"/>
        <v>-2494595.0459508873</v>
      </c>
      <c r="O372" s="12" t="s">
        <v>56</v>
      </c>
      <c r="P372" s="3" t="s">
        <v>71</v>
      </c>
      <c r="Q372" s="3">
        <f t="shared" si="28"/>
        <v>2173</v>
      </c>
      <c r="R372" s="3" t="s">
        <v>71</v>
      </c>
      <c r="S372" s="2" t="s">
        <v>73</v>
      </c>
      <c r="T372" s="2" t="s">
        <v>71</v>
      </c>
      <c r="U372" s="15">
        <f t="shared" si="29"/>
        <v>-2494595.0459508873</v>
      </c>
    </row>
    <row r="373" spans="7:21" x14ac:dyDescent="0.3">
      <c r="G373" s="26">
        <v>2174</v>
      </c>
      <c r="H373" s="26">
        <v>-22.6</v>
      </c>
      <c r="I373" s="26">
        <v>19.28</v>
      </c>
      <c r="J373" s="29">
        <v>37</v>
      </c>
      <c r="K373" s="29">
        <v>1.8499999999999999E-2</v>
      </c>
      <c r="L373" s="45">
        <f t="shared" si="26"/>
        <v>-137893721.50786367</v>
      </c>
      <c r="M373" s="45">
        <f t="shared" si="27"/>
        <v>-2551033.8478954779</v>
      </c>
      <c r="O373" s="12" t="s">
        <v>56</v>
      </c>
      <c r="P373" s="3" t="s">
        <v>71</v>
      </c>
      <c r="Q373" s="3">
        <f t="shared" si="28"/>
        <v>2174</v>
      </c>
      <c r="R373" s="3" t="s">
        <v>71</v>
      </c>
      <c r="S373" s="2" t="s">
        <v>73</v>
      </c>
      <c r="T373" s="2" t="s">
        <v>71</v>
      </c>
      <c r="U373" s="15">
        <f t="shared" si="29"/>
        <v>-2551033.8478954779</v>
      </c>
    </row>
    <row r="374" spans="7:21" x14ac:dyDescent="0.3">
      <c r="G374" s="26">
        <v>5032</v>
      </c>
      <c r="H374" s="26">
        <v>23.1</v>
      </c>
      <c r="I374" s="26">
        <v>19.28</v>
      </c>
      <c r="J374" s="29">
        <v>37</v>
      </c>
      <c r="K374" s="29">
        <v>1.7600000000000001E-2</v>
      </c>
      <c r="L374" s="45">
        <f t="shared" si="26"/>
        <v>140944467.55892259</v>
      </c>
      <c r="M374" s="45">
        <f t="shared" si="27"/>
        <v>2480622.6290370375</v>
      </c>
      <c r="O374" s="12" t="s">
        <v>56</v>
      </c>
      <c r="P374" s="3" t="s">
        <v>71</v>
      </c>
      <c r="Q374" s="3">
        <f t="shared" si="28"/>
        <v>5032</v>
      </c>
      <c r="R374" s="3" t="s">
        <v>71</v>
      </c>
      <c r="S374" s="2" t="s">
        <v>73</v>
      </c>
      <c r="T374" s="2" t="s">
        <v>71</v>
      </c>
      <c r="U374" s="15">
        <f t="shared" si="29"/>
        <v>2480622.6290370375</v>
      </c>
    </row>
    <row r="375" spans="7:21" x14ac:dyDescent="0.3">
      <c r="G375" s="26">
        <v>5440</v>
      </c>
      <c r="H375" s="26">
        <v>16.100000000000001</v>
      </c>
      <c r="I375" s="26">
        <v>19.28</v>
      </c>
      <c r="J375" s="29">
        <v>37</v>
      </c>
      <c r="K375" s="29">
        <v>1.8499999999999999E-2</v>
      </c>
      <c r="L375" s="45">
        <f t="shared" si="26"/>
        <v>98234022.84409757</v>
      </c>
      <c r="M375" s="45">
        <f t="shared" si="27"/>
        <v>1817329.4226158049</v>
      </c>
      <c r="O375" s="12" t="s">
        <v>56</v>
      </c>
      <c r="P375" s="3" t="s">
        <v>71</v>
      </c>
      <c r="Q375" s="3">
        <f t="shared" si="28"/>
        <v>5440</v>
      </c>
      <c r="R375" s="3" t="s">
        <v>71</v>
      </c>
      <c r="S375" s="2" t="s">
        <v>73</v>
      </c>
      <c r="T375" s="2" t="s">
        <v>71</v>
      </c>
      <c r="U375" s="15">
        <f t="shared" si="29"/>
        <v>1817329.4226158049</v>
      </c>
    </row>
    <row r="376" spans="7:21" x14ac:dyDescent="0.3">
      <c r="G376" s="26">
        <v>6472</v>
      </c>
      <c r="H376" s="26">
        <v>16.600000000000001</v>
      </c>
      <c r="I376" s="26">
        <v>19.28</v>
      </c>
      <c r="J376" s="29">
        <v>37</v>
      </c>
      <c r="K376" s="29">
        <f t="shared" ref="K376:K388" si="32">IF(AND(I376=I375,I376=I377),(H377-H375)/2*J376*10^-3,0)</f>
        <v>1.8499999999999999E-2</v>
      </c>
      <c r="L376" s="45">
        <f t="shared" si="26"/>
        <v>101284768.8951565</v>
      </c>
      <c r="M376" s="45">
        <f t="shared" si="27"/>
        <v>1873768.2245603951</v>
      </c>
      <c r="O376" s="12" t="s">
        <v>56</v>
      </c>
      <c r="P376" s="3" t="s">
        <v>71</v>
      </c>
      <c r="Q376" s="3">
        <f t="shared" si="28"/>
        <v>6472</v>
      </c>
      <c r="R376" s="3" t="s">
        <v>71</v>
      </c>
      <c r="S376" s="2" t="s">
        <v>73</v>
      </c>
      <c r="T376" s="2" t="s">
        <v>71</v>
      </c>
      <c r="U376" s="15">
        <f t="shared" si="29"/>
        <v>1873768.2245603951</v>
      </c>
    </row>
    <row r="377" spans="7:21" x14ac:dyDescent="0.3">
      <c r="G377" s="26">
        <v>6473</v>
      </c>
      <c r="H377" s="26">
        <v>17.100000000000001</v>
      </c>
      <c r="I377" s="26">
        <v>19.28</v>
      </c>
      <c r="J377" s="29">
        <v>37</v>
      </c>
      <c r="K377" s="29">
        <f t="shared" si="32"/>
        <v>1.8499999999999999E-2</v>
      </c>
      <c r="L377" s="45">
        <f t="shared" si="26"/>
        <v>104335514.94621542</v>
      </c>
      <c r="M377" s="45">
        <f t="shared" si="27"/>
        <v>1930207.0265049853</v>
      </c>
      <c r="O377" s="12" t="s">
        <v>56</v>
      </c>
      <c r="P377" s="3" t="s">
        <v>71</v>
      </c>
      <c r="Q377" s="3">
        <f t="shared" si="28"/>
        <v>6473</v>
      </c>
      <c r="R377" s="3" t="s">
        <v>71</v>
      </c>
      <c r="S377" s="2" t="s">
        <v>73</v>
      </c>
      <c r="T377" s="2" t="s">
        <v>71</v>
      </c>
      <c r="U377" s="15">
        <f t="shared" si="29"/>
        <v>1930207.0265049853</v>
      </c>
    </row>
    <row r="378" spans="7:21" x14ac:dyDescent="0.3">
      <c r="G378" s="26">
        <v>6474</v>
      </c>
      <c r="H378" s="26">
        <v>17.600000000000001</v>
      </c>
      <c r="I378" s="26">
        <v>19.28</v>
      </c>
      <c r="J378" s="29">
        <v>37</v>
      </c>
      <c r="K378" s="29">
        <f t="shared" si="32"/>
        <v>1.8499999999999999E-2</v>
      </c>
      <c r="L378" s="45">
        <f t="shared" si="26"/>
        <v>107386260.99727435</v>
      </c>
      <c r="M378" s="45">
        <f t="shared" si="27"/>
        <v>1986645.8284495755</v>
      </c>
      <c r="O378" s="12" t="s">
        <v>56</v>
      </c>
      <c r="P378" s="3" t="s">
        <v>71</v>
      </c>
      <c r="Q378" s="3">
        <f t="shared" si="28"/>
        <v>6474</v>
      </c>
      <c r="R378" s="3" t="s">
        <v>71</v>
      </c>
      <c r="S378" s="2" t="s">
        <v>73</v>
      </c>
      <c r="T378" s="2" t="s">
        <v>71</v>
      </c>
      <c r="U378" s="15">
        <f t="shared" si="29"/>
        <v>1986645.8284495755</v>
      </c>
    </row>
    <row r="379" spans="7:21" x14ac:dyDescent="0.3">
      <c r="G379" s="26">
        <v>6475</v>
      </c>
      <c r="H379" s="26">
        <v>18.100000000000001</v>
      </c>
      <c r="I379" s="26">
        <v>19.28</v>
      </c>
      <c r="J379" s="29">
        <v>37</v>
      </c>
      <c r="K379" s="29">
        <f t="shared" si="32"/>
        <v>1.8499999999999999E-2</v>
      </c>
      <c r="L379" s="45">
        <f t="shared" si="26"/>
        <v>110437007.04833329</v>
      </c>
      <c r="M379" s="45">
        <f t="shared" si="27"/>
        <v>2043084.6303941656</v>
      </c>
      <c r="O379" s="12" t="s">
        <v>56</v>
      </c>
      <c r="P379" s="3" t="s">
        <v>71</v>
      </c>
      <c r="Q379" s="3">
        <f t="shared" si="28"/>
        <v>6475</v>
      </c>
      <c r="R379" s="3" t="s">
        <v>71</v>
      </c>
      <c r="S379" s="2" t="s">
        <v>73</v>
      </c>
      <c r="T379" s="2" t="s">
        <v>71</v>
      </c>
      <c r="U379" s="15">
        <f t="shared" si="29"/>
        <v>2043084.6303941656</v>
      </c>
    </row>
    <row r="380" spans="7:21" x14ac:dyDescent="0.3">
      <c r="G380" s="26">
        <v>6476</v>
      </c>
      <c r="H380" s="26">
        <v>18.600000000000001</v>
      </c>
      <c r="I380" s="26">
        <v>19.28</v>
      </c>
      <c r="J380" s="29">
        <v>37</v>
      </c>
      <c r="K380" s="29">
        <f t="shared" si="32"/>
        <v>1.8499999999999999E-2</v>
      </c>
      <c r="L380" s="45">
        <f t="shared" si="26"/>
        <v>113487753.09939222</v>
      </c>
      <c r="M380" s="45">
        <f t="shared" si="27"/>
        <v>2099523.432338756</v>
      </c>
      <c r="O380" s="12" t="s">
        <v>56</v>
      </c>
      <c r="P380" s="3" t="s">
        <v>71</v>
      </c>
      <c r="Q380" s="3">
        <f t="shared" si="28"/>
        <v>6476</v>
      </c>
      <c r="R380" s="3" t="s">
        <v>71</v>
      </c>
      <c r="S380" s="2" t="s">
        <v>73</v>
      </c>
      <c r="T380" s="2" t="s">
        <v>71</v>
      </c>
      <c r="U380" s="15">
        <f t="shared" si="29"/>
        <v>2099523.432338756</v>
      </c>
    </row>
    <row r="381" spans="7:21" x14ac:dyDescent="0.3">
      <c r="G381" s="26">
        <v>6477</v>
      </c>
      <c r="H381" s="26">
        <v>19.100000000000001</v>
      </c>
      <c r="I381" s="26">
        <v>19.28</v>
      </c>
      <c r="J381" s="29">
        <v>37</v>
      </c>
      <c r="K381" s="29">
        <f t="shared" si="32"/>
        <v>1.8499999999999999E-2</v>
      </c>
      <c r="L381" s="45">
        <f t="shared" si="26"/>
        <v>116538499.15045115</v>
      </c>
      <c r="M381" s="45">
        <f t="shared" si="27"/>
        <v>2155962.2342833462</v>
      </c>
      <c r="O381" s="12" t="s">
        <v>56</v>
      </c>
      <c r="P381" s="3" t="s">
        <v>71</v>
      </c>
      <c r="Q381" s="3">
        <f t="shared" si="28"/>
        <v>6477</v>
      </c>
      <c r="R381" s="3" t="s">
        <v>71</v>
      </c>
      <c r="S381" s="2" t="s">
        <v>73</v>
      </c>
      <c r="T381" s="2" t="s">
        <v>71</v>
      </c>
      <c r="U381" s="15">
        <f t="shared" si="29"/>
        <v>2155962.2342833462</v>
      </c>
    </row>
    <row r="382" spans="7:21" x14ac:dyDescent="0.3">
      <c r="G382" s="26">
        <v>6478</v>
      </c>
      <c r="H382" s="26">
        <v>19.600000000000001</v>
      </c>
      <c r="I382" s="26">
        <v>19.28</v>
      </c>
      <c r="J382" s="29">
        <v>37</v>
      </c>
      <c r="K382" s="29">
        <f t="shared" si="32"/>
        <v>1.8499999999999999E-2</v>
      </c>
      <c r="L382" s="45">
        <f t="shared" si="26"/>
        <v>119589245.20151007</v>
      </c>
      <c r="M382" s="45">
        <f t="shared" si="27"/>
        <v>2212401.0362279364</v>
      </c>
      <c r="O382" s="12" t="s">
        <v>56</v>
      </c>
      <c r="P382" s="3" t="s">
        <v>71</v>
      </c>
      <c r="Q382" s="3">
        <f t="shared" si="28"/>
        <v>6478</v>
      </c>
      <c r="R382" s="3" t="s">
        <v>71</v>
      </c>
      <c r="S382" s="2" t="s">
        <v>73</v>
      </c>
      <c r="T382" s="2" t="s">
        <v>71</v>
      </c>
      <c r="U382" s="15">
        <f t="shared" si="29"/>
        <v>2212401.0362279364</v>
      </c>
    </row>
    <row r="383" spans="7:21" x14ac:dyDescent="0.3">
      <c r="G383" s="26">
        <v>6479</v>
      </c>
      <c r="H383" s="26">
        <v>20.100000000000001</v>
      </c>
      <c r="I383" s="26">
        <v>19.28</v>
      </c>
      <c r="J383" s="29">
        <v>37</v>
      </c>
      <c r="K383" s="29">
        <f t="shared" si="32"/>
        <v>1.8499999999999999E-2</v>
      </c>
      <c r="L383" s="45">
        <f t="shared" si="26"/>
        <v>122639991.252569</v>
      </c>
      <c r="M383" s="45">
        <f t="shared" si="27"/>
        <v>2268839.8381725266</v>
      </c>
      <c r="O383" s="12" t="s">
        <v>56</v>
      </c>
      <c r="P383" s="3" t="s">
        <v>71</v>
      </c>
      <c r="Q383" s="3">
        <f t="shared" si="28"/>
        <v>6479</v>
      </c>
      <c r="R383" s="3" t="s">
        <v>71</v>
      </c>
      <c r="S383" s="2" t="s">
        <v>73</v>
      </c>
      <c r="T383" s="2" t="s">
        <v>71</v>
      </c>
      <c r="U383" s="15">
        <f t="shared" si="29"/>
        <v>2268839.8381725266</v>
      </c>
    </row>
    <row r="384" spans="7:21" x14ac:dyDescent="0.3">
      <c r="G384" s="26">
        <v>6480</v>
      </c>
      <c r="H384" s="26">
        <v>20.6</v>
      </c>
      <c r="I384" s="26">
        <v>19.28</v>
      </c>
      <c r="J384" s="29">
        <v>37</v>
      </c>
      <c r="K384" s="29">
        <f t="shared" si="32"/>
        <v>1.8499999999999999E-2</v>
      </c>
      <c r="L384" s="45">
        <f t="shared" si="26"/>
        <v>125690737.30362794</v>
      </c>
      <c r="M384" s="45">
        <f t="shared" si="27"/>
        <v>2325278.6401171167</v>
      </c>
      <c r="O384" s="12" t="s">
        <v>56</v>
      </c>
      <c r="P384" s="3" t="s">
        <v>71</v>
      </c>
      <c r="Q384" s="3">
        <f t="shared" si="28"/>
        <v>6480</v>
      </c>
      <c r="R384" s="3" t="s">
        <v>71</v>
      </c>
      <c r="S384" s="2" t="s">
        <v>73</v>
      </c>
      <c r="T384" s="2" t="s">
        <v>71</v>
      </c>
      <c r="U384" s="15">
        <f t="shared" si="29"/>
        <v>2325278.6401171167</v>
      </c>
    </row>
    <row r="385" spans="7:21" x14ac:dyDescent="0.3">
      <c r="G385" s="26">
        <v>6481</v>
      </c>
      <c r="H385" s="26">
        <v>21.1</v>
      </c>
      <c r="I385" s="26">
        <v>19.28</v>
      </c>
      <c r="J385" s="29">
        <v>37</v>
      </c>
      <c r="K385" s="29">
        <f t="shared" si="32"/>
        <v>1.8499999999999999E-2</v>
      </c>
      <c r="L385" s="45">
        <f t="shared" si="26"/>
        <v>128741483.35468687</v>
      </c>
      <c r="M385" s="45">
        <f t="shared" si="27"/>
        <v>2381717.4420617069</v>
      </c>
      <c r="O385" s="12" t="s">
        <v>56</v>
      </c>
      <c r="P385" s="3" t="s">
        <v>71</v>
      </c>
      <c r="Q385" s="3">
        <f t="shared" si="28"/>
        <v>6481</v>
      </c>
      <c r="R385" s="3" t="s">
        <v>71</v>
      </c>
      <c r="S385" s="2" t="s">
        <v>73</v>
      </c>
      <c r="T385" s="2" t="s">
        <v>71</v>
      </c>
      <c r="U385" s="15">
        <f t="shared" si="29"/>
        <v>2381717.4420617069</v>
      </c>
    </row>
    <row r="386" spans="7:21" x14ac:dyDescent="0.3">
      <c r="G386" s="26">
        <v>6482</v>
      </c>
      <c r="H386" s="26">
        <v>21.6</v>
      </c>
      <c r="I386" s="26">
        <v>19.28</v>
      </c>
      <c r="J386" s="29">
        <v>37</v>
      </c>
      <c r="K386" s="29">
        <f t="shared" si="32"/>
        <v>1.8499999999999999E-2</v>
      </c>
      <c r="L386" s="45">
        <f t="shared" si="26"/>
        <v>131792229.4057458</v>
      </c>
      <c r="M386" s="45">
        <f t="shared" si="27"/>
        <v>2438156.2440062971</v>
      </c>
      <c r="O386" s="12" t="s">
        <v>56</v>
      </c>
      <c r="P386" s="3" t="s">
        <v>71</v>
      </c>
      <c r="Q386" s="3">
        <f t="shared" si="28"/>
        <v>6482</v>
      </c>
      <c r="R386" s="3" t="s">
        <v>71</v>
      </c>
      <c r="S386" s="2" t="s">
        <v>73</v>
      </c>
      <c r="T386" s="2" t="s">
        <v>71</v>
      </c>
      <c r="U386" s="15">
        <f t="shared" si="29"/>
        <v>2438156.2440062971</v>
      </c>
    </row>
    <row r="387" spans="7:21" x14ac:dyDescent="0.3">
      <c r="G387" s="26">
        <v>6483</v>
      </c>
      <c r="H387" s="26">
        <v>22.1</v>
      </c>
      <c r="I387" s="26">
        <v>19.28</v>
      </c>
      <c r="J387" s="29">
        <v>37</v>
      </c>
      <c r="K387" s="29">
        <f t="shared" si="32"/>
        <v>1.8499999999999999E-2</v>
      </c>
      <c r="L387" s="45">
        <f t="shared" si="26"/>
        <v>134842975.45680472</v>
      </c>
      <c r="M387" s="45">
        <f t="shared" si="27"/>
        <v>2494595.0459508873</v>
      </c>
      <c r="O387" s="12" t="s">
        <v>56</v>
      </c>
      <c r="P387" s="3" t="s">
        <v>71</v>
      </c>
      <c r="Q387" s="3">
        <f t="shared" si="28"/>
        <v>6483</v>
      </c>
      <c r="R387" s="3" t="s">
        <v>71</v>
      </c>
      <c r="S387" s="2" t="s">
        <v>73</v>
      </c>
      <c r="T387" s="2" t="s">
        <v>71</v>
      </c>
      <c r="U387" s="15">
        <f t="shared" si="29"/>
        <v>2494595.0459508873</v>
      </c>
    </row>
    <row r="388" spans="7:21" x14ac:dyDescent="0.3">
      <c r="G388" s="26">
        <v>6484</v>
      </c>
      <c r="H388" s="26">
        <v>22.6</v>
      </c>
      <c r="I388" s="26">
        <v>19.28</v>
      </c>
      <c r="J388" s="29">
        <v>37</v>
      </c>
      <c r="K388" s="29">
        <f t="shared" si="32"/>
        <v>0</v>
      </c>
      <c r="L388" s="45">
        <f t="shared" ref="L388:L451" si="33">$D$14*10^3/($C$19*10^-12)*($H388-$C$18)</f>
        <v>137893721.50786367</v>
      </c>
      <c r="M388" s="45">
        <f t="shared" ref="M388:M451" si="34">$K388*$L388</f>
        <v>0</v>
      </c>
      <c r="O388" s="12" t="s">
        <v>56</v>
      </c>
      <c r="P388" s="3" t="s">
        <v>71</v>
      </c>
      <c r="Q388" s="3">
        <f t="shared" ref="Q388:Q451" si="35">$G388</f>
        <v>6484</v>
      </c>
      <c r="R388" s="3" t="s">
        <v>71</v>
      </c>
      <c r="S388" s="2" t="s">
        <v>73</v>
      </c>
      <c r="T388" s="2" t="s">
        <v>71</v>
      </c>
      <c r="U388" s="15">
        <f t="shared" ref="U388:U451" si="36">$M388</f>
        <v>0</v>
      </c>
    </row>
    <row r="389" spans="7:21" x14ac:dyDescent="0.3">
      <c r="G389" s="26">
        <v>373</v>
      </c>
      <c r="H389" s="26">
        <v>-23.1</v>
      </c>
      <c r="I389" s="26">
        <v>0</v>
      </c>
      <c r="J389" s="29">
        <v>38</v>
      </c>
      <c r="K389" s="29">
        <v>1.2999999999999999E-2</v>
      </c>
      <c r="L389" s="45">
        <f t="shared" si="33"/>
        <v>-140944467.55892259</v>
      </c>
      <c r="M389" s="45">
        <f t="shared" si="34"/>
        <v>-1832278.0782659936</v>
      </c>
      <c r="O389" s="12" t="s">
        <v>56</v>
      </c>
      <c r="P389" s="3" t="s">
        <v>71</v>
      </c>
      <c r="Q389" s="3">
        <f t="shared" si="35"/>
        <v>373</v>
      </c>
      <c r="R389" s="3" t="s">
        <v>71</v>
      </c>
      <c r="S389" s="2" t="s">
        <v>73</v>
      </c>
      <c r="T389" s="2" t="s">
        <v>71</v>
      </c>
      <c r="U389" s="15">
        <f t="shared" si="36"/>
        <v>-1832278.0782659936</v>
      </c>
    </row>
    <row r="390" spans="7:21" x14ac:dyDescent="0.3">
      <c r="G390" s="26">
        <v>374</v>
      </c>
      <c r="H390" s="26">
        <v>-23.1</v>
      </c>
      <c r="I390" s="26">
        <v>2.57</v>
      </c>
      <c r="J390" s="29">
        <v>38</v>
      </c>
      <c r="K390" s="29">
        <v>1.2999999999999999E-2</v>
      </c>
      <c r="L390" s="45">
        <f t="shared" si="33"/>
        <v>-140944467.55892259</v>
      </c>
      <c r="M390" s="45">
        <f t="shared" si="34"/>
        <v>-1832278.0782659936</v>
      </c>
      <c r="O390" s="12" t="s">
        <v>56</v>
      </c>
      <c r="P390" s="3" t="s">
        <v>71</v>
      </c>
      <c r="Q390" s="3">
        <f t="shared" si="35"/>
        <v>374</v>
      </c>
      <c r="R390" s="3" t="s">
        <v>71</v>
      </c>
      <c r="S390" s="2" t="s">
        <v>73</v>
      </c>
      <c r="T390" s="2" t="s">
        <v>71</v>
      </c>
      <c r="U390" s="15">
        <f t="shared" si="36"/>
        <v>-1832278.0782659936</v>
      </c>
    </row>
    <row r="391" spans="7:21" x14ac:dyDescent="0.3">
      <c r="G391" s="26">
        <v>375</v>
      </c>
      <c r="H391" s="26">
        <v>-23.1</v>
      </c>
      <c r="I391" s="26">
        <v>0.428333333333</v>
      </c>
      <c r="J391" s="29">
        <v>38</v>
      </c>
      <c r="K391" s="29">
        <v>1.2999999999999999E-2</v>
      </c>
      <c r="L391" s="45">
        <f t="shared" si="33"/>
        <v>-140944467.55892259</v>
      </c>
      <c r="M391" s="45">
        <f t="shared" si="34"/>
        <v>-1832278.0782659936</v>
      </c>
      <c r="O391" s="12" t="s">
        <v>56</v>
      </c>
      <c r="P391" s="3" t="s">
        <v>71</v>
      </c>
      <c r="Q391" s="3">
        <f t="shared" si="35"/>
        <v>375</v>
      </c>
      <c r="R391" s="3" t="s">
        <v>71</v>
      </c>
      <c r="S391" s="2" t="s">
        <v>73</v>
      </c>
      <c r="T391" s="2" t="s">
        <v>71</v>
      </c>
      <c r="U391" s="15">
        <f t="shared" si="36"/>
        <v>-1832278.0782659936</v>
      </c>
    </row>
    <row r="392" spans="7:21" x14ac:dyDescent="0.3">
      <c r="G392" s="26">
        <v>376</v>
      </c>
      <c r="H392" s="26">
        <v>-23.1</v>
      </c>
      <c r="I392" s="26">
        <v>0.85666666666699998</v>
      </c>
      <c r="J392" s="29">
        <v>38</v>
      </c>
      <c r="K392" s="29">
        <f t="shared" ref="K392:K455" si="37">IF(AND(I392&gt;I391,I393&gt;I392),(I393-I391)/2*J392*10^-3,0)</f>
        <v>1.6276666666673E-2</v>
      </c>
      <c r="L392" s="45">
        <f t="shared" si="33"/>
        <v>-140944467.55892259</v>
      </c>
      <c r="M392" s="45">
        <f t="shared" si="34"/>
        <v>-2294106.1169682895</v>
      </c>
      <c r="O392" s="12" t="s">
        <v>56</v>
      </c>
      <c r="P392" s="3" t="s">
        <v>71</v>
      </c>
      <c r="Q392" s="3">
        <f t="shared" si="35"/>
        <v>376</v>
      </c>
      <c r="R392" s="3" t="s">
        <v>71</v>
      </c>
      <c r="S392" s="2" t="s">
        <v>73</v>
      </c>
      <c r="T392" s="2" t="s">
        <v>71</v>
      </c>
      <c r="U392" s="15">
        <f t="shared" si="36"/>
        <v>-2294106.1169682895</v>
      </c>
    </row>
    <row r="393" spans="7:21" x14ac:dyDescent="0.3">
      <c r="G393" s="26">
        <v>377</v>
      </c>
      <c r="H393" s="26">
        <v>-23.1</v>
      </c>
      <c r="I393" s="26">
        <v>1.2849999999999999</v>
      </c>
      <c r="J393" s="29">
        <v>38</v>
      </c>
      <c r="K393" s="29">
        <f t="shared" si="37"/>
        <v>1.6276666666597002E-2</v>
      </c>
      <c r="L393" s="45">
        <f t="shared" si="33"/>
        <v>-140944467.55892259</v>
      </c>
      <c r="M393" s="45">
        <f t="shared" si="34"/>
        <v>-2294106.1169575779</v>
      </c>
      <c r="O393" s="12" t="s">
        <v>56</v>
      </c>
      <c r="P393" s="3" t="s">
        <v>71</v>
      </c>
      <c r="Q393" s="3">
        <f t="shared" si="35"/>
        <v>377</v>
      </c>
      <c r="R393" s="3" t="s">
        <v>71</v>
      </c>
      <c r="S393" s="2" t="s">
        <v>73</v>
      </c>
      <c r="T393" s="2" t="s">
        <v>71</v>
      </c>
      <c r="U393" s="15">
        <f t="shared" si="36"/>
        <v>-2294106.1169575779</v>
      </c>
    </row>
    <row r="394" spans="7:21" x14ac:dyDescent="0.3">
      <c r="G394" s="26">
        <v>378</v>
      </c>
      <c r="H394" s="26">
        <v>-23.1</v>
      </c>
      <c r="I394" s="26">
        <v>1.71333333333</v>
      </c>
      <c r="J394" s="29">
        <v>38</v>
      </c>
      <c r="K394" s="29">
        <f t="shared" si="37"/>
        <v>1.6276666666730003E-2</v>
      </c>
      <c r="L394" s="45">
        <f t="shared" si="33"/>
        <v>-140944467.55892259</v>
      </c>
      <c r="M394" s="45">
        <f t="shared" si="34"/>
        <v>-2294106.1169763235</v>
      </c>
      <c r="O394" s="12" t="s">
        <v>56</v>
      </c>
      <c r="P394" s="3" t="s">
        <v>71</v>
      </c>
      <c r="Q394" s="3">
        <f t="shared" si="35"/>
        <v>378</v>
      </c>
      <c r="R394" s="3" t="s">
        <v>71</v>
      </c>
      <c r="S394" s="2" t="s">
        <v>73</v>
      </c>
      <c r="T394" s="2" t="s">
        <v>71</v>
      </c>
      <c r="U394" s="15">
        <f t="shared" si="36"/>
        <v>-2294106.1169763235</v>
      </c>
    </row>
    <row r="395" spans="7:21" x14ac:dyDescent="0.3">
      <c r="G395" s="26">
        <v>379</v>
      </c>
      <c r="H395" s="26">
        <v>-23.1</v>
      </c>
      <c r="I395" s="26">
        <v>2.1416666666699999</v>
      </c>
      <c r="J395" s="29">
        <v>38</v>
      </c>
      <c r="K395" s="29">
        <f t="shared" si="37"/>
        <v>2.5282666666730003E-2</v>
      </c>
      <c r="L395" s="45">
        <f t="shared" si="33"/>
        <v>-140944467.55892259</v>
      </c>
      <c r="M395" s="45">
        <f t="shared" si="34"/>
        <v>-3563451.9918119805</v>
      </c>
      <c r="O395" s="12" t="s">
        <v>56</v>
      </c>
      <c r="P395" s="3" t="s">
        <v>71</v>
      </c>
      <c r="Q395" s="3">
        <f t="shared" si="35"/>
        <v>379</v>
      </c>
      <c r="R395" s="3" t="s">
        <v>71</v>
      </c>
      <c r="S395" s="2" t="s">
        <v>73</v>
      </c>
      <c r="T395" s="2" t="s">
        <v>71</v>
      </c>
      <c r="U395" s="15">
        <f t="shared" si="36"/>
        <v>-3563451.9918119805</v>
      </c>
    </row>
    <row r="396" spans="7:21" x14ac:dyDescent="0.3">
      <c r="G396" s="26">
        <v>436</v>
      </c>
      <c r="H396" s="26">
        <v>-23.1</v>
      </c>
      <c r="I396" s="26">
        <v>3.044</v>
      </c>
      <c r="J396" s="29">
        <v>38</v>
      </c>
      <c r="K396" s="29">
        <f t="shared" si="37"/>
        <v>2.615033333327E-2</v>
      </c>
      <c r="L396" s="45">
        <f t="shared" si="33"/>
        <v>-140944467.55892259</v>
      </c>
      <c r="M396" s="45">
        <f t="shared" si="34"/>
        <v>-3685744.8081460856</v>
      </c>
      <c r="O396" s="12" t="s">
        <v>56</v>
      </c>
      <c r="P396" s="3" t="s">
        <v>71</v>
      </c>
      <c r="Q396" s="3">
        <f t="shared" si="35"/>
        <v>436</v>
      </c>
      <c r="R396" s="3" t="s">
        <v>71</v>
      </c>
      <c r="S396" s="2" t="s">
        <v>73</v>
      </c>
      <c r="T396" s="2" t="s">
        <v>71</v>
      </c>
      <c r="U396" s="15">
        <f t="shared" si="36"/>
        <v>-3685744.8081460856</v>
      </c>
    </row>
    <row r="397" spans="7:21" x14ac:dyDescent="0.3">
      <c r="G397" s="26">
        <v>437</v>
      </c>
      <c r="H397" s="26">
        <v>-23.1</v>
      </c>
      <c r="I397" s="26">
        <v>3.5179999999999998</v>
      </c>
      <c r="J397" s="29">
        <v>38</v>
      </c>
      <c r="K397" s="29">
        <f t="shared" si="37"/>
        <v>1.8012E-2</v>
      </c>
      <c r="L397" s="45">
        <f t="shared" si="33"/>
        <v>-140944467.55892259</v>
      </c>
      <c r="M397" s="45">
        <f t="shared" si="34"/>
        <v>-2538691.7496713139</v>
      </c>
      <c r="O397" s="12" t="s">
        <v>56</v>
      </c>
      <c r="P397" s="3" t="s">
        <v>71</v>
      </c>
      <c r="Q397" s="3">
        <f t="shared" si="35"/>
        <v>437</v>
      </c>
      <c r="R397" s="3" t="s">
        <v>71</v>
      </c>
      <c r="S397" s="2" t="s">
        <v>73</v>
      </c>
      <c r="T397" s="2" t="s">
        <v>71</v>
      </c>
      <c r="U397" s="15">
        <f t="shared" si="36"/>
        <v>-2538691.7496713139</v>
      </c>
    </row>
    <row r="398" spans="7:21" x14ac:dyDescent="0.3">
      <c r="G398" s="26">
        <v>438</v>
      </c>
      <c r="H398" s="26">
        <v>-23.1</v>
      </c>
      <c r="I398" s="26">
        <v>3.992</v>
      </c>
      <c r="J398" s="29">
        <v>38</v>
      </c>
      <c r="K398" s="29">
        <f t="shared" si="37"/>
        <v>1.8012000000000007E-2</v>
      </c>
      <c r="L398" s="45">
        <f t="shared" si="33"/>
        <v>-140944467.55892259</v>
      </c>
      <c r="M398" s="45">
        <f t="shared" si="34"/>
        <v>-2538691.7496713148</v>
      </c>
      <c r="O398" s="12" t="s">
        <v>56</v>
      </c>
      <c r="P398" s="3" t="s">
        <v>71</v>
      </c>
      <c r="Q398" s="3">
        <f t="shared" si="35"/>
        <v>438</v>
      </c>
      <c r="R398" s="3" t="s">
        <v>71</v>
      </c>
      <c r="S398" s="2" t="s">
        <v>73</v>
      </c>
      <c r="T398" s="2" t="s">
        <v>71</v>
      </c>
      <c r="U398" s="15">
        <f t="shared" si="36"/>
        <v>-2538691.7496713148</v>
      </c>
    </row>
    <row r="399" spans="7:21" x14ac:dyDescent="0.3">
      <c r="G399" s="26">
        <v>439</v>
      </c>
      <c r="H399" s="26">
        <v>-23.1</v>
      </c>
      <c r="I399" s="26">
        <v>4.4660000000000002</v>
      </c>
      <c r="J399" s="29">
        <v>38</v>
      </c>
      <c r="K399" s="29">
        <f t="shared" si="37"/>
        <v>1.8012000000000007E-2</v>
      </c>
      <c r="L399" s="45">
        <f t="shared" si="33"/>
        <v>-140944467.55892259</v>
      </c>
      <c r="M399" s="45">
        <f t="shared" si="34"/>
        <v>-2538691.7496713148</v>
      </c>
      <c r="O399" s="12" t="s">
        <v>56</v>
      </c>
      <c r="P399" s="3" t="s">
        <v>71</v>
      </c>
      <c r="Q399" s="3">
        <f t="shared" si="35"/>
        <v>439</v>
      </c>
      <c r="R399" s="3" t="s">
        <v>71</v>
      </c>
      <c r="S399" s="2" t="s">
        <v>73</v>
      </c>
      <c r="T399" s="2" t="s">
        <v>71</v>
      </c>
      <c r="U399" s="15">
        <f t="shared" si="36"/>
        <v>-2538691.7496713148</v>
      </c>
    </row>
    <row r="400" spans="7:21" x14ac:dyDescent="0.3">
      <c r="G400" s="26">
        <v>440</v>
      </c>
      <c r="H400" s="26">
        <v>-23.1</v>
      </c>
      <c r="I400" s="26">
        <v>4.9400000000000004</v>
      </c>
      <c r="J400" s="29">
        <v>38</v>
      </c>
      <c r="K400" s="29">
        <f t="shared" si="37"/>
        <v>1.801199999999999E-2</v>
      </c>
      <c r="L400" s="45">
        <f t="shared" si="33"/>
        <v>-140944467.55892259</v>
      </c>
      <c r="M400" s="45">
        <f t="shared" si="34"/>
        <v>-2538691.749671312</v>
      </c>
      <c r="O400" s="12" t="s">
        <v>56</v>
      </c>
      <c r="P400" s="3" t="s">
        <v>71</v>
      </c>
      <c r="Q400" s="3">
        <f t="shared" si="35"/>
        <v>440</v>
      </c>
      <c r="R400" s="3" t="s">
        <v>71</v>
      </c>
      <c r="S400" s="2" t="s">
        <v>73</v>
      </c>
      <c r="T400" s="2" t="s">
        <v>71</v>
      </c>
      <c r="U400" s="15">
        <f t="shared" si="36"/>
        <v>-2538691.749671312</v>
      </c>
    </row>
    <row r="401" spans="7:21" x14ac:dyDescent="0.3">
      <c r="G401" s="26">
        <v>441</v>
      </c>
      <c r="H401" s="26">
        <v>-23.1</v>
      </c>
      <c r="I401" s="26">
        <v>5.4139999999999997</v>
      </c>
      <c r="J401" s="29">
        <v>38</v>
      </c>
      <c r="K401" s="29">
        <f t="shared" si="37"/>
        <v>1.801199999999999E-2</v>
      </c>
      <c r="L401" s="45">
        <f t="shared" si="33"/>
        <v>-140944467.55892259</v>
      </c>
      <c r="M401" s="45">
        <f t="shared" si="34"/>
        <v>-2538691.749671312</v>
      </c>
      <c r="O401" s="12" t="s">
        <v>56</v>
      </c>
      <c r="P401" s="3" t="s">
        <v>71</v>
      </c>
      <c r="Q401" s="3">
        <f t="shared" si="35"/>
        <v>441</v>
      </c>
      <c r="R401" s="3" t="s">
        <v>71</v>
      </c>
      <c r="S401" s="2" t="s">
        <v>73</v>
      </c>
      <c r="T401" s="2" t="s">
        <v>71</v>
      </c>
      <c r="U401" s="15">
        <f t="shared" si="36"/>
        <v>-2538691.749671312</v>
      </c>
    </row>
    <row r="402" spans="7:21" x14ac:dyDescent="0.3">
      <c r="G402" s="26">
        <v>442</v>
      </c>
      <c r="H402" s="26">
        <v>-23.1</v>
      </c>
      <c r="I402" s="26">
        <v>5.8879999999999999</v>
      </c>
      <c r="J402" s="29">
        <v>38</v>
      </c>
      <c r="K402" s="29">
        <f t="shared" si="37"/>
        <v>1.8012000000000007E-2</v>
      </c>
      <c r="L402" s="45">
        <f t="shared" si="33"/>
        <v>-140944467.55892259</v>
      </c>
      <c r="M402" s="45">
        <f t="shared" si="34"/>
        <v>-2538691.7496713148</v>
      </c>
      <c r="O402" s="12" t="s">
        <v>56</v>
      </c>
      <c r="P402" s="3" t="s">
        <v>71</v>
      </c>
      <c r="Q402" s="3">
        <f t="shared" si="35"/>
        <v>442</v>
      </c>
      <c r="R402" s="3" t="s">
        <v>71</v>
      </c>
      <c r="S402" s="2" t="s">
        <v>73</v>
      </c>
      <c r="T402" s="2" t="s">
        <v>71</v>
      </c>
      <c r="U402" s="15">
        <f t="shared" si="36"/>
        <v>-2538691.7496713148</v>
      </c>
    </row>
    <row r="403" spans="7:21" x14ac:dyDescent="0.3">
      <c r="G403" s="26">
        <v>443</v>
      </c>
      <c r="H403" s="26">
        <v>-23.1</v>
      </c>
      <c r="I403" s="26">
        <v>6.3620000000000001</v>
      </c>
      <c r="J403" s="29">
        <v>38</v>
      </c>
      <c r="K403" s="29">
        <f t="shared" si="37"/>
        <v>1.8012000000000007E-2</v>
      </c>
      <c r="L403" s="45">
        <f t="shared" si="33"/>
        <v>-140944467.55892259</v>
      </c>
      <c r="M403" s="45">
        <f t="shared" si="34"/>
        <v>-2538691.7496713148</v>
      </c>
      <c r="O403" s="12" t="s">
        <v>56</v>
      </c>
      <c r="P403" s="3" t="s">
        <v>71</v>
      </c>
      <c r="Q403" s="3">
        <f t="shared" si="35"/>
        <v>443</v>
      </c>
      <c r="R403" s="3" t="s">
        <v>71</v>
      </c>
      <c r="S403" s="2" t="s">
        <v>73</v>
      </c>
      <c r="T403" s="2" t="s">
        <v>71</v>
      </c>
      <c r="U403" s="15">
        <f t="shared" si="36"/>
        <v>-2538691.7496713148</v>
      </c>
    </row>
    <row r="404" spans="7:21" x14ac:dyDescent="0.3">
      <c r="G404" s="26">
        <v>444</v>
      </c>
      <c r="H404" s="26">
        <v>-23.1</v>
      </c>
      <c r="I404" s="26">
        <v>6.8360000000000003</v>
      </c>
      <c r="J404" s="29">
        <v>38</v>
      </c>
      <c r="K404" s="29">
        <f t="shared" si="37"/>
        <v>1.801199999999999E-2</v>
      </c>
      <c r="L404" s="45">
        <f t="shared" si="33"/>
        <v>-140944467.55892259</v>
      </c>
      <c r="M404" s="45">
        <f t="shared" si="34"/>
        <v>-2538691.749671312</v>
      </c>
      <c r="O404" s="12" t="s">
        <v>56</v>
      </c>
      <c r="P404" s="3" t="s">
        <v>71</v>
      </c>
      <c r="Q404" s="3">
        <f t="shared" si="35"/>
        <v>444</v>
      </c>
      <c r="R404" s="3" t="s">
        <v>71</v>
      </c>
      <c r="S404" s="2" t="s">
        <v>73</v>
      </c>
      <c r="T404" s="2" t="s">
        <v>71</v>
      </c>
      <c r="U404" s="15">
        <f t="shared" si="36"/>
        <v>-2538691.749671312</v>
      </c>
    </row>
    <row r="405" spans="7:21" x14ac:dyDescent="0.3">
      <c r="G405" s="26">
        <v>445</v>
      </c>
      <c r="H405" s="26">
        <v>-23.1</v>
      </c>
      <c r="I405" s="26">
        <v>7.31</v>
      </c>
      <c r="J405" s="29">
        <v>38</v>
      </c>
      <c r="K405" s="29">
        <f t="shared" si="37"/>
        <v>1.801199999999999E-2</v>
      </c>
      <c r="L405" s="45">
        <f t="shared" si="33"/>
        <v>-140944467.55892259</v>
      </c>
      <c r="M405" s="45">
        <f t="shared" si="34"/>
        <v>-2538691.749671312</v>
      </c>
      <c r="O405" s="12" t="s">
        <v>56</v>
      </c>
      <c r="P405" s="3" t="s">
        <v>71</v>
      </c>
      <c r="Q405" s="3">
        <f t="shared" si="35"/>
        <v>445</v>
      </c>
      <c r="R405" s="3" t="s">
        <v>71</v>
      </c>
      <c r="S405" s="2" t="s">
        <v>73</v>
      </c>
      <c r="T405" s="2" t="s">
        <v>71</v>
      </c>
      <c r="U405" s="15">
        <f t="shared" si="36"/>
        <v>-2538691.749671312</v>
      </c>
    </row>
    <row r="406" spans="7:21" x14ac:dyDescent="0.3">
      <c r="G406" s="26">
        <v>446</v>
      </c>
      <c r="H406" s="26">
        <v>-23.1</v>
      </c>
      <c r="I406" s="26">
        <v>7.7839999999999998</v>
      </c>
      <c r="J406" s="29">
        <v>38</v>
      </c>
      <c r="K406" s="29">
        <f t="shared" si="37"/>
        <v>1.801199999999999E-2</v>
      </c>
      <c r="L406" s="45">
        <f t="shared" si="33"/>
        <v>-140944467.55892259</v>
      </c>
      <c r="M406" s="45">
        <f t="shared" si="34"/>
        <v>-2538691.749671312</v>
      </c>
      <c r="O406" s="12" t="s">
        <v>56</v>
      </c>
      <c r="P406" s="3" t="s">
        <v>71</v>
      </c>
      <c r="Q406" s="3">
        <f t="shared" si="35"/>
        <v>446</v>
      </c>
      <c r="R406" s="3" t="s">
        <v>71</v>
      </c>
      <c r="S406" s="2" t="s">
        <v>73</v>
      </c>
      <c r="T406" s="2" t="s">
        <v>71</v>
      </c>
      <c r="U406" s="15">
        <f t="shared" si="36"/>
        <v>-2538691.749671312</v>
      </c>
    </row>
    <row r="407" spans="7:21" x14ac:dyDescent="0.3">
      <c r="G407" s="26">
        <v>447</v>
      </c>
      <c r="H407" s="26">
        <v>-23.1</v>
      </c>
      <c r="I407" s="26">
        <v>8.2579999999999991</v>
      </c>
      <c r="J407" s="29">
        <v>38</v>
      </c>
      <c r="K407" s="29">
        <f t="shared" si="37"/>
        <v>1.801199999999999E-2</v>
      </c>
      <c r="L407" s="45">
        <f t="shared" si="33"/>
        <v>-140944467.55892259</v>
      </c>
      <c r="M407" s="45">
        <f t="shared" si="34"/>
        <v>-2538691.749671312</v>
      </c>
      <c r="O407" s="12" t="s">
        <v>56</v>
      </c>
      <c r="P407" s="3" t="s">
        <v>71</v>
      </c>
      <c r="Q407" s="3">
        <f t="shared" si="35"/>
        <v>447</v>
      </c>
      <c r="R407" s="3" t="s">
        <v>71</v>
      </c>
      <c r="S407" s="2" t="s">
        <v>73</v>
      </c>
      <c r="T407" s="2" t="s">
        <v>71</v>
      </c>
      <c r="U407" s="15">
        <f t="shared" si="36"/>
        <v>-2538691.749671312</v>
      </c>
    </row>
    <row r="408" spans="7:21" x14ac:dyDescent="0.3">
      <c r="G408" s="26">
        <v>448</v>
      </c>
      <c r="H408" s="26">
        <v>-23.1</v>
      </c>
      <c r="I408" s="26">
        <v>8.7319999999999993</v>
      </c>
      <c r="J408" s="29">
        <v>38</v>
      </c>
      <c r="K408" s="29">
        <f t="shared" si="37"/>
        <v>1.8012000000000007E-2</v>
      </c>
      <c r="L408" s="45">
        <f t="shared" si="33"/>
        <v>-140944467.55892259</v>
      </c>
      <c r="M408" s="45">
        <f t="shared" si="34"/>
        <v>-2538691.7496713148</v>
      </c>
      <c r="O408" s="12" t="s">
        <v>56</v>
      </c>
      <c r="P408" s="3" t="s">
        <v>71</v>
      </c>
      <c r="Q408" s="3">
        <f t="shared" si="35"/>
        <v>448</v>
      </c>
      <c r="R408" s="3" t="s">
        <v>71</v>
      </c>
      <c r="S408" s="2" t="s">
        <v>73</v>
      </c>
      <c r="T408" s="2" t="s">
        <v>71</v>
      </c>
      <c r="U408" s="15">
        <f t="shared" si="36"/>
        <v>-2538691.7496713148</v>
      </c>
    </row>
    <row r="409" spans="7:21" x14ac:dyDescent="0.3">
      <c r="G409" s="26">
        <v>449</v>
      </c>
      <c r="H409" s="26">
        <v>-23.1</v>
      </c>
      <c r="I409" s="26">
        <v>9.2059999999999995</v>
      </c>
      <c r="J409" s="29">
        <v>38</v>
      </c>
      <c r="K409" s="29">
        <f t="shared" si="37"/>
        <v>1.8012000000000007E-2</v>
      </c>
      <c r="L409" s="45">
        <f t="shared" si="33"/>
        <v>-140944467.55892259</v>
      </c>
      <c r="M409" s="45">
        <f t="shared" si="34"/>
        <v>-2538691.7496713148</v>
      </c>
      <c r="O409" s="12" t="s">
        <v>56</v>
      </c>
      <c r="P409" s="3" t="s">
        <v>71</v>
      </c>
      <c r="Q409" s="3">
        <f t="shared" si="35"/>
        <v>449</v>
      </c>
      <c r="R409" s="3" t="s">
        <v>71</v>
      </c>
      <c r="S409" s="2" t="s">
        <v>73</v>
      </c>
      <c r="T409" s="2" t="s">
        <v>71</v>
      </c>
      <c r="U409" s="15">
        <f t="shared" si="36"/>
        <v>-2538691.7496713148</v>
      </c>
    </row>
    <row r="410" spans="7:21" x14ac:dyDescent="0.3">
      <c r="G410" s="26">
        <v>450</v>
      </c>
      <c r="H410" s="26">
        <v>-23.1</v>
      </c>
      <c r="I410" s="26">
        <v>9.68</v>
      </c>
      <c r="J410" s="29">
        <v>38</v>
      </c>
      <c r="K410" s="29">
        <f t="shared" si="37"/>
        <v>1.8012000000000007E-2</v>
      </c>
      <c r="L410" s="45">
        <f t="shared" si="33"/>
        <v>-140944467.55892259</v>
      </c>
      <c r="M410" s="45">
        <f t="shared" si="34"/>
        <v>-2538691.7496713148</v>
      </c>
      <c r="O410" s="12" t="s">
        <v>56</v>
      </c>
      <c r="P410" s="3" t="s">
        <v>71</v>
      </c>
      <c r="Q410" s="3">
        <f t="shared" si="35"/>
        <v>450</v>
      </c>
      <c r="R410" s="3" t="s">
        <v>71</v>
      </c>
      <c r="S410" s="2" t="s">
        <v>73</v>
      </c>
      <c r="T410" s="2" t="s">
        <v>71</v>
      </c>
      <c r="U410" s="15">
        <f t="shared" si="36"/>
        <v>-2538691.7496713148</v>
      </c>
    </row>
    <row r="411" spans="7:21" x14ac:dyDescent="0.3">
      <c r="G411" s="26">
        <v>451</v>
      </c>
      <c r="H411" s="26">
        <v>-23.1</v>
      </c>
      <c r="I411" s="26">
        <v>10.154</v>
      </c>
      <c r="J411" s="29">
        <v>38</v>
      </c>
      <c r="K411" s="29">
        <f t="shared" si="37"/>
        <v>1.8012000000000007E-2</v>
      </c>
      <c r="L411" s="45">
        <f t="shared" si="33"/>
        <v>-140944467.55892259</v>
      </c>
      <c r="M411" s="45">
        <f t="shared" si="34"/>
        <v>-2538691.7496713148</v>
      </c>
      <c r="O411" s="12" t="s">
        <v>56</v>
      </c>
      <c r="P411" s="3" t="s">
        <v>71</v>
      </c>
      <c r="Q411" s="3">
        <f t="shared" si="35"/>
        <v>451</v>
      </c>
      <c r="R411" s="3" t="s">
        <v>71</v>
      </c>
      <c r="S411" s="2" t="s">
        <v>73</v>
      </c>
      <c r="T411" s="2" t="s">
        <v>71</v>
      </c>
      <c r="U411" s="15">
        <f t="shared" si="36"/>
        <v>-2538691.7496713148</v>
      </c>
    </row>
    <row r="412" spans="7:21" x14ac:dyDescent="0.3">
      <c r="G412" s="26">
        <v>452</v>
      </c>
      <c r="H412" s="26">
        <v>-23.1</v>
      </c>
      <c r="I412" s="26">
        <v>10.628</v>
      </c>
      <c r="J412" s="29">
        <v>38</v>
      </c>
      <c r="K412" s="29">
        <f t="shared" si="37"/>
        <v>1.8012000000000007E-2</v>
      </c>
      <c r="L412" s="45">
        <f t="shared" si="33"/>
        <v>-140944467.55892259</v>
      </c>
      <c r="M412" s="45">
        <f t="shared" si="34"/>
        <v>-2538691.7496713148</v>
      </c>
      <c r="O412" s="12" t="s">
        <v>56</v>
      </c>
      <c r="P412" s="3" t="s">
        <v>71</v>
      </c>
      <c r="Q412" s="3">
        <f t="shared" si="35"/>
        <v>452</v>
      </c>
      <c r="R412" s="3" t="s">
        <v>71</v>
      </c>
      <c r="S412" s="2" t="s">
        <v>73</v>
      </c>
      <c r="T412" s="2" t="s">
        <v>71</v>
      </c>
      <c r="U412" s="15">
        <f t="shared" si="36"/>
        <v>-2538691.7496713148</v>
      </c>
    </row>
    <row r="413" spans="7:21" x14ac:dyDescent="0.3">
      <c r="G413" s="26">
        <v>453</v>
      </c>
      <c r="H413" s="26">
        <v>-23.1</v>
      </c>
      <c r="I413" s="26">
        <v>11.102</v>
      </c>
      <c r="J413" s="29">
        <v>38</v>
      </c>
      <c r="K413" s="29">
        <f t="shared" si="37"/>
        <v>1.8012000000000007E-2</v>
      </c>
      <c r="L413" s="45">
        <f t="shared" si="33"/>
        <v>-140944467.55892259</v>
      </c>
      <c r="M413" s="45">
        <f t="shared" si="34"/>
        <v>-2538691.7496713148</v>
      </c>
      <c r="O413" s="12" t="s">
        <v>56</v>
      </c>
      <c r="P413" s="3" t="s">
        <v>71</v>
      </c>
      <c r="Q413" s="3">
        <f t="shared" si="35"/>
        <v>453</v>
      </c>
      <c r="R413" s="3" t="s">
        <v>71</v>
      </c>
      <c r="S413" s="2" t="s">
        <v>73</v>
      </c>
      <c r="T413" s="2" t="s">
        <v>71</v>
      </c>
      <c r="U413" s="15">
        <f t="shared" si="36"/>
        <v>-2538691.7496713148</v>
      </c>
    </row>
    <row r="414" spans="7:21" x14ac:dyDescent="0.3">
      <c r="G414" s="26">
        <v>454</v>
      </c>
      <c r="H414" s="26">
        <v>-23.1</v>
      </c>
      <c r="I414" s="26">
        <v>11.576000000000001</v>
      </c>
      <c r="J414" s="29">
        <v>38</v>
      </c>
      <c r="K414" s="29">
        <f t="shared" si="37"/>
        <v>1.8012000000000007E-2</v>
      </c>
      <c r="L414" s="45">
        <f t="shared" si="33"/>
        <v>-140944467.55892259</v>
      </c>
      <c r="M414" s="45">
        <f t="shared" si="34"/>
        <v>-2538691.7496713148</v>
      </c>
      <c r="O414" s="12" t="s">
        <v>56</v>
      </c>
      <c r="P414" s="3" t="s">
        <v>71</v>
      </c>
      <c r="Q414" s="3">
        <f t="shared" si="35"/>
        <v>454</v>
      </c>
      <c r="R414" s="3" t="s">
        <v>71</v>
      </c>
      <c r="S414" s="2" t="s">
        <v>73</v>
      </c>
      <c r="T414" s="2" t="s">
        <v>71</v>
      </c>
      <c r="U414" s="15">
        <f t="shared" si="36"/>
        <v>-2538691.7496713148</v>
      </c>
    </row>
    <row r="415" spans="7:21" x14ac:dyDescent="0.3">
      <c r="G415" s="26">
        <v>435</v>
      </c>
      <c r="H415" s="26">
        <v>-23.1</v>
      </c>
      <c r="I415" s="26">
        <v>12.05</v>
      </c>
      <c r="J415" s="29">
        <v>38</v>
      </c>
      <c r="K415" s="29">
        <f t="shared" si="37"/>
        <v>1.7591624999999993E-2</v>
      </c>
      <c r="L415" s="45">
        <f t="shared" si="33"/>
        <v>-140944467.55892259</v>
      </c>
      <c r="M415" s="45">
        <f t="shared" si="34"/>
        <v>-2479442.2191212308</v>
      </c>
      <c r="O415" s="12" t="s">
        <v>56</v>
      </c>
      <c r="P415" s="3" t="s">
        <v>71</v>
      </c>
      <c r="Q415" s="3">
        <f t="shared" si="35"/>
        <v>435</v>
      </c>
      <c r="R415" s="3" t="s">
        <v>71</v>
      </c>
      <c r="S415" s="2" t="s">
        <v>73</v>
      </c>
      <c r="T415" s="2" t="s">
        <v>71</v>
      </c>
      <c r="U415" s="15">
        <f t="shared" si="36"/>
        <v>-2479442.2191212308</v>
      </c>
    </row>
    <row r="416" spans="7:21" x14ac:dyDescent="0.3">
      <c r="G416" s="26">
        <v>606</v>
      </c>
      <c r="H416" s="26">
        <v>-23.1</v>
      </c>
      <c r="I416" s="26">
        <v>12.501875</v>
      </c>
      <c r="J416" s="29">
        <v>38</v>
      </c>
      <c r="K416" s="29">
        <f t="shared" si="37"/>
        <v>1.7171249999999975E-2</v>
      </c>
      <c r="L416" s="45">
        <f t="shared" si="33"/>
        <v>-140944467.55892259</v>
      </c>
      <c r="M416" s="45">
        <f t="shared" si="34"/>
        <v>-2420192.6885711458</v>
      </c>
      <c r="O416" s="12" t="s">
        <v>56</v>
      </c>
      <c r="P416" s="3" t="s">
        <v>71</v>
      </c>
      <c r="Q416" s="3">
        <f t="shared" si="35"/>
        <v>606</v>
      </c>
      <c r="R416" s="3" t="s">
        <v>71</v>
      </c>
      <c r="S416" s="2" t="s">
        <v>73</v>
      </c>
      <c r="T416" s="2" t="s">
        <v>71</v>
      </c>
      <c r="U416" s="15">
        <f t="shared" si="36"/>
        <v>-2420192.6885711458</v>
      </c>
    </row>
    <row r="417" spans="7:21" x14ac:dyDescent="0.3">
      <c r="G417" s="26">
        <v>607</v>
      </c>
      <c r="H417" s="26">
        <v>-23.1</v>
      </c>
      <c r="I417" s="26">
        <v>12.953749999999999</v>
      </c>
      <c r="J417" s="29">
        <v>38</v>
      </c>
      <c r="K417" s="29">
        <f t="shared" si="37"/>
        <v>1.7171250000000009E-2</v>
      </c>
      <c r="L417" s="45">
        <f t="shared" si="33"/>
        <v>-140944467.55892259</v>
      </c>
      <c r="M417" s="45">
        <f t="shared" si="34"/>
        <v>-2420192.6885711509</v>
      </c>
      <c r="O417" s="12" t="s">
        <v>56</v>
      </c>
      <c r="P417" s="3" t="s">
        <v>71</v>
      </c>
      <c r="Q417" s="3">
        <f t="shared" si="35"/>
        <v>607</v>
      </c>
      <c r="R417" s="3" t="s">
        <v>71</v>
      </c>
      <c r="S417" s="2" t="s">
        <v>73</v>
      </c>
      <c r="T417" s="2" t="s">
        <v>71</v>
      </c>
      <c r="U417" s="15">
        <f t="shared" si="36"/>
        <v>-2420192.6885711509</v>
      </c>
    </row>
    <row r="418" spans="7:21" x14ac:dyDescent="0.3">
      <c r="G418" s="26">
        <v>608</v>
      </c>
      <c r="H418" s="26">
        <v>-23.1</v>
      </c>
      <c r="I418" s="26">
        <v>13.405625000000001</v>
      </c>
      <c r="J418" s="29">
        <v>38</v>
      </c>
      <c r="K418" s="29">
        <f t="shared" si="37"/>
        <v>1.7171250000000009E-2</v>
      </c>
      <c r="L418" s="45">
        <f t="shared" si="33"/>
        <v>-140944467.55892259</v>
      </c>
      <c r="M418" s="45">
        <f t="shared" si="34"/>
        <v>-2420192.6885711509</v>
      </c>
      <c r="O418" s="12" t="s">
        <v>56</v>
      </c>
      <c r="P418" s="3" t="s">
        <v>71</v>
      </c>
      <c r="Q418" s="3">
        <f t="shared" si="35"/>
        <v>608</v>
      </c>
      <c r="R418" s="3" t="s">
        <v>71</v>
      </c>
      <c r="S418" s="2" t="s">
        <v>73</v>
      </c>
      <c r="T418" s="2" t="s">
        <v>71</v>
      </c>
      <c r="U418" s="15">
        <f t="shared" si="36"/>
        <v>-2420192.6885711509</v>
      </c>
    </row>
    <row r="419" spans="7:21" x14ac:dyDescent="0.3">
      <c r="G419" s="26">
        <v>609</v>
      </c>
      <c r="H419" s="26">
        <v>-23.1</v>
      </c>
      <c r="I419" s="26">
        <v>13.8575</v>
      </c>
      <c r="J419" s="29">
        <v>38</v>
      </c>
      <c r="K419" s="29">
        <f t="shared" si="37"/>
        <v>1.7171249999999975E-2</v>
      </c>
      <c r="L419" s="45">
        <f t="shared" si="33"/>
        <v>-140944467.55892259</v>
      </c>
      <c r="M419" s="45">
        <f t="shared" si="34"/>
        <v>-2420192.6885711458</v>
      </c>
      <c r="O419" s="12" t="s">
        <v>56</v>
      </c>
      <c r="P419" s="3" t="s">
        <v>71</v>
      </c>
      <c r="Q419" s="3">
        <f t="shared" si="35"/>
        <v>609</v>
      </c>
      <c r="R419" s="3" t="s">
        <v>71</v>
      </c>
      <c r="S419" s="2" t="s">
        <v>73</v>
      </c>
      <c r="T419" s="2" t="s">
        <v>71</v>
      </c>
      <c r="U419" s="15">
        <f t="shared" si="36"/>
        <v>-2420192.6885711458</v>
      </c>
    </row>
    <row r="420" spans="7:21" x14ac:dyDescent="0.3">
      <c r="G420" s="26">
        <v>610</v>
      </c>
      <c r="H420" s="26">
        <v>-23.1</v>
      </c>
      <c r="I420" s="26">
        <v>14.309374999999999</v>
      </c>
      <c r="J420" s="29">
        <v>38</v>
      </c>
      <c r="K420" s="29">
        <f t="shared" si="37"/>
        <v>1.7171250000000009E-2</v>
      </c>
      <c r="L420" s="45">
        <f t="shared" si="33"/>
        <v>-140944467.55892259</v>
      </c>
      <c r="M420" s="45">
        <f t="shared" si="34"/>
        <v>-2420192.6885711509</v>
      </c>
      <c r="O420" s="12" t="s">
        <v>56</v>
      </c>
      <c r="P420" s="3" t="s">
        <v>71</v>
      </c>
      <c r="Q420" s="3">
        <f t="shared" si="35"/>
        <v>610</v>
      </c>
      <c r="R420" s="3" t="s">
        <v>71</v>
      </c>
      <c r="S420" s="2" t="s">
        <v>73</v>
      </c>
      <c r="T420" s="2" t="s">
        <v>71</v>
      </c>
      <c r="U420" s="15">
        <f t="shared" si="36"/>
        <v>-2420192.6885711509</v>
      </c>
    </row>
    <row r="421" spans="7:21" x14ac:dyDescent="0.3">
      <c r="G421" s="26">
        <v>611</v>
      </c>
      <c r="H421" s="26">
        <v>-23.1</v>
      </c>
      <c r="I421" s="26">
        <v>14.76125</v>
      </c>
      <c r="J421" s="29">
        <v>38</v>
      </c>
      <c r="K421" s="29">
        <f t="shared" si="37"/>
        <v>1.7171250000000009E-2</v>
      </c>
      <c r="L421" s="45">
        <f t="shared" si="33"/>
        <v>-140944467.55892259</v>
      </c>
      <c r="M421" s="45">
        <f t="shared" si="34"/>
        <v>-2420192.6885711509</v>
      </c>
      <c r="O421" s="12" t="s">
        <v>56</v>
      </c>
      <c r="P421" s="3" t="s">
        <v>71</v>
      </c>
      <c r="Q421" s="3">
        <f t="shared" si="35"/>
        <v>611</v>
      </c>
      <c r="R421" s="3" t="s">
        <v>71</v>
      </c>
      <c r="S421" s="2" t="s">
        <v>73</v>
      </c>
      <c r="T421" s="2" t="s">
        <v>71</v>
      </c>
      <c r="U421" s="15">
        <f t="shared" si="36"/>
        <v>-2420192.6885711509</v>
      </c>
    </row>
    <row r="422" spans="7:21" x14ac:dyDescent="0.3">
      <c r="G422" s="26">
        <v>612</v>
      </c>
      <c r="H422" s="26">
        <v>-23.1</v>
      </c>
      <c r="I422" s="26">
        <v>15.213125</v>
      </c>
      <c r="J422" s="29">
        <v>38</v>
      </c>
      <c r="K422" s="29">
        <f t="shared" si="37"/>
        <v>1.7171249999999975E-2</v>
      </c>
      <c r="L422" s="45">
        <f t="shared" si="33"/>
        <v>-140944467.55892259</v>
      </c>
      <c r="M422" s="45">
        <f t="shared" si="34"/>
        <v>-2420192.6885711458</v>
      </c>
      <c r="O422" s="12" t="s">
        <v>56</v>
      </c>
      <c r="P422" s="3" t="s">
        <v>71</v>
      </c>
      <c r="Q422" s="3">
        <f t="shared" si="35"/>
        <v>612</v>
      </c>
      <c r="R422" s="3" t="s">
        <v>71</v>
      </c>
      <c r="S422" s="2" t="s">
        <v>73</v>
      </c>
      <c r="T422" s="2" t="s">
        <v>71</v>
      </c>
      <c r="U422" s="15">
        <f t="shared" si="36"/>
        <v>-2420192.6885711458</v>
      </c>
    </row>
    <row r="423" spans="7:21" x14ac:dyDescent="0.3">
      <c r="G423" s="26">
        <v>613</v>
      </c>
      <c r="H423" s="26">
        <v>-23.1</v>
      </c>
      <c r="I423" s="26">
        <v>15.664999999999999</v>
      </c>
      <c r="J423" s="29">
        <v>38</v>
      </c>
      <c r="K423" s="29">
        <f t="shared" si="37"/>
        <v>1.7171250000000009E-2</v>
      </c>
      <c r="L423" s="45">
        <f t="shared" si="33"/>
        <v>-140944467.55892259</v>
      </c>
      <c r="M423" s="45">
        <f t="shared" si="34"/>
        <v>-2420192.6885711509</v>
      </c>
      <c r="O423" s="12" t="s">
        <v>56</v>
      </c>
      <c r="P423" s="3" t="s">
        <v>71</v>
      </c>
      <c r="Q423" s="3">
        <f t="shared" si="35"/>
        <v>613</v>
      </c>
      <c r="R423" s="3" t="s">
        <v>71</v>
      </c>
      <c r="S423" s="2" t="s">
        <v>73</v>
      </c>
      <c r="T423" s="2" t="s">
        <v>71</v>
      </c>
      <c r="U423" s="15">
        <f t="shared" si="36"/>
        <v>-2420192.6885711509</v>
      </c>
    </row>
    <row r="424" spans="7:21" x14ac:dyDescent="0.3">
      <c r="G424" s="26">
        <v>614</v>
      </c>
      <c r="H424" s="26">
        <v>-23.1</v>
      </c>
      <c r="I424" s="26">
        <v>16.116875</v>
      </c>
      <c r="J424" s="29">
        <v>38</v>
      </c>
      <c r="K424" s="29">
        <f t="shared" si="37"/>
        <v>1.7171250000000044E-2</v>
      </c>
      <c r="L424" s="45">
        <f t="shared" si="33"/>
        <v>-140944467.55892259</v>
      </c>
      <c r="M424" s="45">
        <f t="shared" si="34"/>
        <v>-2420192.6885711555</v>
      </c>
      <c r="O424" s="12" t="s">
        <v>56</v>
      </c>
      <c r="P424" s="3" t="s">
        <v>71</v>
      </c>
      <c r="Q424" s="3">
        <f t="shared" si="35"/>
        <v>614</v>
      </c>
      <c r="R424" s="3" t="s">
        <v>71</v>
      </c>
      <c r="S424" s="2" t="s">
        <v>73</v>
      </c>
      <c r="T424" s="2" t="s">
        <v>71</v>
      </c>
      <c r="U424" s="15">
        <f t="shared" si="36"/>
        <v>-2420192.6885711555</v>
      </c>
    </row>
    <row r="425" spans="7:21" x14ac:dyDescent="0.3">
      <c r="G425" s="26">
        <v>615</v>
      </c>
      <c r="H425" s="26">
        <v>-23.1</v>
      </c>
      <c r="I425" s="26">
        <v>16.568750000000001</v>
      </c>
      <c r="J425" s="29">
        <v>38</v>
      </c>
      <c r="K425" s="29">
        <f t="shared" si="37"/>
        <v>1.7171249999999975E-2</v>
      </c>
      <c r="L425" s="45">
        <f t="shared" si="33"/>
        <v>-140944467.55892259</v>
      </c>
      <c r="M425" s="45">
        <f t="shared" si="34"/>
        <v>-2420192.6885711458</v>
      </c>
      <c r="O425" s="12" t="s">
        <v>56</v>
      </c>
      <c r="P425" s="3" t="s">
        <v>71</v>
      </c>
      <c r="Q425" s="3">
        <f t="shared" si="35"/>
        <v>615</v>
      </c>
      <c r="R425" s="3" t="s">
        <v>71</v>
      </c>
      <c r="S425" s="2" t="s">
        <v>73</v>
      </c>
      <c r="T425" s="2" t="s">
        <v>71</v>
      </c>
      <c r="U425" s="15">
        <f t="shared" si="36"/>
        <v>-2420192.6885711458</v>
      </c>
    </row>
    <row r="426" spans="7:21" x14ac:dyDescent="0.3">
      <c r="G426" s="26">
        <v>616</v>
      </c>
      <c r="H426" s="26">
        <v>-23.1</v>
      </c>
      <c r="I426" s="26">
        <v>17.020624999999999</v>
      </c>
      <c r="J426" s="29">
        <v>38</v>
      </c>
      <c r="K426" s="29">
        <f t="shared" si="37"/>
        <v>1.7171249999999975E-2</v>
      </c>
      <c r="L426" s="45">
        <f t="shared" si="33"/>
        <v>-140944467.55892259</v>
      </c>
      <c r="M426" s="45">
        <f t="shared" si="34"/>
        <v>-2420192.6885711458</v>
      </c>
      <c r="O426" s="12" t="s">
        <v>56</v>
      </c>
      <c r="P426" s="3" t="s">
        <v>71</v>
      </c>
      <c r="Q426" s="3">
        <f t="shared" si="35"/>
        <v>616</v>
      </c>
      <c r="R426" s="3" t="s">
        <v>71</v>
      </c>
      <c r="S426" s="2" t="s">
        <v>73</v>
      </c>
      <c r="T426" s="2" t="s">
        <v>71</v>
      </c>
      <c r="U426" s="15">
        <f t="shared" si="36"/>
        <v>-2420192.6885711458</v>
      </c>
    </row>
    <row r="427" spans="7:21" x14ac:dyDescent="0.3">
      <c r="G427" s="26">
        <v>617</v>
      </c>
      <c r="H427" s="26">
        <v>-23.1</v>
      </c>
      <c r="I427" s="26">
        <v>17.4725</v>
      </c>
      <c r="J427" s="29">
        <v>38</v>
      </c>
      <c r="K427" s="29">
        <f t="shared" si="37"/>
        <v>1.7171250000000044E-2</v>
      </c>
      <c r="L427" s="45">
        <f t="shared" si="33"/>
        <v>-140944467.55892259</v>
      </c>
      <c r="M427" s="45">
        <f t="shared" si="34"/>
        <v>-2420192.6885711555</v>
      </c>
      <c r="O427" s="12" t="s">
        <v>56</v>
      </c>
      <c r="P427" s="3" t="s">
        <v>71</v>
      </c>
      <c r="Q427" s="3">
        <f t="shared" si="35"/>
        <v>617</v>
      </c>
      <c r="R427" s="3" t="s">
        <v>71</v>
      </c>
      <c r="S427" s="2" t="s">
        <v>73</v>
      </c>
      <c r="T427" s="2" t="s">
        <v>71</v>
      </c>
      <c r="U427" s="15">
        <f t="shared" si="36"/>
        <v>-2420192.6885711555</v>
      </c>
    </row>
    <row r="428" spans="7:21" x14ac:dyDescent="0.3">
      <c r="G428" s="26">
        <v>618</v>
      </c>
      <c r="H428" s="26">
        <v>-23.1</v>
      </c>
      <c r="I428" s="26">
        <v>17.924375000000001</v>
      </c>
      <c r="J428" s="29">
        <v>38</v>
      </c>
      <c r="K428" s="29">
        <f t="shared" si="37"/>
        <v>1.7171249999999975E-2</v>
      </c>
      <c r="L428" s="45">
        <f t="shared" si="33"/>
        <v>-140944467.55892259</v>
      </c>
      <c r="M428" s="45">
        <f t="shared" si="34"/>
        <v>-2420192.6885711458</v>
      </c>
      <c r="O428" s="12" t="s">
        <v>56</v>
      </c>
      <c r="P428" s="3" t="s">
        <v>71</v>
      </c>
      <c r="Q428" s="3">
        <f t="shared" si="35"/>
        <v>618</v>
      </c>
      <c r="R428" s="3" t="s">
        <v>71</v>
      </c>
      <c r="S428" s="2" t="s">
        <v>73</v>
      </c>
      <c r="T428" s="2" t="s">
        <v>71</v>
      </c>
      <c r="U428" s="15">
        <f t="shared" si="36"/>
        <v>-2420192.6885711458</v>
      </c>
    </row>
    <row r="429" spans="7:21" x14ac:dyDescent="0.3">
      <c r="G429" s="26">
        <v>619</v>
      </c>
      <c r="H429" s="26">
        <v>-23.1</v>
      </c>
      <c r="I429" s="26">
        <v>18.376249999999999</v>
      </c>
      <c r="J429" s="29">
        <v>38</v>
      </c>
      <c r="K429" s="29">
        <f t="shared" si="37"/>
        <v>1.7171249999999975E-2</v>
      </c>
      <c r="L429" s="45">
        <f t="shared" si="33"/>
        <v>-140944467.55892259</v>
      </c>
      <c r="M429" s="45">
        <f t="shared" si="34"/>
        <v>-2420192.6885711458</v>
      </c>
      <c r="O429" s="12" t="s">
        <v>56</v>
      </c>
      <c r="P429" s="3" t="s">
        <v>71</v>
      </c>
      <c r="Q429" s="3">
        <f t="shared" si="35"/>
        <v>619</v>
      </c>
      <c r="R429" s="3" t="s">
        <v>71</v>
      </c>
      <c r="S429" s="2" t="s">
        <v>73</v>
      </c>
      <c r="T429" s="2" t="s">
        <v>71</v>
      </c>
      <c r="U429" s="15">
        <f t="shared" si="36"/>
        <v>-2420192.6885711458</v>
      </c>
    </row>
    <row r="430" spans="7:21" x14ac:dyDescent="0.3">
      <c r="G430" s="26">
        <v>620</v>
      </c>
      <c r="H430" s="26">
        <v>-23.1</v>
      </c>
      <c r="I430" s="26">
        <v>18.828125</v>
      </c>
      <c r="J430" s="29">
        <v>38</v>
      </c>
      <c r="K430" s="29">
        <f t="shared" si="37"/>
        <v>1.7171250000000044E-2</v>
      </c>
      <c r="L430" s="45">
        <f t="shared" si="33"/>
        <v>-140944467.55892259</v>
      </c>
      <c r="M430" s="45">
        <f t="shared" si="34"/>
        <v>-2420192.6885711555</v>
      </c>
      <c r="O430" s="12" t="s">
        <v>56</v>
      </c>
      <c r="P430" s="3" t="s">
        <v>71</v>
      </c>
      <c r="Q430" s="3">
        <f t="shared" si="35"/>
        <v>620</v>
      </c>
      <c r="R430" s="3" t="s">
        <v>71</v>
      </c>
      <c r="S430" s="2" t="s">
        <v>73</v>
      </c>
      <c r="T430" s="2" t="s">
        <v>71</v>
      </c>
      <c r="U430" s="15">
        <f t="shared" si="36"/>
        <v>-2420192.6885711555</v>
      </c>
    </row>
    <row r="431" spans="7:21" x14ac:dyDescent="0.3">
      <c r="G431" s="26">
        <v>605</v>
      </c>
      <c r="H431" s="26">
        <v>-23.1</v>
      </c>
      <c r="I431" s="26">
        <v>19.28</v>
      </c>
      <c r="J431" s="29">
        <v>38</v>
      </c>
      <c r="K431" s="29">
        <f t="shared" si="37"/>
        <v>1.7183125000000032E-2</v>
      </c>
      <c r="L431" s="45">
        <f t="shared" si="33"/>
        <v>-140944467.55892259</v>
      </c>
      <c r="M431" s="45">
        <f t="shared" si="34"/>
        <v>-2421866.4041234162</v>
      </c>
      <c r="O431" s="12" t="s">
        <v>56</v>
      </c>
      <c r="P431" s="3" t="s">
        <v>71</v>
      </c>
      <c r="Q431" s="3">
        <f t="shared" si="35"/>
        <v>605</v>
      </c>
      <c r="R431" s="3" t="s">
        <v>71</v>
      </c>
      <c r="S431" s="2" t="s">
        <v>73</v>
      </c>
      <c r="T431" s="2" t="s">
        <v>71</v>
      </c>
      <c r="U431" s="15">
        <f t="shared" si="36"/>
        <v>-2421866.4041234162</v>
      </c>
    </row>
    <row r="432" spans="7:21" x14ac:dyDescent="0.3">
      <c r="G432" s="26">
        <v>742</v>
      </c>
      <c r="H432" s="26">
        <v>-23.1</v>
      </c>
      <c r="I432" s="26">
        <v>19.732500000000002</v>
      </c>
      <c r="J432" s="29">
        <v>38</v>
      </c>
      <c r="K432" s="29">
        <f t="shared" si="37"/>
        <v>1.7194999999999953E-2</v>
      </c>
      <c r="L432" s="45">
        <f t="shared" si="33"/>
        <v>-140944467.55892259</v>
      </c>
      <c r="M432" s="45">
        <f t="shared" si="34"/>
        <v>-2423540.1196756675</v>
      </c>
      <c r="O432" s="12" t="s">
        <v>56</v>
      </c>
      <c r="P432" s="3" t="s">
        <v>71</v>
      </c>
      <c r="Q432" s="3">
        <f t="shared" si="35"/>
        <v>742</v>
      </c>
      <c r="R432" s="3" t="s">
        <v>71</v>
      </c>
      <c r="S432" s="2" t="s">
        <v>73</v>
      </c>
      <c r="T432" s="2" t="s">
        <v>71</v>
      </c>
      <c r="U432" s="15">
        <f t="shared" si="36"/>
        <v>-2423540.1196756675</v>
      </c>
    </row>
    <row r="433" spans="6:21" x14ac:dyDescent="0.3">
      <c r="G433" s="26">
        <v>743</v>
      </c>
      <c r="H433" s="26">
        <v>-23.1</v>
      </c>
      <c r="I433" s="26">
        <v>20.184999999999999</v>
      </c>
      <c r="J433" s="29">
        <v>38</v>
      </c>
      <c r="K433" s="29">
        <f t="shared" si="37"/>
        <v>1.7194999999999953E-2</v>
      </c>
      <c r="L433" s="45">
        <f t="shared" si="33"/>
        <v>-140944467.55892259</v>
      </c>
      <c r="M433" s="45">
        <f t="shared" si="34"/>
        <v>-2423540.1196756675</v>
      </c>
      <c r="O433" s="12" t="s">
        <v>56</v>
      </c>
      <c r="P433" s="3" t="s">
        <v>71</v>
      </c>
      <c r="Q433" s="3">
        <f t="shared" si="35"/>
        <v>743</v>
      </c>
      <c r="R433" s="3" t="s">
        <v>71</v>
      </c>
      <c r="S433" s="2" t="s">
        <v>73</v>
      </c>
      <c r="T433" s="2" t="s">
        <v>71</v>
      </c>
      <c r="U433" s="15">
        <f t="shared" si="36"/>
        <v>-2423540.1196756675</v>
      </c>
    </row>
    <row r="434" spans="6:21" x14ac:dyDescent="0.3">
      <c r="G434" s="26">
        <v>744</v>
      </c>
      <c r="H434" s="26">
        <v>-23.1</v>
      </c>
      <c r="I434" s="26">
        <v>20.637499999999999</v>
      </c>
      <c r="J434" s="29">
        <v>38</v>
      </c>
      <c r="K434" s="29">
        <f t="shared" si="37"/>
        <v>1.7195000000000023E-2</v>
      </c>
      <c r="L434" s="45">
        <f t="shared" si="33"/>
        <v>-140944467.55892259</v>
      </c>
      <c r="M434" s="45">
        <f t="shared" si="34"/>
        <v>-2423540.1196756773</v>
      </c>
      <c r="O434" s="12" t="s">
        <v>56</v>
      </c>
      <c r="P434" s="3" t="s">
        <v>71</v>
      </c>
      <c r="Q434" s="3">
        <f t="shared" si="35"/>
        <v>744</v>
      </c>
      <c r="R434" s="3" t="s">
        <v>71</v>
      </c>
      <c r="S434" s="2" t="s">
        <v>73</v>
      </c>
      <c r="T434" s="2" t="s">
        <v>71</v>
      </c>
      <c r="U434" s="15">
        <f t="shared" si="36"/>
        <v>-2423540.1196756773</v>
      </c>
    </row>
    <row r="435" spans="6:21" x14ac:dyDescent="0.3">
      <c r="G435" s="26">
        <v>745</v>
      </c>
      <c r="H435" s="26">
        <v>-23.1</v>
      </c>
      <c r="I435" s="26">
        <v>21.09</v>
      </c>
      <c r="J435" s="29">
        <v>38</v>
      </c>
      <c r="K435" s="29">
        <f t="shared" si="37"/>
        <v>1.7195000000000023E-2</v>
      </c>
      <c r="L435" s="45">
        <f t="shared" si="33"/>
        <v>-140944467.55892259</v>
      </c>
      <c r="M435" s="45">
        <f t="shared" si="34"/>
        <v>-2423540.1196756773</v>
      </c>
      <c r="O435" s="12" t="s">
        <v>56</v>
      </c>
      <c r="P435" s="3" t="s">
        <v>71</v>
      </c>
      <c r="Q435" s="3">
        <f t="shared" si="35"/>
        <v>745</v>
      </c>
      <c r="R435" s="3" t="s">
        <v>71</v>
      </c>
      <c r="S435" s="2" t="s">
        <v>73</v>
      </c>
      <c r="T435" s="2" t="s">
        <v>71</v>
      </c>
      <c r="U435" s="15">
        <f t="shared" si="36"/>
        <v>-2423540.1196756773</v>
      </c>
    </row>
    <row r="436" spans="6:21" x14ac:dyDescent="0.3">
      <c r="F436" s="28" t="s">
        <v>47</v>
      </c>
      <c r="G436" s="26">
        <v>746</v>
      </c>
      <c r="H436" s="26">
        <v>-23.1</v>
      </c>
      <c r="I436" s="26">
        <v>21.5425</v>
      </c>
      <c r="J436" s="29">
        <v>38</v>
      </c>
      <c r="K436" s="29">
        <f t="shared" si="37"/>
        <v>1.7195000000000023E-2</v>
      </c>
      <c r="L436" s="45">
        <f t="shared" si="33"/>
        <v>-140944467.55892259</v>
      </c>
      <c r="M436" s="45">
        <f t="shared" si="34"/>
        <v>-2423540.1196756773</v>
      </c>
      <c r="O436" s="12" t="s">
        <v>56</v>
      </c>
      <c r="P436" s="3" t="s">
        <v>71</v>
      </c>
      <c r="Q436" s="3">
        <f t="shared" si="35"/>
        <v>746</v>
      </c>
      <c r="R436" s="3" t="s">
        <v>71</v>
      </c>
      <c r="S436" s="2" t="s">
        <v>73</v>
      </c>
      <c r="T436" s="2" t="s">
        <v>71</v>
      </c>
      <c r="U436" s="15">
        <f t="shared" si="36"/>
        <v>-2423540.1196756773</v>
      </c>
    </row>
    <row r="437" spans="6:21" x14ac:dyDescent="0.3">
      <c r="G437" s="26">
        <v>747</v>
      </c>
      <c r="H437" s="26">
        <v>-23.1</v>
      </c>
      <c r="I437" s="26">
        <v>21.995000000000001</v>
      </c>
      <c r="J437" s="29">
        <v>38</v>
      </c>
      <c r="K437" s="29">
        <f t="shared" si="37"/>
        <v>1.7195000000000023E-2</v>
      </c>
      <c r="L437" s="45">
        <f t="shared" si="33"/>
        <v>-140944467.55892259</v>
      </c>
      <c r="M437" s="45">
        <f t="shared" si="34"/>
        <v>-2423540.1196756773</v>
      </c>
      <c r="O437" s="12" t="s">
        <v>56</v>
      </c>
      <c r="P437" s="3" t="s">
        <v>71</v>
      </c>
      <c r="Q437" s="3">
        <f t="shared" si="35"/>
        <v>747</v>
      </c>
      <c r="R437" s="3" t="s">
        <v>71</v>
      </c>
      <c r="S437" s="2" t="s">
        <v>73</v>
      </c>
      <c r="T437" s="2" t="s">
        <v>71</v>
      </c>
      <c r="U437" s="15">
        <f t="shared" si="36"/>
        <v>-2423540.1196756773</v>
      </c>
    </row>
    <row r="438" spans="6:21" x14ac:dyDescent="0.3">
      <c r="G438" s="26">
        <v>748</v>
      </c>
      <c r="H438" s="26">
        <v>-23.1</v>
      </c>
      <c r="I438" s="26">
        <v>22.447500000000002</v>
      </c>
      <c r="J438" s="29">
        <v>38</v>
      </c>
      <c r="K438" s="29">
        <f t="shared" si="37"/>
        <v>1.7194999999999953E-2</v>
      </c>
      <c r="L438" s="45">
        <f t="shared" si="33"/>
        <v>-140944467.55892259</v>
      </c>
      <c r="M438" s="45">
        <f t="shared" si="34"/>
        <v>-2423540.1196756675</v>
      </c>
      <c r="O438" s="12" t="s">
        <v>56</v>
      </c>
      <c r="P438" s="3" t="s">
        <v>71</v>
      </c>
      <c r="Q438" s="3">
        <f t="shared" si="35"/>
        <v>748</v>
      </c>
      <c r="R438" s="3" t="s">
        <v>71</v>
      </c>
      <c r="S438" s="2" t="s">
        <v>73</v>
      </c>
      <c r="T438" s="2" t="s">
        <v>71</v>
      </c>
      <c r="U438" s="15">
        <f t="shared" si="36"/>
        <v>-2423540.1196756675</v>
      </c>
    </row>
    <row r="439" spans="6:21" x14ac:dyDescent="0.3">
      <c r="G439" s="26">
        <v>741</v>
      </c>
      <c r="H439" s="26">
        <v>-23.1</v>
      </c>
      <c r="I439" s="26">
        <v>22.9</v>
      </c>
      <c r="J439" s="29">
        <v>38</v>
      </c>
      <c r="K439" s="29">
        <f t="shared" si="37"/>
        <v>1.4297499999999958E-2</v>
      </c>
      <c r="L439" s="45">
        <f t="shared" si="33"/>
        <v>-140944467.55892259</v>
      </c>
      <c r="M439" s="45">
        <f t="shared" si="34"/>
        <v>-2015153.5249236897</v>
      </c>
      <c r="O439" s="12" t="s">
        <v>56</v>
      </c>
      <c r="P439" s="3" t="s">
        <v>71</v>
      </c>
      <c r="Q439" s="3">
        <f t="shared" si="35"/>
        <v>741</v>
      </c>
      <c r="R439" s="3" t="s">
        <v>71</v>
      </c>
      <c r="S439" s="2" t="s">
        <v>73</v>
      </c>
      <c r="T439" s="2" t="s">
        <v>71</v>
      </c>
      <c r="U439" s="15">
        <f t="shared" si="36"/>
        <v>-2015153.5249236897</v>
      </c>
    </row>
    <row r="440" spans="6:21" x14ac:dyDescent="0.3">
      <c r="G440" s="26">
        <v>810</v>
      </c>
      <c r="H440" s="26">
        <v>-23.1</v>
      </c>
      <c r="I440" s="26">
        <v>23.2</v>
      </c>
      <c r="J440" s="29">
        <v>38</v>
      </c>
      <c r="K440" s="29">
        <f t="shared" si="37"/>
        <v>1.1400000000000026E-2</v>
      </c>
      <c r="L440" s="45">
        <f t="shared" si="33"/>
        <v>-140944467.55892259</v>
      </c>
      <c r="M440" s="45">
        <f t="shared" si="34"/>
        <v>-1606766.9301717211</v>
      </c>
      <c r="O440" s="12" t="s">
        <v>56</v>
      </c>
      <c r="P440" s="3" t="s">
        <v>71</v>
      </c>
      <c r="Q440" s="3">
        <f t="shared" si="35"/>
        <v>810</v>
      </c>
      <c r="R440" s="3" t="s">
        <v>71</v>
      </c>
      <c r="S440" s="2" t="s">
        <v>73</v>
      </c>
      <c r="T440" s="2" t="s">
        <v>71</v>
      </c>
      <c r="U440" s="15">
        <f t="shared" si="36"/>
        <v>-1606766.9301717211</v>
      </c>
    </row>
    <row r="441" spans="6:21" x14ac:dyDescent="0.3">
      <c r="G441" s="26">
        <v>811</v>
      </c>
      <c r="H441" s="26">
        <v>-23.1</v>
      </c>
      <c r="I441" s="26">
        <v>23.5</v>
      </c>
      <c r="J441" s="29">
        <v>38</v>
      </c>
      <c r="K441" s="29">
        <f t="shared" si="37"/>
        <v>1.1400000000000026E-2</v>
      </c>
      <c r="L441" s="45">
        <f t="shared" si="33"/>
        <v>-140944467.55892259</v>
      </c>
      <c r="M441" s="45">
        <f t="shared" si="34"/>
        <v>-1606766.9301717211</v>
      </c>
      <c r="O441" s="12" t="s">
        <v>56</v>
      </c>
      <c r="P441" s="3" t="s">
        <v>71</v>
      </c>
      <c r="Q441" s="3">
        <f t="shared" si="35"/>
        <v>811</v>
      </c>
      <c r="R441" s="3" t="s">
        <v>71</v>
      </c>
      <c r="S441" s="2" t="s">
        <v>73</v>
      </c>
      <c r="T441" s="2" t="s">
        <v>71</v>
      </c>
      <c r="U441" s="15">
        <f t="shared" si="36"/>
        <v>-1606766.9301717211</v>
      </c>
    </row>
    <row r="442" spans="6:21" x14ac:dyDescent="0.3">
      <c r="G442" s="26">
        <v>812</v>
      </c>
      <c r="H442" s="26">
        <v>-23.1</v>
      </c>
      <c r="I442" s="26">
        <v>23.8</v>
      </c>
      <c r="J442" s="29">
        <v>38</v>
      </c>
      <c r="K442" s="29">
        <f t="shared" si="37"/>
        <v>1.1400000000000026E-2</v>
      </c>
      <c r="L442" s="45">
        <f t="shared" si="33"/>
        <v>-140944467.55892259</v>
      </c>
      <c r="M442" s="45">
        <f t="shared" si="34"/>
        <v>-1606766.9301717211</v>
      </c>
      <c r="O442" s="12" t="s">
        <v>56</v>
      </c>
      <c r="P442" s="3" t="s">
        <v>71</v>
      </c>
      <c r="Q442" s="3">
        <f t="shared" si="35"/>
        <v>812</v>
      </c>
      <c r="R442" s="3" t="s">
        <v>71</v>
      </c>
      <c r="S442" s="2" t="s">
        <v>73</v>
      </c>
      <c r="T442" s="2" t="s">
        <v>71</v>
      </c>
      <c r="U442" s="15">
        <f t="shared" si="36"/>
        <v>-1606766.9301717211</v>
      </c>
    </row>
    <row r="443" spans="6:21" x14ac:dyDescent="0.3">
      <c r="G443" s="26">
        <v>809</v>
      </c>
      <c r="H443" s="26">
        <v>-23.1</v>
      </c>
      <c r="I443" s="26">
        <v>24.1</v>
      </c>
      <c r="J443" s="29">
        <v>38</v>
      </c>
      <c r="K443" s="29">
        <f t="shared" si="37"/>
        <v>0</v>
      </c>
      <c r="L443" s="45">
        <f t="shared" si="33"/>
        <v>-140944467.55892259</v>
      </c>
      <c r="M443" s="45">
        <f t="shared" si="34"/>
        <v>0</v>
      </c>
      <c r="O443" s="12" t="s">
        <v>56</v>
      </c>
      <c r="P443" s="3" t="s">
        <v>71</v>
      </c>
      <c r="Q443" s="3">
        <f t="shared" si="35"/>
        <v>809</v>
      </c>
      <c r="R443" s="3" t="s">
        <v>71</v>
      </c>
      <c r="S443" s="2" t="s">
        <v>73</v>
      </c>
      <c r="T443" s="2" t="s">
        <v>71</v>
      </c>
      <c r="U443" s="15">
        <f t="shared" si="36"/>
        <v>0</v>
      </c>
    </row>
    <row r="444" spans="6:21" x14ac:dyDescent="0.3">
      <c r="G444" s="26">
        <v>311</v>
      </c>
      <c r="H444" s="26">
        <v>-16.100000000000001</v>
      </c>
      <c r="I444" s="26">
        <v>0</v>
      </c>
      <c r="J444" s="29">
        <v>36</v>
      </c>
      <c r="K444" s="29">
        <f t="shared" si="37"/>
        <v>0</v>
      </c>
      <c r="L444" s="45">
        <f t="shared" si="33"/>
        <v>-98234022.84409757</v>
      </c>
      <c r="M444" s="45">
        <f t="shared" si="34"/>
        <v>0</v>
      </c>
      <c r="O444" s="12" t="s">
        <v>56</v>
      </c>
      <c r="P444" s="3" t="s">
        <v>71</v>
      </c>
      <c r="Q444" s="3">
        <f t="shared" si="35"/>
        <v>311</v>
      </c>
      <c r="R444" s="3" t="s">
        <v>71</v>
      </c>
      <c r="S444" s="2" t="s">
        <v>73</v>
      </c>
      <c r="T444" s="2" t="s">
        <v>71</v>
      </c>
      <c r="U444" s="15">
        <f t="shared" si="36"/>
        <v>0</v>
      </c>
    </row>
    <row r="445" spans="6:21" x14ac:dyDescent="0.3">
      <c r="G445" s="26">
        <v>313</v>
      </c>
      <c r="H445" s="26">
        <v>-16.100000000000001</v>
      </c>
      <c r="I445" s="26">
        <v>0.433333333333</v>
      </c>
      <c r="J445" s="29">
        <v>36</v>
      </c>
      <c r="K445" s="29">
        <f t="shared" si="37"/>
        <v>1.5600000000006E-2</v>
      </c>
      <c r="L445" s="45">
        <f t="shared" si="33"/>
        <v>-98234022.84409757</v>
      </c>
      <c r="M445" s="45">
        <f t="shared" si="34"/>
        <v>-1532450.7563685114</v>
      </c>
      <c r="O445" s="12" t="s">
        <v>56</v>
      </c>
      <c r="P445" s="3" t="s">
        <v>71</v>
      </c>
      <c r="Q445" s="3">
        <f t="shared" si="35"/>
        <v>313</v>
      </c>
      <c r="R445" s="3" t="s">
        <v>71</v>
      </c>
      <c r="S445" s="2" t="s">
        <v>73</v>
      </c>
      <c r="T445" s="2" t="s">
        <v>71</v>
      </c>
      <c r="U445" s="15">
        <f t="shared" si="36"/>
        <v>-1532450.7563685114</v>
      </c>
    </row>
    <row r="446" spans="6:21" x14ac:dyDescent="0.3">
      <c r="G446" s="26">
        <v>314</v>
      </c>
      <c r="H446" s="26">
        <v>-16.100000000000001</v>
      </c>
      <c r="I446" s="26">
        <v>0.86666666666699999</v>
      </c>
      <c r="J446" s="29">
        <v>36</v>
      </c>
      <c r="K446" s="29">
        <f t="shared" si="37"/>
        <v>1.5600000000006E-2</v>
      </c>
      <c r="L446" s="45">
        <f t="shared" si="33"/>
        <v>-98234022.84409757</v>
      </c>
      <c r="M446" s="45">
        <f t="shared" si="34"/>
        <v>-1532450.7563685114</v>
      </c>
      <c r="O446" s="12" t="s">
        <v>56</v>
      </c>
      <c r="P446" s="3" t="s">
        <v>71</v>
      </c>
      <c r="Q446" s="3">
        <f t="shared" si="35"/>
        <v>314</v>
      </c>
      <c r="R446" s="3" t="s">
        <v>71</v>
      </c>
      <c r="S446" s="2" t="s">
        <v>73</v>
      </c>
      <c r="T446" s="2" t="s">
        <v>71</v>
      </c>
      <c r="U446" s="15">
        <f t="shared" si="36"/>
        <v>-1532450.7563685114</v>
      </c>
    </row>
    <row r="447" spans="6:21" x14ac:dyDescent="0.3">
      <c r="G447" s="26">
        <v>315</v>
      </c>
      <c r="H447" s="26">
        <v>-16.100000000000001</v>
      </c>
      <c r="I447" s="26">
        <v>1.3</v>
      </c>
      <c r="J447" s="29">
        <v>36</v>
      </c>
      <c r="K447" s="29">
        <f t="shared" si="37"/>
        <v>1.5599999999934002E-2</v>
      </c>
      <c r="L447" s="45">
        <f t="shared" si="33"/>
        <v>-98234022.84409757</v>
      </c>
      <c r="M447" s="45">
        <f t="shared" si="34"/>
        <v>-1532450.7563614389</v>
      </c>
      <c r="O447" s="12" t="s">
        <v>56</v>
      </c>
      <c r="P447" s="3" t="s">
        <v>71</v>
      </c>
      <c r="Q447" s="3">
        <f t="shared" si="35"/>
        <v>315</v>
      </c>
      <c r="R447" s="3" t="s">
        <v>71</v>
      </c>
      <c r="S447" s="2" t="s">
        <v>73</v>
      </c>
      <c r="T447" s="2" t="s">
        <v>71</v>
      </c>
      <c r="U447" s="15">
        <f t="shared" si="36"/>
        <v>-1532450.7563614389</v>
      </c>
    </row>
    <row r="448" spans="6:21" x14ac:dyDescent="0.3">
      <c r="G448" s="26">
        <v>316</v>
      </c>
      <c r="H448" s="26">
        <v>-16.100000000000001</v>
      </c>
      <c r="I448" s="26">
        <v>1.7333333333300001</v>
      </c>
      <c r="J448" s="29">
        <v>36</v>
      </c>
      <c r="K448" s="29">
        <f t="shared" si="37"/>
        <v>1.5600000000059996E-2</v>
      </c>
      <c r="L448" s="45">
        <f t="shared" si="33"/>
        <v>-98234022.84409757</v>
      </c>
      <c r="M448" s="45">
        <f t="shared" si="34"/>
        <v>-1532450.7563738157</v>
      </c>
      <c r="O448" s="12" t="s">
        <v>56</v>
      </c>
      <c r="P448" s="3" t="s">
        <v>71</v>
      </c>
      <c r="Q448" s="3">
        <f t="shared" si="35"/>
        <v>316</v>
      </c>
      <c r="R448" s="3" t="s">
        <v>71</v>
      </c>
      <c r="S448" s="2" t="s">
        <v>73</v>
      </c>
      <c r="T448" s="2" t="s">
        <v>71</v>
      </c>
      <c r="U448" s="15">
        <f t="shared" si="36"/>
        <v>-1532450.7563738157</v>
      </c>
    </row>
    <row r="449" spans="7:21" x14ac:dyDescent="0.3">
      <c r="G449" s="26">
        <v>317</v>
      </c>
      <c r="H449" s="26">
        <v>-16.100000000000001</v>
      </c>
      <c r="I449" s="26">
        <v>2.1666666666699999</v>
      </c>
      <c r="J449" s="29">
        <v>36</v>
      </c>
      <c r="K449" s="29">
        <f t="shared" si="37"/>
        <v>1.560000000006E-2</v>
      </c>
      <c r="L449" s="45">
        <f t="shared" si="33"/>
        <v>-98234022.84409757</v>
      </c>
      <c r="M449" s="45">
        <f t="shared" si="34"/>
        <v>-1532450.7563738162</v>
      </c>
      <c r="O449" s="12" t="s">
        <v>56</v>
      </c>
      <c r="P449" s="3" t="s">
        <v>71</v>
      </c>
      <c r="Q449" s="3">
        <f t="shared" si="35"/>
        <v>317</v>
      </c>
      <c r="R449" s="3" t="s">
        <v>71</v>
      </c>
      <c r="S449" s="2" t="s">
        <v>73</v>
      </c>
      <c r="T449" s="2" t="s">
        <v>71</v>
      </c>
      <c r="U449" s="15">
        <f t="shared" si="36"/>
        <v>-1532450.7563738162</v>
      </c>
    </row>
    <row r="450" spans="7:21" x14ac:dyDescent="0.3">
      <c r="G450" s="26">
        <v>312</v>
      </c>
      <c r="H450" s="26">
        <v>-16.100000000000001</v>
      </c>
      <c r="I450" s="26">
        <v>2.6</v>
      </c>
      <c r="J450" s="29">
        <v>36</v>
      </c>
      <c r="K450" s="29">
        <f t="shared" si="37"/>
        <v>1.6304999999939999E-2</v>
      </c>
      <c r="L450" s="45">
        <f t="shared" si="33"/>
        <v>-98234022.84409757</v>
      </c>
      <c r="M450" s="45">
        <f t="shared" si="34"/>
        <v>-1601705.7424671168</v>
      </c>
      <c r="O450" s="12" t="s">
        <v>56</v>
      </c>
      <c r="P450" s="3" t="s">
        <v>71</v>
      </c>
      <c r="Q450" s="3">
        <f t="shared" si="35"/>
        <v>312</v>
      </c>
      <c r="R450" s="3" t="s">
        <v>71</v>
      </c>
      <c r="S450" s="2" t="s">
        <v>73</v>
      </c>
      <c r="T450" s="2" t="s">
        <v>71</v>
      </c>
      <c r="U450" s="15">
        <f t="shared" si="36"/>
        <v>-1601705.7424671168</v>
      </c>
    </row>
    <row r="451" spans="7:21" x14ac:dyDescent="0.3">
      <c r="G451" s="26">
        <v>844</v>
      </c>
      <c r="H451" s="26">
        <v>-16.100000000000001</v>
      </c>
      <c r="I451" s="26">
        <v>3.0724999999999998</v>
      </c>
      <c r="J451" s="29">
        <v>36</v>
      </c>
      <c r="K451" s="29">
        <f t="shared" si="37"/>
        <v>1.7009999999999997E-2</v>
      </c>
      <c r="L451" s="45">
        <f t="shared" si="33"/>
        <v>-98234022.84409757</v>
      </c>
      <c r="M451" s="45">
        <f t="shared" si="34"/>
        <v>-1670960.7285780993</v>
      </c>
      <c r="O451" s="12" t="s">
        <v>56</v>
      </c>
      <c r="P451" s="3" t="s">
        <v>71</v>
      </c>
      <c r="Q451" s="3">
        <f t="shared" si="35"/>
        <v>844</v>
      </c>
      <c r="R451" s="3" t="s">
        <v>71</v>
      </c>
      <c r="S451" s="2" t="s">
        <v>73</v>
      </c>
      <c r="T451" s="2" t="s">
        <v>71</v>
      </c>
      <c r="U451" s="15">
        <f t="shared" si="36"/>
        <v>-1670960.7285780993</v>
      </c>
    </row>
    <row r="452" spans="7:21" x14ac:dyDescent="0.3">
      <c r="G452" s="26">
        <v>845</v>
      </c>
      <c r="H452" s="26">
        <v>-16.100000000000001</v>
      </c>
      <c r="I452" s="26">
        <v>3.5449999999999999</v>
      </c>
      <c r="J452" s="29">
        <v>36</v>
      </c>
      <c r="K452" s="29">
        <f t="shared" si="37"/>
        <v>1.7010000000000004E-2</v>
      </c>
      <c r="L452" s="45">
        <f t="shared" ref="L452:L515" si="38">$D$14*10^3/($C$19*10^-12)*($H452-$C$18)</f>
        <v>-98234022.84409757</v>
      </c>
      <c r="M452" s="45">
        <f t="shared" ref="M452:M515" si="39">$K452*$L452</f>
        <v>-1670960.7285781</v>
      </c>
      <c r="O452" s="12" t="s">
        <v>56</v>
      </c>
      <c r="P452" s="3" t="s">
        <v>71</v>
      </c>
      <c r="Q452" s="3">
        <f t="shared" ref="Q452:Q515" si="40">$G452</f>
        <v>845</v>
      </c>
      <c r="R452" s="3" t="s">
        <v>71</v>
      </c>
      <c r="S452" s="2" t="s">
        <v>73</v>
      </c>
      <c r="T452" s="2" t="s">
        <v>71</v>
      </c>
      <c r="U452" s="15">
        <f t="shared" ref="U452:U515" si="41">$M452</f>
        <v>-1670960.7285781</v>
      </c>
    </row>
    <row r="453" spans="7:21" x14ac:dyDescent="0.3">
      <c r="G453" s="26">
        <v>846</v>
      </c>
      <c r="H453" s="26">
        <v>-16.100000000000001</v>
      </c>
      <c r="I453" s="26">
        <v>4.0175000000000001</v>
      </c>
      <c r="J453" s="29">
        <v>36</v>
      </c>
      <c r="K453" s="29">
        <f t="shared" si="37"/>
        <v>1.7010000000000004E-2</v>
      </c>
      <c r="L453" s="45">
        <f t="shared" si="38"/>
        <v>-98234022.84409757</v>
      </c>
      <c r="M453" s="45">
        <f t="shared" si="39"/>
        <v>-1670960.7285781</v>
      </c>
      <c r="O453" s="12" t="s">
        <v>56</v>
      </c>
      <c r="P453" s="3" t="s">
        <v>71</v>
      </c>
      <c r="Q453" s="3">
        <f t="shared" si="40"/>
        <v>846</v>
      </c>
      <c r="R453" s="3" t="s">
        <v>71</v>
      </c>
      <c r="S453" s="2" t="s">
        <v>73</v>
      </c>
      <c r="T453" s="2" t="s">
        <v>71</v>
      </c>
      <c r="U453" s="15">
        <f t="shared" si="41"/>
        <v>-1670960.7285781</v>
      </c>
    </row>
    <row r="454" spans="7:21" x14ac:dyDescent="0.3">
      <c r="G454" s="26">
        <v>847</v>
      </c>
      <c r="H454" s="26">
        <v>-16.100000000000001</v>
      </c>
      <c r="I454" s="26">
        <v>4.49</v>
      </c>
      <c r="J454" s="29">
        <v>36</v>
      </c>
      <c r="K454" s="29">
        <f t="shared" si="37"/>
        <v>1.7010000000000004E-2</v>
      </c>
      <c r="L454" s="45">
        <f t="shared" si="38"/>
        <v>-98234022.84409757</v>
      </c>
      <c r="M454" s="45">
        <f t="shared" si="39"/>
        <v>-1670960.7285781</v>
      </c>
      <c r="O454" s="12" t="s">
        <v>56</v>
      </c>
      <c r="P454" s="3" t="s">
        <v>71</v>
      </c>
      <c r="Q454" s="3">
        <f t="shared" si="40"/>
        <v>847</v>
      </c>
      <c r="R454" s="3" t="s">
        <v>71</v>
      </c>
      <c r="S454" s="2" t="s">
        <v>73</v>
      </c>
      <c r="T454" s="2" t="s">
        <v>71</v>
      </c>
      <c r="U454" s="15">
        <f t="shared" si="41"/>
        <v>-1670960.7285781</v>
      </c>
    </row>
    <row r="455" spans="7:21" x14ac:dyDescent="0.3">
      <c r="G455" s="26">
        <v>848</v>
      </c>
      <c r="H455" s="26">
        <v>-16.100000000000001</v>
      </c>
      <c r="I455" s="26">
        <v>4.9625000000000004</v>
      </c>
      <c r="J455" s="29">
        <v>36</v>
      </c>
      <c r="K455" s="29">
        <f t="shared" si="37"/>
        <v>1.700999999999999E-2</v>
      </c>
      <c r="L455" s="45">
        <f t="shared" si="38"/>
        <v>-98234022.84409757</v>
      </c>
      <c r="M455" s="45">
        <f t="shared" si="39"/>
        <v>-1670960.7285780988</v>
      </c>
      <c r="O455" s="12" t="s">
        <v>56</v>
      </c>
      <c r="P455" s="3" t="s">
        <v>71</v>
      </c>
      <c r="Q455" s="3">
        <f t="shared" si="40"/>
        <v>848</v>
      </c>
      <c r="R455" s="3" t="s">
        <v>71</v>
      </c>
      <c r="S455" s="2" t="s">
        <v>73</v>
      </c>
      <c r="T455" s="2" t="s">
        <v>71</v>
      </c>
      <c r="U455" s="15">
        <f t="shared" si="41"/>
        <v>-1670960.7285780988</v>
      </c>
    </row>
    <row r="456" spans="7:21" x14ac:dyDescent="0.3">
      <c r="G456" s="26">
        <v>849</v>
      </c>
      <c r="H456" s="26">
        <v>-16.100000000000001</v>
      </c>
      <c r="I456" s="26">
        <v>5.4349999999999996</v>
      </c>
      <c r="J456" s="29">
        <v>36</v>
      </c>
      <c r="K456" s="29">
        <f t="shared" ref="K456:K519" si="42">IF(AND(I456&gt;I455,I457&gt;I456),(I457-I455)/2*J456*10^-3,0)</f>
        <v>1.700999999999999E-2</v>
      </c>
      <c r="L456" s="45">
        <f t="shared" si="38"/>
        <v>-98234022.84409757</v>
      </c>
      <c r="M456" s="45">
        <f t="shared" si="39"/>
        <v>-1670960.7285780988</v>
      </c>
      <c r="O456" s="12" t="s">
        <v>56</v>
      </c>
      <c r="P456" s="3" t="s">
        <v>71</v>
      </c>
      <c r="Q456" s="3">
        <f t="shared" si="40"/>
        <v>849</v>
      </c>
      <c r="R456" s="3" t="s">
        <v>71</v>
      </c>
      <c r="S456" s="2" t="s">
        <v>73</v>
      </c>
      <c r="T456" s="2" t="s">
        <v>71</v>
      </c>
      <c r="U456" s="15">
        <f t="shared" si="41"/>
        <v>-1670960.7285780988</v>
      </c>
    </row>
    <row r="457" spans="7:21" x14ac:dyDescent="0.3">
      <c r="G457" s="26">
        <v>850</v>
      </c>
      <c r="H457" s="26">
        <v>-16.100000000000001</v>
      </c>
      <c r="I457" s="26">
        <v>5.9074999999999998</v>
      </c>
      <c r="J457" s="29">
        <v>36</v>
      </c>
      <c r="K457" s="29">
        <f t="shared" si="42"/>
        <v>1.7010000000000004E-2</v>
      </c>
      <c r="L457" s="45">
        <f t="shared" si="38"/>
        <v>-98234022.84409757</v>
      </c>
      <c r="M457" s="45">
        <f t="shared" si="39"/>
        <v>-1670960.7285781</v>
      </c>
      <c r="O457" s="12" t="s">
        <v>56</v>
      </c>
      <c r="P457" s="3" t="s">
        <v>71</v>
      </c>
      <c r="Q457" s="3">
        <f t="shared" si="40"/>
        <v>850</v>
      </c>
      <c r="R457" s="3" t="s">
        <v>71</v>
      </c>
      <c r="S457" s="2" t="s">
        <v>73</v>
      </c>
      <c r="T457" s="2" t="s">
        <v>71</v>
      </c>
      <c r="U457" s="15">
        <f t="shared" si="41"/>
        <v>-1670960.7285781</v>
      </c>
    </row>
    <row r="458" spans="7:21" x14ac:dyDescent="0.3">
      <c r="G458" s="26">
        <v>851</v>
      </c>
      <c r="H458" s="26">
        <v>-16.100000000000001</v>
      </c>
      <c r="I458" s="26">
        <v>6.38</v>
      </c>
      <c r="J458" s="29">
        <v>36</v>
      </c>
      <c r="K458" s="29">
        <f t="shared" si="42"/>
        <v>1.7010000000000004E-2</v>
      </c>
      <c r="L458" s="45">
        <f t="shared" si="38"/>
        <v>-98234022.84409757</v>
      </c>
      <c r="M458" s="45">
        <f t="shared" si="39"/>
        <v>-1670960.7285781</v>
      </c>
      <c r="O458" s="12" t="s">
        <v>56</v>
      </c>
      <c r="P458" s="3" t="s">
        <v>71</v>
      </c>
      <c r="Q458" s="3">
        <f t="shared" si="40"/>
        <v>851</v>
      </c>
      <c r="R458" s="3" t="s">
        <v>71</v>
      </c>
      <c r="S458" s="2" t="s">
        <v>73</v>
      </c>
      <c r="T458" s="2" t="s">
        <v>71</v>
      </c>
      <c r="U458" s="15">
        <f t="shared" si="41"/>
        <v>-1670960.7285781</v>
      </c>
    </row>
    <row r="459" spans="7:21" x14ac:dyDescent="0.3">
      <c r="G459" s="26">
        <v>852</v>
      </c>
      <c r="H459" s="26">
        <v>-16.100000000000001</v>
      </c>
      <c r="I459" s="26">
        <v>6.8525</v>
      </c>
      <c r="J459" s="29">
        <v>36</v>
      </c>
      <c r="K459" s="29">
        <f t="shared" si="42"/>
        <v>1.7010000000000004E-2</v>
      </c>
      <c r="L459" s="45">
        <f t="shared" si="38"/>
        <v>-98234022.84409757</v>
      </c>
      <c r="M459" s="45">
        <f t="shared" si="39"/>
        <v>-1670960.7285781</v>
      </c>
      <c r="O459" s="12" t="s">
        <v>56</v>
      </c>
      <c r="P459" s="3" t="s">
        <v>71</v>
      </c>
      <c r="Q459" s="3">
        <f t="shared" si="40"/>
        <v>852</v>
      </c>
      <c r="R459" s="3" t="s">
        <v>71</v>
      </c>
      <c r="S459" s="2" t="s">
        <v>73</v>
      </c>
      <c r="T459" s="2" t="s">
        <v>71</v>
      </c>
      <c r="U459" s="15">
        <f t="shared" si="41"/>
        <v>-1670960.7285781</v>
      </c>
    </row>
    <row r="460" spans="7:21" x14ac:dyDescent="0.3">
      <c r="G460" s="26">
        <v>853</v>
      </c>
      <c r="H460" s="26">
        <v>-16.100000000000001</v>
      </c>
      <c r="I460" s="26">
        <v>7.3250000000000002</v>
      </c>
      <c r="J460" s="29">
        <v>36</v>
      </c>
      <c r="K460" s="29">
        <f t="shared" si="42"/>
        <v>1.7010000000000004E-2</v>
      </c>
      <c r="L460" s="45">
        <f t="shared" si="38"/>
        <v>-98234022.84409757</v>
      </c>
      <c r="M460" s="45">
        <f t="shared" si="39"/>
        <v>-1670960.7285781</v>
      </c>
      <c r="O460" s="12" t="s">
        <v>56</v>
      </c>
      <c r="P460" s="3" t="s">
        <v>71</v>
      </c>
      <c r="Q460" s="3">
        <f t="shared" si="40"/>
        <v>853</v>
      </c>
      <c r="R460" s="3" t="s">
        <v>71</v>
      </c>
      <c r="S460" s="2" t="s">
        <v>73</v>
      </c>
      <c r="T460" s="2" t="s">
        <v>71</v>
      </c>
      <c r="U460" s="15">
        <f t="shared" si="41"/>
        <v>-1670960.7285781</v>
      </c>
    </row>
    <row r="461" spans="7:21" x14ac:dyDescent="0.3">
      <c r="G461" s="26">
        <v>854</v>
      </c>
      <c r="H461" s="26">
        <v>-16.100000000000001</v>
      </c>
      <c r="I461" s="26">
        <v>7.7975000000000003</v>
      </c>
      <c r="J461" s="29">
        <v>36</v>
      </c>
      <c r="K461" s="29">
        <f t="shared" si="42"/>
        <v>1.700999999999999E-2</v>
      </c>
      <c r="L461" s="45">
        <f t="shared" si="38"/>
        <v>-98234022.84409757</v>
      </c>
      <c r="M461" s="45">
        <f t="shared" si="39"/>
        <v>-1670960.7285780988</v>
      </c>
      <c r="O461" s="12" t="s">
        <v>56</v>
      </c>
      <c r="P461" s="3" t="s">
        <v>71</v>
      </c>
      <c r="Q461" s="3">
        <f t="shared" si="40"/>
        <v>854</v>
      </c>
      <c r="R461" s="3" t="s">
        <v>71</v>
      </c>
      <c r="S461" s="2" t="s">
        <v>73</v>
      </c>
      <c r="T461" s="2" t="s">
        <v>71</v>
      </c>
      <c r="U461" s="15">
        <f t="shared" si="41"/>
        <v>-1670960.7285780988</v>
      </c>
    </row>
    <row r="462" spans="7:21" x14ac:dyDescent="0.3">
      <c r="G462" s="26">
        <v>855</v>
      </c>
      <c r="H462" s="26">
        <v>-16.100000000000001</v>
      </c>
      <c r="I462" s="26">
        <v>8.27</v>
      </c>
      <c r="J462" s="29">
        <v>36</v>
      </c>
      <c r="K462" s="29">
        <f t="shared" si="42"/>
        <v>1.700999999999999E-2</v>
      </c>
      <c r="L462" s="45">
        <f t="shared" si="38"/>
        <v>-98234022.84409757</v>
      </c>
      <c r="M462" s="45">
        <f t="shared" si="39"/>
        <v>-1670960.7285780988</v>
      </c>
      <c r="O462" s="12" t="s">
        <v>56</v>
      </c>
      <c r="P462" s="3" t="s">
        <v>71</v>
      </c>
      <c r="Q462" s="3">
        <f t="shared" si="40"/>
        <v>855</v>
      </c>
      <c r="R462" s="3" t="s">
        <v>71</v>
      </c>
      <c r="S462" s="2" t="s">
        <v>73</v>
      </c>
      <c r="T462" s="2" t="s">
        <v>71</v>
      </c>
      <c r="U462" s="15">
        <f t="shared" si="41"/>
        <v>-1670960.7285780988</v>
      </c>
    </row>
    <row r="463" spans="7:21" x14ac:dyDescent="0.3">
      <c r="G463" s="26">
        <v>856</v>
      </c>
      <c r="H463" s="26">
        <v>-16.100000000000001</v>
      </c>
      <c r="I463" s="26">
        <v>8.7424999999999997</v>
      </c>
      <c r="J463" s="29">
        <v>36</v>
      </c>
      <c r="K463" s="29">
        <f t="shared" si="42"/>
        <v>1.7010000000000004E-2</v>
      </c>
      <c r="L463" s="45">
        <f t="shared" si="38"/>
        <v>-98234022.84409757</v>
      </c>
      <c r="M463" s="45">
        <f t="shared" si="39"/>
        <v>-1670960.7285781</v>
      </c>
      <c r="O463" s="12" t="s">
        <v>56</v>
      </c>
      <c r="P463" s="3" t="s">
        <v>71</v>
      </c>
      <c r="Q463" s="3">
        <f t="shared" si="40"/>
        <v>856</v>
      </c>
      <c r="R463" s="3" t="s">
        <v>71</v>
      </c>
      <c r="S463" s="2" t="s">
        <v>73</v>
      </c>
      <c r="T463" s="2" t="s">
        <v>71</v>
      </c>
      <c r="U463" s="15">
        <f t="shared" si="41"/>
        <v>-1670960.7285781</v>
      </c>
    </row>
    <row r="464" spans="7:21" x14ac:dyDescent="0.3">
      <c r="G464" s="26">
        <v>857</v>
      </c>
      <c r="H464" s="26">
        <v>-16.100000000000001</v>
      </c>
      <c r="I464" s="26">
        <v>9.2149999999999999</v>
      </c>
      <c r="J464" s="29">
        <v>36</v>
      </c>
      <c r="K464" s="29">
        <f t="shared" si="42"/>
        <v>1.7010000000000004E-2</v>
      </c>
      <c r="L464" s="45">
        <f t="shared" si="38"/>
        <v>-98234022.84409757</v>
      </c>
      <c r="M464" s="45">
        <f t="shared" si="39"/>
        <v>-1670960.7285781</v>
      </c>
      <c r="O464" s="12" t="s">
        <v>56</v>
      </c>
      <c r="P464" s="3" t="s">
        <v>71</v>
      </c>
      <c r="Q464" s="3">
        <f t="shared" si="40"/>
        <v>857</v>
      </c>
      <c r="R464" s="3" t="s">
        <v>71</v>
      </c>
      <c r="S464" s="2" t="s">
        <v>73</v>
      </c>
      <c r="T464" s="2" t="s">
        <v>71</v>
      </c>
      <c r="U464" s="15">
        <f t="shared" si="41"/>
        <v>-1670960.7285781</v>
      </c>
    </row>
    <row r="465" spans="7:21" x14ac:dyDescent="0.3">
      <c r="G465" s="26">
        <v>858</v>
      </c>
      <c r="H465" s="26">
        <v>-16.100000000000001</v>
      </c>
      <c r="I465" s="26">
        <v>9.6875</v>
      </c>
      <c r="J465" s="29">
        <v>36</v>
      </c>
      <c r="K465" s="29">
        <f t="shared" si="42"/>
        <v>1.7010000000000004E-2</v>
      </c>
      <c r="L465" s="45">
        <f t="shared" si="38"/>
        <v>-98234022.84409757</v>
      </c>
      <c r="M465" s="45">
        <f t="shared" si="39"/>
        <v>-1670960.7285781</v>
      </c>
      <c r="O465" s="12" t="s">
        <v>56</v>
      </c>
      <c r="P465" s="3" t="s">
        <v>71</v>
      </c>
      <c r="Q465" s="3">
        <f t="shared" si="40"/>
        <v>858</v>
      </c>
      <c r="R465" s="3" t="s">
        <v>71</v>
      </c>
      <c r="S465" s="2" t="s">
        <v>73</v>
      </c>
      <c r="T465" s="2" t="s">
        <v>71</v>
      </c>
      <c r="U465" s="15">
        <f t="shared" si="41"/>
        <v>-1670960.7285781</v>
      </c>
    </row>
    <row r="466" spans="7:21" x14ac:dyDescent="0.3">
      <c r="G466" s="26">
        <v>859</v>
      </c>
      <c r="H466" s="26">
        <v>-16.100000000000001</v>
      </c>
      <c r="I466" s="26">
        <v>10.16</v>
      </c>
      <c r="J466" s="29">
        <v>36</v>
      </c>
      <c r="K466" s="29">
        <f t="shared" si="42"/>
        <v>1.7010000000000004E-2</v>
      </c>
      <c r="L466" s="45">
        <f t="shared" si="38"/>
        <v>-98234022.84409757</v>
      </c>
      <c r="M466" s="45">
        <f t="shared" si="39"/>
        <v>-1670960.7285781</v>
      </c>
      <c r="O466" s="12" t="s">
        <v>56</v>
      </c>
      <c r="P466" s="3" t="s">
        <v>71</v>
      </c>
      <c r="Q466" s="3">
        <f t="shared" si="40"/>
        <v>859</v>
      </c>
      <c r="R466" s="3" t="s">
        <v>71</v>
      </c>
      <c r="S466" s="2" t="s">
        <v>73</v>
      </c>
      <c r="T466" s="2" t="s">
        <v>71</v>
      </c>
      <c r="U466" s="15">
        <f t="shared" si="41"/>
        <v>-1670960.7285781</v>
      </c>
    </row>
    <row r="467" spans="7:21" x14ac:dyDescent="0.3">
      <c r="G467" s="26">
        <v>860</v>
      </c>
      <c r="H467" s="26">
        <v>-16.100000000000001</v>
      </c>
      <c r="I467" s="26">
        <v>10.6325</v>
      </c>
      <c r="J467" s="29">
        <v>36</v>
      </c>
      <c r="K467" s="29">
        <f t="shared" si="42"/>
        <v>1.7010000000000004E-2</v>
      </c>
      <c r="L467" s="45">
        <f t="shared" si="38"/>
        <v>-98234022.84409757</v>
      </c>
      <c r="M467" s="45">
        <f t="shared" si="39"/>
        <v>-1670960.7285781</v>
      </c>
      <c r="O467" s="12" t="s">
        <v>56</v>
      </c>
      <c r="P467" s="3" t="s">
        <v>71</v>
      </c>
      <c r="Q467" s="3">
        <f t="shared" si="40"/>
        <v>860</v>
      </c>
      <c r="R467" s="3" t="s">
        <v>71</v>
      </c>
      <c r="S467" s="2" t="s">
        <v>73</v>
      </c>
      <c r="T467" s="2" t="s">
        <v>71</v>
      </c>
      <c r="U467" s="15">
        <f t="shared" si="41"/>
        <v>-1670960.7285781</v>
      </c>
    </row>
    <row r="468" spans="7:21" x14ac:dyDescent="0.3">
      <c r="G468" s="26">
        <v>861</v>
      </c>
      <c r="H468" s="26">
        <v>-16.100000000000001</v>
      </c>
      <c r="I468" s="26">
        <v>11.105</v>
      </c>
      <c r="J468" s="29">
        <v>36</v>
      </c>
      <c r="K468" s="29">
        <f t="shared" si="42"/>
        <v>1.7010000000000004E-2</v>
      </c>
      <c r="L468" s="45">
        <f t="shared" si="38"/>
        <v>-98234022.84409757</v>
      </c>
      <c r="M468" s="45">
        <f t="shared" si="39"/>
        <v>-1670960.7285781</v>
      </c>
      <c r="O468" s="12" t="s">
        <v>56</v>
      </c>
      <c r="P468" s="3" t="s">
        <v>71</v>
      </c>
      <c r="Q468" s="3">
        <f t="shared" si="40"/>
        <v>861</v>
      </c>
      <c r="R468" s="3" t="s">
        <v>71</v>
      </c>
      <c r="S468" s="2" t="s">
        <v>73</v>
      </c>
      <c r="T468" s="2" t="s">
        <v>71</v>
      </c>
      <c r="U468" s="15">
        <f t="shared" si="41"/>
        <v>-1670960.7285781</v>
      </c>
    </row>
    <row r="469" spans="7:21" x14ac:dyDescent="0.3">
      <c r="G469" s="26">
        <v>862</v>
      </c>
      <c r="H469" s="26">
        <v>-16.100000000000001</v>
      </c>
      <c r="I469" s="26">
        <v>11.577500000000001</v>
      </c>
      <c r="J469" s="29">
        <v>36</v>
      </c>
      <c r="K469" s="29">
        <f t="shared" si="42"/>
        <v>1.7010000000000004E-2</v>
      </c>
      <c r="L469" s="45">
        <f t="shared" si="38"/>
        <v>-98234022.84409757</v>
      </c>
      <c r="M469" s="45">
        <f t="shared" si="39"/>
        <v>-1670960.7285781</v>
      </c>
      <c r="O469" s="12" t="s">
        <v>56</v>
      </c>
      <c r="P469" s="3" t="s">
        <v>71</v>
      </c>
      <c r="Q469" s="3">
        <f t="shared" si="40"/>
        <v>862</v>
      </c>
      <c r="R469" s="3" t="s">
        <v>71</v>
      </c>
      <c r="S469" s="2" t="s">
        <v>73</v>
      </c>
      <c r="T469" s="2" t="s">
        <v>71</v>
      </c>
      <c r="U469" s="15">
        <f t="shared" si="41"/>
        <v>-1670960.7285781</v>
      </c>
    </row>
    <row r="470" spans="7:21" x14ac:dyDescent="0.3">
      <c r="G470" s="26">
        <v>843</v>
      </c>
      <c r="H470" s="26">
        <v>-16.100000000000001</v>
      </c>
      <c r="I470" s="26">
        <v>12.05</v>
      </c>
      <c r="J470" s="29">
        <v>36</v>
      </c>
      <c r="K470" s="29">
        <f t="shared" si="42"/>
        <v>1.663874999999999E-2</v>
      </c>
      <c r="L470" s="45">
        <f t="shared" si="38"/>
        <v>-98234022.84409757</v>
      </c>
      <c r="M470" s="45">
        <f t="shared" si="39"/>
        <v>-1634491.3475972274</v>
      </c>
      <c r="O470" s="12" t="s">
        <v>56</v>
      </c>
      <c r="P470" s="3" t="s">
        <v>71</v>
      </c>
      <c r="Q470" s="3">
        <f t="shared" si="40"/>
        <v>843</v>
      </c>
      <c r="R470" s="3" t="s">
        <v>71</v>
      </c>
      <c r="S470" s="2" t="s">
        <v>73</v>
      </c>
      <c r="T470" s="2" t="s">
        <v>71</v>
      </c>
      <c r="U470" s="15">
        <f t="shared" si="41"/>
        <v>-1634491.3475972274</v>
      </c>
    </row>
    <row r="471" spans="7:21" x14ac:dyDescent="0.3">
      <c r="G471" s="26">
        <v>1014</v>
      </c>
      <c r="H471" s="26">
        <v>-16.100000000000001</v>
      </c>
      <c r="I471" s="26">
        <v>12.501875</v>
      </c>
      <c r="J471" s="29">
        <v>36</v>
      </c>
      <c r="K471" s="29">
        <f t="shared" si="42"/>
        <v>1.6267499999999976E-2</v>
      </c>
      <c r="L471" s="45">
        <f t="shared" si="38"/>
        <v>-98234022.84409757</v>
      </c>
      <c r="M471" s="45">
        <f t="shared" si="39"/>
        <v>-1598021.9666163549</v>
      </c>
      <c r="O471" s="12" t="s">
        <v>56</v>
      </c>
      <c r="P471" s="3" t="s">
        <v>71</v>
      </c>
      <c r="Q471" s="3">
        <f t="shared" si="40"/>
        <v>1014</v>
      </c>
      <c r="R471" s="3" t="s">
        <v>71</v>
      </c>
      <c r="S471" s="2" t="s">
        <v>73</v>
      </c>
      <c r="T471" s="2" t="s">
        <v>71</v>
      </c>
      <c r="U471" s="15">
        <f t="shared" si="41"/>
        <v>-1598021.9666163549</v>
      </c>
    </row>
    <row r="472" spans="7:21" x14ac:dyDescent="0.3">
      <c r="G472" s="26">
        <v>1015</v>
      </c>
      <c r="H472" s="26">
        <v>-16.100000000000001</v>
      </c>
      <c r="I472" s="26">
        <v>12.953749999999999</v>
      </c>
      <c r="J472" s="29">
        <v>36</v>
      </c>
      <c r="K472" s="29">
        <f t="shared" si="42"/>
        <v>1.6267500000000008E-2</v>
      </c>
      <c r="L472" s="45">
        <f t="shared" si="38"/>
        <v>-98234022.84409757</v>
      </c>
      <c r="M472" s="45">
        <f t="shared" si="39"/>
        <v>-1598021.9666163579</v>
      </c>
      <c r="O472" s="12" t="s">
        <v>56</v>
      </c>
      <c r="P472" s="3" t="s">
        <v>71</v>
      </c>
      <c r="Q472" s="3">
        <f t="shared" si="40"/>
        <v>1015</v>
      </c>
      <c r="R472" s="3" t="s">
        <v>71</v>
      </c>
      <c r="S472" s="2" t="s">
        <v>73</v>
      </c>
      <c r="T472" s="2" t="s">
        <v>71</v>
      </c>
      <c r="U472" s="15">
        <f t="shared" si="41"/>
        <v>-1598021.9666163579</v>
      </c>
    </row>
    <row r="473" spans="7:21" x14ac:dyDescent="0.3">
      <c r="G473" s="26">
        <v>1016</v>
      </c>
      <c r="H473" s="26">
        <v>-16.100000000000001</v>
      </c>
      <c r="I473" s="26">
        <v>13.405625000000001</v>
      </c>
      <c r="J473" s="29">
        <v>36</v>
      </c>
      <c r="K473" s="29">
        <f t="shared" si="42"/>
        <v>1.6267500000000008E-2</v>
      </c>
      <c r="L473" s="45">
        <f t="shared" si="38"/>
        <v>-98234022.84409757</v>
      </c>
      <c r="M473" s="45">
        <f t="shared" si="39"/>
        <v>-1598021.9666163579</v>
      </c>
      <c r="O473" s="12" t="s">
        <v>56</v>
      </c>
      <c r="P473" s="3" t="s">
        <v>71</v>
      </c>
      <c r="Q473" s="3">
        <f t="shared" si="40"/>
        <v>1016</v>
      </c>
      <c r="R473" s="3" t="s">
        <v>71</v>
      </c>
      <c r="S473" s="2" t="s">
        <v>73</v>
      </c>
      <c r="T473" s="2" t="s">
        <v>71</v>
      </c>
      <c r="U473" s="15">
        <f t="shared" si="41"/>
        <v>-1598021.9666163579</v>
      </c>
    </row>
    <row r="474" spans="7:21" x14ac:dyDescent="0.3">
      <c r="G474" s="26">
        <v>1017</v>
      </c>
      <c r="H474" s="26">
        <v>-16.100000000000001</v>
      </c>
      <c r="I474" s="26">
        <v>13.8575</v>
      </c>
      <c r="J474" s="29">
        <v>36</v>
      </c>
      <c r="K474" s="29">
        <f t="shared" si="42"/>
        <v>1.6267499999999976E-2</v>
      </c>
      <c r="L474" s="45">
        <f t="shared" si="38"/>
        <v>-98234022.84409757</v>
      </c>
      <c r="M474" s="45">
        <f t="shared" si="39"/>
        <v>-1598021.9666163549</v>
      </c>
      <c r="O474" s="12" t="s">
        <v>56</v>
      </c>
      <c r="P474" s="3" t="s">
        <v>71</v>
      </c>
      <c r="Q474" s="3">
        <f t="shared" si="40"/>
        <v>1017</v>
      </c>
      <c r="R474" s="3" t="s">
        <v>71</v>
      </c>
      <c r="S474" s="2" t="s">
        <v>73</v>
      </c>
      <c r="T474" s="2" t="s">
        <v>71</v>
      </c>
      <c r="U474" s="15">
        <f t="shared" si="41"/>
        <v>-1598021.9666163549</v>
      </c>
    </row>
    <row r="475" spans="7:21" x14ac:dyDescent="0.3">
      <c r="G475" s="26">
        <v>1018</v>
      </c>
      <c r="H475" s="26">
        <v>-16.100000000000001</v>
      </c>
      <c r="I475" s="26">
        <v>14.309374999999999</v>
      </c>
      <c r="J475" s="29">
        <v>36</v>
      </c>
      <c r="K475" s="29">
        <f t="shared" si="42"/>
        <v>1.6267500000000008E-2</v>
      </c>
      <c r="L475" s="45">
        <f t="shared" si="38"/>
        <v>-98234022.84409757</v>
      </c>
      <c r="M475" s="45">
        <f t="shared" si="39"/>
        <v>-1598021.9666163579</v>
      </c>
      <c r="O475" s="12" t="s">
        <v>56</v>
      </c>
      <c r="P475" s="3" t="s">
        <v>71</v>
      </c>
      <c r="Q475" s="3">
        <f t="shared" si="40"/>
        <v>1018</v>
      </c>
      <c r="R475" s="3" t="s">
        <v>71</v>
      </c>
      <c r="S475" s="2" t="s">
        <v>73</v>
      </c>
      <c r="T475" s="2" t="s">
        <v>71</v>
      </c>
      <c r="U475" s="15">
        <f t="shared" si="41"/>
        <v>-1598021.9666163579</v>
      </c>
    </row>
    <row r="476" spans="7:21" x14ac:dyDescent="0.3">
      <c r="G476" s="26">
        <v>1019</v>
      </c>
      <c r="H476" s="26">
        <v>-16.100000000000001</v>
      </c>
      <c r="I476" s="26">
        <v>14.76125</v>
      </c>
      <c r="J476" s="29">
        <v>36</v>
      </c>
      <c r="K476" s="29">
        <f t="shared" si="42"/>
        <v>1.6267500000000008E-2</v>
      </c>
      <c r="L476" s="45">
        <f t="shared" si="38"/>
        <v>-98234022.84409757</v>
      </c>
      <c r="M476" s="45">
        <f t="shared" si="39"/>
        <v>-1598021.9666163579</v>
      </c>
      <c r="O476" s="12" t="s">
        <v>56</v>
      </c>
      <c r="P476" s="3" t="s">
        <v>71</v>
      </c>
      <c r="Q476" s="3">
        <f t="shared" si="40"/>
        <v>1019</v>
      </c>
      <c r="R476" s="3" t="s">
        <v>71</v>
      </c>
      <c r="S476" s="2" t="s">
        <v>73</v>
      </c>
      <c r="T476" s="2" t="s">
        <v>71</v>
      </c>
      <c r="U476" s="15">
        <f t="shared" si="41"/>
        <v>-1598021.9666163579</v>
      </c>
    </row>
    <row r="477" spans="7:21" x14ac:dyDescent="0.3">
      <c r="G477" s="26">
        <v>1020</v>
      </c>
      <c r="H477" s="26">
        <v>-16.100000000000001</v>
      </c>
      <c r="I477" s="26">
        <v>15.213125</v>
      </c>
      <c r="J477" s="29">
        <v>36</v>
      </c>
      <c r="K477" s="29">
        <f t="shared" si="42"/>
        <v>1.6267499999999976E-2</v>
      </c>
      <c r="L477" s="45">
        <f t="shared" si="38"/>
        <v>-98234022.84409757</v>
      </c>
      <c r="M477" s="45">
        <f t="shared" si="39"/>
        <v>-1598021.9666163549</v>
      </c>
      <c r="O477" s="12" t="s">
        <v>56</v>
      </c>
      <c r="P477" s="3" t="s">
        <v>71</v>
      </c>
      <c r="Q477" s="3">
        <f t="shared" si="40"/>
        <v>1020</v>
      </c>
      <c r="R477" s="3" t="s">
        <v>71</v>
      </c>
      <c r="S477" s="2" t="s">
        <v>73</v>
      </c>
      <c r="T477" s="2" t="s">
        <v>71</v>
      </c>
      <c r="U477" s="15">
        <f t="shared" si="41"/>
        <v>-1598021.9666163549</v>
      </c>
    </row>
    <row r="478" spans="7:21" x14ac:dyDescent="0.3">
      <c r="G478" s="26">
        <v>1021</v>
      </c>
      <c r="H478" s="26">
        <v>-16.100000000000001</v>
      </c>
      <c r="I478" s="26">
        <v>15.664999999999999</v>
      </c>
      <c r="J478" s="29">
        <v>36</v>
      </c>
      <c r="K478" s="29">
        <f t="shared" si="42"/>
        <v>1.6267500000000008E-2</v>
      </c>
      <c r="L478" s="45">
        <f t="shared" si="38"/>
        <v>-98234022.84409757</v>
      </c>
      <c r="M478" s="45">
        <f t="shared" si="39"/>
        <v>-1598021.9666163579</v>
      </c>
      <c r="O478" s="12" t="s">
        <v>56</v>
      </c>
      <c r="P478" s="3" t="s">
        <v>71</v>
      </c>
      <c r="Q478" s="3">
        <f t="shared" si="40"/>
        <v>1021</v>
      </c>
      <c r="R478" s="3" t="s">
        <v>71</v>
      </c>
      <c r="S478" s="2" t="s">
        <v>73</v>
      </c>
      <c r="T478" s="2" t="s">
        <v>71</v>
      </c>
      <c r="U478" s="15">
        <f t="shared" si="41"/>
        <v>-1598021.9666163579</v>
      </c>
    </row>
    <row r="479" spans="7:21" x14ac:dyDescent="0.3">
      <c r="G479" s="26">
        <v>1022</v>
      </c>
      <c r="H479" s="26">
        <v>-16.100000000000001</v>
      </c>
      <c r="I479" s="26">
        <v>16.116875</v>
      </c>
      <c r="J479" s="29">
        <v>36</v>
      </c>
      <c r="K479" s="29">
        <f t="shared" si="42"/>
        <v>1.6267500000000042E-2</v>
      </c>
      <c r="L479" s="45">
        <f t="shared" si="38"/>
        <v>-98234022.84409757</v>
      </c>
      <c r="M479" s="45">
        <f t="shared" si="39"/>
        <v>-1598021.9666163614</v>
      </c>
      <c r="O479" s="12" t="s">
        <v>56</v>
      </c>
      <c r="P479" s="3" t="s">
        <v>71</v>
      </c>
      <c r="Q479" s="3">
        <f t="shared" si="40"/>
        <v>1022</v>
      </c>
      <c r="R479" s="3" t="s">
        <v>71</v>
      </c>
      <c r="S479" s="2" t="s">
        <v>73</v>
      </c>
      <c r="T479" s="2" t="s">
        <v>71</v>
      </c>
      <c r="U479" s="15">
        <f t="shared" si="41"/>
        <v>-1598021.9666163614</v>
      </c>
    </row>
    <row r="480" spans="7:21" x14ac:dyDescent="0.3">
      <c r="G480" s="26">
        <v>1023</v>
      </c>
      <c r="H480" s="26">
        <v>-16.100000000000001</v>
      </c>
      <c r="I480" s="26">
        <v>16.568750000000001</v>
      </c>
      <c r="J480" s="29">
        <v>36</v>
      </c>
      <c r="K480" s="29">
        <f t="shared" si="42"/>
        <v>1.6267499999999976E-2</v>
      </c>
      <c r="L480" s="45">
        <f t="shared" si="38"/>
        <v>-98234022.84409757</v>
      </c>
      <c r="M480" s="45">
        <f t="shared" si="39"/>
        <v>-1598021.9666163549</v>
      </c>
      <c r="O480" s="12" t="s">
        <v>56</v>
      </c>
      <c r="P480" s="3" t="s">
        <v>71</v>
      </c>
      <c r="Q480" s="3">
        <f t="shared" si="40"/>
        <v>1023</v>
      </c>
      <c r="R480" s="3" t="s">
        <v>71</v>
      </c>
      <c r="S480" s="2" t="s">
        <v>73</v>
      </c>
      <c r="T480" s="2" t="s">
        <v>71</v>
      </c>
      <c r="U480" s="15">
        <f t="shared" si="41"/>
        <v>-1598021.9666163549</v>
      </c>
    </row>
    <row r="481" spans="7:21" x14ac:dyDescent="0.3">
      <c r="G481" s="26">
        <v>1024</v>
      </c>
      <c r="H481" s="26">
        <v>-16.100000000000001</v>
      </c>
      <c r="I481" s="26">
        <v>17.020624999999999</v>
      </c>
      <c r="J481" s="29">
        <v>36</v>
      </c>
      <c r="K481" s="29">
        <f t="shared" si="42"/>
        <v>1.6267499999999976E-2</v>
      </c>
      <c r="L481" s="45">
        <f t="shared" si="38"/>
        <v>-98234022.84409757</v>
      </c>
      <c r="M481" s="45">
        <f t="shared" si="39"/>
        <v>-1598021.9666163549</v>
      </c>
      <c r="O481" s="12" t="s">
        <v>56</v>
      </c>
      <c r="P481" s="3" t="s">
        <v>71</v>
      </c>
      <c r="Q481" s="3">
        <f t="shared" si="40"/>
        <v>1024</v>
      </c>
      <c r="R481" s="3" t="s">
        <v>71</v>
      </c>
      <c r="S481" s="2" t="s">
        <v>73</v>
      </c>
      <c r="T481" s="2" t="s">
        <v>71</v>
      </c>
      <c r="U481" s="15">
        <f t="shared" si="41"/>
        <v>-1598021.9666163549</v>
      </c>
    </row>
    <row r="482" spans="7:21" x14ac:dyDescent="0.3">
      <c r="G482" s="26">
        <v>1025</v>
      </c>
      <c r="H482" s="26">
        <v>-16.100000000000001</v>
      </c>
      <c r="I482" s="26">
        <v>17.4725</v>
      </c>
      <c r="J482" s="29">
        <v>36</v>
      </c>
      <c r="K482" s="29">
        <f t="shared" si="42"/>
        <v>1.6267500000000042E-2</v>
      </c>
      <c r="L482" s="45">
        <f t="shared" si="38"/>
        <v>-98234022.84409757</v>
      </c>
      <c r="M482" s="45">
        <f t="shared" si="39"/>
        <v>-1598021.9666163614</v>
      </c>
      <c r="O482" s="12" t="s">
        <v>56</v>
      </c>
      <c r="P482" s="3" t="s">
        <v>71</v>
      </c>
      <c r="Q482" s="3">
        <f t="shared" si="40"/>
        <v>1025</v>
      </c>
      <c r="R482" s="3" t="s">
        <v>71</v>
      </c>
      <c r="S482" s="2" t="s">
        <v>73</v>
      </c>
      <c r="T482" s="2" t="s">
        <v>71</v>
      </c>
      <c r="U482" s="15">
        <f t="shared" si="41"/>
        <v>-1598021.9666163614</v>
      </c>
    </row>
    <row r="483" spans="7:21" x14ac:dyDescent="0.3">
      <c r="G483" s="26">
        <v>1026</v>
      </c>
      <c r="H483" s="26">
        <v>-16.100000000000001</v>
      </c>
      <c r="I483" s="26">
        <v>17.924375000000001</v>
      </c>
      <c r="J483" s="29">
        <v>36</v>
      </c>
      <c r="K483" s="29">
        <f t="shared" si="42"/>
        <v>1.6267499999999976E-2</v>
      </c>
      <c r="L483" s="45">
        <f t="shared" si="38"/>
        <v>-98234022.84409757</v>
      </c>
      <c r="M483" s="45">
        <f t="shared" si="39"/>
        <v>-1598021.9666163549</v>
      </c>
      <c r="O483" s="12" t="s">
        <v>56</v>
      </c>
      <c r="P483" s="3" t="s">
        <v>71</v>
      </c>
      <c r="Q483" s="3">
        <f t="shared" si="40"/>
        <v>1026</v>
      </c>
      <c r="R483" s="3" t="s">
        <v>71</v>
      </c>
      <c r="S483" s="2" t="s">
        <v>73</v>
      </c>
      <c r="T483" s="2" t="s">
        <v>71</v>
      </c>
      <c r="U483" s="15">
        <f t="shared" si="41"/>
        <v>-1598021.9666163549</v>
      </c>
    </row>
    <row r="484" spans="7:21" x14ac:dyDescent="0.3">
      <c r="G484" s="26">
        <v>1027</v>
      </c>
      <c r="H484" s="26">
        <v>-16.100000000000001</v>
      </c>
      <c r="I484" s="26">
        <v>18.376249999999999</v>
      </c>
      <c r="J484" s="29">
        <v>36</v>
      </c>
      <c r="K484" s="29">
        <f t="shared" si="42"/>
        <v>1.6267499999999976E-2</v>
      </c>
      <c r="L484" s="45">
        <f t="shared" si="38"/>
        <v>-98234022.84409757</v>
      </c>
      <c r="M484" s="45">
        <f t="shared" si="39"/>
        <v>-1598021.9666163549</v>
      </c>
      <c r="O484" s="12" t="s">
        <v>56</v>
      </c>
      <c r="P484" s="3" t="s">
        <v>71</v>
      </c>
      <c r="Q484" s="3">
        <f t="shared" si="40"/>
        <v>1027</v>
      </c>
      <c r="R484" s="3" t="s">
        <v>71</v>
      </c>
      <c r="S484" s="2" t="s">
        <v>73</v>
      </c>
      <c r="T484" s="2" t="s">
        <v>71</v>
      </c>
      <c r="U484" s="15">
        <f t="shared" si="41"/>
        <v>-1598021.9666163549</v>
      </c>
    </row>
    <row r="485" spans="7:21" x14ac:dyDescent="0.3">
      <c r="G485" s="26">
        <v>1028</v>
      </c>
      <c r="H485" s="26">
        <v>-16.100000000000001</v>
      </c>
      <c r="I485" s="26">
        <v>18.828125</v>
      </c>
      <c r="J485" s="29">
        <v>36</v>
      </c>
      <c r="K485" s="29">
        <f t="shared" si="42"/>
        <v>1.6267500000000042E-2</v>
      </c>
      <c r="L485" s="45">
        <f t="shared" si="38"/>
        <v>-98234022.84409757</v>
      </c>
      <c r="M485" s="45">
        <f t="shared" si="39"/>
        <v>-1598021.9666163614</v>
      </c>
      <c r="O485" s="12" t="s">
        <v>56</v>
      </c>
      <c r="P485" s="3" t="s">
        <v>71</v>
      </c>
      <c r="Q485" s="3">
        <f t="shared" si="40"/>
        <v>1028</v>
      </c>
      <c r="R485" s="3" t="s">
        <v>71</v>
      </c>
      <c r="S485" s="2" t="s">
        <v>73</v>
      </c>
      <c r="T485" s="2" t="s">
        <v>71</v>
      </c>
      <c r="U485" s="15">
        <f t="shared" si="41"/>
        <v>-1598021.9666163614</v>
      </c>
    </row>
    <row r="486" spans="7:21" x14ac:dyDescent="0.3">
      <c r="G486" s="26">
        <v>1013</v>
      </c>
      <c r="H486" s="26">
        <v>-16.100000000000001</v>
      </c>
      <c r="I486" s="26">
        <v>19.28</v>
      </c>
      <c r="J486" s="29">
        <v>36</v>
      </c>
      <c r="K486" s="29">
        <f t="shared" si="42"/>
        <v>1.6278750000000029E-2</v>
      </c>
      <c r="L486" s="45">
        <f t="shared" si="38"/>
        <v>-98234022.84409757</v>
      </c>
      <c r="M486" s="45">
        <f t="shared" si="39"/>
        <v>-1599127.0993733562</v>
      </c>
      <c r="O486" s="12" t="s">
        <v>56</v>
      </c>
      <c r="P486" s="3" t="s">
        <v>71</v>
      </c>
      <c r="Q486" s="3">
        <f t="shared" si="40"/>
        <v>1013</v>
      </c>
      <c r="R486" s="3" t="s">
        <v>71</v>
      </c>
      <c r="S486" s="2" t="s">
        <v>73</v>
      </c>
      <c r="T486" s="2" t="s">
        <v>71</v>
      </c>
      <c r="U486" s="15">
        <f t="shared" si="41"/>
        <v>-1599127.0993733562</v>
      </c>
    </row>
    <row r="487" spans="7:21" x14ac:dyDescent="0.3">
      <c r="G487" s="26">
        <v>1150</v>
      </c>
      <c r="H487" s="26">
        <v>-16.100000000000001</v>
      </c>
      <c r="I487" s="26">
        <v>19.732500000000002</v>
      </c>
      <c r="J487" s="29">
        <v>36</v>
      </c>
      <c r="K487" s="29">
        <f t="shared" si="42"/>
        <v>1.6289999999999957E-2</v>
      </c>
      <c r="L487" s="45">
        <f t="shared" si="38"/>
        <v>-98234022.84409757</v>
      </c>
      <c r="M487" s="45">
        <f t="shared" si="39"/>
        <v>-1600232.2321303452</v>
      </c>
      <c r="O487" s="12" t="s">
        <v>56</v>
      </c>
      <c r="P487" s="3" t="s">
        <v>71</v>
      </c>
      <c r="Q487" s="3">
        <f t="shared" si="40"/>
        <v>1150</v>
      </c>
      <c r="R487" s="3" t="s">
        <v>71</v>
      </c>
      <c r="S487" s="2" t="s">
        <v>73</v>
      </c>
      <c r="T487" s="2" t="s">
        <v>71</v>
      </c>
      <c r="U487" s="15">
        <f t="shared" si="41"/>
        <v>-1600232.2321303452</v>
      </c>
    </row>
    <row r="488" spans="7:21" x14ac:dyDescent="0.3">
      <c r="G488" s="26">
        <v>1151</v>
      </c>
      <c r="H488" s="26">
        <v>-16.100000000000001</v>
      </c>
      <c r="I488" s="26">
        <v>20.184999999999999</v>
      </c>
      <c r="J488" s="29">
        <v>36</v>
      </c>
      <c r="K488" s="29">
        <f t="shared" si="42"/>
        <v>1.6289999999999957E-2</v>
      </c>
      <c r="L488" s="45">
        <f t="shared" si="38"/>
        <v>-98234022.84409757</v>
      </c>
      <c r="M488" s="45">
        <f t="shared" si="39"/>
        <v>-1600232.2321303452</v>
      </c>
      <c r="O488" s="12" t="s">
        <v>56</v>
      </c>
      <c r="P488" s="3" t="s">
        <v>71</v>
      </c>
      <c r="Q488" s="3">
        <f t="shared" si="40"/>
        <v>1151</v>
      </c>
      <c r="R488" s="3" t="s">
        <v>71</v>
      </c>
      <c r="S488" s="2" t="s">
        <v>73</v>
      </c>
      <c r="T488" s="2" t="s">
        <v>71</v>
      </c>
      <c r="U488" s="15">
        <f t="shared" si="41"/>
        <v>-1600232.2321303452</v>
      </c>
    </row>
    <row r="489" spans="7:21" x14ac:dyDescent="0.3">
      <c r="G489" s="26">
        <v>1152</v>
      </c>
      <c r="H489" s="26">
        <v>-16.100000000000001</v>
      </c>
      <c r="I489" s="26">
        <v>20.637499999999999</v>
      </c>
      <c r="J489" s="29">
        <v>36</v>
      </c>
      <c r="K489" s="29">
        <f t="shared" si="42"/>
        <v>1.629000000000002E-2</v>
      </c>
      <c r="L489" s="45">
        <f t="shared" si="38"/>
        <v>-98234022.84409757</v>
      </c>
      <c r="M489" s="45">
        <f t="shared" si="39"/>
        <v>-1600232.2321303512</v>
      </c>
      <c r="O489" s="12" t="s">
        <v>56</v>
      </c>
      <c r="P489" s="3" t="s">
        <v>71</v>
      </c>
      <c r="Q489" s="3">
        <f t="shared" si="40"/>
        <v>1152</v>
      </c>
      <c r="R489" s="3" t="s">
        <v>71</v>
      </c>
      <c r="S489" s="2" t="s">
        <v>73</v>
      </c>
      <c r="T489" s="2" t="s">
        <v>71</v>
      </c>
      <c r="U489" s="15">
        <f t="shared" si="41"/>
        <v>-1600232.2321303512</v>
      </c>
    </row>
    <row r="490" spans="7:21" x14ac:dyDescent="0.3">
      <c r="G490" s="26">
        <v>1153</v>
      </c>
      <c r="H490" s="26">
        <v>-16.100000000000001</v>
      </c>
      <c r="I490" s="26">
        <v>21.09</v>
      </c>
      <c r="J490" s="29">
        <v>36</v>
      </c>
      <c r="K490" s="29">
        <f t="shared" si="42"/>
        <v>1.629000000000002E-2</v>
      </c>
      <c r="L490" s="45">
        <f t="shared" si="38"/>
        <v>-98234022.84409757</v>
      </c>
      <c r="M490" s="45">
        <f t="shared" si="39"/>
        <v>-1600232.2321303512</v>
      </c>
      <c r="O490" s="12" t="s">
        <v>56</v>
      </c>
      <c r="P490" s="3" t="s">
        <v>71</v>
      </c>
      <c r="Q490" s="3">
        <f t="shared" si="40"/>
        <v>1153</v>
      </c>
      <c r="R490" s="3" t="s">
        <v>71</v>
      </c>
      <c r="S490" s="2" t="s">
        <v>73</v>
      </c>
      <c r="T490" s="2" t="s">
        <v>71</v>
      </c>
      <c r="U490" s="15">
        <f t="shared" si="41"/>
        <v>-1600232.2321303512</v>
      </c>
    </row>
    <row r="491" spans="7:21" x14ac:dyDescent="0.3">
      <c r="G491" s="26">
        <v>1154</v>
      </c>
      <c r="H491" s="26">
        <v>-16.100000000000001</v>
      </c>
      <c r="I491" s="26">
        <v>21.5425</v>
      </c>
      <c r="J491" s="29">
        <v>36</v>
      </c>
      <c r="K491" s="29">
        <f t="shared" si="42"/>
        <v>1.629000000000002E-2</v>
      </c>
      <c r="L491" s="45">
        <f t="shared" si="38"/>
        <v>-98234022.84409757</v>
      </c>
      <c r="M491" s="45">
        <f t="shared" si="39"/>
        <v>-1600232.2321303512</v>
      </c>
      <c r="O491" s="12" t="s">
        <v>56</v>
      </c>
      <c r="P491" s="3" t="s">
        <v>71</v>
      </c>
      <c r="Q491" s="3">
        <f t="shared" si="40"/>
        <v>1154</v>
      </c>
      <c r="R491" s="3" t="s">
        <v>71</v>
      </c>
      <c r="S491" s="2" t="s">
        <v>73</v>
      </c>
      <c r="T491" s="2" t="s">
        <v>71</v>
      </c>
      <c r="U491" s="15">
        <f t="shared" si="41"/>
        <v>-1600232.2321303512</v>
      </c>
    </row>
    <row r="492" spans="7:21" x14ac:dyDescent="0.3">
      <c r="G492" s="26">
        <v>1155</v>
      </c>
      <c r="H492" s="26">
        <v>-16.100000000000001</v>
      </c>
      <c r="I492" s="26">
        <v>21.995000000000001</v>
      </c>
      <c r="J492" s="29">
        <v>36</v>
      </c>
      <c r="K492" s="29">
        <f t="shared" si="42"/>
        <v>1.629000000000002E-2</v>
      </c>
      <c r="L492" s="45">
        <f t="shared" si="38"/>
        <v>-98234022.84409757</v>
      </c>
      <c r="M492" s="45">
        <f t="shared" si="39"/>
        <v>-1600232.2321303512</v>
      </c>
      <c r="O492" s="12" t="s">
        <v>56</v>
      </c>
      <c r="P492" s="3" t="s">
        <v>71</v>
      </c>
      <c r="Q492" s="3">
        <f t="shared" si="40"/>
        <v>1155</v>
      </c>
      <c r="R492" s="3" t="s">
        <v>71</v>
      </c>
      <c r="S492" s="2" t="s">
        <v>73</v>
      </c>
      <c r="T492" s="2" t="s">
        <v>71</v>
      </c>
      <c r="U492" s="15">
        <f t="shared" si="41"/>
        <v>-1600232.2321303512</v>
      </c>
    </row>
    <row r="493" spans="7:21" x14ac:dyDescent="0.3">
      <c r="G493" s="26">
        <v>1156</v>
      </c>
      <c r="H493" s="26">
        <v>-16.100000000000001</v>
      </c>
      <c r="I493" s="26">
        <v>22.447500000000002</v>
      </c>
      <c r="J493" s="29">
        <v>36</v>
      </c>
      <c r="K493" s="29">
        <f t="shared" si="42"/>
        <v>1.6289999999999957E-2</v>
      </c>
      <c r="L493" s="45">
        <f t="shared" si="38"/>
        <v>-98234022.84409757</v>
      </c>
      <c r="M493" s="45">
        <f t="shared" si="39"/>
        <v>-1600232.2321303452</v>
      </c>
      <c r="O493" s="12" t="s">
        <v>56</v>
      </c>
      <c r="P493" s="3" t="s">
        <v>71</v>
      </c>
      <c r="Q493" s="3">
        <f t="shared" si="40"/>
        <v>1156</v>
      </c>
      <c r="R493" s="3" t="s">
        <v>71</v>
      </c>
      <c r="S493" s="2" t="s">
        <v>73</v>
      </c>
      <c r="T493" s="2" t="s">
        <v>71</v>
      </c>
      <c r="U493" s="15">
        <f t="shared" si="41"/>
        <v>-1600232.2321303452</v>
      </c>
    </row>
    <row r="494" spans="7:21" x14ac:dyDescent="0.3">
      <c r="G494" s="26">
        <v>1149</v>
      </c>
      <c r="H494" s="26">
        <v>-16.100000000000001</v>
      </c>
      <c r="I494" s="26">
        <v>22.9</v>
      </c>
      <c r="J494" s="29">
        <v>36</v>
      </c>
      <c r="K494" s="29">
        <f t="shared" si="42"/>
        <v>1.354499999999996E-2</v>
      </c>
      <c r="L494" s="45">
        <f t="shared" si="38"/>
        <v>-98234022.84409757</v>
      </c>
      <c r="M494" s="45">
        <f t="shared" si="39"/>
        <v>-1330579.8394232977</v>
      </c>
      <c r="O494" s="12" t="s">
        <v>56</v>
      </c>
      <c r="P494" s="3" t="s">
        <v>71</v>
      </c>
      <c r="Q494" s="3">
        <f t="shared" si="40"/>
        <v>1149</v>
      </c>
      <c r="R494" s="3" t="s">
        <v>71</v>
      </c>
      <c r="S494" s="2" t="s">
        <v>73</v>
      </c>
      <c r="T494" s="2" t="s">
        <v>71</v>
      </c>
      <c r="U494" s="15">
        <f t="shared" si="41"/>
        <v>-1330579.8394232977</v>
      </c>
    </row>
    <row r="495" spans="7:21" x14ac:dyDescent="0.3">
      <c r="G495" s="26">
        <v>1218</v>
      </c>
      <c r="H495" s="26">
        <v>-16.100000000000001</v>
      </c>
      <c r="I495" s="26">
        <v>23.2</v>
      </c>
      <c r="J495" s="29">
        <v>36</v>
      </c>
      <c r="K495" s="29">
        <f t="shared" si="42"/>
        <v>1.0800000000000027E-2</v>
      </c>
      <c r="L495" s="45">
        <f t="shared" si="38"/>
        <v>-98234022.84409757</v>
      </c>
      <c r="M495" s="45">
        <f t="shared" si="39"/>
        <v>-1060927.4467162564</v>
      </c>
      <c r="O495" s="12" t="s">
        <v>56</v>
      </c>
      <c r="P495" s="3" t="s">
        <v>71</v>
      </c>
      <c r="Q495" s="3">
        <f t="shared" si="40"/>
        <v>1218</v>
      </c>
      <c r="R495" s="3" t="s">
        <v>71</v>
      </c>
      <c r="S495" s="2" t="s">
        <v>73</v>
      </c>
      <c r="T495" s="2" t="s">
        <v>71</v>
      </c>
      <c r="U495" s="15">
        <f t="shared" si="41"/>
        <v>-1060927.4467162564</v>
      </c>
    </row>
    <row r="496" spans="7:21" x14ac:dyDescent="0.3">
      <c r="G496" s="26">
        <v>1219</v>
      </c>
      <c r="H496" s="26">
        <v>-16.100000000000001</v>
      </c>
      <c r="I496" s="26">
        <v>23.5</v>
      </c>
      <c r="J496" s="29">
        <v>36</v>
      </c>
      <c r="K496" s="29">
        <f t="shared" si="42"/>
        <v>1.0800000000000027E-2</v>
      </c>
      <c r="L496" s="45">
        <f t="shared" si="38"/>
        <v>-98234022.84409757</v>
      </c>
      <c r="M496" s="45">
        <f t="shared" si="39"/>
        <v>-1060927.4467162564</v>
      </c>
      <c r="O496" s="12" t="s">
        <v>56</v>
      </c>
      <c r="P496" s="3" t="s">
        <v>71</v>
      </c>
      <c r="Q496" s="3">
        <f t="shared" si="40"/>
        <v>1219</v>
      </c>
      <c r="R496" s="3" t="s">
        <v>71</v>
      </c>
      <c r="S496" s="2" t="s">
        <v>73</v>
      </c>
      <c r="T496" s="2" t="s">
        <v>71</v>
      </c>
      <c r="U496" s="15">
        <f t="shared" si="41"/>
        <v>-1060927.4467162564</v>
      </c>
    </row>
    <row r="497" spans="6:21" x14ac:dyDescent="0.3">
      <c r="G497" s="26">
        <v>1220</v>
      </c>
      <c r="H497" s="26">
        <v>-16.100000000000001</v>
      </c>
      <c r="I497" s="26">
        <v>23.8</v>
      </c>
      <c r="J497" s="29">
        <v>36</v>
      </c>
      <c r="K497" s="29">
        <f t="shared" si="42"/>
        <v>1.0800000000000027E-2</v>
      </c>
      <c r="L497" s="45">
        <f t="shared" si="38"/>
        <v>-98234022.84409757</v>
      </c>
      <c r="M497" s="45">
        <f t="shared" si="39"/>
        <v>-1060927.4467162564</v>
      </c>
      <c r="O497" s="12" t="s">
        <v>56</v>
      </c>
      <c r="P497" s="3" t="s">
        <v>71</v>
      </c>
      <c r="Q497" s="3">
        <f t="shared" si="40"/>
        <v>1220</v>
      </c>
      <c r="R497" s="3" t="s">
        <v>71</v>
      </c>
      <c r="S497" s="2" t="s">
        <v>73</v>
      </c>
      <c r="T497" s="2" t="s">
        <v>71</v>
      </c>
      <c r="U497" s="15">
        <f t="shared" si="41"/>
        <v>-1060927.4467162564</v>
      </c>
    </row>
    <row r="498" spans="6:21" x14ac:dyDescent="0.3">
      <c r="G498" s="26">
        <v>1217</v>
      </c>
      <c r="H498" s="26">
        <v>-16.100000000000001</v>
      </c>
      <c r="I498" s="26">
        <v>24.1</v>
      </c>
      <c r="J498" s="29">
        <v>36</v>
      </c>
      <c r="K498" s="29">
        <f t="shared" si="42"/>
        <v>0</v>
      </c>
      <c r="L498" s="45">
        <f t="shared" si="38"/>
        <v>-98234022.84409757</v>
      </c>
      <c r="M498" s="45">
        <f t="shared" si="39"/>
        <v>0</v>
      </c>
      <c r="O498" s="12" t="s">
        <v>56</v>
      </c>
      <c r="P498" s="3" t="s">
        <v>71</v>
      </c>
      <c r="Q498" s="3">
        <f t="shared" si="40"/>
        <v>1217</v>
      </c>
      <c r="R498" s="3" t="s">
        <v>71</v>
      </c>
      <c r="S498" s="2" t="s">
        <v>73</v>
      </c>
      <c r="T498" s="2" t="s">
        <v>71</v>
      </c>
      <c r="U498" s="15">
        <f t="shared" si="41"/>
        <v>0</v>
      </c>
    </row>
    <row r="499" spans="6:21" x14ac:dyDescent="0.3">
      <c r="G499" s="26">
        <v>4723</v>
      </c>
      <c r="H499" s="26">
        <v>16.100000000000001</v>
      </c>
      <c r="I499" s="26">
        <v>0</v>
      </c>
      <c r="J499" s="29">
        <v>36</v>
      </c>
      <c r="K499" s="29">
        <f t="shared" si="42"/>
        <v>0</v>
      </c>
      <c r="L499" s="45">
        <f t="shared" si="38"/>
        <v>98234022.84409757</v>
      </c>
      <c r="M499" s="45">
        <f t="shared" si="39"/>
        <v>0</v>
      </c>
      <c r="O499" s="12" t="s">
        <v>56</v>
      </c>
      <c r="P499" s="3" t="s">
        <v>71</v>
      </c>
      <c r="Q499" s="3">
        <f t="shared" si="40"/>
        <v>4723</v>
      </c>
      <c r="R499" s="3" t="s">
        <v>71</v>
      </c>
      <c r="S499" s="2" t="s">
        <v>73</v>
      </c>
      <c r="T499" s="2" t="s">
        <v>71</v>
      </c>
      <c r="U499" s="15">
        <f t="shared" si="41"/>
        <v>0</v>
      </c>
    </row>
    <row r="500" spans="6:21" x14ac:dyDescent="0.3">
      <c r="G500" s="26">
        <v>4749</v>
      </c>
      <c r="H500" s="26">
        <v>16.100000000000001</v>
      </c>
      <c r="I500" s="26">
        <v>0.433333333333</v>
      </c>
      <c r="J500" s="29">
        <v>36</v>
      </c>
      <c r="K500" s="29">
        <f t="shared" si="42"/>
        <v>1.5600000000006E-2</v>
      </c>
      <c r="L500" s="45">
        <f t="shared" si="38"/>
        <v>98234022.84409757</v>
      </c>
      <c r="M500" s="45">
        <f t="shared" si="39"/>
        <v>1532450.7563685114</v>
      </c>
      <c r="O500" s="12" t="s">
        <v>56</v>
      </c>
      <c r="P500" s="3" t="s">
        <v>71</v>
      </c>
      <c r="Q500" s="3">
        <f t="shared" si="40"/>
        <v>4749</v>
      </c>
      <c r="R500" s="3" t="s">
        <v>71</v>
      </c>
      <c r="S500" s="2" t="s">
        <v>73</v>
      </c>
      <c r="T500" s="2" t="s">
        <v>71</v>
      </c>
      <c r="U500" s="15">
        <f t="shared" si="41"/>
        <v>1532450.7563685114</v>
      </c>
    </row>
    <row r="501" spans="6:21" x14ac:dyDescent="0.3">
      <c r="F501" s="3"/>
      <c r="G501" s="26">
        <v>4750</v>
      </c>
      <c r="H501" s="26">
        <v>16.100000000000001</v>
      </c>
      <c r="I501" s="26">
        <v>0.86666666666699999</v>
      </c>
      <c r="J501" s="29">
        <v>36</v>
      </c>
      <c r="K501" s="29">
        <f t="shared" si="42"/>
        <v>1.5600000000006E-2</v>
      </c>
      <c r="L501" s="45">
        <f t="shared" si="38"/>
        <v>98234022.84409757</v>
      </c>
      <c r="M501" s="45">
        <f t="shared" si="39"/>
        <v>1532450.7563685114</v>
      </c>
      <c r="O501" s="12" t="s">
        <v>56</v>
      </c>
      <c r="P501" s="3" t="s">
        <v>71</v>
      </c>
      <c r="Q501" s="3">
        <f t="shared" si="40"/>
        <v>4750</v>
      </c>
      <c r="R501" s="3" t="s">
        <v>71</v>
      </c>
      <c r="S501" s="2" t="s">
        <v>73</v>
      </c>
      <c r="T501" s="2" t="s">
        <v>71</v>
      </c>
      <c r="U501" s="15">
        <f t="shared" si="41"/>
        <v>1532450.7563685114</v>
      </c>
    </row>
    <row r="502" spans="6:21" x14ac:dyDescent="0.3">
      <c r="G502" s="26">
        <v>4751</v>
      </c>
      <c r="H502" s="26">
        <v>16.100000000000001</v>
      </c>
      <c r="I502" s="26">
        <v>1.3</v>
      </c>
      <c r="J502" s="29">
        <v>36</v>
      </c>
      <c r="K502" s="29">
        <f t="shared" si="42"/>
        <v>1.5599999999934002E-2</v>
      </c>
      <c r="L502" s="45">
        <f t="shared" si="38"/>
        <v>98234022.84409757</v>
      </c>
      <c r="M502" s="45">
        <f t="shared" si="39"/>
        <v>1532450.7563614389</v>
      </c>
      <c r="O502" s="12" t="s">
        <v>56</v>
      </c>
      <c r="P502" s="3" t="s">
        <v>71</v>
      </c>
      <c r="Q502" s="3">
        <f t="shared" si="40"/>
        <v>4751</v>
      </c>
      <c r="R502" s="3" t="s">
        <v>71</v>
      </c>
      <c r="S502" s="2" t="s">
        <v>73</v>
      </c>
      <c r="T502" s="2" t="s">
        <v>71</v>
      </c>
      <c r="U502" s="15">
        <f t="shared" si="41"/>
        <v>1532450.7563614389</v>
      </c>
    </row>
    <row r="503" spans="6:21" x14ac:dyDescent="0.3">
      <c r="G503" s="26">
        <v>4752</v>
      </c>
      <c r="H503" s="26">
        <v>16.100000000000001</v>
      </c>
      <c r="I503" s="26">
        <v>1.7333333333300001</v>
      </c>
      <c r="J503" s="29">
        <v>36</v>
      </c>
      <c r="K503" s="29">
        <f t="shared" si="42"/>
        <v>1.5600000000059996E-2</v>
      </c>
      <c r="L503" s="45">
        <f t="shared" si="38"/>
        <v>98234022.84409757</v>
      </c>
      <c r="M503" s="45">
        <f t="shared" si="39"/>
        <v>1532450.7563738157</v>
      </c>
      <c r="O503" s="12" t="s">
        <v>56</v>
      </c>
      <c r="P503" s="3" t="s">
        <v>71</v>
      </c>
      <c r="Q503" s="3">
        <f t="shared" si="40"/>
        <v>4752</v>
      </c>
      <c r="R503" s="3" t="s">
        <v>71</v>
      </c>
      <c r="S503" s="2" t="s">
        <v>73</v>
      </c>
      <c r="T503" s="2" t="s">
        <v>71</v>
      </c>
      <c r="U503" s="15">
        <f t="shared" si="41"/>
        <v>1532450.7563738157</v>
      </c>
    </row>
    <row r="504" spans="6:21" x14ac:dyDescent="0.3">
      <c r="G504" s="26">
        <v>4753</v>
      </c>
      <c r="H504" s="26">
        <v>16.100000000000001</v>
      </c>
      <c r="I504" s="26">
        <v>2.1666666666699999</v>
      </c>
      <c r="J504" s="29">
        <v>36</v>
      </c>
      <c r="K504" s="29">
        <f t="shared" si="42"/>
        <v>1.560000000006E-2</v>
      </c>
      <c r="L504" s="45">
        <f t="shared" si="38"/>
        <v>98234022.84409757</v>
      </c>
      <c r="M504" s="45">
        <f t="shared" si="39"/>
        <v>1532450.7563738162</v>
      </c>
      <c r="O504" s="12" t="s">
        <v>56</v>
      </c>
      <c r="P504" s="3" t="s">
        <v>71</v>
      </c>
      <c r="Q504" s="3">
        <f t="shared" si="40"/>
        <v>4753</v>
      </c>
      <c r="R504" s="3" t="s">
        <v>71</v>
      </c>
      <c r="S504" s="2" t="s">
        <v>73</v>
      </c>
      <c r="T504" s="2" t="s">
        <v>71</v>
      </c>
      <c r="U504" s="15">
        <f t="shared" si="41"/>
        <v>1532450.7563738162</v>
      </c>
    </row>
    <row r="505" spans="6:21" x14ac:dyDescent="0.3">
      <c r="G505" s="26">
        <v>4739</v>
      </c>
      <c r="H505" s="26">
        <v>16.100000000000001</v>
      </c>
      <c r="I505" s="26">
        <v>2.6</v>
      </c>
      <c r="J505" s="29">
        <v>36</v>
      </c>
      <c r="K505" s="29">
        <f t="shared" si="42"/>
        <v>1.6304999999939999E-2</v>
      </c>
      <c r="L505" s="45">
        <f t="shared" si="38"/>
        <v>98234022.84409757</v>
      </c>
      <c r="M505" s="45">
        <f t="shared" si="39"/>
        <v>1601705.7424671168</v>
      </c>
      <c r="O505" s="12" t="s">
        <v>56</v>
      </c>
      <c r="P505" s="3" t="s">
        <v>71</v>
      </c>
      <c r="Q505" s="3">
        <f t="shared" si="40"/>
        <v>4739</v>
      </c>
      <c r="R505" s="3" t="s">
        <v>71</v>
      </c>
      <c r="S505" s="2" t="s">
        <v>73</v>
      </c>
      <c r="T505" s="2" t="s">
        <v>71</v>
      </c>
      <c r="U505" s="15">
        <f t="shared" si="41"/>
        <v>1601705.7424671168</v>
      </c>
    </row>
    <row r="506" spans="6:21" x14ac:dyDescent="0.3">
      <c r="G506" s="26">
        <v>5284</v>
      </c>
      <c r="H506" s="26">
        <v>16.100000000000001</v>
      </c>
      <c r="I506" s="26">
        <v>3.0724999999999998</v>
      </c>
      <c r="J506" s="29">
        <v>36</v>
      </c>
      <c r="K506" s="29">
        <f t="shared" si="42"/>
        <v>1.7009999999999997E-2</v>
      </c>
      <c r="L506" s="45">
        <f t="shared" si="38"/>
        <v>98234022.84409757</v>
      </c>
      <c r="M506" s="45">
        <f t="shared" si="39"/>
        <v>1670960.7285780993</v>
      </c>
      <c r="O506" s="12" t="s">
        <v>56</v>
      </c>
      <c r="P506" s="3" t="s">
        <v>71</v>
      </c>
      <c r="Q506" s="3">
        <f t="shared" si="40"/>
        <v>5284</v>
      </c>
      <c r="R506" s="3" t="s">
        <v>71</v>
      </c>
      <c r="S506" s="2" t="s">
        <v>73</v>
      </c>
      <c r="T506" s="2" t="s">
        <v>71</v>
      </c>
      <c r="U506" s="15">
        <f t="shared" si="41"/>
        <v>1670960.7285780993</v>
      </c>
    </row>
    <row r="507" spans="6:21" x14ac:dyDescent="0.3">
      <c r="G507" s="26">
        <v>5285</v>
      </c>
      <c r="H507" s="26">
        <v>16.100000000000001</v>
      </c>
      <c r="I507" s="26">
        <v>3.5449999999999999</v>
      </c>
      <c r="J507" s="29">
        <v>36</v>
      </c>
      <c r="K507" s="29">
        <f t="shared" si="42"/>
        <v>1.7010000000000004E-2</v>
      </c>
      <c r="L507" s="45">
        <f t="shared" si="38"/>
        <v>98234022.84409757</v>
      </c>
      <c r="M507" s="45">
        <f t="shared" si="39"/>
        <v>1670960.7285781</v>
      </c>
      <c r="O507" s="12" t="s">
        <v>56</v>
      </c>
      <c r="P507" s="3" t="s">
        <v>71</v>
      </c>
      <c r="Q507" s="3">
        <f t="shared" si="40"/>
        <v>5285</v>
      </c>
      <c r="R507" s="3" t="s">
        <v>71</v>
      </c>
      <c r="S507" s="2" t="s">
        <v>73</v>
      </c>
      <c r="T507" s="2" t="s">
        <v>71</v>
      </c>
      <c r="U507" s="15">
        <f t="shared" si="41"/>
        <v>1670960.7285781</v>
      </c>
    </row>
    <row r="508" spans="6:21" x14ac:dyDescent="0.3">
      <c r="G508" s="26">
        <v>5286</v>
      </c>
      <c r="H508" s="26">
        <v>16.100000000000001</v>
      </c>
      <c r="I508" s="26">
        <v>4.0175000000000001</v>
      </c>
      <c r="J508" s="29">
        <v>36</v>
      </c>
      <c r="K508" s="29">
        <f t="shared" si="42"/>
        <v>1.7010000000000004E-2</v>
      </c>
      <c r="L508" s="45">
        <f t="shared" si="38"/>
        <v>98234022.84409757</v>
      </c>
      <c r="M508" s="45">
        <f t="shared" si="39"/>
        <v>1670960.7285781</v>
      </c>
      <c r="O508" s="12" t="s">
        <v>56</v>
      </c>
      <c r="P508" s="3" t="s">
        <v>71</v>
      </c>
      <c r="Q508" s="3">
        <f t="shared" si="40"/>
        <v>5286</v>
      </c>
      <c r="R508" s="3" t="s">
        <v>71</v>
      </c>
      <c r="S508" s="2" t="s">
        <v>73</v>
      </c>
      <c r="T508" s="2" t="s">
        <v>71</v>
      </c>
      <c r="U508" s="15">
        <f t="shared" si="41"/>
        <v>1670960.7285781</v>
      </c>
    </row>
    <row r="509" spans="6:21" x14ac:dyDescent="0.3">
      <c r="G509" s="26">
        <v>5287</v>
      </c>
      <c r="H509" s="26">
        <v>16.100000000000001</v>
      </c>
      <c r="I509" s="26">
        <v>4.49</v>
      </c>
      <c r="J509" s="29">
        <v>36</v>
      </c>
      <c r="K509" s="29">
        <f t="shared" si="42"/>
        <v>1.7010000000000004E-2</v>
      </c>
      <c r="L509" s="45">
        <f t="shared" si="38"/>
        <v>98234022.84409757</v>
      </c>
      <c r="M509" s="45">
        <f t="shared" si="39"/>
        <v>1670960.7285781</v>
      </c>
      <c r="O509" s="12" t="s">
        <v>56</v>
      </c>
      <c r="P509" s="3" t="s">
        <v>71</v>
      </c>
      <c r="Q509" s="3">
        <f t="shared" si="40"/>
        <v>5287</v>
      </c>
      <c r="R509" s="3" t="s">
        <v>71</v>
      </c>
      <c r="S509" s="2" t="s">
        <v>73</v>
      </c>
      <c r="T509" s="2" t="s">
        <v>71</v>
      </c>
      <c r="U509" s="15">
        <f t="shared" si="41"/>
        <v>1670960.7285781</v>
      </c>
    </row>
    <row r="510" spans="6:21" x14ac:dyDescent="0.3">
      <c r="G510" s="26">
        <v>5288</v>
      </c>
      <c r="H510" s="26">
        <v>16.100000000000001</v>
      </c>
      <c r="I510" s="26">
        <v>4.9625000000000004</v>
      </c>
      <c r="J510" s="29">
        <v>36</v>
      </c>
      <c r="K510" s="29">
        <f t="shared" si="42"/>
        <v>1.700999999999999E-2</v>
      </c>
      <c r="L510" s="45">
        <f t="shared" si="38"/>
        <v>98234022.84409757</v>
      </c>
      <c r="M510" s="45">
        <f t="shared" si="39"/>
        <v>1670960.7285780988</v>
      </c>
      <c r="O510" s="12" t="s">
        <v>56</v>
      </c>
      <c r="P510" s="3" t="s">
        <v>71</v>
      </c>
      <c r="Q510" s="3">
        <f t="shared" si="40"/>
        <v>5288</v>
      </c>
      <c r="R510" s="3" t="s">
        <v>71</v>
      </c>
      <c r="S510" s="2" t="s">
        <v>73</v>
      </c>
      <c r="T510" s="2" t="s">
        <v>71</v>
      </c>
      <c r="U510" s="15">
        <f t="shared" si="41"/>
        <v>1670960.7285780988</v>
      </c>
    </row>
    <row r="511" spans="6:21" x14ac:dyDescent="0.3">
      <c r="G511" s="26">
        <v>5289</v>
      </c>
      <c r="H511" s="26">
        <v>16.100000000000001</v>
      </c>
      <c r="I511" s="26">
        <v>5.4349999999999996</v>
      </c>
      <c r="J511" s="29">
        <v>36</v>
      </c>
      <c r="K511" s="29">
        <f t="shared" si="42"/>
        <v>1.700999999999999E-2</v>
      </c>
      <c r="L511" s="45">
        <f t="shared" si="38"/>
        <v>98234022.84409757</v>
      </c>
      <c r="M511" s="45">
        <f t="shared" si="39"/>
        <v>1670960.7285780988</v>
      </c>
      <c r="O511" s="12" t="s">
        <v>56</v>
      </c>
      <c r="P511" s="3" t="s">
        <v>71</v>
      </c>
      <c r="Q511" s="3">
        <f t="shared" si="40"/>
        <v>5289</v>
      </c>
      <c r="R511" s="3" t="s">
        <v>71</v>
      </c>
      <c r="S511" s="2" t="s">
        <v>73</v>
      </c>
      <c r="T511" s="2" t="s">
        <v>71</v>
      </c>
      <c r="U511" s="15">
        <f t="shared" si="41"/>
        <v>1670960.7285780988</v>
      </c>
    </row>
    <row r="512" spans="6:21" x14ac:dyDescent="0.3">
      <c r="G512" s="26">
        <v>5290</v>
      </c>
      <c r="H512" s="26">
        <v>16.100000000000001</v>
      </c>
      <c r="I512" s="26">
        <v>5.9074999999999998</v>
      </c>
      <c r="J512" s="29">
        <v>36</v>
      </c>
      <c r="K512" s="29">
        <f t="shared" si="42"/>
        <v>1.7010000000000004E-2</v>
      </c>
      <c r="L512" s="45">
        <f t="shared" si="38"/>
        <v>98234022.84409757</v>
      </c>
      <c r="M512" s="45">
        <f t="shared" si="39"/>
        <v>1670960.7285781</v>
      </c>
      <c r="O512" s="12" t="s">
        <v>56</v>
      </c>
      <c r="P512" s="3" t="s">
        <v>71</v>
      </c>
      <c r="Q512" s="3">
        <f t="shared" si="40"/>
        <v>5290</v>
      </c>
      <c r="R512" s="3" t="s">
        <v>71</v>
      </c>
      <c r="S512" s="2" t="s">
        <v>73</v>
      </c>
      <c r="T512" s="2" t="s">
        <v>71</v>
      </c>
      <c r="U512" s="15">
        <f t="shared" si="41"/>
        <v>1670960.7285781</v>
      </c>
    </row>
    <row r="513" spans="7:21" x14ac:dyDescent="0.3">
      <c r="G513" s="26">
        <v>5291</v>
      </c>
      <c r="H513" s="26">
        <v>16.100000000000001</v>
      </c>
      <c r="I513" s="26">
        <v>6.38</v>
      </c>
      <c r="J513" s="29">
        <v>36</v>
      </c>
      <c r="K513" s="29">
        <f t="shared" si="42"/>
        <v>1.7010000000000004E-2</v>
      </c>
      <c r="L513" s="45">
        <f t="shared" si="38"/>
        <v>98234022.84409757</v>
      </c>
      <c r="M513" s="45">
        <f t="shared" si="39"/>
        <v>1670960.7285781</v>
      </c>
      <c r="O513" s="12" t="s">
        <v>56</v>
      </c>
      <c r="P513" s="3" t="s">
        <v>71</v>
      </c>
      <c r="Q513" s="3">
        <f t="shared" si="40"/>
        <v>5291</v>
      </c>
      <c r="R513" s="3" t="s">
        <v>71</v>
      </c>
      <c r="S513" s="2" t="s">
        <v>73</v>
      </c>
      <c r="T513" s="2" t="s">
        <v>71</v>
      </c>
      <c r="U513" s="15">
        <f t="shared" si="41"/>
        <v>1670960.7285781</v>
      </c>
    </row>
    <row r="514" spans="7:21" x14ac:dyDescent="0.3">
      <c r="G514" s="26">
        <v>5292</v>
      </c>
      <c r="H514" s="26">
        <v>16.100000000000001</v>
      </c>
      <c r="I514" s="26">
        <v>6.8525</v>
      </c>
      <c r="J514" s="29">
        <v>36</v>
      </c>
      <c r="K514" s="29">
        <f t="shared" si="42"/>
        <v>1.7010000000000004E-2</v>
      </c>
      <c r="L514" s="45">
        <f t="shared" si="38"/>
        <v>98234022.84409757</v>
      </c>
      <c r="M514" s="45">
        <f t="shared" si="39"/>
        <v>1670960.7285781</v>
      </c>
      <c r="O514" s="12" t="s">
        <v>56</v>
      </c>
      <c r="P514" s="3" t="s">
        <v>71</v>
      </c>
      <c r="Q514" s="3">
        <f t="shared" si="40"/>
        <v>5292</v>
      </c>
      <c r="R514" s="3" t="s">
        <v>71</v>
      </c>
      <c r="S514" s="2" t="s">
        <v>73</v>
      </c>
      <c r="T514" s="2" t="s">
        <v>71</v>
      </c>
      <c r="U514" s="15">
        <f t="shared" si="41"/>
        <v>1670960.7285781</v>
      </c>
    </row>
    <row r="515" spans="7:21" x14ac:dyDescent="0.3">
      <c r="G515" s="26">
        <v>5293</v>
      </c>
      <c r="H515" s="26">
        <v>16.100000000000001</v>
      </c>
      <c r="I515" s="26">
        <v>7.3250000000000002</v>
      </c>
      <c r="J515" s="29">
        <v>36</v>
      </c>
      <c r="K515" s="29">
        <f t="shared" si="42"/>
        <v>1.7010000000000004E-2</v>
      </c>
      <c r="L515" s="45">
        <f t="shared" si="38"/>
        <v>98234022.84409757</v>
      </c>
      <c r="M515" s="45">
        <f t="shared" si="39"/>
        <v>1670960.7285781</v>
      </c>
      <c r="O515" s="12" t="s">
        <v>56</v>
      </c>
      <c r="P515" s="3" t="s">
        <v>71</v>
      </c>
      <c r="Q515" s="3">
        <f t="shared" si="40"/>
        <v>5293</v>
      </c>
      <c r="R515" s="3" t="s">
        <v>71</v>
      </c>
      <c r="S515" s="2" t="s">
        <v>73</v>
      </c>
      <c r="T515" s="2" t="s">
        <v>71</v>
      </c>
      <c r="U515" s="15">
        <f t="shared" si="41"/>
        <v>1670960.7285781</v>
      </c>
    </row>
    <row r="516" spans="7:21" x14ac:dyDescent="0.3">
      <c r="G516" s="26">
        <v>5294</v>
      </c>
      <c r="H516" s="26">
        <v>16.100000000000001</v>
      </c>
      <c r="I516" s="26">
        <v>7.7975000000000003</v>
      </c>
      <c r="J516" s="29">
        <v>36</v>
      </c>
      <c r="K516" s="29">
        <f t="shared" si="42"/>
        <v>1.700999999999999E-2</v>
      </c>
      <c r="L516" s="45">
        <f t="shared" ref="L516:L579" si="43">$D$14*10^3/($C$19*10^-12)*($H516-$C$18)</f>
        <v>98234022.84409757</v>
      </c>
      <c r="M516" s="45">
        <f t="shared" ref="M516:M579" si="44">$K516*$L516</f>
        <v>1670960.7285780988</v>
      </c>
      <c r="O516" s="12" t="s">
        <v>56</v>
      </c>
      <c r="P516" s="3" t="s">
        <v>71</v>
      </c>
      <c r="Q516" s="3">
        <f t="shared" ref="Q516:Q579" si="45">$G516</f>
        <v>5294</v>
      </c>
      <c r="R516" s="3" t="s">
        <v>71</v>
      </c>
      <c r="S516" s="2" t="s">
        <v>73</v>
      </c>
      <c r="T516" s="2" t="s">
        <v>71</v>
      </c>
      <c r="U516" s="15">
        <f t="shared" ref="U516:U579" si="46">$M516</f>
        <v>1670960.7285780988</v>
      </c>
    </row>
    <row r="517" spans="7:21" x14ac:dyDescent="0.3">
      <c r="G517" s="26">
        <v>5295</v>
      </c>
      <c r="H517" s="26">
        <v>16.100000000000001</v>
      </c>
      <c r="I517" s="26">
        <v>8.27</v>
      </c>
      <c r="J517" s="29">
        <v>36</v>
      </c>
      <c r="K517" s="29">
        <f t="shared" si="42"/>
        <v>1.700999999999999E-2</v>
      </c>
      <c r="L517" s="45">
        <f t="shared" si="43"/>
        <v>98234022.84409757</v>
      </c>
      <c r="M517" s="45">
        <f t="shared" si="44"/>
        <v>1670960.7285780988</v>
      </c>
      <c r="O517" s="12" t="s">
        <v>56</v>
      </c>
      <c r="P517" s="3" t="s">
        <v>71</v>
      </c>
      <c r="Q517" s="3">
        <f t="shared" si="45"/>
        <v>5295</v>
      </c>
      <c r="R517" s="3" t="s">
        <v>71</v>
      </c>
      <c r="S517" s="2" t="s">
        <v>73</v>
      </c>
      <c r="T517" s="2" t="s">
        <v>71</v>
      </c>
      <c r="U517" s="15">
        <f t="shared" si="46"/>
        <v>1670960.7285780988</v>
      </c>
    </row>
    <row r="518" spans="7:21" x14ac:dyDescent="0.3">
      <c r="G518" s="26">
        <v>5296</v>
      </c>
      <c r="H518" s="26">
        <v>16.100000000000001</v>
      </c>
      <c r="I518" s="26">
        <v>8.7424999999999997</v>
      </c>
      <c r="J518" s="29">
        <v>36</v>
      </c>
      <c r="K518" s="29">
        <f t="shared" si="42"/>
        <v>1.7010000000000004E-2</v>
      </c>
      <c r="L518" s="45">
        <f t="shared" si="43"/>
        <v>98234022.84409757</v>
      </c>
      <c r="M518" s="45">
        <f t="shared" si="44"/>
        <v>1670960.7285781</v>
      </c>
      <c r="O518" s="12" t="s">
        <v>56</v>
      </c>
      <c r="P518" s="3" t="s">
        <v>71</v>
      </c>
      <c r="Q518" s="3">
        <f t="shared" si="45"/>
        <v>5296</v>
      </c>
      <c r="R518" s="3" t="s">
        <v>71</v>
      </c>
      <c r="S518" s="2" t="s">
        <v>73</v>
      </c>
      <c r="T518" s="2" t="s">
        <v>71</v>
      </c>
      <c r="U518" s="15">
        <f t="shared" si="46"/>
        <v>1670960.7285781</v>
      </c>
    </row>
    <row r="519" spans="7:21" x14ac:dyDescent="0.3">
      <c r="G519" s="26">
        <v>5297</v>
      </c>
      <c r="H519" s="26">
        <v>16.100000000000001</v>
      </c>
      <c r="I519" s="26">
        <v>9.2149999999999999</v>
      </c>
      <c r="J519" s="29">
        <v>36</v>
      </c>
      <c r="K519" s="29">
        <f t="shared" si="42"/>
        <v>1.7010000000000004E-2</v>
      </c>
      <c r="L519" s="45">
        <f t="shared" si="43"/>
        <v>98234022.84409757</v>
      </c>
      <c r="M519" s="45">
        <f t="shared" si="44"/>
        <v>1670960.7285781</v>
      </c>
      <c r="O519" s="12" t="s">
        <v>56</v>
      </c>
      <c r="P519" s="3" t="s">
        <v>71</v>
      </c>
      <c r="Q519" s="3">
        <f t="shared" si="45"/>
        <v>5297</v>
      </c>
      <c r="R519" s="3" t="s">
        <v>71</v>
      </c>
      <c r="S519" s="2" t="s">
        <v>73</v>
      </c>
      <c r="T519" s="2" t="s">
        <v>71</v>
      </c>
      <c r="U519" s="15">
        <f t="shared" si="46"/>
        <v>1670960.7285781</v>
      </c>
    </row>
    <row r="520" spans="7:21" x14ac:dyDescent="0.3">
      <c r="G520" s="26">
        <v>5298</v>
      </c>
      <c r="H520" s="26">
        <v>16.100000000000001</v>
      </c>
      <c r="I520" s="26">
        <v>9.6875</v>
      </c>
      <c r="J520" s="29">
        <v>36</v>
      </c>
      <c r="K520" s="29">
        <f t="shared" ref="K520:K583" si="47">IF(AND(I520&gt;I519,I521&gt;I520),(I521-I519)/2*J520*10^-3,0)</f>
        <v>1.7010000000000004E-2</v>
      </c>
      <c r="L520" s="45">
        <f t="shared" si="43"/>
        <v>98234022.84409757</v>
      </c>
      <c r="M520" s="45">
        <f t="shared" si="44"/>
        <v>1670960.7285781</v>
      </c>
      <c r="O520" s="12" t="s">
        <v>56</v>
      </c>
      <c r="P520" s="3" t="s">
        <v>71</v>
      </c>
      <c r="Q520" s="3">
        <f t="shared" si="45"/>
        <v>5298</v>
      </c>
      <c r="R520" s="3" t="s">
        <v>71</v>
      </c>
      <c r="S520" s="2" t="s">
        <v>73</v>
      </c>
      <c r="T520" s="2" t="s">
        <v>71</v>
      </c>
      <c r="U520" s="15">
        <f t="shared" si="46"/>
        <v>1670960.7285781</v>
      </c>
    </row>
    <row r="521" spans="7:21" x14ac:dyDescent="0.3">
      <c r="G521" s="26">
        <v>5299</v>
      </c>
      <c r="H521" s="26">
        <v>16.100000000000001</v>
      </c>
      <c r="I521" s="26">
        <v>10.16</v>
      </c>
      <c r="J521" s="29">
        <v>36</v>
      </c>
      <c r="K521" s="29">
        <f t="shared" si="47"/>
        <v>1.7010000000000004E-2</v>
      </c>
      <c r="L521" s="45">
        <f t="shared" si="43"/>
        <v>98234022.84409757</v>
      </c>
      <c r="M521" s="45">
        <f t="shared" si="44"/>
        <v>1670960.7285781</v>
      </c>
      <c r="O521" s="12" t="s">
        <v>56</v>
      </c>
      <c r="P521" s="3" t="s">
        <v>71</v>
      </c>
      <c r="Q521" s="3">
        <f t="shared" si="45"/>
        <v>5299</v>
      </c>
      <c r="R521" s="3" t="s">
        <v>71</v>
      </c>
      <c r="S521" s="2" t="s">
        <v>73</v>
      </c>
      <c r="T521" s="2" t="s">
        <v>71</v>
      </c>
      <c r="U521" s="15">
        <f t="shared" si="46"/>
        <v>1670960.7285781</v>
      </c>
    </row>
    <row r="522" spans="7:21" x14ac:dyDescent="0.3">
      <c r="G522" s="26">
        <v>5300</v>
      </c>
      <c r="H522" s="26">
        <v>16.100000000000001</v>
      </c>
      <c r="I522" s="26">
        <v>10.6325</v>
      </c>
      <c r="J522" s="29">
        <v>36</v>
      </c>
      <c r="K522" s="29">
        <f t="shared" si="47"/>
        <v>1.7010000000000004E-2</v>
      </c>
      <c r="L522" s="45">
        <f t="shared" si="43"/>
        <v>98234022.84409757</v>
      </c>
      <c r="M522" s="45">
        <f t="shared" si="44"/>
        <v>1670960.7285781</v>
      </c>
      <c r="O522" s="12" t="s">
        <v>56</v>
      </c>
      <c r="P522" s="3" t="s">
        <v>71</v>
      </c>
      <c r="Q522" s="3">
        <f t="shared" si="45"/>
        <v>5300</v>
      </c>
      <c r="R522" s="3" t="s">
        <v>71</v>
      </c>
      <c r="S522" s="2" t="s">
        <v>73</v>
      </c>
      <c r="T522" s="2" t="s">
        <v>71</v>
      </c>
      <c r="U522" s="15">
        <f t="shared" si="46"/>
        <v>1670960.7285781</v>
      </c>
    </row>
    <row r="523" spans="7:21" x14ac:dyDescent="0.3">
      <c r="G523" s="26">
        <v>5301</v>
      </c>
      <c r="H523" s="26">
        <v>16.100000000000001</v>
      </c>
      <c r="I523" s="26">
        <v>11.105</v>
      </c>
      <c r="J523" s="29">
        <v>36</v>
      </c>
      <c r="K523" s="29">
        <f t="shared" si="47"/>
        <v>1.7010000000000004E-2</v>
      </c>
      <c r="L523" s="45">
        <f t="shared" si="43"/>
        <v>98234022.84409757</v>
      </c>
      <c r="M523" s="45">
        <f t="shared" si="44"/>
        <v>1670960.7285781</v>
      </c>
      <c r="O523" s="12" t="s">
        <v>56</v>
      </c>
      <c r="P523" s="3" t="s">
        <v>71</v>
      </c>
      <c r="Q523" s="3">
        <f t="shared" si="45"/>
        <v>5301</v>
      </c>
      <c r="R523" s="3" t="s">
        <v>71</v>
      </c>
      <c r="S523" s="2" t="s">
        <v>73</v>
      </c>
      <c r="T523" s="2" t="s">
        <v>71</v>
      </c>
      <c r="U523" s="15">
        <f t="shared" si="46"/>
        <v>1670960.7285781</v>
      </c>
    </row>
    <row r="524" spans="7:21" x14ac:dyDescent="0.3">
      <c r="G524" s="26">
        <v>5302</v>
      </c>
      <c r="H524" s="26">
        <v>16.100000000000001</v>
      </c>
      <c r="I524" s="26">
        <v>11.577500000000001</v>
      </c>
      <c r="J524" s="29">
        <v>36</v>
      </c>
      <c r="K524" s="29">
        <f t="shared" si="47"/>
        <v>1.7010000000000004E-2</v>
      </c>
      <c r="L524" s="45">
        <f t="shared" si="43"/>
        <v>98234022.84409757</v>
      </c>
      <c r="M524" s="45">
        <f t="shared" si="44"/>
        <v>1670960.7285781</v>
      </c>
      <c r="O524" s="12" t="s">
        <v>56</v>
      </c>
      <c r="P524" s="3" t="s">
        <v>71</v>
      </c>
      <c r="Q524" s="3">
        <f t="shared" si="45"/>
        <v>5302</v>
      </c>
      <c r="R524" s="3" t="s">
        <v>71</v>
      </c>
      <c r="S524" s="2" t="s">
        <v>73</v>
      </c>
      <c r="T524" s="2" t="s">
        <v>71</v>
      </c>
      <c r="U524" s="15">
        <f t="shared" si="46"/>
        <v>1670960.7285781</v>
      </c>
    </row>
    <row r="525" spans="7:21" x14ac:dyDescent="0.3">
      <c r="G525" s="26">
        <v>5274</v>
      </c>
      <c r="H525" s="26">
        <v>16.100000000000001</v>
      </c>
      <c r="I525" s="26">
        <v>12.05</v>
      </c>
      <c r="J525" s="29">
        <v>36</v>
      </c>
      <c r="K525" s="29">
        <f t="shared" si="47"/>
        <v>1.663874999999999E-2</v>
      </c>
      <c r="L525" s="45">
        <f t="shared" si="43"/>
        <v>98234022.84409757</v>
      </c>
      <c r="M525" s="45">
        <f t="shared" si="44"/>
        <v>1634491.3475972274</v>
      </c>
      <c r="O525" s="12" t="s">
        <v>56</v>
      </c>
      <c r="P525" s="3" t="s">
        <v>71</v>
      </c>
      <c r="Q525" s="3">
        <f t="shared" si="45"/>
        <v>5274</v>
      </c>
      <c r="R525" s="3" t="s">
        <v>71</v>
      </c>
      <c r="S525" s="2" t="s">
        <v>73</v>
      </c>
      <c r="T525" s="2" t="s">
        <v>71</v>
      </c>
      <c r="U525" s="15">
        <f t="shared" si="46"/>
        <v>1634491.3475972274</v>
      </c>
    </row>
    <row r="526" spans="7:21" x14ac:dyDescent="0.3">
      <c r="G526" s="26">
        <v>5450</v>
      </c>
      <c r="H526" s="26">
        <v>16.100000000000001</v>
      </c>
      <c r="I526" s="26">
        <v>12.501875</v>
      </c>
      <c r="J526" s="29">
        <v>36</v>
      </c>
      <c r="K526" s="29">
        <f t="shared" si="47"/>
        <v>1.6267499999999976E-2</v>
      </c>
      <c r="L526" s="45">
        <f t="shared" si="43"/>
        <v>98234022.84409757</v>
      </c>
      <c r="M526" s="45">
        <f t="shared" si="44"/>
        <v>1598021.9666163549</v>
      </c>
      <c r="O526" s="12" t="s">
        <v>56</v>
      </c>
      <c r="P526" s="3" t="s">
        <v>71</v>
      </c>
      <c r="Q526" s="3">
        <f t="shared" si="45"/>
        <v>5450</v>
      </c>
      <c r="R526" s="3" t="s">
        <v>71</v>
      </c>
      <c r="S526" s="2" t="s">
        <v>73</v>
      </c>
      <c r="T526" s="2" t="s">
        <v>71</v>
      </c>
      <c r="U526" s="15">
        <f t="shared" si="46"/>
        <v>1598021.9666163549</v>
      </c>
    </row>
    <row r="527" spans="7:21" x14ac:dyDescent="0.3">
      <c r="G527" s="26">
        <v>5451</v>
      </c>
      <c r="H527" s="26">
        <v>16.100000000000001</v>
      </c>
      <c r="I527" s="26">
        <v>12.953749999999999</v>
      </c>
      <c r="J527" s="29">
        <v>36</v>
      </c>
      <c r="K527" s="29">
        <f t="shared" si="47"/>
        <v>1.6267500000000008E-2</v>
      </c>
      <c r="L527" s="45">
        <f t="shared" si="43"/>
        <v>98234022.84409757</v>
      </c>
      <c r="M527" s="45">
        <f t="shared" si="44"/>
        <v>1598021.9666163579</v>
      </c>
      <c r="O527" s="12" t="s">
        <v>56</v>
      </c>
      <c r="P527" s="3" t="s">
        <v>71</v>
      </c>
      <c r="Q527" s="3">
        <f t="shared" si="45"/>
        <v>5451</v>
      </c>
      <c r="R527" s="3" t="s">
        <v>71</v>
      </c>
      <c r="S527" s="2" t="s">
        <v>73</v>
      </c>
      <c r="T527" s="2" t="s">
        <v>71</v>
      </c>
      <c r="U527" s="15">
        <f t="shared" si="46"/>
        <v>1598021.9666163579</v>
      </c>
    </row>
    <row r="528" spans="7:21" x14ac:dyDescent="0.3">
      <c r="G528" s="26">
        <v>5452</v>
      </c>
      <c r="H528" s="26">
        <v>16.100000000000001</v>
      </c>
      <c r="I528" s="26">
        <v>13.405625000000001</v>
      </c>
      <c r="J528" s="29">
        <v>36</v>
      </c>
      <c r="K528" s="29">
        <f t="shared" si="47"/>
        <v>1.6267500000000008E-2</v>
      </c>
      <c r="L528" s="45">
        <f t="shared" si="43"/>
        <v>98234022.84409757</v>
      </c>
      <c r="M528" s="45">
        <f t="shared" si="44"/>
        <v>1598021.9666163579</v>
      </c>
      <c r="O528" s="12" t="s">
        <v>56</v>
      </c>
      <c r="P528" s="3" t="s">
        <v>71</v>
      </c>
      <c r="Q528" s="3">
        <f t="shared" si="45"/>
        <v>5452</v>
      </c>
      <c r="R528" s="3" t="s">
        <v>71</v>
      </c>
      <c r="S528" s="2" t="s">
        <v>73</v>
      </c>
      <c r="T528" s="2" t="s">
        <v>71</v>
      </c>
      <c r="U528" s="15">
        <f t="shared" si="46"/>
        <v>1598021.9666163579</v>
      </c>
    </row>
    <row r="529" spans="7:21" x14ac:dyDescent="0.3">
      <c r="G529" s="26">
        <v>5453</v>
      </c>
      <c r="H529" s="26">
        <v>16.100000000000001</v>
      </c>
      <c r="I529" s="26">
        <v>13.8575</v>
      </c>
      <c r="J529" s="29">
        <v>36</v>
      </c>
      <c r="K529" s="29">
        <f t="shared" si="47"/>
        <v>1.6267499999999976E-2</v>
      </c>
      <c r="L529" s="45">
        <f t="shared" si="43"/>
        <v>98234022.84409757</v>
      </c>
      <c r="M529" s="45">
        <f t="shared" si="44"/>
        <v>1598021.9666163549</v>
      </c>
      <c r="O529" s="12" t="s">
        <v>56</v>
      </c>
      <c r="P529" s="3" t="s">
        <v>71</v>
      </c>
      <c r="Q529" s="3">
        <f t="shared" si="45"/>
        <v>5453</v>
      </c>
      <c r="R529" s="3" t="s">
        <v>71</v>
      </c>
      <c r="S529" s="2" t="s">
        <v>73</v>
      </c>
      <c r="T529" s="2" t="s">
        <v>71</v>
      </c>
      <c r="U529" s="15">
        <f t="shared" si="46"/>
        <v>1598021.9666163549</v>
      </c>
    </row>
    <row r="530" spans="7:21" x14ac:dyDescent="0.3">
      <c r="G530" s="26">
        <v>5454</v>
      </c>
      <c r="H530" s="26">
        <v>16.100000000000001</v>
      </c>
      <c r="I530" s="26">
        <v>14.309374999999999</v>
      </c>
      <c r="J530" s="29">
        <v>36</v>
      </c>
      <c r="K530" s="29">
        <f t="shared" si="47"/>
        <v>1.6267500000000008E-2</v>
      </c>
      <c r="L530" s="45">
        <f t="shared" si="43"/>
        <v>98234022.84409757</v>
      </c>
      <c r="M530" s="45">
        <f t="shared" si="44"/>
        <v>1598021.9666163579</v>
      </c>
      <c r="O530" s="12" t="s">
        <v>56</v>
      </c>
      <c r="P530" s="3" t="s">
        <v>71</v>
      </c>
      <c r="Q530" s="3">
        <f t="shared" si="45"/>
        <v>5454</v>
      </c>
      <c r="R530" s="3" t="s">
        <v>71</v>
      </c>
      <c r="S530" s="2" t="s">
        <v>73</v>
      </c>
      <c r="T530" s="2" t="s">
        <v>71</v>
      </c>
      <c r="U530" s="15">
        <f t="shared" si="46"/>
        <v>1598021.9666163579</v>
      </c>
    </row>
    <row r="531" spans="7:21" x14ac:dyDescent="0.3">
      <c r="G531" s="26">
        <v>5455</v>
      </c>
      <c r="H531" s="26">
        <v>16.100000000000001</v>
      </c>
      <c r="I531" s="26">
        <v>14.76125</v>
      </c>
      <c r="J531" s="29">
        <v>36</v>
      </c>
      <c r="K531" s="29">
        <f t="shared" si="47"/>
        <v>1.6267500000000008E-2</v>
      </c>
      <c r="L531" s="45">
        <f t="shared" si="43"/>
        <v>98234022.84409757</v>
      </c>
      <c r="M531" s="45">
        <f t="shared" si="44"/>
        <v>1598021.9666163579</v>
      </c>
      <c r="O531" s="12" t="s">
        <v>56</v>
      </c>
      <c r="P531" s="3" t="s">
        <v>71</v>
      </c>
      <c r="Q531" s="3">
        <f t="shared" si="45"/>
        <v>5455</v>
      </c>
      <c r="R531" s="3" t="s">
        <v>71</v>
      </c>
      <c r="S531" s="2" t="s">
        <v>73</v>
      </c>
      <c r="T531" s="2" t="s">
        <v>71</v>
      </c>
      <c r="U531" s="15">
        <f t="shared" si="46"/>
        <v>1598021.9666163579</v>
      </c>
    </row>
    <row r="532" spans="7:21" x14ac:dyDescent="0.3">
      <c r="G532" s="26">
        <v>5456</v>
      </c>
      <c r="H532" s="26">
        <v>16.100000000000001</v>
      </c>
      <c r="I532" s="26">
        <v>15.213125</v>
      </c>
      <c r="J532" s="29">
        <v>36</v>
      </c>
      <c r="K532" s="29">
        <f t="shared" si="47"/>
        <v>1.6267499999999976E-2</v>
      </c>
      <c r="L532" s="45">
        <f t="shared" si="43"/>
        <v>98234022.84409757</v>
      </c>
      <c r="M532" s="45">
        <f t="shared" si="44"/>
        <v>1598021.9666163549</v>
      </c>
      <c r="O532" s="12" t="s">
        <v>56</v>
      </c>
      <c r="P532" s="3" t="s">
        <v>71</v>
      </c>
      <c r="Q532" s="3">
        <f t="shared" si="45"/>
        <v>5456</v>
      </c>
      <c r="R532" s="3" t="s">
        <v>71</v>
      </c>
      <c r="S532" s="2" t="s">
        <v>73</v>
      </c>
      <c r="T532" s="2" t="s">
        <v>71</v>
      </c>
      <c r="U532" s="15">
        <f t="shared" si="46"/>
        <v>1598021.9666163549</v>
      </c>
    </row>
    <row r="533" spans="7:21" x14ac:dyDescent="0.3">
      <c r="G533" s="26">
        <v>5457</v>
      </c>
      <c r="H533" s="26">
        <v>16.100000000000001</v>
      </c>
      <c r="I533" s="26">
        <v>15.664999999999999</v>
      </c>
      <c r="J533" s="29">
        <v>36</v>
      </c>
      <c r="K533" s="29">
        <f t="shared" si="47"/>
        <v>1.6267500000000008E-2</v>
      </c>
      <c r="L533" s="45">
        <f t="shared" si="43"/>
        <v>98234022.84409757</v>
      </c>
      <c r="M533" s="45">
        <f t="shared" si="44"/>
        <v>1598021.9666163579</v>
      </c>
      <c r="O533" s="12" t="s">
        <v>56</v>
      </c>
      <c r="P533" s="3" t="s">
        <v>71</v>
      </c>
      <c r="Q533" s="3">
        <f t="shared" si="45"/>
        <v>5457</v>
      </c>
      <c r="R533" s="3" t="s">
        <v>71</v>
      </c>
      <c r="S533" s="2" t="s">
        <v>73</v>
      </c>
      <c r="T533" s="2" t="s">
        <v>71</v>
      </c>
      <c r="U533" s="15">
        <f t="shared" si="46"/>
        <v>1598021.9666163579</v>
      </c>
    </row>
    <row r="534" spans="7:21" x14ac:dyDescent="0.3">
      <c r="G534" s="26">
        <v>5458</v>
      </c>
      <c r="H534" s="26">
        <v>16.100000000000001</v>
      </c>
      <c r="I534" s="26">
        <v>16.116875</v>
      </c>
      <c r="J534" s="29">
        <v>36</v>
      </c>
      <c r="K534" s="29">
        <f t="shared" si="47"/>
        <v>1.6267500000000042E-2</v>
      </c>
      <c r="L534" s="45">
        <f t="shared" si="43"/>
        <v>98234022.84409757</v>
      </c>
      <c r="M534" s="45">
        <f t="shared" si="44"/>
        <v>1598021.9666163614</v>
      </c>
      <c r="O534" s="12" t="s">
        <v>56</v>
      </c>
      <c r="P534" s="3" t="s">
        <v>71</v>
      </c>
      <c r="Q534" s="3">
        <f t="shared" si="45"/>
        <v>5458</v>
      </c>
      <c r="R534" s="3" t="s">
        <v>71</v>
      </c>
      <c r="S534" s="2" t="s">
        <v>73</v>
      </c>
      <c r="T534" s="2" t="s">
        <v>71</v>
      </c>
      <c r="U534" s="15">
        <f t="shared" si="46"/>
        <v>1598021.9666163614</v>
      </c>
    </row>
    <row r="535" spans="7:21" x14ac:dyDescent="0.3">
      <c r="G535" s="26">
        <v>5459</v>
      </c>
      <c r="H535" s="26">
        <v>16.100000000000001</v>
      </c>
      <c r="I535" s="26">
        <v>16.568750000000001</v>
      </c>
      <c r="J535" s="29">
        <v>36</v>
      </c>
      <c r="K535" s="29">
        <f t="shared" si="47"/>
        <v>1.6267499999999976E-2</v>
      </c>
      <c r="L535" s="45">
        <f t="shared" si="43"/>
        <v>98234022.84409757</v>
      </c>
      <c r="M535" s="45">
        <f t="shared" si="44"/>
        <v>1598021.9666163549</v>
      </c>
      <c r="O535" s="12" t="s">
        <v>56</v>
      </c>
      <c r="P535" s="3" t="s">
        <v>71</v>
      </c>
      <c r="Q535" s="3">
        <f t="shared" si="45"/>
        <v>5459</v>
      </c>
      <c r="R535" s="3" t="s">
        <v>71</v>
      </c>
      <c r="S535" s="2" t="s">
        <v>73</v>
      </c>
      <c r="T535" s="2" t="s">
        <v>71</v>
      </c>
      <c r="U535" s="15">
        <f t="shared" si="46"/>
        <v>1598021.9666163549</v>
      </c>
    </row>
    <row r="536" spans="7:21" x14ac:dyDescent="0.3">
      <c r="G536" s="26">
        <v>5460</v>
      </c>
      <c r="H536" s="26">
        <v>16.100000000000001</v>
      </c>
      <c r="I536" s="26">
        <v>17.020624999999999</v>
      </c>
      <c r="J536" s="29">
        <v>36</v>
      </c>
      <c r="K536" s="29">
        <f t="shared" si="47"/>
        <v>1.6267499999999976E-2</v>
      </c>
      <c r="L536" s="45">
        <f t="shared" si="43"/>
        <v>98234022.84409757</v>
      </c>
      <c r="M536" s="45">
        <f t="shared" si="44"/>
        <v>1598021.9666163549</v>
      </c>
      <c r="O536" s="12" t="s">
        <v>56</v>
      </c>
      <c r="P536" s="3" t="s">
        <v>71</v>
      </c>
      <c r="Q536" s="3">
        <f t="shared" si="45"/>
        <v>5460</v>
      </c>
      <c r="R536" s="3" t="s">
        <v>71</v>
      </c>
      <c r="S536" s="2" t="s">
        <v>73</v>
      </c>
      <c r="T536" s="2" t="s">
        <v>71</v>
      </c>
      <c r="U536" s="15">
        <f t="shared" si="46"/>
        <v>1598021.9666163549</v>
      </c>
    </row>
    <row r="537" spans="7:21" x14ac:dyDescent="0.3">
      <c r="G537" s="26">
        <v>5461</v>
      </c>
      <c r="H537" s="26">
        <v>16.100000000000001</v>
      </c>
      <c r="I537" s="26">
        <v>17.4725</v>
      </c>
      <c r="J537" s="29">
        <v>36</v>
      </c>
      <c r="K537" s="29">
        <f t="shared" si="47"/>
        <v>1.6267500000000042E-2</v>
      </c>
      <c r="L537" s="45">
        <f t="shared" si="43"/>
        <v>98234022.84409757</v>
      </c>
      <c r="M537" s="45">
        <f t="shared" si="44"/>
        <v>1598021.9666163614</v>
      </c>
      <c r="O537" s="12" t="s">
        <v>56</v>
      </c>
      <c r="P537" s="3" t="s">
        <v>71</v>
      </c>
      <c r="Q537" s="3">
        <f t="shared" si="45"/>
        <v>5461</v>
      </c>
      <c r="R537" s="3" t="s">
        <v>71</v>
      </c>
      <c r="S537" s="2" t="s">
        <v>73</v>
      </c>
      <c r="T537" s="2" t="s">
        <v>71</v>
      </c>
      <c r="U537" s="15">
        <f t="shared" si="46"/>
        <v>1598021.9666163614</v>
      </c>
    </row>
    <row r="538" spans="7:21" x14ac:dyDescent="0.3">
      <c r="G538" s="26">
        <v>5462</v>
      </c>
      <c r="H538" s="26">
        <v>16.100000000000001</v>
      </c>
      <c r="I538" s="26">
        <v>17.924375000000001</v>
      </c>
      <c r="J538" s="29">
        <v>36</v>
      </c>
      <c r="K538" s="29">
        <f t="shared" si="47"/>
        <v>1.6267499999999976E-2</v>
      </c>
      <c r="L538" s="45">
        <f t="shared" si="43"/>
        <v>98234022.84409757</v>
      </c>
      <c r="M538" s="45">
        <f t="shared" si="44"/>
        <v>1598021.9666163549</v>
      </c>
      <c r="O538" s="12" t="s">
        <v>56</v>
      </c>
      <c r="P538" s="3" t="s">
        <v>71</v>
      </c>
      <c r="Q538" s="3">
        <f t="shared" si="45"/>
        <v>5462</v>
      </c>
      <c r="R538" s="3" t="s">
        <v>71</v>
      </c>
      <c r="S538" s="2" t="s">
        <v>73</v>
      </c>
      <c r="T538" s="2" t="s">
        <v>71</v>
      </c>
      <c r="U538" s="15">
        <f t="shared" si="46"/>
        <v>1598021.9666163549</v>
      </c>
    </row>
    <row r="539" spans="7:21" x14ac:dyDescent="0.3">
      <c r="G539" s="26">
        <v>5463</v>
      </c>
      <c r="H539" s="26">
        <v>16.100000000000001</v>
      </c>
      <c r="I539" s="26">
        <v>18.376249999999999</v>
      </c>
      <c r="J539" s="29">
        <v>36</v>
      </c>
      <c r="K539" s="29">
        <f t="shared" si="47"/>
        <v>1.6267499999999976E-2</v>
      </c>
      <c r="L539" s="45">
        <f t="shared" si="43"/>
        <v>98234022.84409757</v>
      </c>
      <c r="M539" s="45">
        <f t="shared" si="44"/>
        <v>1598021.9666163549</v>
      </c>
      <c r="O539" s="12" t="s">
        <v>56</v>
      </c>
      <c r="P539" s="3" t="s">
        <v>71</v>
      </c>
      <c r="Q539" s="3">
        <f t="shared" si="45"/>
        <v>5463</v>
      </c>
      <c r="R539" s="3" t="s">
        <v>71</v>
      </c>
      <c r="S539" s="2" t="s">
        <v>73</v>
      </c>
      <c r="T539" s="2" t="s">
        <v>71</v>
      </c>
      <c r="U539" s="15">
        <f t="shared" si="46"/>
        <v>1598021.9666163549</v>
      </c>
    </row>
    <row r="540" spans="7:21" x14ac:dyDescent="0.3">
      <c r="G540" s="26">
        <v>5464</v>
      </c>
      <c r="H540" s="26">
        <v>16.100000000000001</v>
      </c>
      <c r="I540" s="26">
        <v>18.828125</v>
      </c>
      <c r="J540" s="29">
        <v>36</v>
      </c>
      <c r="K540" s="29">
        <f t="shared" si="47"/>
        <v>1.6267500000000042E-2</v>
      </c>
      <c r="L540" s="45">
        <f t="shared" si="43"/>
        <v>98234022.84409757</v>
      </c>
      <c r="M540" s="45">
        <f t="shared" si="44"/>
        <v>1598021.9666163614</v>
      </c>
      <c r="O540" s="12" t="s">
        <v>56</v>
      </c>
      <c r="P540" s="3" t="s">
        <v>71</v>
      </c>
      <c r="Q540" s="3">
        <f t="shared" si="45"/>
        <v>5464</v>
      </c>
      <c r="R540" s="3" t="s">
        <v>71</v>
      </c>
      <c r="S540" s="2" t="s">
        <v>73</v>
      </c>
      <c r="T540" s="2" t="s">
        <v>71</v>
      </c>
      <c r="U540" s="15">
        <f t="shared" si="46"/>
        <v>1598021.9666163614</v>
      </c>
    </row>
    <row r="541" spans="7:21" x14ac:dyDescent="0.3">
      <c r="G541" s="26">
        <v>5440</v>
      </c>
      <c r="H541" s="26">
        <v>16.100000000000001</v>
      </c>
      <c r="I541" s="26">
        <v>19.28</v>
      </c>
      <c r="J541" s="29">
        <v>36</v>
      </c>
      <c r="K541" s="29">
        <f t="shared" si="47"/>
        <v>1.6278750000000029E-2</v>
      </c>
      <c r="L541" s="45">
        <f t="shared" si="43"/>
        <v>98234022.84409757</v>
      </c>
      <c r="M541" s="45">
        <f t="shared" si="44"/>
        <v>1599127.0993733562</v>
      </c>
      <c r="O541" s="12" t="s">
        <v>56</v>
      </c>
      <c r="P541" s="3" t="s">
        <v>71</v>
      </c>
      <c r="Q541" s="3">
        <f t="shared" si="45"/>
        <v>5440</v>
      </c>
      <c r="R541" s="3" t="s">
        <v>71</v>
      </c>
      <c r="S541" s="2" t="s">
        <v>73</v>
      </c>
      <c r="T541" s="2" t="s">
        <v>71</v>
      </c>
      <c r="U541" s="15">
        <f t="shared" si="46"/>
        <v>1599127.0993733562</v>
      </c>
    </row>
    <row r="542" spans="7:21" x14ac:dyDescent="0.3">
      <c r="G542" s="26">
        <v>5578</v>
      </c>
      <c r="H542" s="26">
        <v>16.100000000000001</v>
      </c>
      <c r="I542" s="26">
        <v>19.732500000000002</v>
      </c>
      <c r="J542" s="29">
        <v>36</v>
      </c>
      <c r="K542" s="29">
        <f t="shared" si="47"/>
        <v>1.6289999999999957E-2</v>
      </c>
      <c r="L542" s="45">
        <f t="shared" si="43"/>
        <v>98234022.84409757</v>
      </c>
      <c r="M542" s="45">
        <f t="shared" si="44"/>
        <v>1600232.2321303452</v>
      </c>
      <c r="O542" s="12" t="s">
        <v>56</v>
      </c>
      <c r="P542" s="3" t="s">
        <v>71</v>
      </c>
      <c r="Q542" s="3">
        <f t="shared" si="45"/>
        <v>5578</v>
      </c>
      <c r="R542" s="3" t="s">
        <v>71</v>
      </c>
      <c r="S542" s="2" t="s">
        <v>73</v>
      </c>
      <c r="T542" s="2" t="s">
        <v>71</v>
      </c>
      <c r="U542" s="15">
        <f t="shared" si="46"/>
        <v>1600232.2321303452</v>
      </c>
    </row>
    <row r="543" spans="7:21" x14ac:dyDescent="0.3">
      <c r="G543" s="26">
        <v>5579</v>
      </c>
      <c r="H543" s="26">
        <v>16.100000000000001</v>
      </c>
      <c r="I543" s="26">
        <v>20.184999999999999</v>
      </c>
      <c r="J543" s="29">
        <v>36</v>
      </c>
      <c r="K543" s="29">
        <f t="shared" si="47"/>
        <v>1.6289999999999957E-2</v>
      </c>
      <c r="L543" s="45">
        <f t="shared" si="43"/>
        <v>98234022.84409757</v>
      </c>
      <c r="M543" s="45">
        <f t="shared" si="44"/>
        <v>1600232.2321303452</v>
      </c>
      <c r="O543" s="12" t="s">
        <v>56</v>
      </c>
      <c r="P543" s="3" t="s">
        <v>71</v>
      </c>
      <c r="Q543" s="3">
        <f t="shared" si="45"/>
        <v>5579</v>
      </c>
      <c r="R543" s="3" t="s">
        <v>71</v>
      </c>
      <c r="S543" s="2" t="s">
        <v>73</v>
      </c>
      <c r="T543" s="2" t="s">
        <v>71</v>
      </c>
      <c r="U543" s="15">
        <f t="shared" si="46"/>
        <v>1600232.2321303452</v>
      </c>
    </row>
    <row r="544" spans="7:21" x14ac:dyDescent="0.3">
      <c r="G544" s="26">
        <v>5580</v>
      </c>
      <c r="H544" s="26">
        <v>16.100000000000001</v>
      </c>
      <c r="I544" s="26">
        <v>20.637499999999999</v>
      </c>
      <c r="J544" s="29">
        <v>36</v>
      </c>
      <c r="K544" s="29">
        <f t="shared" si="47"/>
        <v>1.629000000000002E-2</v>
      </c>
      <c r="L544" s="45">
        <f t="shared" si="43"/>
        <v>98234022.84409757</v>
      </c>
      <c r="M544" s="45">
        <f t="shared" si="44"/>
        <v>1600232.2321303512</v>
      </c>
      <c r="O544" s="12" t="s">
        <v>56</v>
      </c>
      <c r="P544" s="3" t="s">
        <v>71</v>
      </c>
      <c r="Q544" s="3">
        <f t="shared" si="45"/>
        <v>5580</v>
      </c>
      <c r="R544" s="3" t="s">
        <v>71</v>
      </c>
      <c r="S544" s="2" t="s">
        <v>73</v>
      </c>
      <c r="T544" s="2" t="s">
        <v>71</v>
      </c>
      <c r="U544" s="15">
        <f t="shared" si="46"/>
        <v>1600232.2321303512</v>
      </c>
    </row>
    <row r="545" spans="7:21" x14ac:dyDescent="0.3">
      <c r="G545" s="26">
        <v>5581</v>
      </c>
      <c r="H545" s="26">
        <v>16.100000000000001</v>
      </c>
      <c r="I545" s="26">
        <v>21.09</v>
      </c>
      <c r="J545" s="29">
        <v>36</v>
      </c>
      <c r="K545" s="29">
        <f t="shared" si="47"/>
        <v>1.629000000000002E-2</v>
      </c>
      <c r="L545" s="45">
        <f t="shared" si="43"/>
        <v>98234022.84409757</v>
      </c>
      <c r="M545" s="45">
        <f t="shared" si="44"/>
        <v>1600232.2321303512</v>
      </c>
      <c r="O545" s="12" t="s">
        <v>56</v>
      </c>
      <c r="P545" s="3" t="s">
        <v>71</v>
      </c>
      <c r="Q545" s="3">
        <f t="shared" si="45"/>
        <v>5581</v>
      </c>
      <c r="R545" s="3" t="s">
        <v>71</v>
      </c>
      <c r="S545" s="2" t="s">
        <v>73</v>
      </c>
      <c r="T545" s="2" t="s">
        <v>71</v>
      </c>
      <c r="U545" s="15">
        <f t="shared" si="46"/>
        <v>1600232.2321303512</v>
      </c>
    </row>
    <row r="546" spans="7:21" x14ac:dyDescent="0.3">
      <c r="G546" s="26">
        <v>5582</v>
      </c>
      <c r="H546" s="26">
        <v>16.100000000000001</v>
      </c>
      <c r="I546" s="26">
        <v>21.5425</v>
      </c>
      <c r="J546" s="29">
        <v>36</v>
      </c>
      <c r="K546" s="29">
        <f t="shared" si="47"/>
        <v>1.629000000000002E-2</v>
      </c>
      <c r="L546" s="45">
        <f t="shared" si="43"/>
        <v>98234022.84409757</v>
      </c>
      <c r="M546" s="45">
        <f t="shared" si="44"/>
        <v>1600232.2321303512</v>
      </c>
      <c r="O546" s="12" t="s">
        <v>56</v>
      </c>
      <c r="P546" s="3" t="s">
        <v>71</v>
      </c>
      <c r="Q546" s="3">
        <f t="shared" si="45"/>
        <v>5582</v>
      </c>
      <c r="R546" s="3" t="s">
        <v>71</v>
      </c>
      <c r="S546" s="2" t="s">
        <v>73</v>
      </c>
      <c r="T546" s="2" t="s">
        <v>71</v>
      </c>
      <c r="U546" s="15">
        <f t="shared" si="46"/>
        <v>1600232.2321303512</v>
      </c>
    </row>
    <row r="547" spans="7:21" x14ac:dyDescent="0.3">
      <c r="G547" s="26">
        <v>5583</v>
      </c>
      <c r="H547" s="26">
        <v>16.100000000000001</v>
      </c>
      <c r="I547" s="26">
        <v>21.995000000000001</v>
      </c>
      <c r="J547" s="29">
        <v>36</v>
      </c>
      <c r="K547" s="29">
        <f t="shared" si="47"/>
        <v>1.629000000000002E-2</v>
      </c>
      <c r="L547" s="45">
        <f t="shared" si="43"/>
        <v>98234022.84409757</v>
      </c>
      <c r="M547" s="45">
        <f t="shared" si="44"/>
        <v>1600232.2321303512</v>
      </c>
      <c r="O547" s="12" t="s">
        <v>56</v>
      </c>
      <c r="P547" s="3" t="s">
        <v>71</v>
      </c>
      <c r="Q547" s="3">
        <f t="shared" si="45"/>
        <v>5583</v>
      </c>
      <c r="R547" s="3" t="s">
        <v>71</v>
      </c>
      <c r="S547" s="2" t="s">
        <v>73</v>
      </c>
      <c r="T547" s="2" t="s">
        <v>71</v>
      </c>
      <c r="U547" s="15">
        <f t="shared" si="46"/>
        <v>1600232.2321303512</v>
      </c>
    </row>
    <row r="548" spans="7:21" x14ac:dyDescent="0.3">
      <c r="G548" s="26">
        <v>5584</v>
      </c>
      <c r="H548" s="26">
        <v>16.100000000000001</v>
      </c>
      <c r="I548" s="26">
        <v>22.447500000000002</v>
      </c>
      <c r="J548" s="29">
        <v>36</v>
      </c>
      <c r="K548" s="29">
        <f t="shared" si="47"/>
        <v>1.6289999999999957E-2</v>
      </c>
      <c r="L548" s="45">
        <f t="shared" si="43"/>
        <v>98234022.84409757</v>
      </c>
      <c r="M548" s="45">
        <f t="shared" si="44"/>
        <v>1600232.2321303452</v>
      </c>
      <c r="O548" s="12" t="s">
        <v>56</v>
      </c>
      <c r="P548" s="3" t="s">
        <v>71</v>
      </c>
      <c r="Q548" s="3">
        <f t="shared" si="45"/>
        <v>5584</v>
      </c>
      <c r="R548" s="3" t="s">
        <v>71</v>
      </c>
      <c r="S548" s="2" t="s">
        <v>73</v>
      </c>
      <c r="T548" s="2" t="s">
        <v>71</v>
      </c>
      <c r="U548" s="15">
        <f t="shared" si="46"/>
        <v>1600232.2321303452</v>
      </c>
    </row>
    <row r="549" spans="7:21" x14ac:dyDescent="0.3">
      <c r="G549" s="26">
        <v>5568</v>
      </c>
      <c r="H549" s="26">
        <v>16.100000000000001</v>
      </c>
      <c r="I549" s="26">
        <v>22.9</v>
      </c>
      <c r="J549" s="29">
        <v>36</v>
      </c>
      <c r="K549" s="29">
        <f t="shared" si="47"/>
        <v>1.354499999999996E-2</v>
      </c>
      <c r="L549" s="45">
        <f t="shared" si="43"/>
        <v>98234022.84409757</v>
      </c>
      <c r="M549" s="45">
        <f t="shared" si="44"/>
        <v>1330579.8394232977</v>
      </c>
      <c r="O549" s="12" t="s">
        <v>56</v>
      </c>
      <c r="P549" s="3" t="s">
        <v>71</v>
      </c>
      <c r="Q549" s="3">
        <f t="shared" si="45"/>
        <v>5568</v>
      </c>
      <c r="R549" s="3" t="s">
        <v>71</v>
      </c>
      <c r="S549" s="2" t="s">
        <v>73</v>
      </c>
      <c r="T549" s="2" t="s">
        <v>71</v>
      </c>
      <c r="U549" s="15">
        <f t="shared" si="46"/>
        <v>1330579.8394232977</v>
      </c>
    </row>
    <row r="550" spans="7:21" x14ac:dyDescent="0.3">
      <c r="G550" s="26">
        <v>5642</v>
      </c>
      <c r="H550" s="26">
        <v>16.100000000000001</v>
      </c>
      <c r="I550" s="26">
        <v>23.2</v>
      </c>
      <c r="J550" s="29">
        <v>36</v>
      </c>
      <c r="K550" s="29">
        <f t="shared" si="47"/>
        <v>1.0800000000000027E-2</v>
      </c>
      <c r="L550" s="45">
        <f t="shared" si="43"/>
        <v>98234022.84409757</v>
      </c>
      <c r="M550" s="45">
        <f t="shared" si="44"/>
        <v>1060927.4467162564</v>
      </c>
      <c r="O550" s="12" t="s">
        <v>56</v>
      </c>
      <c r="P550" s="3" t="s">
        <v>71</v>
      </c>
      <c r="Q550" s="3">
        <f t="shared" si="45"/>
        <v>5642</v>
      </c>
      <c r="R550" s="3" t="s">
        <v>71</v>
      </c>
      <c r="S550" s="2" t="s">
        <v>73</v>
      </c>
      <c r="T550" s="2" t="s">
        <v>71</v>
      </c>
      <c r="U550" s="15">
        <f t="shared" si="46"/>
        <v>1060927.4467162564</v>
      </c>
    </row>
    <row r="551" spans="7:21" x14ac:dyDescent="0.3">
      <c r="G551" s="26">
        <v>5643</v>
      </c>
      <c r="H551" s="26">
        <v>16.100000000000001</v>
      </c>
      <c r="I551" s="26">
        <v>23.5</v>
      </c>
      <c r="J551" s="29">
        <v>36</v>
      </c>
      <c r="K551" s="29">
        <f t="shared" si="47"/>
        <v>1.0800000000000027E-2</v>
      </c>
      <c r="L551" s="45">
        <f t="shared" si="43"/>
        <v>98234022.84409757</v>
      </c>
      <c r="M551" s="45">
        <f t="shared" si="44"/>
        <v>1060927.4467162564</v>
      </c>
      <c r="O551" s="12" t="s">
        <v>56</v>
      </c>
      <c r="P551" s="3" t="s">
        <v>71</v>
      </c>
      <c r="Q551" s="3">
        <f t="shared" si="45"/>
        <v>5643</v>
      </c>
      <c r="R551" s="3" t="s">
        <v>71</v>
      </c>
      <c r="S551" s="2" t="s">
        <v>73</v>
      </c>
      <c r="T551" s="2" t="s">
        <v>71</v>
      </c>
      <c r="U551" s="15">
        <f t="shared" si="46"/>
        <v>1060927.4467162564</v>
      </c>
    </row>
    <row r="552" spans="7:21" x14ac:dyDescent="0.3">
      <c r="G552" s="26">
        <v>5644</v>
      </c>
      <c r="H552" s="26">
        <v>16.100000000000001</v>
      </c>
      <c r="I552" s="26">
        <v>23.8</v>
      </c>
      <c r="J552" s="29">
        <v>36</v>
      </c>
      <c r="K552" s="29">
        <f t="shared" si="47"/>
        <v>1.0800000000000027E-2</v>
      </c>
      <c r="L552" s="45">
        <f t="shared" si="43"/>
        <v>98234022.84409757</v>
      </c>
      <c r="M552" s="45">
        <f t="shared" si="44"/>
        <v>1060927.4467162564</v>
      </c>
      <c r="O552" s="12" t="s">
        <v>56</v>
      </c>
      <c r="P552" s="3" t="s">
        <v>71</v>
      </c>
      <c r="Q552" s="3">
        <f t="shared" si="45"/>
        <v>5644</v>
      </c>
      <c r="R552" s="3" t="s">
        <v>71</v>
      </c>
      <c r="S552" s="2" t="s">
        <v>73</v>
      </c>
      <c r="T552" s="2" t="s">
        <v>71</v>
      </c>
      <c r="U552" s="15">
        <f t="shared" si="46"/>
        <v>1060927.4467162564</v>
      </c>
    </row>
    <row r="553" spans="7:21" x14ac:dyDescent="0.3">
      <c r="G553" s="26">
        <v>5632</v>
      </c>
      <c r="H553" s="26">
        <v>16.100000000000001</v>
      </c>
      <c r="I553" s="26">
        <v>24.1</v>
      </c>
      <c r="J553" s="29">
        <v>36</v>
      </c>
      <c r="K553" s="29">
        <f t="shared" si="47"/>
        <v>0</v>
      </c>
      <c r="L553" s="45">
        <f t="shared" si="43"/>
        <v>98234022.84409757</v>
      </c>
      <c r="M553" s="45">
        <f t="shared" si="44"/>
        <v>0</v>
      </c>
      <c r="O553" s="12" t="s">
        <v>56</v>
      </c>
      <c r="P553" s="3" t="s">
        <v>71</v>
      </c>
      <c r="Q553" s="3">
        <f t="shared" si="45"/>
        <v>5632</v>
      </c>
      <c r="R553" s="3" t="s">
        <v>71</v>
      </c>
      <c r="S553" s="2" t="s">
        <v>73</v>
      </c>
      <c r="T553" s="2" t="s">
        <v>71</v>
      </c>
      <c r="U553" s="15">
        <f t="shared" si="46"/>
        <v>0</v>
      </c>
    </row>
    <row r="554" spans="7:21" x14ac:dyDescent="0.3">
      <c r="G554" s="26">
        <v>4785</v>
      </c>
      <c r="H554" s="26">
        <v>23.1</v>
      </c>
      <c r="I554" s="26">
        <v>0</v>
      </c>
      <c r="J554" s="29">
        <v>36</v>
      </c>
      <c r="K554" s="29">
        <f t="shared" si="47"/>
        <v>0</v>
      </c>
      <c r="L554" s="45">
        <f t="shared" si="43"/>
        <v>140944467.55892259</v>
      </c>
      <c r="M554" s="45">
        <f t="shared" si="44"/>
        <v>0</v>
      </c>
      <c r="O554" s="12" t="s">
        <v>56</v>
      </c>
      <c r="P554" s="3" t="s">
        <v>71</v>
      </c>
      <c r="Q554" s="3">
        <f t="shared" si="45"/>
        <v>4785</v>
      </c>
      <c r="R554" s="3" t="s">
        <v>71</v>
      </c>
      <c r="S554" s="2" t="s">
        <v>73</v>
      </c>
      <c r="T554" s="2" t="s">
        <v>71</v>
      </c>
      <c r="U554" s="15">
        <f t="shared" si="46"/>
        <v>0</v>
      </c>
    </row>
    <row r="555" spans="7:21" x14ac:dyDescent="0.3">
      <c r="G555" s="26">
        <v>4811</v>
      </c>
      <c r="H555" s="26">
        <v>23.1</v>
      </c>
      <c r="I555" s="26">
        <v>0.428333333333</v>
      </c>
      <c r="J555" s="29">
        <v>38</v>
      </c>
      <c r="K555" s="29">
        <f t="shared" si="47"/>
        <v>1.6276666666673E-2</v>
      </c>
      <c r="L555" s="45">
        <f t="shared" si="43"/>
        <v>140944467.55892259</v>
      </c>
      <c r="M555" s="45">
        <f t="shared" si="44"/>
        <v>2294106.1169682895</v>
      </c>
      <c r="O555" s="12" t="s">
        <v>56</v>
      </c>
      <c r="P555" s="3" t="s">
        <v>71</v>
      </c>
      <c r="Q555" s="3">
        <f t="shared" si="45"/>
        <v>4811</v>
      </c>
      <c r="R555" s="3" t="s">
        <v>71</v>
      </c>
      <c r="S555" s="2" t="s">
        <v>73</v>
      </c>
      <c r="T555" s="2" t="s">
        <v>71</v>
      </c>
      <c r="U555" s="15">
        <f t="shared" si="46"/>
        <v>2294106.1169682895</v>
      </c>
    </row>
    <row r="556" spans="7:21" x14ac:dyDescent="0.3">
      <c r="G556" s="26">
        <v>4812</v>
      </c>
      <c r="H556" s="26">
        <v>23.1</v>
      </c>
      <c r="I556" s="26">
        <v>0.85666666666699998</v>
      </c>
      <c r="J556" s="29">
        <v>38</v>
      </c>
      <c r="K556" s="29">
        <f t="shared" si="47"/>
        <v>1.6276666666673E-2</v>
      </c>
      <c r="L556" s="45">
        <f t="shared" si="43"/>
        <v>140944467.55892259</v>
      </c>
      <c r="M556" s="45">
        <f t="shared" si="44"/>
        <v>2294106.1169682895</v>
      </c>
      <c r="O556" s="12" t="s">
        <v>56</v>
      </c>
      <c r="P556" s="3" t="s">
        <v>71</v>
      </c>
      <c r="Q556" s="3">
        <f t="shared" si="45"/>
        <v>4812</v>
      </c>
      <c r="R556" s="3" t="s">
        <v>71</v>
      </c>
      <c r="S556" s="2" t="s">
        <v>73</v>
      </c>
      <c r="T556" s="2" t="s">
        <v>71</v>
      </c>
      <c r="U556" s="15">
        <f t="shared" si="46"/>
        <v>2294106.1169682895</v>
      </c>
    </row>
    <row r="557" spans="7:21" x14ac:dyDescent="0.3">
      <c r="G557" s="26">
        <v>4813</v>
      </c>
      <c r="H557" s="26">
        <v>23.1</v>
      </c>
      <c r="I557" s="26">
        <v>1.2849999999999999</v>
      </c>
      <c r="J557" s="29">
        <v>38</v>
      </c>
      <c r="K557" s="29">
        <f t="shared" si="47"/>
        <v>1.6276666666597002E-2</v>
      </c>
      <c r="L557" s="45">
        <f t="shared" si="43"/>
        <v>140944467.55892259</v>
      </c>
      <c r="M557" s="45">
        <f t="shared" si="44"/>
        <v>2294106.1169575779</v>
      </c>
      <c r="O557" s="12" t="s">
        <v>56</v>
      </c>
      <c r="P557" s="3" t="s">
        <v>71</v>
      </c>
      <c r="Q557" s="3">
        <f t="shared" si="45"/>
        <v>4813</v>
      </c>
      <c r="R557" s="3" t="s">
        <v>71</v>
      </c>
      <c r="S557" s="2" t="s">
        <v>73</v>
      </c>
      <c r="T557" s="2" t="s">
        <v>71</v>
      </c>
      <c r="U557" s="15">
        <f t="shared" si="46"/>
        <v>2294106.1169575779</v>
      </c>
    </row>
    <row r="558" spans="7:21" x14ac:dyDescent="0.3">
      <c r="G558" s="26">
        <v>4814</v>
      </c>
      <c r="H558" s="26">
        <v>23.1</v>
      </c>
      <c r="I558" s="26">
        <v>1.71333333333</v>
      </c>
      <c r="J558" s="29">
        <v>38</v>
      </c>
      <c r="K558" s="29">
        <f t="shared" si="47"/>
        <v>1.6276666666730003E-2</v>
      </c>
      <c r="L558" s="45">
        <f t="shared" si="43"/>
        <v>140944467.55892259</v>
      </c>
      <c r="M558" s="45">
        <f t="shared" si="44"/>
        <v>2294106.1169763235</v>
      </c>
      <c r="O558" s="12" t="s">
        <v>56</v>
      </c>
      <c r="P558" s="3" t="s">
        <v>71</v>
      </c>
      <c r="Q558" s="3">
        <f t="shared" si="45"/>
        <v>4814</v>
      </c>
      <c r="R558" s="3" t="s">
        <v>71</v>
      </c>
      <c r="S558" s="2" t="s">
        <v>73</v>
      </c>
      <c r="T558" s="2" t="s">
        <v>71</v>
      </c>
      <c r="U558" s="15">
        <f t="shared" si="46"/>
        <v>2294106.1169763235</v>
      </c>
    </row>
    <row r="559" spans="7:21" x14ac:dyDescent="0.3">
      <c r="G559" s="26">
        <v>4815</v>
      </c>
      <c r="H559" s="26">
        <v>23.1</v>
      </c>
      <c r="I559" s="26">
        <v>2.1416666666699999</v>
      </c>
      <c r="J559" s="29">
        <v>38</v>
      </c>
      <c r="K559" s="29">
        <f t="shared" si="47"/>
        <v>1.6276666666729996E-2</v>
      </c>
      <c r="L559" s="45">
        <f t="shared" si="43"/>
        <v>140944467.55892259</v>
      </c>
      <c r="M559" s="45">
        <f t="shared" si="44"/>
        <v>2294106.1169763226</v>
      </c>
      <c r="O559" s="12" t="s">
        <v>56</v>
      </c>
      <c r="P559" s="3" t="s">
        <v>71</v>
      </c>
      <c r="Q559" s="3">
        <f t="shared" si="45"/>
        <v>4815</v>
      </c>
      <c r="R559" s="3" t="s">
        <v>71</v>
      </c>
      <c r="S559" s="2" t="s">
        <v>73</v>
      </c>
      <c r="T559" s="2" t="s">
        <v>71</v>
      </c>
      <c r="U559" s="15">
        <f t="shared" si="46"/>
        <v>2294106.1169763226</v>
      </c>
    </row>
    <row r="560" spans="7:21" x14ac:dyDescent="0.3">
      <c r="G560" s="26">
        <v>4801</v>
      </c>
      <c r="H560" s="26">
        <v>23.1</v>
      </c>
      <c r="I560" s="26">
        <v>2.57</v>
      </c>
      <c r="J560" s="29">
        <v>38</v>
      </c>
      <c r="K560" s="29">
        <f t="shared" si="47"/>
        <v>1.7144333333270003E-2</v>
      </c>
      <c r="L560" s="45">
        <f t="shared" si="43"/>
        <v>140944467.55892259</v>
      </c>
      <c r="M560" s="45">
        <f t="shared" si="44"/>
        <v>2416398.9333104291</v>
      </c>
      <c r="O560" s="12" t="s">
        <v>56</v>
      </c>
      <c r="P560" s="3" t="s">
        <v>71</v>
      </c>
      <c r="Q560" s="3">
        <f t="shared" si="45"/>
        <v>4801</v>
      </c>
      <c r="R560" s="3" t="s">
        <v>71</v>
      </c>
      <c r="S560" s="2" t="s">
        <v>73</v>
      </c>
      <c r="T560" s="2" t="s">
        <v>71</v>
      </c>
      <c r="U560" s="15">
        <f t="shared" si="46"/>
        <v>2416398.9333104291</v>
      </c>
    </row>
    <row r="561" spans="7:21" x14ac:dyDescent="0.3">
      <c r="G561" s="26">
        <v>4876</v>
      </c>
      <c r="H561" s="26">
        <v>23.1</v>
      </c>
      <c r="I561" s="26">
        <v>3.044</v>
      </c>
      <c r="J561" s="29">
        <v>38</v>
      </c>
      <c r="K561" s="29">
        <f t="shared" si="47"/>
        <v>1.8012E-2</v>
      </c>
      <c r="L561" s="45">
        <f t="shared" si="43"/>
        <v>140944467.55892259</v>
      </c>
      <c r="M561" s="45">
        <f t="shared" si="44"/>
        <v>2538691.7496713139</v>
      </c>
      <c r="O561" s="12" t="s">
        <v>56</v>
      </c>
      <c r="P561" s="3" t="s">
        <v>71</v>
      </c>
      <c r="Q561" s="3">
        <f t="shared" si="45"/>
        <v>4876</v>
      </c>
      <c r="R561" s="3" t="s">
        <v>71</v>
      </c>
      <c r="S561" s="2" t="s">
        <v>73</v>
      </c>
      <c r="T561" s="2" t="s">
        <v>71</v>
      </c>
      <c r="U561" s="15">
        <f t="shared" si="46"/>
        <v>2538691.7496713139</v>
      </c>
    </row>
    <row r="562" spans="7:21" x14ac:dyDescent="0.3">
      <c r="G562" s="26">
        <v>4877</v>
      </c>
      <c r="H562" s="26">
        <v>23.1</v>
      </c>
      <c r="I562" s="26">
        <v>3.5179999999999998</v>
      </c>
      <c r="J562" s="29">
        <v>38</v>
      </c>
      <c r="K562" s="29">
        <f t="shared" si="47"/>
        <v>1.8012E-2</v>
      </c>
      <c r="L562" s="45">
        <f t="shared" si="43"/>
        <v>140944467.55892259</v>
      </c>
      <c r="M562" s="45">
        <f t="shared" si="44"/>
        <v>2538691.7496713139</v>
      </c>
      <c r="O562" s="12" t="s">
        <v>56</v>
      </c>
      <c r="P562" s="3" t="s">
        <v>71</v>
      </c>
      <c r="Q562" s="3">
        <f t="shared" si="45"/>
        <v>4877</v>
      </c>
      <c r="R562" s="3" t="s">
        <v>71</v>
      </c>
      <c r="S562" s="2" t="s">
        <v>73</v>
      </c>
      <c r="T562" s="2" t="s">
        <v>71</v>
      </c>
      <c r="U562" s="15">
        <f t="shared" si="46"/>
        <v>2538691.7496713139</v>
      </c>
    </row>
    <row r="563" spans="7:21" x14ac:dyDescent="0.3">
      <c r="G563" s="26">
        <v>4878</v>
      </c>
      <c r="H563" s="26">
        <v>23.1</v>
      </c>
      <c r="I563" s="26">
        <v>3.992</v>
      </c>
      <c r="J563" s="29">
        <v>38</v>
      </c>
      <c r="K563" s="29">
        <f t="shared" si="47"/>
        <v>1.8012000000000007E-2</v>
      </c>
      <c r="L563" s="45">
        <f t="shared" si="43"/>
        <v>140944467.55892259</v>
      </c>
      <c r="M563" s="45">
        <f t="shared" si="44"/>
        <v>2538691.7496713148</v>
      </c>
      <c r="O563" s="12" t="s">
        <v>56</v>
      </c>
      <c r="P563" s="3" t="s">
        <v>71</v>
      </c>
      <c r="Q563" s="3">
        <f t="shared" si="45"/>
        <v>4878</v>
      </c>
      <c r="R563" s="3" t="s">
        <v>71</v>
      </c>
      <c r="S563" s="2" t="s">
        <v>73</v>
      </c>
      <c r="T563" s="2" t="s">
        <v>71</v>
      </c>
      <c r="U563" s="15">
        <f t="shared" si="46"/>
        <v>2538691.7496713148</v>
      </c>
    </row>
    <row r="564" spans="7:21" x14ac:dyDescent="0.3">
      <c r="G564" s="26">
        <v>4879</v>
      </c>
      <c r="H564" s="26">
        <v>23.1</v>
      </c>
      <c r="I564" s="26">
        <v>4.4660000000000002</v>
      </c>
      <c r="J564" s="29">
        <v>38</v>
      </c>
      <c r="K564" s="29">
        <f t="shared" si="47"/>
        <v>1.8012000000000007E-2</v>
      </c>
      <c r="L564" s="45">
        <f t="shared" si="43"/>
        <v>140944467.55892259</v>
      </c>
      <c r="M564" s="45">
        <f t="shared" si="44"/>
        <v>2538691.7496713148</v>
      </c>
      <c r="O564" s="12" t="s">
        <v>56</v>
      </c>
      <c r="P564" s="3" t="s">
        <v>71</v>
      </c>
      <c r="Q564" s="3">
        <f t="shared" si="45"/>
        <v>4879</v>
      </c>
      <c r="R564" s="3" t="s">
        <v>71</v>
      </c>
      <c r="S564" s="2" t="s">
        <v>73</v>
      </c>
      <c r="T564" s="2" t="s">
        <v>71</v>
      </c>
      <c r="U564" s="15">
        <f t="shared" si="46"/>
        <v>2538691.7496713148</v>
      </c>
    </row>
    <row r="565" spans="7:21" x14ac:dyDescent="0.3">
      <c r="G565" s="26">
        <v>4880</v>
      </c>
      <c r="H565" s="26">
        <v>23.1</v>
      </c>
      <c r="I565" s="26">
        <v>4.9400000000000004</v>
      </c>
      <c r="J565" s="29">
        <v>38</v>
      </c>
      <c r="K565" s="29">
        <f t="shared" si="47"/>
        <v>1.801199999999999E-2</v>
      </c>
      <c r="L565" s="45">
        <f t="shared" si="43"/>
        <v>140944467.55892259</v>
      </c>
      <c r="M565" s="45">
        <f t="shared" si="44"/>
        <v>2538691.749671312</v>
      </c>
      <c r="O565" s="12" t="s">
        <v>56</v>
      </c>
      <c r="P565" s="3" t="s">
        <v>71</v>
      </c>
      <c r="Q565" s="3">
        <f t="shared" si="45"/>
        <v>4880</v>
      </c>
      <c r="R565" s="3" t="s">
        <v>71</v>
      </c>
      <c r="S565" s="2" t="s">
        <v>73</v>
      </c>
      <c r="T565" s="2" t="s">
        <v>71</v>
      </c>
      <c r="U565" s="15">
        <f t="shared" si="46"/>
        <v>2538691.749671312</v>
      </c>
    </row>
    <row r="566" spans="7:21" x14ac:dyDescent="0.3">
      <c r="G566" s="26">
        <v>4881</v>
      </c>
      <c r="H566" s="26">
        <v>23.1</v>
      </c>
      <c r="I566" s="26">
        <v>5.4139999999999997</v>
      </c>
      <c r="J566" s="29">
        <v>38</v>
      </c>
      <c r="K566" s="29">
        <f t="shared" si="47"/>
        <v>1.801199999999999E-2</v>
      </c>
      <c r="L566" s="45">
        <f t="shared" si="43"/>
        <v>140944467.55892259</v>
      </c>
      <c r="M566" s="45">
        <f t="shared" si="44"/>
        <v>2538691.749671312</v>
      </c>
      <c r="O566" s="12" t="s">
        <v>56</v>
      </c>
      <c r="P566" s="3" t="s">
        <v>71</v>
      </c>
      <c r="Q566" s="3">
        <f t="shared" si="45"/>
        <v>4881</v>
      </c>
      <c r="R566" s="3" t="s">
        <v>71</v>
      </c>
      <c r="S566" s="2" t="s">
        <v>73</v>
      </c>
      <c r="T566" s="2" t="s">
        <v>71</v>
      </c>
      <c r="U566" s="15">
        <f t="shared" si="46"/>
        <v>2538691.749671312</v>
      </c>
    </row>
    <row r="567" spans="7:21" x14ac:dyDescent="0.3">
      <c r="G567" s="26">
        <v>4882</v>
      </c>
      <c r="H567" s="26">
        <v>23.1</v>
      </c>
      <c r="I567" s="26">
        <v>5.8879999999999999</v>
      </c>
      <c r="J567" s="29">
        <v>38</v>
      </c>
      <c r="K567" s="29">
        <f t="shared" si="47"/>
        <v>1.8012000000000007E-2</v>
      </c>
      <c r="L567" s="45">
        <f t="shared" si="43"/>
        <v>140944467.55892259</v>
      </c>
      <c r="M567" s="45">
        <f t="shared" si="44"/>
        <v>2538691.7496713148</v>
      </c>
      <c r="O567" s="12" t="s">
        <v>56</v>
      </c>
      <c r="P567" s="3" t="s">
        <v>71</v>
      </c>
      <c r="Q567" s="3">
        <f t="shared" si="45"/>
        <v>4882</v>
      </c>
      <c r="R567" s="3" t="s">
        <v>71</v>
      </c>
      <c r="S567" s="2" t="s">
        <v>73</v>
      </c>
      <c r="T567" s="2" t="s">
        <v>71</v>
      </c>
      <c r="U567" s="15">
        <f t="shared" si="46"/>
        <v>2538691.7496713148</v>
      </c>
    </row>
    <row r="568" spans="7:21" x14ac:dyDescent="0.3">
      <c r="G568" s="26">
        <v>4883</v>
      </c>
      <c r="H568" s="26">
        <v>23.1</v>
      </c>
      <c r="I568" s="26">
        <v>6.3620000000000001</v>
      </c>
      <c r="J568" s="29">
        <v>38</v>
      </c>
      <c r="K568" s="29">
        <f t="shared" si="47"/>
        <v>1.8012000000000007E-2</v>
      </c>
      <c r="L568" s="45">
        <f t="shared" si="43"/>
        <v>140944467.55892259</v>
      </c>
      <c r="M568" s="45">
        <f t="shared" si="44"/>
        <v>2538691.7496713148</v>
      </c>
      <c r="O568" s="12" t="s">
        <v>56</v>
      </c>
      <c r="P568" s="3" t="s">
        <v>71</v>
      </c>
      <c r="Q568" s="3">
        <f t="shared" si="45"/>
        <v>4883</v>
      </c>
      <c r="R568" s="3" t="s">
        <v>71</v>
      </c>
      <c r="S568" s="2" t="s">
        <v>73</v>
      </c>
      <c r="T568" s="2" t="s">
        <v>71</v>
      </c>
      <c r="U568" s="15">
        <f t="shared" si="46"/>
        <v>2538691.7496713148</v>
      </c>
    </row>
    <row r="569" spans="7:21" x14ac:dyDescent="0.3">
      <c r="G569" s="26">
        <v>4884</v>
      </c>
      <c r="H569" s="26">
        <v>23.1</v>
      </c>
      <c r="I569" s="26">
        <v>6.8360000000000003</v>
      </c>
      <c r="J569" s="29">
        <v>38</v>
      </c>
      <c r="K569" s="29">
        <f t="shared" si="47"/>
        <v>1.801199999999999E-2</v>
      </c>
      <c r="L569" s="45">
        <f t="shared" si="43"/>
        <v>140944467.55892259</v>
      </c>
      <c r="M569" s="45">
        <f t="shared" si="44"/>
        <v>2538691.749671312</v>
      </c>
      <c r="O569" s="12" t="s">
        <v>56</v>
      </c>
      <c r="P569" s="3" t="s">
        <v>71</v>
      </c>
      <c r="Q569" s="3">
        <f t="shared" si="45"/>
        <v>4884</v>
      </c>
      <c r="R569" s="3" t="s">
        <v>71</v>
      </c>
      <c r="S569" s="2" t="s">
        <v>73</v>
      </c>
      <c r="T569" s="2" t="s">
        <v>71</v>
      </c>
      <c r="U569" s="15">
        <f t="shared" si="46"/>
        <v>2538691.749671312</v>
      </c>
    </row>
    <row r="570" spans="7:21" x14ac:dyDescent="0.3">
      <c r="G570" s="26">
        <v>4885</v>
      </c>
      <c r="H570" s="26">
        <v>23.1</v>
      </c>
      <c r="I570" s="26">
        <v>7.31</v>
      </c>
      <c r="J570" s="29">
        <v>38</v>
      </c>
      <c r="K570" s="29">
        <f t="shared" si="47"/>
        <v>1.801199999999999E-2</v>
      </c>
      <c r="L570" s="45">
        <f t="shared" si="43"/>
        <v>140944467.55892259</v>
      </c>
      <c r="M570" s="45">
        <f t="shared" si="44"/>
        <v>2538691.749671312</v>
      </c>
      <c r="O570" s="12" t="s">
        <v>56</v>
      </c>
      <c r="P570" s="3" t="s">
        <v>71</v>
      </c>
      <c r="Q570" s="3">
        <f t="shared" si="45"/>
        <v>4885</v>
      </c>
      <c r="R570" s="3" t="s">
        <v>71</v>
      </c>
      <c r="S570" s="2" t="s">
        <v>73</v>
      </c>
      <c r="T570" s="2" t="s">
        <v>71</v>
      </c>
      <c r="U570" s="15">
        <f t="shared" si="46"/>
        <v>2538691.749671312</v>
      </c>
    </row>
    <row r="571" spans="7:21" x14ac:dyDescent="0.3">
      <c r="G571" s="26">
        <v>4886</v>
      </c>
      <c r="H571" s="26">
        <v>23.1</v>
      </c>
      <c r="I571" s="26">
        <v>7.7839999999999998</v>
      </c>
      <c r="J571" s="29">
        <v>38</v>
      </c>
      <c r="K571" s="29">
        <f t="shared" si="47"/>
        <v>1.801199999999999E-2</v>
      </c>
      <c r="L571" s="45">
        <f t="shared" si="43"/>
        <v>140944467.55892259</v>
      </c>
      <c r="M571" s="45">
        <f t="shared" si="44"/>
        <v>2538691.749671312</v>
      </c>
      <c r="O571" s="12" t="s">
        <v>56</v>
      </c>
      <c r="P571" s="3" t="s">
        <v>71</v>
      </c>
      <c r="Q571" s="3">
        <f t="shared" si="45"/>
        <v>4886</v>
      </c>
      <c r="R571" s="3" t="s">
        <v>71</v>
      </c>
      <c r="S571" s="2" t="s">
        <v>73</v>
      </c>
      <c r="T571" s="2" t="s">
        <v>71</v>
      </c>
      <c r="U571" s="15">
        <f t="shared" si="46"/>
        <v>2538691.749671312</v>
      </c>
    </row>
    <row r="572" spans="7:21" x14ac:dyDescent="0.3">
      <c r="G572" s="26">
        <v>4887</v>
      </c>
      <c r="H572" s="26">
        <v>23.1</v>
      </c>
      <c r="I572" s="26">
        <v>8.2579999999999991</v>
      </c>
      <c r="J572" s="29">
        <v>38</v>
      </c>
      <c r="K572" s="29">
        <f t="shared" si="47"/>
        <v>1.801199999999999E-2</v>
      </c>
      <c r="L572" s="45">
        <f t="shared" si="43"/>
        <v>140944467.55892259</v>
      </c>
      <c r="M572" s="45">
        <f t="shared" si="44"/>
        <v>2538691.749671312</v>
      </c>
      <c r="O572" s="12" t="s">
        <v>56</v>
      </c>
      <c r="P572" s="3" t="s">
        <v>71</v>
      </c>
      <c r="Q572" s="3">
        <f t="shared" si="45"/>
        <v>4887</v>
      </c>
      <c r="R572" s="3" t="s">
        <v>71</v>
      </c>
      <c r="S572" s="2" t="s">
        <v>73</v>
      </c>
      <c r="T572" s="2" t="s">
        <v>71</v>
      </c>
      <c r="U572" s="15">
        <f t="shared" si="46"/>
        <v>2538691.749671312</v>
      </c>
    </row>
    <row r="573" spans="7:21" x14ac:dyDescent="0.3">
      <c r="G573" s="26">
        <v>4888</v>
      </c>
      <c r="H573" s="26">
        <v>23.1</v>
      </c>
      <c r="I573" s="26">
        <v>8.7319999999999993</v>
      </c>
      <c r="J573" s="29">
        <v>38</v>
      </c>
      <c r="K573" s="29">
        <f t="shared" si="47"/>
        <v>1.8012000000000007E-2</v>
      </c>
      <c r="L573" s="45">
        <f t="shared" si="43"/>
        <v>140944467.55892259</v>
      </c>
      <c r="M573" s="45">
        <f t="shared" si="44"/>
        <v>2538691.7496713148</v>
      </c>
      <c r="O573" s="12" t="s">
        <v>56</v>
      </c>
      <c r="P573" s="3" t="s">
        <v>71</v>
      </c>
      <c r="Q573" s="3">
        <f t="shared" si="45"/>
        <v>4888</v>
      </c>
      <c r="R573" s="3" t="s">
        <v>71</v>
      </c>
      <c r="S573" s="2" t="s">
        <v>73</v>
      </c>
      <c r="T573" s="2" t="s">
        <v>71</v>
      </c>
      <c r="U573" s="15">
        <f t="shared" si="46"/>
        <v>2538691.7496713148</v>
      </c>
    </row>
    <row r="574" spans="7:21" x14ac:dyDescent="0.3">
      <c r="G574" s="26">
        <v>4889</v>
      </c>
      <c r="H574" s="26">
        <v>23.1</v>
      </c>
      <c r="I574" s="26">
        <v>9.2059999999999995</v>
      </c>
      <c r="J574" s="29">
        <v>38</v>
      </c>
      <c r="K574" s="29">
        <f t="shared" si="47"/>
        <v>1.8012000000000007E-2</v>
      </c>
      <c r="L574" s="45">
        <f t="shared" si="43"/>
        <v>140944467.55892259</v>
      </c>
      <c r="M574" s="45">
        <f t="shared" si="44"/>
        <v>2538691.7496713148</v>
      </c>
      <c r="O574" s="12" t="s">
        <v>56</v>
      </c>
      <c r="P574" s="3" t="s">
        <v>71</v>
      </c>
      <c r="Q574" s="3">
        <f t="shared" si="45"/>
        <v>4889</v>
      </c>
      <c r="R574" s="3" t="s">
        <v>71</v>
      </c>
      <c r="S574" s="2" t="s">
        <v>73</v>
      </c>
      <c r="T574" s="2" t="s">
        <v>71</v>
      </c>
      <c r="U574" s="15">
        <f t="shared" si="46"/>
        <v>2538691.7496713148</v>
      </c>
    </row>
    <row r="575" spans="7:21" x14ac:dyDescent="0.3">
      <c r="G575" s="26">
        <v>4890</v>
      </c>
      <c r="H575" s="26">
        <v>23.1</v>
      </c>
      <c r="I575" s="26">
        <v>9.68</v>
      </c>
      <c r="J575" s="29">
        <v>38</v>
      </c>
      <c r="K575" s="29">
        <f t="shared" si="47"/>
        <v>1.8012000000000007E-2</v>
      </c>
      <c r="L575" s="45">
        <f t="shared" si="43"/>
        <v>140944467.55892259</v>
      </c>
      <c r="M575" s="45">
        <f t="shared" si="44"/>
        <v>2538691.7496713148</v>
      </c>
      <c r="O575" s="12" t="s">
        <v>56</v>
      </c>
      <c r="P575" s="3" t="s">
        <v>71</v>
      </c>
      <c r="Q575" s="3">
        <f t="shared" si="45"/>
        <v>4890</v>
      </c>
      <c r="R575" s="3" t="s">
        <v>71</v>
      </c>
      <c r="S575" s="2" t="s">
        <v>73</v>
      </c>
      <c r="T575" s="2" t="s">
        <v>71</v>
      </c>
      <c r="U575" s="15">
        <f t="shared" si="46"/>
        <v>2538691.7496713148</v>
      </c>
    </row>
    <row r="576" spans="7:21" x14ac:dyDescent="0.3">
      <c r="G576" s="26">
        <v>4891</v>
      </c>
      <c r="H576" s="26">
        <v>23.1</v>
      </c>
      <c r="I576" s="26">
        <v>10.154</v>
      </c>
      <c r="J576" s="29">
        <v>38</v>
      </c>
      <c r="K576" s="29">
        <f t="shared" si="47"/>
        <v>1.8012000000000007E-2</v>
      </c>
      <c r="L576" s="45">
        <f t="shared" si="43"/>
        <v>140944467.55892259</v>
      </c>
      <c r="M576" s="45">
        <f t="shared" si="44"/>
        <v>2538691.7496713148</v>
      </c>
      <c r="O576" s="12" t="s">
        <v>56</v>
      </c>
      <c r="P576" s="3" t="s">
        <v>71</v>
      </c>
      <c r="Q576" s="3">
        <f t="shared" si="45"/>
        <v>4891</v>
      </c>
      <c r="R576" s="3" t="s">
        <v>71</v>
      </c>
      <c r="S576" s="2" t="s">
        <v>73</v>
      </c>
      <c r="T576" s="2" t="s">
        <v>71</v>
      </c>
      <c r="U576" s="15">
        <f t="shared" si="46"/>
        <v>2538691.7496713148</v>
      </c>
    </row>
    <row r="577" spans="7:21" x14ac:dyDescent="0.3">
      <c r="G577" s="26">
        <v>4892</v>
      </c>
      <c r="H577" s="26">
        <v>23.1</v>
      </c>
      <c r="I577" s="26">
        <v>10.628</v>
      </c>
      <c r="J577" s="29">
        <v>38</v>
      </c>
      <c r="K577" s="29">
        <f t="shared" si="47"/>
        <v>1.8012000000000007E-2</v>
      </c>
      <c r="L577" s="45">
        <f t="shared" si="43"/>
        <v>140944467.55892259</v>
      </c>
      <c r="M577" s="45">
        <f t="shared" si="44"/>
        <v>2538691.7496713148</v>
      </c>
      <c r="O577" s="12" t="s">
        <v>56</v>
      </c>
      <c r="P577" s="3" t="s">
        <v>71</v>
      </c>
      <c r="Q577" s="3">
        <f t="shared" si="45"/>
        <v>4892</v>
      </c>
      <c r="R577" s="3" t="s">
        <v>71</v>
      </c>
      <c r="S577" s="2" t="s">
        <v>73</v>
      </c>
      <c r="T577" s="2" t="s">
        <v>71</v>
      </c>
      <c r="U577" s="15">
        <f t="shared" si="46"/>
        <v>2538691.7496713148</v>
      </c>
    </row>
    <row r="578" spans="7:21" x14ac:dyDescent="0.3">
      <c r="G578" s="26">
        <v>4893</v>
      </c>
      <c r="H578" s="26">
        <v>23.1</v>
      </c>
      <c r="I578" s="26">
        <v>11.102</v>
      </c>
      <c r="J578" s="29">
        <v>38</v>
      </c>
      <c r="K578" s="29">
        <f t="shared" si="47"/>
        <v>1.8012000000000007E-2</v>
      </c>
      <c r="L578" s="45">
        <f t="shared" si="43"/>
        <v>140944467.55892259</v>
      </c>
      <c r="M578" s="45">
        <f t="shared" si="44"/>
        <v>2538691.7496713148</v>
      </c>
      <c r="O578" s="12" t="s">
        <v>56</v>
      </c>
      <c r="P578" s="3" t="s">
        <v>71</v>
      </c>
      <c r="Q578" s="3">
        <f t="shared" si="45"/>
        <v>4893</v>
      </c>
      <c r="R578" s="3" t="s">
        <v>71</v>
      </c>
      <c r="S578" s="2" t="s">
        <v>73</v>
      </c>
      <c r="T578" s="2" t="s">
        <v>71</v>
      </c>
      <c r="U578" s="15">
        <f t="shared" si="46"/>
        <v>2538691.7496713148</v>
      </c>
    </row>
    <row r="579" spans="7:21" x14ac:dyDescent="0.3">
      <c r="G579" s="26">
        <v>4894</v>
      </c>
      <c r="H579" s="26">
        <v>23.1</v>
      </c>
      <c r="I579" s="26">
        <v>11.576000000000001</v>
      </c>
      <c r="J579" s="29">
        <v>38</v>
      </c>
      <c r="K579" s="29">
        <f t="shared" si="47"/>
        <v>1.8012000000000007E-2</v>
      </c>
      <c r="L579" s="45">
        <f t="shared" si="43"/>
        <v>140944467.55892259</v>
      </c>
      <c r="M579" s="45">
        <f t="shared" si="44"/>
        <v>2538691.7496713148</v>
      </c>
      <c r="O579" s="12" t="s">
        <v>56</v>
      </c>
      <c r="P579" s="3" t="s">
        <v>71</v>
      </c>
      <c r="Q579" s="3">
        <f t="shared" si="45"/>
        <v>4894</v>
      </c>
      <c r="R579" s="3" t="s">
        <v>71</v>
      </c>
      <c r="S579" s="2" t="s">
        <v>73</v>
      </c>
      <c r="T579" s="2" t="s">
        <v>71</v>
      </c>
      <c r="U579" s="15">
        <f t="shared" si="46"/>
        <v>2538691.7496713148</v>
      </c>
    </row>
    <row r="580" spans="7:21" x14ac:dyDescent="0.3">
      <c r="G580" s="26">
        <v>4866</v>
      </c>
      <c r="H580" s="26">
        <v>23.1</v>
      </c>
      <c r="I580" s="26">
        <v>12.05</v>
      </c>
      <c r="J580" s="29">
        <v>38</v>
      </c>
      <c r="K580" s="29">
        <f t="shared" si="47"/>
        <v>1.7591624999999993E-2</v>
      </c>
      <c r="L580" s="45">
        <f t="shared" ref="L580:L643" si="48">$D$14*10^3/($C$19*10^-12)*($H580-$C$18)</f>
        <v>140944467.55892259</v>
      </c>
      <c r="M580" s="45">
        <f t="shared" ref="M580:M643" si="49">$K580*$L580</f>
        <v>2479442.2191212308</v>
      </c>
      <c r="O580" s="12" t="s">
        <v>56</v>
      </c>
      <c r="P580" s="3" t="s">
        <v>71</v>
      </c>
      <c r="Q580" s="3">
        <f t="shared" ref="Q580:Q643" si="50">$G580</f>
        <v>4866</v>
      </c>
      <c r="R580" s="3" t="s">
        <v>71</v>
      </c>
      <c r="S580" s="2" t="s">
        <v>73</v>
      </c>
      <c r="T580" s="2" t="s">
        <v>71</v>
      </c>
      <c r="U580" s="15">
        <f t="shared" ref="U580:U643" si="51">$M580</f>
        <v>2479442.2191212308</v>
      </c>
    </row>
    <row r="581" spans="7:21" x14ac:dyDescent="0.3">
      <c r="G581" s="26">
        <v>5042</v>
      </c>
      <c r="H581" s="26">
        <v>23.1</v>
      </c>
      <c r="I581" s="26">
        <v>12.501875</v>
      </c>
      <c r="J581" s="29">
        <v>38</v>
      </c>
      <c r="K581" s="29">
        <f t="shared" si="47"/>
        <v>1.7171249999999975E-2</v>
      </c>
      <c r="L581" s="45">
        <f t="shared" si="48"/>
        <v>140944467.55892259</v>
      </c>
      <c r="M581" s="45">
        <f t="shared" si="49"/>
        <v>2420192.6885711458</v>
      </c>
      <c r="O581" s="12" t="s">
        <v>56</v>
      </c>
      <c r="P581" s="3" t="s">
        <v>71</v>
      </c>
      <c r="Q581" s="3">
        <f t="shared" si="50"/>
        <v>5042</v>
      </c>
      <c r="R581" s="3" t="s">
        <v>71</v>
      </c>
      <c r="S581" s="2" t="s">
        <v>73</v>
      </c>
      <c r="T581" s="2" t="s">
        <v>71</v>
      </c>
      <c r="U581" s="15">
        <f t="shared" si="51"/>
        <v>2420192.6885711458</v>
      </c>
    </row>
    <row r="582" spans="7:21" x14ac:dyDescent="0.3">
      <c r="G582" s="26">
        <v>5043</v>
      </c>
      <c r="H582" s="26">
        <v>23.1</v>
      </c>
      <c r="I582" s="26">
        <v>12.953749999999999</v>
      </c>
      <c r="J582" s="29">
        <v>38</v>
      </c>
      <c r="K582" s="29">
        <f t="shared" si="47"/>
        <v>1.7171250000000009E-2</v>
      </c>
      <c r="L582" s="45">
        <f t="shared" si="48"/>
        <v>140944467.55892259</v>
      </c>
      <c r="M582" s="45">
        <f t="shared" si="49"/>
        <v>2420192.6885711509</v>
      </c>
      <c r="O582" s="12" t="s">
        <v>56</v>
      </c>
      <c r="P582" s="3" t="s">
        <v>71</v>
      </c>
      <c r="Q582" s="3">
        <f t="shared" si="50"/>
        <v>5043</v>
      </c>
      <c r="R582" s="3" t="s">
        <v>71</v>
      </c>
      <c r="S582" s="2" t="s">
        <v>73</v>
      </c>
      <c r="T582" s="2" t="s">
        <v>71</v>
      </c>
      <c r="U582" s="15">
        <f t="shared" si="51"/>
        <v>2420192.6885711509</v>
      </c>
    </row>
    <row r="583" spans="7:21" x14ac:dyDescent="0.3">
      <c r="G583" s="26">
        <v>5044</v>
      </c>
      <c r="H583" s="26">
        <v>23.1</v>
      </c>
      <c r="I583" s="26">
        <v>13.405625000000001</v>
      </c>
      <c r="J583" s="29">
        <v>38</v>
      </c>
      <c r="K583" s="29">
        <f t="shared" si="47"/>
        <v>1.7171250000000009E-2</v>
      </c>
      <c r="L583" s="45">
        <f t="shared" si="48"/>
        <v>140944467.55892259</v>
      </c>
      <c r="M583" s="45">
        <f t="shared" si="49"/>
        <v>2420192.6885711509</v>
      </c>
      <c r="O583" s="12" t="s">
        <v>56</v>
      </c>
      <c r="P583" s="3" t="s">
        <v>71</v>
      </c>
      <c r="Q583" s="3">
        <f t="shared" si="50"/>
        <v>5044</v>
      </c>
      <c r="R583" s="3" t="s">
        <v>71</v>
      </c>
      <c r="S583" s="2" t="s">
        <v>73</v>
      </c>
      <c r="T583" s="2" t="s">
        <v>71</v>
      </c>
      <c r="U583" s="15">
        <f t="shared" si="51"/>
        <v>2420192.6885711509</v>
      </c>
    </row>
    <row r="584" spans="7:21" x14ac:dyDescent="0.3">
      <c r="G584" s="26">
        <v>5045</v>
      </c>
      <c r="H584" s="26">
        <v>23.1</v>
      </c>
      <c r="I584" s="26">
        <v>13.8575</v>
      </c>
      <c r="J584" s="29">
        <v>38</v>
      </c>
      <c r="K584" s="29">
        <f t="shared" ref="K584:K608" si="52">IF(AND(I584&gt;I583,I585&gt;I584),(I585-I583)/2*J584*10^-3,0)</f>
        <v>1.7171249999999975E-2</v>
      </c>
      <c r="L584" s="45">
        <f t="shared" si="48"/>
        <v>140944467.55892259</v>
      </c>
      <c r="M584" s="45">
        <f t="shared" si="49"/>
        <v>2420192.6885711458</v>
      </c>
      <c r="O584" s="12" t="s">
        <v>56</v>
      </c>
      <c r="P584" s="3" t="s">
        <v>71</v>
      </c>
      <c r="Q584" s="3">
        <f t="shared" si="50"/>
        <v>5045</v>
      </c>
      <c r="R584" s="3" t="s">
        <v>71</v>
      </c>
      <c r="S584" s="2" t="s">
        <v>73</v>
      </c>
      <c r="T584" s="2" t="s">
        <v>71</v>
      </c>
      <c r="U584" s="15">
        <f t="shared" si="51"/>
        <v>2420192.6885711458</v>
      </c>
    </row>
    <row r="585" spans="7:21" x14ac:dyDescent="0.3">
      <c r="G585" s="26">
        <v>5046</v>
      </c>
      <c r="H585" s="26">
        <v>23.1</v>
      </c>
      <c r="I585" s="26">
        <v>14.309374999999999</v>
      </c>
      <c r="J585" s="29">
        <v>38</v>
      </c>
      <c r="K585" s="29">
        <f t="shared" si="52"/>
        <v>1.7171250000000009E-2</v>
      </c>
      <c r="L585" s="45">
        <f t="shared" si="48"/>
        <v>140944467.55892259</v>
      </c>
      <c r="M585" s="45">
        <f t="shared" si="49"/>
        <v>2420192.6885711509</v>
      </c>
      <c r="O585" s="12" t="s">
        <v>56</v>
      </c>
      <c r="P585" s="3" t="s">
        <v>71</v>
      </c>
      <c r="Q585" s="3">
        <f t="shared" si="50"/>
        <v>5046</v>
      </c>
      <c r="R585" s="3" t="s">
        <v>71</v>
      </c>
      <c r="S585" s="2" t="s">
        <v>73</v>
      </c>
      <c r="T585" s="2" t="s">
        <v>71</v>
      </c>
      <c r="U585" s="15">
        <f t="shared" si="51"/>
        <v>2420192.6885711509</v>
      </c>
    </row>
    <row r="586" spans="7:21" x14ac:dyDescent="0.3">
      <c r="G586" s="26">
        <v>5047</v>
      </c>
      <c r="H586" s="26">
        <v>23.1</v>
      </c>
      <c r="I586" s="26">
        <v>14.76125</v>
      </c>
      <c r="J586" s="29">
        <v>38</v>
      </c>
      <c r="K586" s="29">
        <f t="shared" si="52"/>
        <v>1.7171250000000009E-2</v>
      </c>
      <c r="L586" s="45">
        <f t="shared" si="48"/>
        <v>140944467.55892259</v>
      </c>
      <c r="M586" s="45">
        <f t="shared" si="49"/>
        <v>2420192.6885711509</v>
      </c>
      <c r="O586" s="12" t="s">
        <v>56</v>
      </c>
      <c r="P586" s="3" t="s">
        <v>71</v>
      </c>
      <c r="Q586" s="3">
        <f t="shared" si="50"/>
        <v>5047</v>
      </c>
      <c r="R586" s="3" t="s">
        <v>71</v>
      </c>
      <c r="S586" s="2" t="s">
        <v>73</v>
      </c>
      <c r="T586" s="2" t="s">
        <v>71</v>
      </c>
      <c r="U586" s="15">
        <f t="shared" si="51"/>
        <v>2420192.6885711509</v>
      </c>
    </row>
    <row r="587" spans="7:21" x14ac:dyDescent="0.3">
      <c r="G587" s="26">
        <v>5048</v>
      </c>
      <c r="H587" s="26">
        <v>23.1</v>
      </c>
      <c r="I587" s="26">
        <v>15.213125</v>
      </c>
      <c r="J587" s="29">
        <v>38</v>
      </c>
      <c r="K587" s="29">
        <f t="shared" si="52"/>
        <v>1.7171249999999975E-2</v>
      </c>
      <c r="L587" s="45">
        <f t="shared" si="48"/>
        <v>140944467.55892259</v>
      </c>
      <c r="M587" s="45">
        <f t="shared" si="49"/>
        <v>2420192.6885711458</v>
      </c>
      <c r="O587" s="12" t="s">
        <v>56</v>
      </c>
      <c r="P587" s="3" t="s">
        <v>71</v>
      </c>
      <c r="Q587" s="3">
        <f t="shared" si="50"/>
        <v>5048</v>
      </c>
      <c r="R587" s="3" t="s">
        <v>71</v>
      </c>
      <c r="S587" s="2" t="s">
        <v>73</v>
      </c>
      <c r="T587" s="2" t="s">
        <v>71</v>
      </c>
      <c r="U587" s="15">
        <f t="shared" si="51"/>
        <v>2420192.6885711458</v>
      </c>
    </row>
    <row r="588" spans="7:21" x14ac:dyDescent="0.3">
      <c r="G588" s="26">
        <v>5049</v>
      </c>
      <c r="H588" s="26">
        <v>23.1</v>
      </c>
      <c r="I588" s="26">
        <v>15.664999999999999</v>
      </c>
      <c r="J588" s="29">
        <v>38</v>
      </c>
      <c r="K588" s="29">
        <f t="shared" si="52"/>
        <v>1.7171250000000009E-2</v>
      </c>
      <c r="L588" s="45">
        <f t="shared" si="48"/>
        <v>140944467.55892259</v>
      </c>
      <c r="M588" s="45">
        <f t="shared" si="49"/>
        <v>2420192.6885711509</v>
      </c>
      <c r="O588" s="12" t="s">
        <v>56</v>
      </c>
      <c r="P588" s="3" t="s">
        <v>71</v>
      </c>
      <c r="Q588" s="3">
        <f t="shared" si="50"/>
        <v>5049</v>
      </c>
      <c r="R588" s="3" t="s">
        <v>71</v>
      </c>
      <c r="S588" s="2" t="s">
        <v>73</v>
      </c>
      <c r="T588" s="2" t="s">
        <v>71</v>
      </c>
      <c r="U588" s="15">
        <f t="shared" si="51"/>
        <v>2420192.6885711509</v>
      </c>
    </row>
    <row r="589" spans="7:21" x14ac:dyDescent="0.3">
      <c r="G589" s="26">
        <v>5050</v>
      </c>
      <c r="H589" s="26">
        <v>23.1</v>
      </c>
      <c r="I589" s="26">
        <v>16.116875</v>
      </c>
      <c r="J589" s="29">
        <v>38</v>
      </c>
      <c r="K589" s="29">
        <f t="shared" si="52"/>
        <v>1.7171250000000044E-2</v>
      </c>
      <c r="L589" s="45">
        <f t="shared" si="48"/>
        <v>140944467.55892259</v>
      </c>
      <c r="M589" s="45">
        <f t="shared" si="49"/>
        <v>2420192.6885711555</v>
      </c>
      <c r="O589" s="12" t="s">
        <v>56</v>
      </c>
      <c r="P589" s="3" t="s">
        <v>71</v>
      </c>
      <c r="Q589" s="3">
        <f t="shared" si="50"/>
        <v>5050</v>
      </c>
      <c r="R589" s="3" t="s">
        <v>71</v>
      </c>
      <c r="S589" s="2" t="s">
        <v>73</v>
      </c>
      <c r="T589" s="2" t="s">
        <v>71</v>
      </c>
      <c r="U589" s="15">
        <f t="shared" si="51"/>
        <v>2420192.6885711555</v>
      </c>
    </row>
    <row r="590" spans="7:21" x14ac:dyDescent="0.3">
      <c r="G590" s="26">
        <v>5051</v>
      </c>
      <c r="H590" s="26">
        <v>23.1</v>
      </c>
      <c r="I590" s="26">
        <v>16.568750000000001</v>
      </c>
      <c r="J590" s="29">
        <v>38</v>
      </c>
      <c r="K590" s="29">
        <f t="shared" si="52"/>
        <v>1.7171249999999975E-2</v>
      </c>
      <c r="L590" s="45">
        <f t="shared" si="48"/>
        <v>140944467.55892259</v>
      </c>
      <c r="M590" s="45">
        <f t="shared" si="49"/>
        <v>2420192.6885711458</v>
      </c>
      <c r="O590" s="12" t="s">
        <v>56</v>
      </c>
      <c r="P590" s="3" t="s">
        <v>71</v>
      </c>
      <c r="Q590" s="3">
        <f t="shared" si="50"/>
        <v>5051</v>
      </c>
      <c r="R590" s="3" t="s">
        <v>71</v>
      </c>
      <c r="S590" s="2" t="s">
        <v>73</v>
      </c>
      <c r="T590" s="2" t="s">
        <v>71</v>
      </c>
      <c r="U590" s="15">
        <f t="shared" si="51"/>
        <v>2420192.6885711458</v>
      </c>
    </row>
    <row r="591" spans="7:21" x14ac:dyDescent="0.3">
      <c r="G591" s="26">
        <v>5052</v>
      </c>
      <c r="H591" s="26">
        <v>23.1</v>
      </c>
      <c r="I591" s="26">
        <v>17.020624999999999</v>
      </c>
      <c r="J591" s="29">
        <v>38</v>
      </c>
      <c r="K591" s="29">
        <f t="shared" si="52"/>
        <v>1.7171249999999975E-2</v>
      </c>
      <c r="L591" s="45">
        <f t="shared" si="48"/>
        <v>140944467.55892259</v>
      </c>
      <c r="M591" s="45">
        <f t="shared" si="49"/>
        <v>2420192.6885711458</v>
      </c>
      <c r="O591" s="12" t="s">
        <v>56</v>
      </c>
      <c r="P591" s="3" t="s">
        <v>71</v>
      </c>
      <c r="Q591" s="3">
        <f t="shared" si="50"/>
        <v>5052</v>
      </c>
      <c r="R591" s="3" t="s">
        <v>71</v>
      </c>
      <c r="S591" s="2" t="s">
        <v>73</v>
      </c>
      <c r="T591" s="2" t="s">
        <v>71</v>
      </c>
      <c r="U591" s="15">
        <f t="shared" si="51"/>
        <v>2420192.6885711458</v>
      </c>
    </row>
    <row r="592" spans="7:21" x14ac:dyDescent="0.3">
      <c r="G592" s="26">
        <v>5053</v>
      </c>
      <c r="H592" s="26">
        <v>23.1</v>
      </c>
      <c r="I592" s="26">
        <v>17.4725</v>
      </c>
      <c r="J592" s="29">
        <v>38</v>
      </c>
      <c r="K592" s="29">
        <f t="shared" si="52"/>
        <v>1.7171250000000044E-2</v>
      </c>
      <c r="L592" s="45">
        <f t="shared" si="48"/>
        <v>140944467.55892259</v>
      </c>
      <c r="M592" s="45">
        <f t="shared" si="49"/>
        <v>2420192.6885711555</v>
      </c>
      <c r="O592" s="12" t="s">
        <v>56</v>
      </c>
      <c r="P592" s="3" t="s">
        <v>71</v>
      </c>
      <c r="Q592" s="3">
        <f t="shared" si="50"/>
        <v>5053</v>
      </c>
      <c r="R592" s="3" t="s">
        <v>71</v>
      </c>
      <c r="S592" s="2" t="s">
        <v>73</v>
      </c>
      <c r="T592" s="2" t="s">
        <v>71</v>
      </c>
      <c r="U592" s="15">
        <f t="shared" si="51"/>
        <v>2420192.6885711555</v>
      </c>
    </row>
    <row r="593" spans="7:21" x14ac:dyDescent="0.3">
      <c r="G593" s="26">
        <v>5054</v>
      </c>
      <c r="H593" s="26">
        <v>23.1</v>
      </c>
      <c r="I593" s="26">
        <v>17.924375000000001</v>
      </c>
      <c r="J593" s="29">
        <v>38</v>
      </c>
      <c r="K593" s="29">
        <f t="shared" si="52"/>
        <v>1.7171249999999975E-2</v>
      </c>
      <c r="L593" s="45">
        <f t="shared" si="48"/>
        <v>140944467.55892259</v>
      </c>
      <c r="M593" s="45">
        <f t="shared" si="49"/>
        <v>2420192.6885711458</v>
      </c>
      <c r="O593" s="12" t="s">
        <v>56</v>
      </c>
      <c r="P593" s="3" t="s">
        <v>71</v>
      </c>
      <c r="Q593" s="3">
        <f t="shared" si="50"/>
        <v>5054</v>
      </c>
      <c r="R593" s="3" t="s">
        <v>71</v>
      </c>
      <c r="S593" s="2" t="s">
        <v>73</v>
      </c>
      <c r="T593" s="2" t="s">
        <v>71</v>
      </c>
      <c r="U593" s="15">
        <f t="shared" si="51"/>
        <v>2420192.6885711458</v>
      </c>
    </row>
    <row r="594" spans="7:21" x14ac:dyDescent="0.3">
      <c r="G594" s="26">
        <v>5055</v>
      </c>
      <c r="H594" s="26">
        <v>23.1</v>
      </c>
      <c r="I594" s="26">
        <v>18.376249999999999</v>
      </c>
      <c r="J594" s="29">
        <v>38</v>
      </c>
      <c r="K594" s="29">
        <f t="shared" si="52"/>
        <v>1.7171249999999975E-2</v>
      </c>
      <c r="L594" s="45">
        <f t="shared" si="48"/>
        <v>140944467.55892259</v>
      </c>
      <c r="M594" s="45">
        <f t="shared" si="49"/>
        <v>2420192.6885711458</v>
      </c>
      <c r="O594" s="12" t="s">
        <v>56</v>
      </c>
      <c r="P594" s="3" t="s">
        <v>71</v>
      </c>
      <c r="Q594" s="3">
        <f t="shared" si="50"/>
        <v>5055</v>
      </c>
      <c r="R594" s="3" t="s">
        <v>71</v>
      </c>
      <c r="S594" s="2" t="s">
        <v>73</v>
      </c>
      <c r="T594" s="2" t="s">
        <v>71</v>
      </c>
      <c r="U594" s="15">
        <f t="shared" si="51"/>
        <v>2420192.6885711458</v>
      </c>
    </row>
    <row r="595" spans="7:21" x14ac:dyDescent="0.3">
      <c r="G595" s="26">
        <v>5056</v>
      </c>
      <c r="H595" s="26">
        <v>23.1</v>
      </c>
      <c r="I595" s="26">
        <v>18.828125</v>
      </c>
      <c r="J595" s="29">
        <v>38</v>
      </c>
      <c r="K595" s="29">
        <f t="shared" si="52"/>
        <v>1.7171250000000044E-2</v>
      </c>
      <c r="L595" s="45">
        <f t="shared" si="48"/>
        <v>140944467.55892259</v>
      </c>
      <c r="M595" s="45">
        <f t="shared" si="49"/>
        <v>2420192.6885711555</v>
      </c>
      <c r="O595" s="12" t="s">
        <v>56</v>
      </c>
      <c r="P595" s="3" t="s">
        <v>71</v>
      </c>
      <c r="Q595" s="3">
        <f t="shared" si="50"/>
        <v>5056</v>
      </c>
      <c r="R595" s="3" t="s">
        <v>71</v>
      </c>
      <c r="S595" s="2" t="s">
        <v>73</v>
      </c>
      <c r="T595" s="2" t="s">
        <v>71</v>
      </c>
      <c r="U595" s="15">
        <f t="shared" si="51"/>
        <v>2420192.6885711555</v>
      </c>
    </row>
    <row r="596" spans="7:21" x14ac:dyDescent="0.3">
      <c r="G596" s="26">
        <v>5032</v>
      </c>
      <c r="H596" s="26">
        <v>23.1</v>
      </c>
      <c r="I596" s="26">
        <v>19.28</v>
      </c>
      <c r="J596" s="29">
        <v>38</v>
      </c>
      <c r="K596" s="29">
        <f t="shared" si="52"/>
        <v>1.7183125000000032E-2</v>
      </c>
      <c r="L596" s="45">
        <f t="shared" si="48"/>
        <v>140944467.55892259</v>
      </c>
      <c r="M596" s="45">
        <f t="shared" si="49"/>
        <v>2421866.4041234162</v>
      </c>
      <c r="O596" s="12" t="s">
        <v>56</v>
      </c>
      <c r="P596" s="3" t="s">
        <v>71</v>
      </c>
      <c r="Q596" s="3">
        <f t="shared" si="50"/>
        <v>5032</v>
      </c>
      <c r="R596" s="3" t="s">
        <v>71</v>
      </c>
      <c r="S596" s="2" t="s">
        <v>73</v>
      </c>
      <c r="T596" s="2" t="s">
        <v>71</v>
      </c>
      <c r="U596" s="15">
        <f t="shared" si="51"/>
        <v>2421866.4041234162</v>
      </c>
    </row>
    <row r="597" spans="7:21" x14ac:dyDescent="0.3">
      <c r="G597" s="26">
        <v>5170</v>
      </c>
      <c r="H597" s="26">
        <v>23.1</v>
      </c>
      <c r="I597" s="26">
        <v>19.732500000000002</v>
      </c>
      <c r="J597" s="29">
        <v>38</v>
      </c>
      <c r="K597" s="29">
        <f t="shared" si="52"/>
        <v>1.7194999999999953E-2</v>
      </c>
      <c r="L597" s="45">
        <f t="shared" si="48"/>
        <v>140944467.55892259</v>
      </c>
      <c r="M597" s="45">
        <f t="shared" si="49"/>
        <v>2423540.1196756675</v>
      </c>
      <c r="O597" s="12" t="s">
        <v>56</v>
      </c>
      <c r="P597" s="3" t="s">
        <v>71</v>
      </c>
      <c r="Q597" s="3">
        <f t="shared" si="50"/>
        <v>5170</v>
      </c>
      <c r="R597" s="3" t="s">
        <v>71</v>
      </c>
      <c r="S597" s="2" t="s">
        <v>73</v>
      </c>
      <c r="T597" s="2" t="s">
        <v>71</v>
      </c>
      <c r="U597" s="15">
        <f t="shared" si="51"/>
        <v>2423540.1196756675</v>
      </c>
    </row>
    <row r="598" spans="7:21" x14ac:dyDescent="0.3">
      <c r="G598" s="26">
        <v>5171</v>
      </c>
      <c r="H598" s="26">
        <v>23.1</v>
      </c>
      <c r="I598" s="26">
        <v>20.184999999999999</v>
      </c>
      <c r="J598" s="29">
        <v>38</v>
      </c>
      <c r="K598" s="29">
        <f t="shared" si="52"/>
        <v>1.7194999999999953E-2</v>
      </c>
      <c r="L598" s="45">
        <f t="shared" si="48"/>
        <v>140944467.55892259</v>
      </c>
      <c r="M598" s="45">
        <f t="shared" si="49"/>
        <v>2423540.1196756675</v>
      </c>
      <c r="O598" s="12" t="s">
        <v>56</v>
      </c>
      <c r="P598" s="3" t="s">
        <v>71</v>
      </c>
      <c r="Q598" s="3">
        <f t="shared" si="50"/>
        <v>5171</v>
      </c>
      <c r="R598" s="3" t="s">
        <v>71</v>
      </c>
      <c r="S598" s="2" t="s">
        <v>73</v>
      </c>
      <c r="T598" s="2" t="s">
        <v>71</v>
      </c>
      <c r="U598" s="15">
        <f t="shared" si="51"/>
        <v>2423540.1196756675</v>
      </c>
    </row>
    <row r="599" spans="7:21" x14ac:dyDescent="0.3">
      <c r="G599" s="26">
        <v>5172</v>
      </c>
      <c r="H599" s="26">
        <v>23.1</v>
      </c>
      <c r="I599" s="26">
        <v>20.637499999999999</v>
      </c>
      <c r="J599" s="29">
        <v>38</v>
      </c>
      <c r="K599" s="29">
        <f t="shared" si="52"/>
        <v>1.7195000000000023E-2</v>
      </c>
      <c r="L599" s="45">
        <f t="shared" si="48"/>
        <v>140944467.55892259</v>
      </c>
      <c r="M599" s="45">
        <f t="shared" si="49"/>
        <v>2423540.1196756773</v>
      </c>
      <c r="O599" s="12" t="s">
        <v>56</v>
      </c>
      <c r="P599" s="3" t="s">
        <v>71</v>
      </c>
      <c r="Q599" s="3">
        <f t="shared" si="50"/>
        <v>5172</v>
      </c>
      <c r="R599" s="3" t="s">
        <v>71</v>
      </c>
      <c r="S599" s="2" t="s">
        <v>73</v>
      </c>
      <c r="T599" s="2" t="s">
        <v>71</v>
      </c>
      <c r="U599" s="15">
        <f t="shared" si="51"/>
        <v>2423540.1196756773</v>
      </c>
    </row>
    <row r="600" spans="7:21" x14ac:dyDescent="0.3">
      <c r="G600" s="26">
        <v>5173</v>
      </c>
      <c r="H600" s="26">
        <v>23.1</v>
      </c>
      <c r="I600" s="26">
        <v>21.09</v>
      </c>
      <c r="J600" s="29">
        <v>38</v>
      </c>
      <c r="K600" s="29">
        <f t="shared" si="52"/>
        <v>1.7195000000000023E-2</v>
      </c>
      <c r="L600" s="45">
        <f t="shared" si="48"/>
        <v>140944467.55892259</v>
      </c>
      <c r="M600" s="45">
        <f t="shared" si="49"/>
        <v>2423540.1196756773</v>
      </c>
      <c r="O600" s="12" t="s">
        <v>56</v>
      </c>
      <c r="P600" s="3" t="s">
        <v>71</v>
      </c>
      <c r="Q600" s="3">
        <f t="shared" si="50"/>
        <v>5173</v>
      </c>
      <c r="R600" s="3" t="s">
        <v>71</v>
      </c>
      <c r="S600" s="2" t="s">
        <v>73</v>
      </c>
      <c r="T600" s="2" t="s">
        <v>71</v>
      </c>
      <c r="U600" s="15">
        <f t="shared" si="51"/>
        <v>2423540.1196756773</v>
      </c>
    </row>
    <row r="601" spans="7:21" x14ac:dyDescent="0.3">
      <c r="G601" s="26">
        <v>5174</v>
      </c>
      <c r="H601" s="26">
        <v>23.1</v>
      </c>
      <c r="I601" s="26">
        <v>21.5425</v>
      </c>
      <c r="J601" s="29">
        <v>38</v>
      </c>
      <c r="K601" s="29">
        <f t="shared" si="52"/>
        <v>1.7195000000000023E-2</v>
      </c>
      <c r="L601" s="45">
        <f t="shared" si="48"/>
        <v>140944467.55892259</v>
      </c>
      <c r="M601" s="45">
        <f t="shared" si="49"/>
        <v>2423540.1196756773</v>
      </c>
      <c r="O601" s="12" t="s">
        <v>56</v>
      </c>
      <c r="P601" s="3" t="s">
        <v>71</v>
      </c>
      <c r="Q601" s="3">
        <f t="shared" si="50"/>
        <v>5174</v>
      </c>
      <c r="R601" s="3" t="s">
        <v>71</v>
      </c>
      <c r="S601" s="2" t="s">
        <v>73</v>
      </c>
      <c r="T601" s="2" t="s">
        <v>71</v>
      </c>
      <c r="U601" s="15">
        <f t="shared" si="51"/>
        <v>2423540.1196756773</v>
      </c>
    </row>
    <row r="602" spans="7:21" x14ac:dyDescent="0.3">
      <c r="G602" s="26">
        <v>5175</v>
      </c>
      <c r="H602" s="26">
        <v>23.1</v>
      </c>
      <c r="I602" s="26">
        <v>21.995000000000001</v>
      </c>
      <c r="J602" s="29">
        <v>38</v>
      </c>
      <c r="K602" s="29">
        <f t="shared" si="52"/>
        <v>1.7195000000000023E-2</v>
      </c>
      <c r="L602" s="45">
        <f t="shared" si="48"/>
        <v>140944467.55892259</v>
      </c>
      <c r="M602" s="45">
        <f t="shared" si="49"/>
        <v>2423540.1196756773</v>
      </c>
      <c r="O602" s="12" t="s">
        <v>56</v>
      </c>
      <c r="P602" s="3" t="s">
        <v>71</v>
      </c>
      <c r="Q602" s="3">
        <f t="shared" si="50"/>
        <v>5175</v>
      </c>
      <c r="R602" s="3" t="s">
        <v>71</v>
      </c>
      <c r="S602" s="2" t="s">
        <v>73</v>
      </c>
      <c r="T602" s="2" t="s">
        <v>71</v>
      </c>
      <c r="U602" s="15">
        <f t="shared" si="51"/>
        <v>2423540.1196756773</v>
      </c>
    </row>
    <row r="603" spans="7:21" x14ac:dyDescent="0.3">
      <c r="G603" s="26">
        <v>5176</v>
      </c>
      <c r="H603" s="26">
        <v>23.1</v>
      </c>
      <c r="I603" s="26">
        <v>22.447500000000002</v>
      </c>
      <c r="J603" s="29">
        <v>38</v>
      </c>
      <c r="K603" s="29">
        <f t="shared" si="52"/>
        <v>1.7194999999999953E-2</v>
      </c>
      <c r="L603" s="45">
        <f t="shared" si="48"/>
        <v>140944467.55892259</v>
      </c>
      <c r="M603" s="45">
        <f t="shared" si="49"/>
        <v>2423540.1196756675</v>
      </c>
      <c r="O603" s="12" t="s">
        <v>56</v>
      </c>
      <c r="P603" s="3" t="s">
        <v>71</v>
      </c>
      <c r="Q603" s="3">
        <f t="shared" si="50"/>
        <v>5176</v>
      </c>
      <c r="R603" s="3" t="s">
        <v>71</v>
      </c>
      <c r="S603" s="2" t="s">
        <v>73</v>
      </c>
      <c r="T603" s="2" t="s">
        <v>71</v>
      </c>
      <c r="U603" s="15">
        <f t="shared" si="51"/>
        <v>2423540.1196756675</v>
      </c>
    </row>
    <row r="604" spans="7:21" x14ac:dyDescent="0.3">
      <c r="G604" s="26">
        <v>5160</v>
      </c>
      <c r="H604" s="26">
        <v>23.1</v>
      </c>
      <c r="I604" s="26">
        <v>22.9</v>
      </c>
      <c r="J604" s="29">
        <v>38</v>
      </c>
      <c r="K604" s="29">
        <f t="shared" si="52"/>
        <v>1.4297499999999958E-2</v>
      </c>
      <c r="L604" s="45">
        <f t="shared" si="48"/>
        <v>140944467.55892259</v>
      </c>
      <c r="M604" s="45">
        <f t="shared" si="49"/>
        <v>2015153.5249236897</v>
      </c>
      <c r="O604" s="12" t="s">
        <v>56</v>
      </c>
      <c r="P604" s="3" t="s">
        <v>71</v>
      </c>
      <c r="Q604" s="3">
        <f t="shared" si="50"/>
        <v>5160</v>
      </c>
      <c r="R604" s="3" t="s">
        <v>71</v>
      </c>
      <c r="S604" s="2" t="s">
        <v>73</v>
      </c>
      <c r="T604" s="2" t="s">
        <v>71</v>
      </c>
      <c r="U604" s="15">
        <f t="shared" si="51"/>
        <v>2015153.5249236897</v>
      </c>
    </row>
    <row r="605" spans="7:21" x14ac:dyDescent="0.3">
      <c r="G605" s="26">
        <v>5234</v>
      </c>
      <c r="H605" s="26">
        <v>23.1</v>
      </c>
      <c r="I605" s="26">
        <v>23.2</v>
      </c>
      <c r="J605" s="29">
        <v>38</v>
      </c>
      <c r="K605" s="29">
        <f t="shared" si="52"/>
        <v>1.1400000000000026E-2</v>
      </c>
      <c r="L605" s="45">
        <f t="shared" si="48"/>
        <v>140944467.55892259</v>
      </c>
      <c r="M605" s="45">
        <f t="shared" si="49"/>
        <v>1606766.9301717211</v>
      </c>
      <c r="O605" s="12" t="s">
        <v>56</v>
      </c>
      <c r="P605" s="3" t="s">
        <v>71</v>
      </c>
      <c r="Q605" s="3">
        <f t="shared" si="50"/>
        <v>5234</v>
      </c>
      <c r="R605" s="3" t="s">
        <v>71</v>
      </c>
      <c r="S605" s="2" t="s">
        <v>73</v>
      </c>
      <c r="T605" s="2" t="s">
        <v>71</v>
      </c>
      <c r="U605" s="15">
        <f t="shared" si="51"/>
        <v>1606766.9301717211</v>
      </c>
    </row>
    <row r="606" spans="7:21" x14ac:dyDescent="0.3">
      <c r="G606" s="26">
        <v>5235</v>
      </c>
      <c r="H606" s="26">
        <v>23.1</v>
      </c>
      <c r="I606" s="26">
        <v>23.5</v>
      </c>
      <c r="J606" s="29">
        <v>38</v>
      </c>
      <c r="K606" s="29">
        <f t="shared" si="52"/>
        <v>1.1400000000000026E-2</v>
      </c>
      <c r="L606" s="45">
        <f t="shared" si="48"/>
        <v>140944467.55892259</v>
      </c>
      <c r="M606" s="45">
        <f t="shared" si="49"/>
        <v>1606766.9301717211</v>
      </c>
      <c r="O606" s="12" t="s">
        <v>56</v>
      </c>
      <c r="P606" s="3" t="s">
        <v>71</v>
      </c>
      <c r="Q606" s="3">
        <f t="shared" si="50"/>
        <v>5235</v>
      </c>
      <c r="R606" s="3" t="s">
        <v>71</v>
      </c>
      <c r="S606" s="2" t="s">
        <v>73</v>
      </c>
      <c r="T606" s="2" t="s">
        <v>71</v>
      </c>
      <c r="U606" s="15">
        <f t="shared" si="51"/>
        <v>1606766.9301717211</v>
      </c>
    </row>
    <row r="607" spans="7:21" x14ac:dyDescent="0.3">
      <c r="G607" s="26">
        <v>5236</v>
      </c>
      <c r="H607" s="26">
        <v>23.1</v>
      </c>
      <c r="I607" s="26">
        <v>23.8</v>
      </c>
      <c r="J607" s="29">
        <v>38</v>
      </c>
      <c r="K607" s="29">
        <f t="shared" si="52"/>
        <v>1.1400000000000026E-2</v>
      </c>
      <c r="L607" s="45">
        <f t="shared" si="48"/>
        <v>140944467.55892259</v>
      </c>
      <c r="M607" s="45">
        <f t="shared" si="49"/>
        <v>1606766.9301717211</v>
      </c>
      <c r="O607" s="12" t="s">
        <v>56</v>
      </c>
      <c r="P607" s="3" t="s">
        <v>71</v>
      </c>
      <c r="Q607" s="3">
        <f t="shared" si="50"/>
        <v>5236</v>
      </c>
      <c r="R607" s="3" t="s">
        <v>71</v>
      </c>
      <c r="S607" s="2" t="s">
        <v>73</v>
      </c>
      <c r="T607" s="2" t="s">
        <v>71</v>
      </c>
      <c r="U607" s="15">
        <f t="shared" si="51"/>
        <v>1606766.9301717211</v>
      </c>
    </row>
    <row r="608" spans="7:21" x14ac:dyDescent="0.3">
      <c r="G608" s="26">
        <v>5224</v>
      </c>
      <c r="H608" s="26">
        <v>23.1</v>
      </c>
      <c r="I608" s="26">
        <v>24.1</v>
      </c>
      <c r="J608" s="29">
        <v>38</v>
      </c>
      <c r="K608" s="29">
        <f t="shared" si="52"/>
        <v>0</v>
      </c>
      <c r="L608" s="45">
        <f t="shared" si="48"/>
        <v>140944467.55892259</v>
      </c>
      <c r="M608" s="45">
        <f t="shared" si="49"/>
        <v>0</v>
      </c>
      <c r="O608" s="12" t="s">
        <v>56</v>
      </c>
      <c r="P608" s="3" t="s">
        <v>71</v>
      </c>
      <c r="Q608" s="3">
        <f t="shared" si="50"/>
        <v>5224</v>
      </c>
      <c r="R608" s="3" t="s">
        <v>71</v>
      </c>
      <c r="S608" s="2" t="s">
        <v>73</v>
      </c>
      <c r="T608" s="2" t="s">
        <v>71</v>
      </c>
      <c r="U608" s="15">
        <f t="shared" si="51"/>
        <v>0</v>
      </c>
    </row>
    <row r="609" spans="7:21" x14ac:dyDescent="0.3">
      <c r="G609" s="26">
        <v>809</v>
      </c>
      <c r="H609" s="26">
        <v>-23.1</v>
      </c>
      <c r="I609" s="26">
        <v>24.1</v>
      </c>
      <c r="J609" s="29">
        <v>36</v>
      </c>
      <c r="K609" s="29">
        <v>0</v>
      </c>
      <c r="L609" s="45">
        <f t="shared" si="48"/>
        <v>-140944467.55892259</v>
      </c>
      <c r="M609" s="45">
        <f t="shared" si="49"/>
        <v>0</v>
      </c>
      <c r="O609" s="12" t="s">
        <v>56</v>
      </c>
      <c r="P609" s="3" t="s">
        <v>71</v>
      </c>
      <c r="Q609" s="3">
        <f t="shared" si="50"/>
        <v>809</v>
      </c>
      <c r="R609" s="3" t="s">
        <v>71</v>
      </c>
      <c r="S609" s="2" t="s">
        <v>73</v>
      </c>
      <c r="T609" s="2" t="s">
        <v>71</v>
      </c>
      <c r="U609" s="15">
        <f t="shared" si="51"/>
        <v>0</v>
      </c>
    </row>
    <row r="610" spans="7:21" x14ac:dyDescent="0.3">
      <c r="G610" s="26">
        <v>2273</v>
      </c>
      <c r="H610" s="26">
        <v>-22.8</v>
      </c>
      <c r="I610" s="26">
        <v>24.1</v>
      </c>
      <c r="J610" s="29">
        <v>36</v>
      </c>
      <c r="K610" s="29">
        <f>(H611-H609)/2*J610*10^-3</f>
        <v>1.0800000000000027E-2</v>
      </c>
      <c r="L610" s="45">
        <f t="shared" si="48"/>
        <v>-139114019.92828724</v>
      </c>
      <c r="M610" s="45">
        <f t="shared" si="49"/>
        <v>-1502431.4152255058</v>
      </c>
      <c r="O610" s="12" t="s">
        <v>56</v>
      </c>
      <c r="P610" s="3" t="s">
        <v>71</v>
      </c>
      <c r="Q610" s="3">
        <f t="shared" si="50"/>
        <v>2273</v>
      </c>
      <c r="R610" s="3" t="s">
        <v>71</v>
      </c>
      <c r="S610" s="2" t="s">
        <v>73</v>
      </c>
      <c r="T610" s="2" t="s">
        <v>71</v>
      </c>
      <c r="U610" s="15">
        <f t="shared" si="51"/>
        <v>-1502431.4152255058</v>
      </c>
    </row>
    <row r="611" spans="7:21" x14ac:dyDescent="0.3">
      <c r="G611" s="26">
        <v>2272</v>
      </c>
      <c r="H611" s="26">
        <v>-22.5</v>
      </c>
      <c r="I611" s="26">
        <v>24.1</v>
      </c>
      <c r="J611" s="29">
        <v>36</v>
      </c>
      <c r="K611" s="29">
        <f t="shared" ref="K611:K674" si="53">(H612-H610)/2*J611*10^-3</f>
        <v>1.0800000000000027E-2</v>
      </c>
      <c r="L611" s="45">
        <f t="shared" si="48"/>
        <v>-137283572.29765186</v>
      </c>
      <c r="M611" s="45">
        <f t="shared" si="49"/>
        <v>-1482662.5808146438</v>
      </c>
      <c r="O611" s="12" t="s">
        <v>56</v>
      </c>
      <c r="P611" s="3" t="s">
        <v>71</v>
      </c>
      <c r="Q611" s="3">
        <f t="shared" si="50"/>
        <v>2272</v>
      </c>
      <c r="R611" s="3" t="s">
        <v>71</v>
      </c>
      <c r="S611" s="2" t="s">
        <v>73</v>
      </c>
      <c r="T611" s="2" t="s">
        <v>71</v>
      </c>
      <c r="U611" s="15">
        <f t="shared" si="51"/>
        <v>-1482662.5808146438</v>
      </c>
    </row>
    <row r="612" spans="7:21" x14ac:dyDescent="0.3">
      <c r="G612" s="26">
        <v>2271</v>
      </c>
      <c r="H612" s="26">
        <v>-22.2</v>
      </c>
      <c r="I612" s="26">
        <v>24.1</v>
      </c>
      <c r="J612" s="29">
        <v>36</v>
      </c>
      <c r="K612" s="29">
        <f t="shared" si="53"/>
        <v>1.0800000000000027E-2</v>
      </c>
      <c r="L612" s="45">
        <f t="shared" si="48"/>
        <v>-135453124.66701651</v>
      </c>
      <c r="M612" s="45">
        <f t="shared" si="49"/>
        <v>-1462893.7464037819</v>
      </c>
      <c r="O612" s="12" t="s">
        <v>56</v>
      </c>
      <c r="P612" s="3" t="s">
        <v>71</v>
      </c>
      <c r="Q612" s="3">
        <f t="shared" si="50"/>
        <v>2271</v>
      </c>
      <c r="R612" s="3" t="s">
        <v>71</v>
      </c>
      <c r="S612" s="2" t="s">
        <v>73</v>
      </c>
      <c r="T612" s="2" t="s">
        <v>71</v>
      </c>
      <c r="U612" s="15">
        <f t="shared" si="51"/>
        <v>-1462893.7464037819</v>
      </c>
    </row>
    <row r="613" spans="7:21" x14ac:dyDescent="0.3">
      <c r="G613" s="26">
        <v>2270</v>
      </c>
      <c r="H613" s="26">
        <v>-21.9</v>
      </c>
      <c r="I613" s="26">
        <v>24.1</v>
      </c>
      <c r="J613" s="29">
        <v>36</v>
      </c>
      <c r="K613" s="29">
        <f t="shared" si="53"/>
        <v>1.4099999999399999E-2</v>
      </c>
      <c r="L613" s="45">
        <f t="shared" si="48"/>
        <v>-133622677.03638114</v>
      </c>
      <c r="M613" s="45">
        <f t="shared" si="49"/>
        <v>-1884079.7461328004</v>
      </c>
      <c r="O613" s="12" t="s">
        <v>56</v>
      </c>
      <c r="P613" s="3" t="s">
        <v>71</v>
      </c>
      <c r="Q613" s="3">
        <f t="shared" si="50"/>
        <v>2270</v>
      </c>
      <c r="R613" s="3" t="s">
        <v>71</v>
      </c>
      <c r="S613" s="2" t="s">
        <v>73</v>
      </c>
      <c r="T613" s="2" t="s">
        <v>71</v>
      </c>
      <c r="U613" s="15">
        <f t="shared" si="51"/>
        <v>-1884079.7461328004</v>
      </c>
    </row>
    <row r="614" spans="7:21" x14ac:dyDescent="0.3">
      <c r="G614" s="26">
        <v>2314</v>
      </c>
      <c r="H614" s="26">
        <v>-21.416666666699999</v>
      </c>
      <c r="I614" s="26">
        <v>24.1</v>
      </c>
      <c r="J614" s="29">
        <v>36</v>
      </c>
      <c r="K614" s="29">
        <f t="shared" si="53"/>
        <v>1.7400000000600001E-2</v>
      </c>
      <c r="L614" s="45">
        <f t="shared" si="48"/>
        <v>-130673622.52056089</v>
      </c>
      <c r="M614" s="45">
        <f t="shared" si="49"/>
        <v>-2273721.031936164</v>
      </c>
      <c r="O614" s="12" t="s">
        <v>56</v>
      </c>
      <c r="P614" s="3" t="s">
        <v>71</v>
      </c>
      <c r="Q614" s="3">
        <f t="shared" si="50"/>
        <v>2314</v>
      </c>
      <c r="R614" s="3" t="s">
        <v>71</v>
      </c>
      <c r="S614" s="2" t="s">
        <v>73</v>
      </c>
      <c r="T614" s="2" t="s">
        <v>71</v>
      </c>
      <c r="U614" s="15">
        <f t="shared" si="51"/>
        <v>-2273721.031936164</v>
      </c>
    </row>
    <row r="615" spans="7:21" x14ac:dyDescent="0.3">
      <c r="G615" s="26">
        <v>2313</v>
      </c>
      <c r="H615" s="26">
        <v>-20.933333333299998</v>
      </c>
      <c r="I615" s="26">
        <v>24.1</v>
      </c>
      <c r="J615" s="29">
        <v>36</v>
      </c>
      <c r="K615" s="29">
        <f t="shared" si="53"/>
        <v>1.7400000000600001E-2</v>
      </c>
      <c r="L615" s="45">
        <f t="shared" si="48"/>
        <v>-127724568.0041305</v>
      </c>
      <c r="M615" s="45">
        <f t="shared" si="49"/>
        <v>-2222407.4833485056</v>
      </c>
      <c r="O615" s="12" t="s">
        <v>56</v>
      </c>
      <c r="P615" s="3" t="s">
        <v>71</v>
      </c>
      <c r="Q615" s="3">
        <f t="shared" si="50"/>
        <v>2313</v>
      </c>
      <c r="R615" s="3" t="s">
        <v>71</v>
      </c>
      <c r="S615" s="2" t="s">
        <v>73</v>
      </c>
      <c r="T615" s="2" t="s">
        <v>71</v>
      </c>
      <c r="U615" s="15">
        <f t="shared" si="51"/>
        <v>-2222407.4833485056</v>
      </c>
    </row>
    <row r="616" spans="7:21" x14ac:dyDescent="0.3">
      <c r="G616" s="26">
        <v>2312</v>
      </c>
      <c r="H616" s="26">
        <v>-20.45</v>
      </c>
      <c r="I616" s="26">
        <v>24.1</v>
      </c>
      <c r="J616" s="29">
        <v>36</v>
      </c>
      <c r="K616" s="29">
        <f t="shared" si="53"/>
        <v>1.7399999998799969E-2</v>
      </c>
      <c r="L616" s="45">
        <f t="shared" si="48"/>
        <v>-124775513.48831025</v>
      </c>
      <c r="M616" s="45">
        <f t="shared" si="49"/>
        <v>-2171093.9345468637</v>
      </c>
      <c r="O616" s="12" t="s">
        <v>56</v>
      </c>
      <c r="P616" s="3" t="s">
        <v>71</v>
      </c>
      <c r="Q616" s="3">
        <f t="shared" si="50"/>
        <v>2312</v>
      </c>
      <c r="R616" s="3" t="s">
        <v>71</v>
      </c>
      <c r="S616" s="2" t="s">
        <v>73</v>
      </c>
      <c r="T616" s="2" t="s">
        <v>71</v>
      </c>
      <c r="U616" s="15">
        <f t="shared" si="51"/>
        <v>-2171093.9345468637</v>
      </c>
    </row>
    <row r="617" spans="7:21" x14ac:dyDescent="0.3">
      <c r="G617" s="26">
        <v>2311</v>
      </c>
      <c r="H617" s="26">
        <v>-19.9666666667</v>
      </c>
      <c r="I617" s="26">
        <v>24.1</v>
      </c>
      <c r="J617" s="29">
        <v>36</v>
      </c>
      <c r="K617" s="29">
        <f t="shared" si="53"/>
        <v>1.7400000000600001E-2</v>
      </c>
      <c r="L617" s="45">
        <f t="shared" si="48"/>
        <v>-121826458.97249</v>
      </c>
      <c r="M617" s="45">
        <f t="shared" si="49"/>
        <v>-2119780.3861944219</v>
      </c>
      <c r="O617" s="12" t="s">
        <v>56</v>
      </c>
      <c r="P617" s="3" t="s">
        <v>71</v>
      </c>
      <c r="Q617" s="3">
        <f t="shared" si="50"/>
        <v>2311</v>
      </c>
      <c r="R617" s="3" t="s">
        <v>71</v>
      </c>
      <c r="S617" s="2" t="s">
        <v>73</v>
      </c>
      <c r="T617" s="2" t="s">
        <v>71</v>
      </c>
      <c r="U617" s="15">
        <f t="shared" si="51"/>
        <v>-2119780.3861944219</v>
      </c>
    </row>
    <row r="618" spans="7:21" x14ac:dyDescent="0.3">
      <c r="G618" s="26">
        <v>2310</v>
      </c>
      <c r="H618" s="26">
        <v>-19.483333333299999</v>
      </c>
      <c r="I618" s="26">
        <v>24.1</v>
      </c>
      <c r="J618" s="29">
        <v>36</v>
      </c>
      <c r="K618" s="29">
        <f t="shared" si="53"/>
        <v>1.7400000000600001E-2</v>
      </c>
      <c r="L618" s="45">
        <f t="shared" si="48"/>
        <v>-118877404.4560596</v>
      </c>
      <c r="M618" s="45">
        <f t="shared" si="49"/>
        <v>-2068466.8376067637</v>
      </c>
      <c r="O618" s="12" t="s">
        <v>56</v>
      </c>
      <c r="P618" s="3" t="s">
        <v>71</v>
      </c>
      <c r="Q618" s="3">
        <f t="shared" si="50"/>
        <v>2310</v>
      </c>
      <c r="R618" s="3" t="s">
        <v>71</v>
      </c>
      <c r="S618" s="2" t="s">
        <v>73</v>
      </c>
      <c r="T618" s="2" t="s">
        <v>71</v>
      </c>
      <c r="U618" s="15">
        <f t="shared" si="51"/>
        <v>-2068466.8376067637</v>
      </c>
    </row>
    <row r="619" spans="7:21" x14ac:dyDescent="0.3">
      <c r="G619" s="26">
        <v>2309</v>
      </c>
      <c r="H619" s="26">
        <v>-19</v>
      </c>
      <c r="I619" s="26">
        <v>24.1</v>
      </c>
      <c r="J619" s="29">
        <v>36</v>
      </c>
      <c r="K619" s="29">
        <f t="shared" si="53"/>
        <v>1.7399999998799969E-2</v>
      </c>
      <c r="L619" s="45">
        <f t="shared" si="48"/>
        <v>-115928349.94023935</v>
      </c>
      <c r="M619" s="45">
        <f t="shared" si="49"/>
        <v>-2017153.2888210472</v>
      </c>
      <c r="O619" s="12" t="s">
        <v>56</v>
      </c>
      <c r="P619" s="3" t="s">
        <v>71</v>
      </c>
      <c r="Q619" s="3">
        <f t="shared" si="50"/>
        <v>2309</v>
      </c>
      <c r="R619" s="3" t="s">
        <v>71</v>
      </c>
      <c r="S619" s="2" t="s">
        <v>73</v>
      </c>
      <c r="T619" s="2" t="s">
        <v>71</v>
      </c>
      <c r="U619" s="15">
        <f t="shared" si="51"/>
        <v>-2017153.2888210472</v>
      </c>
    </row>
    <row r="620" spans="7:21" x14ac:dyDescent="0.3">
      <c r="G620" s="26">
        <v>2308</v>
      </c>
      <c r="H620" s="26">
        <v>-18.516666666700001</v>
      </c>
      <c r="I620" s="26">
        <v>24.1</v>
      </c>
      <c r="J620" s="29">
        <v>36</v>
      </c>
      <c r="K620" s="29">
        <f t="shared" si="53"/>
        <v>1.7400000000600001E-2</v>
      </c>
      <c r="L620" s="45">
        <f t="shared" si="48"/>
        <v>-112979295.42441911</v>
      </c>
      <c r="M620" s="45">
        <f t="shared" si="49"/>
        <v>-1965839.7404526803</v>
      </c>
      <c r="O620" s="12" t="s">
        <v>56</v>
      </c>
      <c r="P620" s="3" t="s">
        <v>71</v>
      </c>
      <c r="Q620" s="3">
        <f t="shared" si="50"/>
        <v>2308</v>
      </c>
      <c r="R620" s="3" t="s">
        <v>71</v>
      </c>
      <c r="S620" s="2" t="s">
        <v>73</v>
      </c>
      <c r="T620" s="2" t="s">
        <v>71</v>
      </c>
      <c r="U620" s="15">
        <f t="shared" si="51"/>
        <v>-1965839.7404526803</v>
      </c>
    </row>
    <row r="621" spans="7:21" x14ac:dyDescent="0.3">
      <c r="G621" s="26">
        <v>2307</v>
      </c>
      <c r="H621" s="26">
        <v>-18.0333333333</v>
      </c>
      <c r="I621" s="26">
        <v>24.1</v>
      </c>
      <c r="J621" s="29">
        <v>36</v>
      </c>
      <c r="K621" s="29">
        <f t="shared" si="53"/>
        <v>1.7400000000600001E-2</v>
      </c>
      <c r="L621" s="45">
        <f t="shared" si="48"/>
        <v>-110030240.9079887</v>
      </c>
      <c r="M621" s="45">
        <f t="shared" si="49"/>
        <v>-1914526.1918650216</v>
      </c>
      <c r="O621" s="12" t="s">
        <v>56</v>
      </c>
      <c r="P621" s="3" t="s">
        <v>71</v>
      </c>
      <c r="Q621" s="3">
        <f t="shared" si="50"/>
        <v>2307</v>
      </c>
      <c r="R621" s="3" t="s">
        <v>71</v>
      </c>
      <c r="S621" s="2" t="s">
        <v>73</v>
      </c>
      <c r="T621" s="2" t="s">
        <v>71</v>
      </c>
      <c r="U621" s="15">
        <f t="shared" si="51"/>
        <v>-1914526.1918650216</v>
      </c>
    </row>
    <row r="622" spans="7:21" x14ac:dyDescent="0.3">
      <c r="G622" s="26">
        <v>2306</v>
      </c>
      <c r="H622" s="26">
        <v>-17.55</v>
      </c>
      <c r="I622" s="26">
        <v>24.1</v>
      </c>
      <c r="J622" s="29">
        <v>36</v>
      </c>
      <c r="K622" s="29">
        <f t="shared" si="53"/>
        <v>1.7399999998799969E-2</v>
      </c>
      <c r="L622" s="45">
        <f t="shared" si="48"/>
        <v>-107081186.39216846</v>
      </c>
      <c r="M622" s="45">
        <f t="shared" si="49"/>
        <v>-1863212.6430952305</v>
      </c>
      <c r="O622" s="12" t="s">
        <v>56</v>
      </c>
      <c r="P622" s="3" t="s">
        <v>71</v>
      </c>
      <c r="Q622" s="3">
        <f t="shared" si="50"/>
        <v>2306</v>
      </c>
      <c r="R622" s="3" t="s">
        <v>71</v>
      </c>
      <c r="S622" s="2" t="s">
        <v>73</v>
      </c>
      <c r="T622" s="2" t="s">
        <v>71</v>
      </c>
      <c r="U622" s="15">
        <f t="shared" si="51"/>
        <v>-1863212.6430952305</v>
      </c>
    </row>
    <row r="623" spans="7:21" x14ac:dyDescent="0.3">
      <c r="G623" s="26">
        <v>2305</v>
      </c>
      <c r="H623" s="26">
        <v>-17.066666666700002</v>
      </c>
      <c r="I623" s="26">
        <v>24.1</v>
      </c>
      <c r="J623" s="29">
        <v>36</v>
      </c>
      <c r="K623" s="29">
        <f t="shared" si="53"/>
        <v>1.7400000000600001E-2</v>
      </c>
      <c r="L623" s="45">
        <f t="shared" si="48"/>
        <v>-104132131.87634821</v>
      </c>
      <c r="M623" s="45">
        <f t="shared" si="49"/>
        <v>-1811899.0947109384</v>
      </c>
      <c r="O623" s="12" t="s">
        <v>56</v>
      </c>
      <c r="P623" s="3" t="s">
        <v>71</v>
      </c>
      <c r="Q623" s="3">
        <f t="shared" si="50"/>
        <v>2305</v>
      </c>
      <c r="R623" s="3" t="s">
        <v>71</v>
      </c>
      <c r="S623" s="2" t="s">
        <v>73</v>
      </c>
      <c r="T623" s="2" t="s">
        <v>71</v>
      </c>
      <c r="U623" s="15">
        <f t="shared" si="51"/>
        <v>-1811899.0947109384</v>
      </c>
    </row>
    <row r="624" spans="7:21" x14ac:dyDescent="0.3">
      <c r="G624" s="26">
        <v>2304</v>
      </c>
      <c r="H624" s="26">
        <v>-16.583333333300001</v>
      </c>
      <c r="I624" s="26">
        <v>24.1</v>
      </c>
      <c r="J624" s="29">
        <v>36</v>
      </c>
      <c r="K624" s="29">
        <f t="shared" si="53"/>
        <v>1.7400000000600001E-2</v>
      </c>
      <c r="L624" s="45">
        <f t="shared" si="48"/>
        <v>-101183077.3599178</v>
      </c>
      <c r="M624" s="45">
        <f t="shared" si="49"/>
        <v>-1760585.5461232797</v>
      </c>
      <c r="O624" s="12" t="s">
        <v>56</v>
      </c>
      <c r="P624" s="3" t="s">
        <v>71</v>
      </c>
      <c r="Q624" s="3">
        <f t="shared" si="50"/>
        <v>2304</v>
      </c>
      <c r="R624" s="3" t="s">
        <v>71</v>
      </c>
      <c r="S624" s="2" t="s">
        <v>73</v>
      </c>
      <c r="T624" s="2" t="s">
        <v>71</v>
      </c>
      <c r="U624" s="15">
        <f t="shared" si="51"/>
        <v>-1760585.5461232797</v>
      </c>
    </row>
    <row r="625" spans="7:21" x14ac:dyDescent="0.3">
      <c r="G625" s="26">
        <v>1217</v>
      </c>
      <c r="H625" s="26">
        <v>-16.100000000000001</v>
      </c>
      <c r="I625" s="26">
        <v>24.1</v>
      </c>
      <c r="J625" s="29">
        <v>36</v>
      </c>
      <c r="K625" s="29">
        <f t="shared" si="53"/>
        <v>1.7223529411800009E-2</v>
      </c>
      <c r="L625" s="45">
        <f t="shared" si="48"/>
        <v>-98234022.84409757</v>
      </c>
      <c r="M625" s="45">
        <f t="shared" si="49"/>
        <v>-1691936.5816947485</v>
      </c>
      <c r="O625" s="12" t="s">
        <v>56</v>
      </c>
      <c r="P625" s="3" t="s">
        <v>71</v>
      </c>
      <c r="Q625" s="3">
        <f t="shared" si="50"/>
        <v>1217</v>
      </c>
      <c r="R625" s="3" t="s">
        <v>71</v>
      </c>
      <c r="S625" s="2" t="s">
        <v>73</v>
      </c>
      <c r="T625" s="2" t="s">
        <v>71</v>
      </c>
      <c r="U625" s="15">
        <f t="shared" si="51"/>
        <v>-1691936.5816947485</v>
      </c>
    </row>
    <row r="626" spans="7:21" x14ac:dyDescent="0.3">
      <c r="G626" s="26">
        <v>2428</v>
      </c>
      <c r="H626" s="26">
        <v>-15.6264705882</v>
      </c>
      <c r="I626" s="26">
        <v>24.1</v>
      </c>
      <c r="J626" s="29">
        <v>36</v>
      </c>
      <c r="K626" s="29">
        <f t="shared" si="53"/>
        <v>1.7047058823000016E-2</v>
      </c>
      <c r="L626" s="45">
        <f t="shared" si="48"/>
        <v>-95344786.877879336</v>
      </c>
      <c r="M626" s="45">
        <f t="shared" si="49"/>
        <v>-1625348.1903736091</v>
      </c>
      <c r="O626" s="12" t="s">
        <v>56</v>
      </c>
      <c r="P626" s="3" t="s">
        <v>71</v>
      </c>
      <c r="Q626" s="3">
        <f t="shared" si="50"/>
        <v>2428</v>
      </c>
      <c r="R626" s="3" t="s">
        <v>71</v>
      </c>
      <c r="S626" s="2" t="s">
        <v>73</v>
      </c>
      <c r="T626" s="2" t="s">
        <v>71</v>
      </c>
      <c r="U626" s="15">
        <f t="shared" si="51"/>
        <v>-1625348.1903736091</v>
      </c>
    </row>
    <row r="627" spans="7:21" x14ac:dyDescent="0.3">
      <c r="G627" s="26">
        <v>2427</v>
      </c>
      <c r="H627" s="26">
        <v>-15.152941176500001</v>
      </c>
      <c r="I627" s="26">
        <v>24.1</v>
      </c>
      <c r="J627" s="29">
        <v>36</v>
      </c>
      <c r="K627" s="29">
        <f t="shared" si="53"/>
        <v>1.7047058823000016E-2</v>
      </c>
      <c r="L627" s="45">
        <f t="shared" si="48"/>
        <v>-92455550.912271276</v>
      </c>
      <c r="M627" s="45">
        <f t="shared" si="49"/>
        <v>-1576095.2149143612</v>
      </c>
      <c r="O627" s="12" t="s">
        <v>56</v>
      </c>
      <c r="P627" s="3" t="s">
        <v>71</v>
      </c>
      <c r="Q627" s="3">
        <f t="shared" si="50"/>
        <v>2427</v>
      </c>
      <c r="R627" s="3" t="s">
        <v>71</v>
      </c>
      <c r="S627" s="2" t="s">
        <v>73</v>
      </c>
      <c r="T627" s="2" t="s">
        <v>71</v>
      </c>
      <c r="U627" s="15">
        <f t="shared" si="51"/>
        <v>-1576095.2149143612</v>
      </c>
    </row>
    <row r="628" spans="7:21" x14ac:dyDescent="0.3">
      <c r="G628" s="26">
        <v>2426</v>
      </c>
      <c r="H628" s="26">
        <v>-14.679411764699999</v>
      </c>
      <c r="I628" s="26">
        <v>24.1</v>
      </c>
      <c r="J628" s="29">
        <v>36</v>
      </c>
      <c r="K628" s="29">
        <f t="shared" si="53"/>
        <v>1.7047058824800017E-2</v>
      </c>
      <c r="L628" s="45">
        <f t="shared" si="48"/>
        <v>-89566314.946053058</v>
      </c>
      <c r="M628" s="45">
        <f t="shared" si="49"/>
        <v>-1526842.2396059313</v>
      </c>
      <c r="O628" s="12" t="s">
        <v>56</v>
      </c>
      <c r="P628" s="3" t="s">
        <v>71</v>
      </c>
      <c r="Q628" s="3">
        <f t="shared" si="50"/>
        <v>2426</v>
      </c>
      <c r="R628" s="3" t="s">
        <v>71</v>
      </c>
      <c r="S628" s="2" t="s">
        <v>73</v>
      </c>
      <c r="T628" s="2" t="s">
        <v>71</v>
      </c>
      <c r="U628" s="15">
        <f t="shared" si="51"/>
        <v>-1526842.2396059313</v>
      </c>
    </row>
    <row r="629" spans="7:21" x14ac:dyDescent="0.3">
      <c r="G629" s="26">
        <v>2425</v>
      </c>
      <c r="H629" s="26">
        <v>-14.2058823529</v>
      </c>
      <c r="I629" s="26">
        <v>24.1</v>
      </c>
      <c r="J629" s="29">
        <v>36</v>
      </c>
      <c r="K629" s="29">
        <f t="shared" si="53"/>
        <v>1.7047058822999984E-2</v>
      </c>
      <c r="L629" s="45">
        <f t="shared" si="48"/>
        <v>-86677078.97983484</v>
      </c>
      <c r="M629" s="45">
        <f t="shared" si="49"/>
        <v>-1477589.2639750601</v>
      </c>
      <c r="O629" s="12" t="s">
        <v>56</v>
      </c>
      <c r="P629" s="3" t="s">
        <v>71</v>
      </c>
      <c r="Q629" s="3">
        <f t="shared" si="50"/>
        <v>2425</v>
      </c>
      <c r="R629" s="3" t="s">
        <v>71</v>
      </c>
      <c r="S629" s="2" t="s">
        <v>73</v>
      </c>
      <c r="T629" s="2" t="s">
        <v>71</v>
      </c>
      <c r="U629" s="15">
        <f t="shared" si="51"/>
        <v>-1477589.2639750601</v>
      </c>
    </row>
    <row r="630" spans="7:21" x14ac:dyDescent="0.3">
      <c r="G630" s="26">
        <v>2424</v>
      </c>
      <c r="H630" s="26">
        <v>-13.7323529412</v>
      </c>
      <c r="I630" s="26">
        <v>24.1</v>
      </c>
      <c r="J630" s="29">
        <v>36</v>
      </c>
      <c r="K630" s="29">
        <f t="shared" si="53"/>
        <v>1.7047058822999984E-2</v>
      </c>
      <c r="L630" s="45">
        <f t="shared" si="48"/>
        <v>-83787843.014226779</v>
      </c>
      <c r="M630" s="45">
        <f t="shared" si="49"/>
        <v>-1428336.2885158123</v>
      </c>
      <c r="O630" s="12" t="s">
        <v>56</v>
      </c>
      <c r="P630" s="3" t="s">
        <v>71</v>
      </c>
      <c r="Q630" s="3">
        <f t="shared" si="50"/>
        <v>2424</v>
      </c>
      <c r="R630" s="3" t="s">
        <v>71</v>
      </c>
      <c r="S630" s="2" t="s">
        <v>73</v>
      </c>
      <c r="T630" s="2" t="s">
        <v>71</v>
      </c>
      <c r="U630" s="15">
        <f t="shared" si="51"/>
        <v>-1428336.2885158123</v>
      </c>
    </row>
    <row r="631" spans="7:21" x14ac:dyDescent="0.3">
      <c r="G631" s="26">
        <v>2423</v>
      </c>
      <c r="H631" s="26">
        <v>-13.258823529400001</v>
      </c>
      <c r="I631" s="26">
        <v>24.1</v>
      </c>
      <c r="J631" s="29">
        <v>36</v>
      </c>
      <c r="K631" s="29">
        <f t="shared" si="53"/>
        <v>1.7047058823000016E-2</v>
      </c>
      <c r="L631" s="45">
        <f t="shared" si="48"/>
        <v>-80898607.048008561</v>
      </c>
      <c r="M631" s="45">
        <f t="shared" si="49"/>
        <v>-1379083.3130461655</v>
      </c>
      <c r="O631" s="12" t="s">
        <v>56</v>
      </c>
      <c r="P631" s="3" t="s">
        <v>71</v>
      </c>
      <c r="Q631" s="3">
        <f t="shared" si="50"/>
        <v>2423</v>
      </c>
      <c r="R631" s="3" t="s">
        <v>71</v>
      </c>
      <c r="S631" s="2" t="s">
        <v>73</v>
      </c>
      <c r="T631" s="2" t="s">
        <v>71</v>
      </c>
      <c r="U631" s="15">
        <f t="shared" si="51"/>
        <v>-1379083.3130461655</v>
      </c>
    </row>
    <row r="632" spans="7:21" x14ac:dyDescent="0.3">
      <c r="G632" s="26">
        <v>2422</v>
      </c>
      <c r="H632" s="26">
        <v>-12.785294117699999</v>
      </c>
      <c r="I632" s="26">
        <v>24.1</v>
      </c>
      <c r="J632" s="29">
        <v>36</v>
      </c>
      <c r="K632" s="29">
        <f t="shared" si="53"/>
        <v>1.7047058823000016E-2</v>
      </c>
      <c r="L632" s="45">
        <f t="shared" si="48"/>
        <v>-78009371.082400486</v>
      </c>
      <c r="M632" s="45">
        <f t="shared" si="49"/>
        <v>-1329830.3375869174</v>
      </c>
      <c r="O632" s="12" t="s">
        <v>56</v>
      </c>
      <c r="P632" s="3" t="s">
        <v>71</v>
      </c>
      <c r="Q632" s="3">
        <f t="shared" si="50"/>
        <v>2422</v>
      </c>
      <c r="R632" s="3" t="s">
        <v>71</v>
      </c>
      <c r="S632" s="2" t="s">
        <v>73</v>
      </c>
      <c r="T632" s="2" t="s">
        <v>71</v>
      </c>
      <c r="U632" s="15">
        <f t="shared" si="51"/>
        <v>-1329830.3375869174</v>
      </c>
    </row>
    <row r="633" spans="7:21" x14ac:dyDescent="0.3">
      <c r="G633" s="26">
        <v>2421</v>
      </c>
      <c r="H633" s="26">
        <v>-12.3117647059</v>
      </c>
      <c r="I633" s="26">
        <v>24.1</v>
      </c>
      <c r="J633" s="29">
        <v>36</v>
      </c>
      <c r="K633" s="29">
        <f t="shared" si="53"/>
        <v>1.7047058824799982E-2</v>
      </c>
      <c r="L633" s="45">
        <f t="shared" si="48"/>
        <v>-75120135.116182283</v>
      </c>
      <c r="M633" s="45">
        <f t="shared" si="49"/>
        <v>-1280577.3622524822</v>
      </c>
      <c r="O633" s="12" t="s">
        <v>56</v>
      </c>
      <c r="P633" s="3" t="s">
        <v>71</v>
      </c>
      <c r="Q633" s="3">
        <f t="shared" si="50"/>
        <v>2421</v>
      </c>
      <c r="R633" s="3" t="s">
        <v>71</v>
      </c>
      <c r="S633" s="2" t="s">
        <v>73</v>
      </c>
      <c r="T633" s="2" t="s">
        <v>71</v>
      </c>
      <c r="U633" s="15">
        <f t="shared" si="51"/>
        <v>-1280577.3622524822</v>
      </c>
    </row>
    <row r="634" spans="7:21" x14ac:dyDescent="0.3">
      <c r="G634" s="26">
        <v>2420</v>
      </c>
      <c r="H634" s="26">
        <v>-11.8382352941</v>
      </c>
      <c r="I634" s="26">
        <v>24.1</v>
      </c>
      <c r="J634" s="29">
        <v>36</v>
      </c>
      <c r="K634" s="29">
        <f t="shared" si="53"/>
        <v>1.7047058823000016E-2</v>
      </c>
      <c r="L634" s="45">
        <f t="shared" si="48"/>
        <v>-72230899.149964064</v>
      </c>
      <c r="M634" s="45">
        <f t="shared" si="49"/>
        <v>-1231324.3866476193</v>
      </c>
      <c r="O634" s="12" t="s">
        <v>56</v>
      </c>
      <c r="P634" s="3" t="s">
        <v>71</v>
      </c>
      <c r="Q634" s="3">
        <f t="shared" si="50"/>
        <v>2420</v>
      </c>
      <c r="R634" s="3" t="s">
        <v>71</v>
      </c>
      <c r="S634" s="2" t="s">
        <v>73</v>
      </c>
      <c r="T634" s="2" t="s">
        <v>71</v>
      </c>
      <c r="U634" s="15">
        <f t="shared" si="51"/>
        <v>-1231324.3866476193</v>
      </c>
    </row>
    <row r="635" spans="7:21" x14ac:dyDescent="0.3">
      <c r="G635" s="26">
        <v>2419</v>
      </c>
      <c r="H635" s="26">
        <v>-11.364705882399999</v>
      </c>
      <c r="I635" s="26">
        <v>24.1</v>
      </c>
      <c r="J635" s="29">
        <v>36</v>
      </c>
      <c r="K635" s="29">
        <f t="shared" si="53"/>
        <v>1.7047058823000016E-2</v>
      </c>
      <c r="L635" s="45">
        <f t="shared" si="48"/>
        <v>-69341663.184355989</v>
      </c>
      <c r="M635" s="45">
        <f t="shared" si="49"/>
        <v>-1182071.411188371</v>
      </c>
      <c r="O635" s="12" t="s">
        <v>56</v>
      </c>
      <c r="P635" s="3" t="s">
        <v>71</v>
      </c>
      <c r="Q635" s="3">
        <f t="shared" si="50"/>
        <v>2419</v>
      </c>
      <c r="R635" s="3" t="s">
        <v>71</v>
      </c>
      <c r="S635" s="2" t="s">
        <v>73</v>
      </c>
      <c r="T635" s="2" t="s">
        <v>71</v>
      </c>
      <c r="U635" s="15">
        <f t="shared" si="51"/>
        <v>-1182071.411188371</v>
      </c>
    </row>
    <row r="636" spans="7:21" x14ac:dyDescent="0.3">
      <c r="G636" s="26">
        <v>2418</v>
      </c>
      <c r="H636" s="26">
        <v>-10.8911764706</v>
      </c>
      <c r="I636" s="26">
        <v>24.1</v>
      </c>
      <c r="J636" s="29">
        <v>36</v>
      </c>
      <c r="K636" s="29">
        <f t="shared" si="53"/>
        <v>1.7047058824799982E-2</v>
      </c>
      <c r="L636" s="45">
        <f t="shared" si="48"/>
        <v>-66452427.218137771</v>
      </c>
      <c r="M636" s="45">
        <f t="shared" si="49"/>
        <v>-1132818.435838334</v>
      </c>
      <c r="O636" s="12" t="s">
        <v>56</v>
      </c>
      <c r="P636" s="3" t="s">
        <v>71</v>
      </c>
      <c r="Q636" s="3">
        <f t="shared" si="50"/>
        <v>2418</v>
      </c>
      <c r="R636" s="3" t="s">
        <v>71</v>
      </c>
      <c r="S636" s="2" t="s">
        <v>73</v>
      </c>
      <c r="T636" s="2" t="s">
        <v>71</v>
      </c>
      <c r="U636" s="15">
        <f t="shared" si="51"/>
        <v>-1132818.435838334</v>
      </c>
    </row>
    <row r="637" spans="7:21" x14ac:dyDescent="0.3">
      <c r="G637" s="26">
        <v>2417</v>
      </c>
      <c r="H637" s="26">
        <v>-10.4176470588</v>
      </c>
      <c r="I637" s="26">
        <v>24.1</v>
      </c>
      <c r="J637" s="29">
        <v>36</v>
      </c>
      <c r="K637" s="29">
        <f t="shared" si="53"/>
        <v>1.7047058823719981E-2</v>
      </c>
      <c r="L637" s="45">
        <f t="shared" si="48"/>
        <v>-63563191.25191956</v>
      </c>
      <c r="M637" s="45">
        <f t="shared" si="49"/>
        <v>-1083565.460294836</v>
      </c>
      <c r="O637" s="12" t="s">
        <v>56</v>
      </c>
      <c r="P637" s="3" t="s">
        <v>71</v>
      </c>
      <c r="Q637" s="3">
        <f t="shared" si="50"/>
        <v>2417</v>
      </c>
      <c r="R637" s="3" t="s">
        <v>71</v>
      </c>
      <c r="S637" s="2" t="s">
        <v>73</v>
      </c>
      <c r="T637" s="2" t="s">
        <v>71</v>
      </c>
      <c r="U637" s="15">
        <f t="shared" si="51"/>
        <v>-1083565.460294836</v>
      </c>
    </row>
    <row r="638" spans="7:21" x14ac:dyDescent="0.3">
      <c r="G638" s="26">
        <v>2416</v>
      </c>
      <c r="H638" s="26">
        <v>-9.9441176470600006</v>
      </c>
      <c r="I638" s="26">
        <v>24.1</v>
      </c>
      <c r="J638" s="29">
        <v>36</v>
      </c>
      <c r="K638" s="29">
        <f t="shared" si="53"/>
        <v>1.704705882318E-2</v>
      </c>
      <c r="L638" s="45">
        <f t="shared" si="48"/>
        <v>-60673955.286067441</v>
      </c>
      <c r="M638" s="45">
        <f t="shared" si="49"/>
        <v>-1034312.4847965848</v>
      </c>
      <c r="O638" s="12" t="s">
        <v>56</v>
      </c>
      <c r="P638" s="3" t="s">
        <v>71</v>
      </c>
      <c r="Q638" s="3">
        <f t="shared" si="50"/>
        <v>2416</v>
      </c>
      <c r="R638" s="3" t="s">
        <v>71</v>
      </c>
      <c r="S638" s="2" t="s">
        <v>73</v>
      </c>
      <c r="T638" s="2" t="s">
        <v>71</v>
      </c>
      <c r="U638" s="15">
        <f t="shared" si="51"/>
        <v>-1034312.4847965848</v>
      </c>
    </row>
    <row r="639" spans="7:21" x14ac:dyDescent="0.3">
      <c r="G639" s="26">
        <v>2415</v>
      </c>
      <c r="H639" s="26">
        <v>-9.4705882352900002</v>
      </c>
      <c r="I639" s="26">
        <v>24.1</v>
      </c>
      <c r="J639" s="29">
        <v>36</v>
      </c>
      <c r="K639" s="29">
        <f t="shared" si="53"/>
        <v>1.704705882354E-2</v>
      </c>
      <c r="L639" s="45">
        <f t="shared" si="48"/>
        <v>-57784719.320032261</v>
      </c>
      <c r="M639" s="45">
        <f t="shared" si="49"/>
        <v>-985059.50935033825</v>
      </c>
      <c r="O639" s="12" t="s">
        <v>56</v>
      </c>
      <c r="P639" s="3" t="s">
        <v>71</v>
      </c>
      <c r="Q639" s="3">
        <f t="shared" si="50"/>
        <v>2415</v>
      </c>
      <c r="R639" s="3" t="s">
        <v>71</v>
      </c>
      <c r="S639" s="2" t="s">
        <v>73</v>
      </c>
      <c r="T639" s="2" t="s">
        <v>71</v>
      </c>
      <c r="U639" s="15">
        <f t="shared" si="51"/>
        <v>-985059.50935033825</v>
      </c>
    </row>
    <row r="640" spans="7:21" x14ac:dyDescent="0.3">
      <c r="G640" s="26">
        <v>2414</v>
      </c>
      <c r="H640" s="26">
        <v>-8.9970588235300006</v>
      </c>
      <c r="I640" s="26">
        <v>24.1</v>
      </c>
      <c r="J640" s="29">
        <v>36</v>
      </c>
      <c r="K640" s="29">
        <f t="shared" si="53"/>
        <v>1.7047058823360016E-2</v>
      </c>
      <c r="L640" s="45">
        <f t="shared" si="48"/>
        <v>-54895483.354058109</v>
      </c>
      <c r="M640" s="45">
        <f t="shared" si="49"/>
        <v>-935806.53387340915</v>
      </c>
      <c r="O640" s="12" t="s">
        <v>56</v>
      </c>
      <c r="P640" s="3" t="s">
        <v>71</v>
      </c>
      <c r="Q640" s="3">
        <f t="shared" si="50"/>
        <v>2414</v>
      </c>
      <c r="R640" s="3" t="s">
        <v>71</v>
      </c>
      <c r="S640" s="2" t="s">
        <v>73</v>
      </c>
      <c r="T640" s="2" t="s">
        <v>71</v>
      </c>
      <c r="U640" s="15">
        <f t="shared" si="51"/>
        <v>-935806.53387340915</v>
      </c>
    </row>
    <row r="641" spans="7:21" x14ac:dyDescent="0.3">
      <c r="G641" s="26">
        <v>2413</v>
      </c>
      <c r="H641" s="26">
        <v>-8.5235294117699993</v>
      </c>
      <c r="I641" s="26">
        <v>24.1</v>
      </c>
      <c r="J641" s="29">
        <v>36</v>
      </c>
      <c r="K641" s="29">
        <f t="shared" si="53"/>
        <v>1.704705882354E-2</v>
      </c>
      <c r="L641" s="45">
        <f t="shared" si="48"/>
        <v>-52006247.388083942</v>
      </c>
      <c r="M641" s="45">
        <f t="shared" si="49"/>
        <v>-886553.5584162405</v>
      </c>
      <c r="O641" s="12" t="s">
        <v>56</v>
      </c>
      <c r="P641" s="3" t="s">
        <v>71</v>
      </c>
      <c r="Q641" s="3">
        <f t="shared" si="50"/>
        <v>2413</v>
      </c>
      <c r="R641" s="3" t="s">
        <v>71</v>
      </c>
      <c r="S641" s="2" t="s">
        <v>73</v>
      </c>
      <c r="T641" s="2" t="s">
        <v>71</v>
      </c>
      <c r="U641" s="15">
        <f t="shared" si="51"/>
        <v>-886553.5584162405</v>
      </c>
    </row>
    <row r="642" spans="7:21" x14ac:dyDescent="0.3">
      <c r="G642" s="26">
        <v>2412</v>
      </c>
      <c r="H642" s="26">
        <v>-8.0500000000000007</v>
      </c>
      <c r="I642" s="26">
        <v>24.1</v>
      </c>
      <c r="J642" s="29">
        <v>36</v>
      </c>
      <c r="K642" s="29">
        <f t="shared" si="53"/>
        <v>1.7047058823719981E-2</v>
      </c>
      <c r="L642" s="45">
        <f t="shared" si="48"/>
        <v>-49117011.422048785</v>
      </c>
      <c r="M642" s="45">
        <f t="shared" si="49"/>
        <v>-837300.58295699186</v>
      </c>
      <c r="O642" s="12" t="s">
        <v>56</v>
      </c>
      <c r="P642" s="3" t="s">
        <v>71</v>
      </c>
      <c r="Q642" s="3">
        <f t="shared" si="50"/>
        <v>2412</v>
      </c>
      <c r="R642" s="3" t="s">
        <v>71</v>
      </c>
      <c r="S642" s="2" t="s">
        <v>73</v>
      </c>
      <c r="T642" s="2" t="s">
        <v>71</v>
      </c>
      <c r="U642" s="15">
        <f t="shared" si="51"/>
        <v>-837300.58295699186</v>
      </c>
    </row>
    <row r="643" spans="7:21" x14ac:dyDescent="0.3">
      <c r="G643" s="26">
        <v>2411</v>
      </c>
      <c r="H643" s="26">
        <v>-7.5764705882300003</v>
      </c>
      <c r="I643" s="26">
        <v>24.1</v>
      </c>
      <c r="J643" s="29">
        <v>36</v>
      </c>
      <c r="K643" s="29">
        <f t="shared" si="53"/>
        <v>1.7047058823540014E-2</v>
      </c>
      <c r="L643" s="45">
        <f t="shared" si="48"/>
        <v>-46227775.456013612</v>
      </c>
      <c r="M643" s="45">
        <f t="shared" si="49"/>
        <v>-788047.60748006334</v>
      </c>
      <c r="O643" s="12" t="s">
        <v>56</v>
      </c>
      <c r="P643" s="3" t="s">
        <v>71</v>
      </c>
      <c r="Q643" s="3">
        <f t="shared" si="50"/>
        <v>2411</v>
      </c>
      <c r="R643" s="3" t="s">
        <v>71</v>
      </c>
      <c r="S643" s="2" t="s">
        <v>73</v>
      </c>
      <c r="T643" s="2" t="s">
        <v>71</v>
      </c>
      <c r="U643" s="15">
        <f t="shared" si="51"/>
        <v>-788047.60748006334</v>
      </c>
    </row>
    <row r="644" spans="7:21" x14ac:dyDescent="0.3">
      <c r="G644" s="26">
        <v>2410</v>
      </c>
      <c r="H644" s="26">
        <v>-7.1029411764699999</v>
      </c>
      <c r="I644" s="26">
        <v>24.1</v>
      </c>
      <c r="J644" s="29">
        <v>36</v>
      </c>
      <c r="K644" s="29">
        <f t="shared" si="53"/>
        <v>1.7047058823359999E-2</v>
      </c>
      <c r="L644" s="45">
        <f t="shared" ref="L644:L707" si="54">$D$14*10^3/($C$19*10^-12)*($H644-$C$18)</f>
        <v>-43338539.490039453</v>
      </c>
      <c r="M644" s="45">
        <f t="shared" ref="M644:M707" si="55">$K644*$L644</f>
        <v>-738794.63200521283</v>
      </c>
      <c r="O644" s="12" t="s">
        <v>56</v>
      </c>
      <c r="P644" s="3" t="s">
        <v>71</v>
      </c>
      <c r="Q644" s="3">
        <f t="shared" ref="Q644:Q707" si="56">$G644</f>
        <v>2410</v>
      </c>
      <c r="R644" s="3" t="s">
        <v>71</v>
      </c>
      <c r="S644" s="2" t="s">
        <v>73</v>
      </c>
      <c r="T644" s="2" t="s">
        <v>71</v>
      </c>
      <c r="U644" s="15">
        <f t="shared" ref="U644:U707" si="57">$M644</f>
        <v>-738794.63200521283</v>
      </c>
    </row>
    <row r="645" spans="7:21" x14ac:dyDescent="0.3">
      <c r="G645" s="26">
        <v>2409</v>
      </c>
      <c r="H645" s="26">
        <v>-6.6294117647100004</v>
      </c>
      <c r="I645" s="26">
        <v>24.1</v>
      </c>
      <c r="J645" s="29">
        <v>36</v>
      </c>
      <c r="K645" s="29">
        <f t="shared" si="53"/>
        <v>1.704705882354E-2</v>
      </c>
      <c r="L645" s="45">
        <f t="shared" si="54"/>
        <v>-40449303.524065293</v>
      </c>
      <c r="M645" s="45">
        <f t="shared" si="55"/>
        <v>-689541.65654596488</v>
      </c>
      <c r="O645" s="12" t="s">
        <v>56</v>
      </c>
      <c r="P645" s="3" t="s">
        <v>71</v>
      </c>
      <c r="Q645" s="3">
        <f t="shared" si="56"/>
        <v>2409</v>
      </c>
      <c r="R645" s="3" t="s">
        <v>71</v>
      </c>
      <c r="S645" s="2" t="s">
        <v>73</v>
      </c>
      <c r="T645" s="2" t="s">
        <v>71</v>
      </c>
      <c r="U645" s="15">
        <f t="shared" si="57"/>
        <v>-689541.65654596488</v>
      </c>
    </row>
    <row r="646" spans="7:21" x14ac:dyDescent="0.3">
      <c r="G646" s="26">
        <v>2408</v>
      </c>
      <c r="H646" s="26">
        <v>-6.15588235294</v>
      </c>
      <c r="I646" s="26">
        <v>24.1</v>
      </c>
      <c r="J646" s="29">
        <v>36</v>
      </c>
      <c r="K646" s="29">
        <f t="shared" si="53"/>
        <v>1.7047058823540014E-2</v>
      </c>
      <c r="L646" s="45">
        <f t="shared" si="54"/>
        <v>-37560067.558030121</v>
      </c>
      <c r="M646" s="45">
        <f t="shared" si="55"/>
        <v>-640288.68107787636</v>
      </c>
      <c r="O646" s="12" t="s">
        <v>56</v>
      </c>
      <c r="P646" s="3" t="s">
        <v>71</v>
      </c>
      <c r="Q646" s="3">
        <f t="shared" si="56"/>
        <v>2408</v>
      </c>
      <c r="R646" s="3" t="s">
        <v>71</v>
      </c>
      <c r="S646" s="2" t="s">
        <v>73</v>
      </c>
      <c r="T646" s="2" t="s">
        <v>71</v>
      </c>
      <c r="U646" s="15">
        <f t="shared" si="57"/>
        <v>-640288.68107787636</v>
      </c>
    </row>
    <row r="647" spans="7:21" x14ac:dyDescent="0.3">
      <c r="G647" s="26">
        <v>2407</v>
      </c>
      <c r="H647" s="26">
        <v>-5.6823529411799996</v>
      </c>
      <c r="I647" s="26">
        <v>24.1</v>
      </c>
      <c r="J647" s="29">
        <v>36</v>
      </c>
      <c r="K647" s="29">
        <f t="shared" si="53"/>
        <v>1.704705882354E-2</v>
      </c>
      <c r="L647" s="45">
        <f t="shared" si="54"/>
        <v>-34670831.592055961</v>
      </c>
      <c r="M647" s="45">
        <f t="shared" si="55"/>
        <v>-591035.70561082696</v>
      </c>
      <c r="O647" s="12" t="s">
        <v>56</v>
      </c>
      <c r="P647" s="3" t="s">
        <v>71</v>
      </c>
      <c r="Q647" s="3">
        <f t="shared" si="56"/>
        <v>2407</v>
      </c>
      <c r="R647" s="3" t="s">
        <v>71</v>
      </c>
      <c r="S647" s="2" t="s">
        <v>73</v>
      </c>
      <c r="T647" s="2" t="s">
        <v>71</v>
      </c>
      <c r="U647" s="15">
        <f t="shared" si="57"/>
        <v>-591035.70561082696</v>
      </c>
    </row>
    <row r="648" spans="7:21" x14ac:dyDescent="0.3">
      <c r="G648" s="26">
        <v>2406</v>
      </c>
      <c r="H648" s="26">
        <v>-5.20882352941</v>
      </c>
      <c r="I648" s="26">
        <v>24.1</v>
      </c>
      <c r="J648" s="29">
        <v>36</v>
      </c>
      <c r="K648" s="29">
        <f t="shared" si="53"/>
        <v>1.704705882354E-2</v>
      </c>
      <c r="L648" s="45">
        <f t="shared" si="54"/>
        <v>-31781595.626020797</v>
      </c>
      <c r="M648" s="45">
        <f t="shared" si="55"/>
        <v>-541782.73014273809</v>
      </c>
      <c r="O648" s="12" t="s">
        <v>56</v>
      </c>
      <c r="P648" s="3" t="s">
        <v>71</v>
      </c>
      <c r="Q648" s="3">
        <f t="shared" si="56"/>
        <v>2406</v>
      </c>
      <c r="R648" s="3" t="s">
        <v>71</v>
      </c>
      <c r="S648" s="2" t="s">
        <v>73</v>
      </c>
      <c r="T648" s="2" t="s">
        <v>71</v>
      </c>
      <c r="U648" s="15">
        <f t="shared" si="57"/>
        <v>-541782.73014273809</v>
      </c>
    </row>
    <row r="649" spans="7:21" x14ac:dyDescent="0.3">
      <c r="G649" s="26">
        <v>2405</v>
      </c>
      <c r="H649" s="26">
        <v>-4.7352941176499996</v>
      </c>
      <c r="I649" s="26">
        <v>24.1</v>
      </c>
      <c r="J649" s="29">
        <v>36</v>
      </c>
      <c r="K649" s="29">
        <f t="shared" si="53"/>
        <v>1.704705882354E-2</v>
      </c>
      <c r="L649" s="45">
        <f t="shared" si="54"/>
        <v>-28892359.660046637</v>
      </c>
      <c r="M649" s="45">
        <f t="shared" si="55"/>
        <v>-492529.75467568921</v>
      </c>
      <c r="O649" s="12" t="s">
        <v>56</v>
      </c>
      <c r="P649" s="3" t="s">
        <v>71</v>
      </c>
      <c r="Q649" s="3">
        <f t="shared" si="56"/>
        <v>2405</v>
      </c>
      <c r="R649" s="3" t="s">
        <v>71</v>
      </c>
      <c r="S649" s="2" t="s">
        <v>73</v>
      </c>
      <c r="T649" s="2" t="s">
        <v>71</v>
      </c>
      <c r="U649" s="15">
        <f t="shared" si="57"/>
        <v>-492529.75467568921</v>
      </c>
    </row>
    <row r="650" spans="7:21" x14ac:dyDescent="0.3">
      <c r="G650" s="26">
        <v>2404</v>
      </c>
      <c r="H650" s="26">
        <v>-4.2617647058800001</v>
      </c>
      <c r="I650" s="26">
        <v>24.1</v>
      </c>
      <c r="J650" s="29">
        <v>36</v>
      </c>
      <c r="K650" s="29">
        <f t="shared" si="53"/>
        <v>1.7047058823539993E-2</v>
      </c>
      <c r="L650" s="45">
        <f t="shared" si="54"/>
        <v>-26003123.694011468</v>
      </c>
      <c r="M650" s="45">
        <f t="shared" si="55"/>
        <v>-443276.77920760005</v>
      </c>
      <c r="O650" s="12" t="s">
        <v>56</v>
      </c>
      <c r="P650" s="3" t="s">
        <v>71</v>
      </c>
      <c r="Q650" s="3">
        <f t="shared" si="56"/>
        <v>2404</v>
      </c>
      <c r="R650" s="3" t="s">
        <v>71</v>
      </c>
      <c r="S650" s="2" t="s">
        <v>73</v>
      </c>
      <c r="T650" s="2" t="s">
        <v>71</v>
      </c>
      <c r="U650" s="15">
        <f t="shared" si="57"/>
        <v>-443276.77920760005</v>
      </c>
    </row>
    <row r="651" spans="7:21" x14ac:dyDescent="0.3">
      <c r="G651" s="26">
        <v>2403</v>
      </c>
      <c r="H651" s="26">
        <v>-3.7882352941200002</v>
      </c>
      <c r="I651" s="26">
        <v>24.1</v>
      </c>
      <c r="J651" s="29">
        <v>36</v>
      </c>
      <c r="K651" s="29">
        <f t="shared" si="53"/>
        <v>1.704705882354E-2</v>
      </c>
      <c r="L651" s="45">
        <f t="shared" si="54"/>
        <v>-23113887.728037313</v>
      </c>
      <c r="M651" s="45">
        <f t="shared" si="55"/>
        <v>-394023.8037405514</v>
      </c>
      <c r="O651" s="12" t="s">
        <v>56</v>
      </c>
      <c r="P651" s="3" t="s">
        <v>71</v>
      </c>
      <c r="Q651" s="3">
        <f t="shared" si="56"/>
        <v>2403</v>
      </c>
      <c r="R651" s="3" t="s">
        <v>71</v>
      </c>
      <c r="S651" s="2" t="s">
        <v>73</v>
      </c>
      <c r="T651" s="2" t="s">
        <v>71</v>
      </c>
      <c r="U651" s="15">
        <f t="shared" si="57"/>
        <v>-394023.8037405514</v>
      </c>
    </row>
    <row r="652" spans="7:21" x14ac:dyDescent="0.3">
      <c r="G652" s="26">
        <v>2402</v>
      </c>
      <c r="H652" s="26">
        <v>-3.3147058823500002</v>
      </c>
      <c r="I652" s="26">
        <v>24.1</v>
      </c>
      <c r="J652" s="29">
        <v>36</v>
      </c>
      <c r="K652" s="29">
        <f t="shared" si="53"/>
        <v>1.7047058823540007E-2</v>
      </c>
      <c r="L652" s="45">
        <f t="shared" si="54"/>
        <v>-20224651.76200214</v>
      </c>
      <c r="M652" s="45">
        <f t="shared" si="55"/>
        <v>-344770.82827246253</v>
      </c>
      <c r="O652" s="12" t="s">
        <v>56</v>
      </c>
      <c r="P652" s="3" t="s">
        <v>71</v>
      </c>
      <c r="Q652" s="3">
        <f t="shared" si="56"/>
        <v>2402</v>
      </c>
      <c r="R652" s="3" t="s">
        <v>71</v>
      </c>
      <c r="S652" s="2" t="s">
        <v>73</v>
      </c>
      <c r="T652" s="2" t="s">
        <v>71</v>
      </c>
      <c r="U652" s="15">
        <f t="shared" si="57"/>
        <v>-344770.82827246253</v>
      </c>
    </row>
    <row r="653" spans="7:21" x14ac:dyDescent="0.3">
      <c r="G653" s="26">
        <v>2401</v>
      </c>
      <c r="H653" s="26">
        <v>-2.8411764705899998</v>
      </c>
      <c r="I653" s="26">
        <v>24.1</v>
      </c>
      <c r="J653" s="29">
        <v>36</v>
      </c>
      <c r="K653" s="29">
        <f t="shared" si="53"/>
        <v>1.7047058823540007E-2</v>
      </c>
      <c r="L653" s="45">
        <f t="shared" si="54"/>
        <v>-17335415.796027981</v>
      </c>
      <c r="M653" s="45">
        <f t="shared" si="55"/>
        <v>-295517.8528054136</v>
      </c>
      <c r="O653" s="12" t="s">
        <v>56</v>
      </c>
      <c r="P653" s="3" t="s">
        <v>71</v>
      </c>
      <c r="Q653" s="3">
        <f t="shared" si="56"/>
        <v>2401</v>
      </c>
      <c r="R653" s="3" t="s">
        <v>71</v>
      </c>
      <c r="S653" s="2" t="s">
        <v>73</v>
      </c>
      <c r="T653" s="2" t="s">
        <v>71</v>
      </c>
      <c r="U653" s="15">
        <f t="shared" si="57"/>
        <v>-295517.8528054136</v>
      </c>
    </row>
    <row r="654" spans="7:21" x14ac:dyDescent="0.3">
      <c r="G654" s="26">
        <v>2400</v>
      </c>
      <c r="H654" s="26">
        <v>-2.3676470588199998</v>
      </c>
      <c r="I654" s="26">
        <v>24.1</v>
      </c>
      <c r="J654" s="29">
        <v>36</v>
      </c>
      <c r="K654" s="29">
        <f t="shared" si="53"/>
        <v>1.7047058823539997E-2</v>
      </c>
      <c r="L654" s="45">
        <f t="shared" si="54"/>
        <v>-14446179.82999281</v>
      </c>
      <c r="M654" s="45">
        <f t="shared" si="55"/>
        <v>-246264.87733732446</v>
      </c>
      <c r="O654" s="12" t="s">
        <v>56</v>
      </c>
      <c r="P654" s="3" t="s">
        <v>71</v>
      </c>
      <c r="Q654" s="3">
        <f t="shared" si="56"/>
        <v>2400</v>
      </c>
      <c r="R654" s="3" t="s">
        <v>71</v>
      </c>
      <c r="S654" s="2" t="s">
        <v>73</v>
      </c>
      <c r="T654" s="2" t="s">
        <v>71</v>
      </c>
      <c r="U654" s="15">
        <f t="shared" si="57"/>
        <v>-246264.87733732446</v>
      </c>
    </row>
    <row r="655" spans="7:21" x14ac:dyDescent="0.3">
      <c r="G655" s="26">
        <v>2399</v>
      </c>
      <c r="H655" s="26">
        <v>-1.8941176470600001</v>
      </c>
      <c r="I655" s="26">
        <v>24.1</v>
      </c>
      <c r="J655" s="29">
        <v>36</v>
      </c>
      <c r="K655" s="29">
        <f t="shared" si="53"/>
        <v>1.704705882354E-2</v>
      </c>
      <c r="L655" s="45">
        <f t="shared" si="54"/>
        <v>-11556943.864018656</v>
      </c>
      <c r="M655" s="45">
        <f t="shared" si="55"/>
        <v>-197011.9018702757</v>
      </c>
      <c r="O655" s="12" t="s">
        <v>56</v>
      </c>
      <c r="P655" s="3" t="s">
        <v>71</v>
      </c>
      <c r="Q655" s="3">
        <f t="shared" si="56"/>
        <v>2399</v>
      </c>
      <c r="R655" s="3" t="s">
        <v>71</v>
      </c>
      <c r="S655" s="2" t="s">
        <v>73</v>
      </c>
      <c r="T655" s="2" t="s">
        <v>71</v>
      </c>
      <c r="U655" s="15">
        <f t="shared" si="57"/>
        <v>-197011.9018702757</v>
      </c>
    </row>
    <row r="656" spans="7:21" x14ac:dyDescent="0.3">
      <c r="G656" s="26">
        <v>2398</v>
      </c>
      <c r="H656" s="26">
        <v>-1.4205882352899999</v>
      </c>
      <c r="I656" s="26">
        <v>24.1</v>
      </c>
      <c r="J656" s="29">
        <v>36</v>
      </c>
      <c r="K656" s="29">
        <f t="shared" si="53"/>
        <v>1.7047058823558003E-2</v>
      </c>
      <c r="L656" s="45">
        <f t="shared" si="54"/>
        <v>-8667707.897983484</v>
      </c>
      <c r="M656" s="45">
        <f t="shared" si="55"/>
        <v>-147758.92640234274</v>
      </c>
      <c r="O656" s="12" t="s">
        <v>56</v>
      </c>
      <c r="P656" s="3" t="s">
        <v>71</v>
      </c>
      <c r="Q656" s="3">
        <f t="shared" si="56"/>
        <v>2398</v>
      </c>
      <c r="R656" s="3" t="s">
        <v>71</v>
      </c>
      <c r="S656" s="2" t="s">
        <v>73</v>
      </c>
      <c r="T656" s="2" t="s">
        <v>71</v>
      </c>
      <c r="U656" s="15">
        <f t="shared" si="57"/>
        <v>-147758.92640234274</v>
      </c>
    </row>
    <row r="657" spans="7:21" x14ac:dyDescent="0.3">
      <c r="G657" s="26">
        <v>2397</v>
      </c>
      <c r="H657" s="26">
        <v>-0.94705882352899995</v>
      </c>
      <c r="I657" s="26">
        <v>24.1</v>
      </c>
      <c r="J657" s="29">
        <v>36</v>
      </c>
      <c r="K657" s="29">
        <f t="shared" si="53"/>
        <v>1.704705882345E-2</v>
      </c>
      <c r="L657" s="45">
        <f t="shared" si="54"/>
        <v>-5778471.9320032261</v>
      </c>
      <c r="M657" s="45">
        <f t="shared" si="55"/>
        <v>-98505.950934513763</v>
      </c>
      <c r="O657" s="12" t="s">
        <v>56</v>
      </c>
      <c r="P657" s="3" t="s">
        <v>71</v>
      </c>
      <c r="Q657" s="3">
        <f t="shared" si="56"/>
        <v>2397</v>
      </c>
      <c r="R657" s="3" t="s">
        <v>71</v>
      </c>
      <c r="S657" s="2" t="s">
        <v>73</v>
      </c>
      <c r="T657" s="2" t="s">
        <v>71</v>
      </c>
      <c r="U657" s="15">
        <f t="shared" si="57"/>
        <v>-98505.950934513763</v>
      </c>
    </row>
    <row r="658" spans="7:21" x14ac:dyDescent="0.3">
      <c r="G658" s="26">
        <v>2396</v>
      </c>
      <c r="H658" s="26">
        <v>-0.47352941176500002</v>
      </c>
      <c r="I658" s="26">
        <v>24.1</v>
      </c>
      <c r="J658" s="29">
        <v>36</v>
      </c>
      <c r="K658" s="29">
        <f t="shared" si="53"/>
        <v>1.7047058823522001E-2</v>
      </c>
      <c r="L658" s="45">
        <f t="shared" si="54"/>
        <v>-2889235.9660046641</v>
      </c>
      <c r="M658" s="45">
        <f t="shared" si="55"/>
        <v>-49252.975467516924</v>
      </c>
      <c r="O658" s="12" t="s">
        <v>56</v>
      </c>
      <c r="P658" s="3" t="s">
        <v>71</v>
      </c>
      <c r="Q658" s="3">
        <f t="shared" si="56"/>
        <v>2396</v>
      </c>
      <c r="R658" s="3" t="s">
        <v>71</v>
      </c>
      <c r="S658" s="2" t="s">
        <v>73</v>
      </c>
      <c r="T658" s="2" t="s">
        <v>71</v>
      </c>
      <c r="U658" s="15">
        <f t="shared" si="57"/>
        <v>-49252.975467516924</v>
      </c>
    </row>
    <row r="659" spans="7:21" x14ac:dyDescent="0.3">
      <c r="G659" s="26">
        <v>2395</v>
      </c>
      <c r="H659" s="26">
        <v>0</v>
      </c>
      <c r="I659" s="26">
        <v>24.1</v>
      </c>
      <c r="J659" s="29">
        <v>36</v>
      </c>
      <c r="K659" s="29">
        <f t="shared" si="53"/>
        <v>1.7047058823540004E-2</v>
      </c>
      <c r="L659" s="45">
        <f t="shared" si="54"/>
        <v>0</v>
      </c>
      <c r="M659" s="45">
        <f t="shared" si="55"/>
        <v>0</v>
      </c>
      <c r="O659" s="12" t="s">
        <v>56</v>
      </c>
      <c r="P659" s="3" t="s">
        <v>71</v>
      </c>
      <c r="Q659" s="3">
        <f t="shared" si="56"/>
        <v>2395</v>
      </c>
      <c r="R659" s="3" t="s">
        <v>71</v>
      </c>
      <c r="S659" s="2" t="s">
        <v>73</v>
      </c>
      <c r="T659" s="2" t="s">
        <v>71</v>
      </c>
      <c r="U659" s="15">
        <f t="shared" si="57"/>
        <v>0</v>
      </c>
    </row>
    <row r="660" spans="7:21" x14ac:dyDescent="0.3">
      <c r="G660" s="26">
        <v>10280</v>
      </c>
      <c r="H660" s="26">
        <v>0.47352941176500002</v>
      </c>
      <c r="I660" s="26">
        <v>24.1</v>
      </c>
      <c r="J660" s="29">
        <v>36</v>
      </c>
      <c r="K660" s="29">
        <f t="shared" si="53"/>
        <v>1.7047058823522001E-2</v>
      </c>
      <c r="L660" s="45">
        <f t="shared" si="54"/>
        <v>2889235.9660046641</v>
      </c>
      <c r="M660" s="45">
        <f t="shared" si="55"/>
        <v>49252.975467516924</v>
      </c>
      <c r="O660" s="12" t="s">
        <v>56</v>
      </c>
      <c r="P660" s="3" t="s">
        <v>71</v>
      </c>
      <c r="Q660" s="3">
        <f t="shared" si="56"/>
        <v>10280</v>
      </c>
      <c r="R660" s="3" t="s">
        <v>71</v>
      </c>
      <c r="S660" s="2" t="s">
        <v>73</v>
      </c>
      <c r="T660" s="2" t="s">
        <v>71</v>
      </c>
      <c r="U660" s="15">
        <f t="shared" si="57"/>
        <v>49252.975467516924</v>
      </c>
    </row>
    <row r="661" spans="7:21" x14ac:dyDescent="0.3">
      <c r="G661" s="26">
        <v>10281</v>
      </c>
      <c r="H661" s="26">
        <v>0.94705882352899995</v>
      </c>
      <c r="I661" s="26">
        <v>24.1</v>
      </c>
      <c r="J661" s="29">
        <v>36</v>
      </c>
      <c r="K661" s="29">
        <f t="shared" si="53"/>
        <v>1.704705882345E-2</v>
      </c>
      <c r="L661" s="45">
        <f t="shared" si="54"/>
        <v>5778471.9320032261</v>
      </c>
      <c r="M661" s="45">
        <f t="shared" si="55"/>
        <v>98505.950934513763</v>
      </c>
      <c r="O661" s="12" t="s">
        <v>56</v>
      </c>
      <c r="P661" s="3" t="s">
        <v>71</v>
      </c>
      <c r="Q661" s="3">
        <f t="shared" si="56"/>
        <v>10281</v>
      </c>
      <c r="R661" s="3" t="s">
        <v>71</v>
      </c>
      <c r="S661" s="2" t="s">
        <v>73</v>
      </c>
      <c r="T661" s="2" t="s">
        <v>71</v>
      </c>
      <c r="U661" s="15">
        <f t="shared" si="57"/>
        <v>98505.950934513763</v>
      </c>
    </row>
    <row r="662" spans="7:21" x14ac:dyDescent="0.3">
      <c r="G662" s="26">
        <v>10282</v>
      </c>
      <c r="H662" s="26">
        <v>1.4205882352899999</v>
      </c>
      <c r="I662" s="26">
        <v>24.1</v>
      </c>
      <c r="J662" s="29">
        <v>36</v>
      </c>
      <c r="K662" s="29">
        <f t="shared" si="53"/>
        <v>1.7047058823558003E-2</v>
      </c>
      <c r="L662" s="45">
        <f t="shared" si="54"/>
        <v>8667707.897983484</v>
      </c>
      <c r="M662" s="45">
        <f t="shared" si="55"/>
        <v>147758.92640234274</v>
      </c>
      <c r="O662" s="12" t="s">
        <v>56</v>
      </c>
      <c r="P662" s="3" t="s">
        <v>71</v>
      </c>
      <c r="Q662" s="3">
        <f t="shared" si="56"/>
        <v>10282</v>
      </c>
      <c r="R662" s="3" t="s">
        <v>71</v>
      </c>
      <c r="S662" s="2" t="s">
        <v>73</v>
      </c>
      <c r="T662" s="2" t="s">
        <v>71</v>
      </c>
      <c r="U662" s="15">
        <f t="shared" si="57"/>
        <v>147758.92640234274</v>
      </c>
    </row>
    <row r="663" spans="7:21" x14ac:dyDescent="0.3">
      <c r="G663" s="26">
        <v>10283</v>
      </c>
      <c r="H663" s="26">
        <v>1.8941176470600001</v>
      </c>
      <c r="I663" s="26">
        <v>24.1</v>
      </c>
      <c r="J663" s="29">
        <v>36</v>
      </c>
      <c r="K663" s="29">
        <f t="shared" si="53"/>
        <v>1.704705882354E-2</v>
      </c>
      <c r="L663" s="45">
        <f t="shared" si="54"/>
        <v>11556943.864018656</v>
      </c>
      <c r="M663" s="45">
        <f t="shared" si="55"/>
        <v>197011.9018702757</v>
      </c>
      <c r="O663" s="12" t="s">
        <v>56</v>
      </c>
      <c r="P663" s="3" t="s">
        <v>71</v>
      </c>
      <c r="Q663" s="3">
        <f t="shared" si="56"/>
        <v>10283</v>
      </c>
      <c r="R663" s="3" t="s">
        <v>71</v>
      </c>
      <c r="S663" s="2" t="s">
        <v>73</v>
      </c>
      <c r="T663" s="2" t="s">
        <v>71</v>
      </c>
      <c r="U663" s="15">
        <f t="shared" si="57"/>
        <v>197011.9018702757</v>
      </c>
    </row>
    <row r="664" spans="7:21" x14ac:dyDescent="0.3">
      <c r="G664" s="26">
        <v>10284</v>
      </c>
      <c r="H664" s="26">
        <v>2.3676470588199998</v>
      </c>
      <c r="I664" s="26">
        <v>24.1</v>
      </c>
      <c r="J664" s="29">
        <v>36</v>
      </c>
      <c r="K664" s="29">
        <f t="shared" si="53"/>
        <v>1.7047058823539997E-2</v>
      </c>
      <c r="L664" s="45">
        <f t="shared" si="54"/>
        <v>14446179.82999281</v>
      </c>
      <c r="M664" s="45">
        <f t="shared" si="55"/>
        <v>246264.87733732446</v>
      </c>
      <c r="O664" s="12" t="s">
        <v>56</v>
      </c>
      <c r="P664" s="3" t="s">
        <v>71</v>
      </c>
      <c r="Q664" s="3">
        <f t="shared" si="56"/>
        <v>10284</v>
      </c>
      <c r="R664" s="3" t="s">
        <v>71</v>
      </c>
      <c r="S664" s="2" t="s">
        <v>73</v>
      </c>
      <c r="T664" s="2" t="s">
        <v>71</v>
      </c>
      <c r="U664" s="15">
        <f t="shared" si="57"/>
        <v>246264.87733732446</v>
      </c>
    </row>
    <row r="665" spans="7:21" x14ac:dyDescent="0.3">
      <c r="G665" s="26">
        <v>10285</v>
      </c>
      <c r="H665" s="26">
        <v>2.8411764705899998</v>
      </c>
      <c r="I665" s="26">
        <v>24.1</v>
      </c>
      <c r="J665" s="29">
        <v>36</v>
      </c>
      <c r="K665" s="29">
        <f t="shared" si="53"/>
        <v>1.7047058823540007E-2</v>
      </c>
      <c r="L665" s="45">
        <f t="shared" si="54"/>
        <v>17335415.796027981</v>
      </c>
      <c r="M665" s="45">
        <f t="shared" si="55"/>
        <v>295517.8528054136</v>
      </c>
      <c r="O665" s="12" t="s">
        <v>56</v>
      </c>
      <c r="P665" s="3" t="s">
        <v>71</v>
      </c>
      <c r="Q665" s="3">
        <f t="shared" si="56"/>
        <v>10285</v>
      </c>
      <c r="R665" s="3" t="s">
        <v>71</v>
      </c>
      <c r="S665" s="2" t="s">
        <v>73</v>
      </c>
      <c r="T665" s="2" t="s">
        <v>71</v>
      </c>
      <c r="U665" s="15">
        <f t="shared" si="57"/>
        <v>295517.8528054136</v>
      </c>
    </row>
    <row r="666" spans="7:21" x14ac:dyDescent="0.3">
      <c r="G666" s="26">
        <v>10286</v>
      </c>
      <c r="H666" s="26">
        <v>3.3147058823500002</v>
      </c>
      <c r="I666" s="26">
        <v>24.1</v>
      </c>
      <c r="J666" s="29">
        <v>36</v>
      </c>
      <c r="K666" s="29">
        <f t="shared" si="53"/>
        <v>1.7047058823540007E-2</v>
      </c>
      <c r="L666" s="45">
        <f t="shared" si="54"/>
        <v>20224651.76200214</v>
      </c>
      <c r="M666" s="45">
        <f t="shared" si="55"/>
        <v>344770.82827246253</v>
      </c>
      <c r="O666" s="12" t="s">
        <v>56</v>
      </c>
      <c r="P666" s="3" t="s">
        <v>71</v>
      </c>
      <c r="Q666" s="3">
        <f t="shared" si="56"/>
        <v>10286</v>
      </c>
      <c r="R666" s="3" t="s">
        <v>71</v>
      </c>
      <c r="S666" s="2" t="s">
        <v>73</v>
      </c>
      <c r="T666" s="2" t="s">
        <v>71</v>
      </c>
      <c r="U666" s="15">
        <f t="shared" si="57"/>
        <v>344770.82827246253</v>
      </c>
    </row>
    <row r="667" spans="7:21" x14ac:dyDescent="0.3">
      <c r="G667" s="26">
        <v>10287</v>
      </c>
      <c r="H667" s="26">
        <v>3.7882352941200002</v>
      </c>
      <c r="I667" s="26">
        <v>24.1</v>
      </c>
      <c r="J667" s="29">
        <v>36</v>
      </c>
      <c r="K667" s="29">
        <f t="shared" si="53"/>
        <v>1.704705882354E-2</v>
      </c>
      <c r="L667" s="45">
        <f t="shared" si="54"/>
        <v>23113887.728037313</v>
      </c>
      <c r="M667" s="45">
        <f t="shared" si="55"/>
        <v>394023.8037405514</v>
      </c>
      <c r="O667" s="12" t="s">
        <v>56</v>
      </c>
      <c r="P667" s="3" t="s">
        <v>71</v>
      </c>
      <c r="Q667" s="3">
        <f t="shared" si="56"/>
        <v>10287</v>
      </c>
      <c r="R667" s="3" t="s">
        <v>71</v>
      </c>
      <c r="S667" s="2" t="s">
        <v>73</v>
      </c>
      <c r="T667" s="2" t="s">
        <v>71</v>
      </c>
      <c r="U667" s="15">
        <f t="shared" si="57"/>
        <v>394023.8037405514</v>
      </c>
    </row>
    <row r="668" spans="7:21" x14ac:dyDescent="0.3">
      <c r="G668" s="26">
        <v>10288</v>
      </c>
      <c r="H668" s="26">
        <v>4.2617647058800001</v>
      </c>
      <c r="I668" s="26">
        <v>24.1</v>
      </c>
      <c r="J668" s="29">
        <v>36</v>
      </c>
      <c r="K668" s="29">
        <f t="shared" si="53"/>
        <v>1.7047058823539993E-2</v>
      </c>
      <c r="L668" s="45">
        <f t="shared" si="54"/>
        <v>26003123.694011468</v>
      </c>
      <c r="M668" s="45">
        <f t="shared" si="55"/>
        <v>443276.77920760005</v>
      </c>
      <c r="O668" s="12" t="s">
        <v>56</v>
      </c>
      <c r="P668" s="3" t="s">
        <v>71</v>
      </c>
      <c r="Q668" s="3">
        <f t="shared" si="56"/>
        <v>10288</v>
      </c>
      <c r="R668" s="3" t="s">
        <v>71</v>
      </c>
      <c r="S668" s="2" t="s">
        <v>73</v>
      </c>
      <c r="T668" s="2" t="s">
        <v>71</v>
      </c>
      <c r="U668" s="15">
        <f t="shared" si="57"/>
        <v>443276.77920760005</v>
      </c>
    </row>
    <row r="669" spans="7:21" x14ac:dyDescent="0.3">
      <c r="G669" s="26">
        <v>10289</v>
      </c>
      <c r="H669" s="26">
        <v>4.7352941176499996</v>
      </c>
      <c r="I669" s="26">
        <v>24.1</v>
      </c>
      <c r="J669" s="29">
        <v>36</v>
      </c>
      <c r="K669" s="29">
        <f t="shared" si="53"/>
        <v>1.704705882354E-2</v>
      </c>
      <c r="L669" s="45">
        <f t="shared" si="54"/>
        <v>28892359.660046637</v>
      </c>
      <c r="M669" s="45">
        <f t="shared" si="55"/>
        <v>492529.75467568921</v>
      </c>
      <c r="O669" s="12" t="s">
        <v>56</v>
      </c>
      <c r="P669" s="3" t="s">
        <v>71</v>
      </c>
      <c r="Q669" s="3">
        <f t="shared" si="56"/>
        <v>10289</v>
      </c>
      <c r="R669" s="3" t="s">
        <v>71</v>
      </c>
      <c r="S669" s="2" t="s">
        <v>73</v>
      </c>
      <c r="T669" s="2" t="s">
        <v>71</v>
      </c>
      <c r="U669" s="15">
        <f t="shared" si="57"/>
        <v>492529.75467568921</v>
      </c>
    </row>
    <row r="670" spans="7:21" x14ac:dyDescent="0.3">
      <c r="G670" s="26">
        <v>10290</v>
      </c>
      <c r="H670" s="26">
        <v>5.20882352941</v>
      </c>
      <c r="I670" s="26">
        <v>24.1</v>
      </c>
      <c r="J670" s="29">
        <v>36</v>
      </c>
      <c r="K670" s="29">
        <f t="shared" si="53"/>
        <v>1.704705882354E-2</v>
      </c>
      <c r="L670" s="45">
        <f t="shared" si="54"/>
        <v>31781595.626020797</v>
      </c>
      <c r="M670" s="45">
        <f t="shared" si="55"/>
        <v>541782.73014273809</v>
      </c>
      <c r="O670" s="12" t="s">
        <v>56</v>
      </c>
      <c r="P670" s="3" t="s">
        <v>71</v>
      </c>
      <c r="Q670" s="3">
        <f t="shared" si="56"/>
        <v>10290</v>
      </c>
      <c r="R670" s="3" t="s">
        <v>71</v>
      </c>
      <c r="S670" s="2" t="s">
        <v>73</v>
      </c>
      <c r="T670" s="2" t="s">
        <v>71</v>
      </c>
      <c r="U670" s="15">
        <f t="shared" si="57"/>
        <v>541782.73014273809</v>
      </c>
    </row>
    <row r="671" spans="7:21" x14ac:dyDescent="0.3">
      <c r="G671" s="26">
        <v>10291</v>
      </c>
      <c r="H671" s="26">
        <v>5.6823529411799996</v>
      </c>
      <c r="I671" s="26">
        <v>24.1</v>
      </c>
      <c r="J671" s="29">
        <v>36</v>
      </c>
      <c r="K671" s="29">
        <f t="shared" si="53"/>
        <v>1.704705882354E-2</v>
      </c>
      <c r="L671" s="45">
        <f t="shared" si="54"/>
        <v>34670831.592055961</v>
      </c>
      <c r="M671" s="45">
        <f t="shared" si="55"/>
        <v>591035.70561082696</v>
      </c>
      <c r="O671" s="12" t="s">
        <v>56</v>
      </c>
      <c r="P671" s="3" t="s">
        <v>71</v>
      </c>
      <c r="Q671" s="3">
        <f t="shared" si="56"/>
        <v>10291</v>
      </c>
      <c r="R671" s="3" t="s">
        <v>71</v>
      </c>
      <c r="S671" s="2" t="s">
        <v>73</v>
      </c>
      <c r="T671" s="2" t="s">
        <v>71</v>
      </c>
      <c r="U671" s="15">
        <f t="shared" si="57"/>
        <v>591035.70561082696</v>
      </c>
    </row>
    <row r="672" spans="7:21" x14ac:dyDescent="0.3">
      <c r="G672" s="26">
        <v>10292</v>
      </c>
      <c r="H672" s="26">
        <v>6.15588235294</v>
      </c>
      <c r="I672" s="26">
        <v>24.1</v>
      </c>
      <c r="J672" s="29">
        <v>36</v>
      </c>
      <c r="K672" s="29">
        <f t="shared" si="53"/>
        <v>1.7047058823540014E-2</v>
      </c>
      <c r="L672" s="45">
        <f t="shared" si="54"/>
        <v>37560067.558030121</v>
      </c>
      <c r="M672" s="45">
        <f t="shared" si="55"/>
        <v>640288.68107787636</v>
      </c>
      <c r="O672" s="12" t="s">
        <v>56</v>
      </c>
      <c r="P672" s="3" t="s">
        <v>71</v>
      </c>
      <c r="Q672" s="3">
        <f t="shared" si="56"/>
        <v>10292</v>
      </c>
      <c r="R672" s="3" t="s">
        <v>71</v>
      </c>
      <c r="S672" s="2" t="s">
        <v>73</v>
      </c>
      <c r="T672" s="2" t="s">
        <v>71</v>
      </c>
      <c r="U672" s="15">
        <f t="shared" si="57"/>
        <v>640288.68107787636</v>
      </c>
    </row>
    <row r="673" spans="7:21" x14ac:dyDescent="0.3">
      <c r="G673" s="26">
        <v>10293</v>
      </c>
      <c r="H673" s="26">
        <v>6.6294117647100004</v>
      </c>
      <c r="I673" s="26">
        <v>24.1</v>
      </c>
      <c r="J673" s="29">
        <v>36</v>
      </c>
      <c r="K673" s="29">
        <f t="shared" si="53"/>
        <v>1.704705882354E-2</v>
      </c>
      <c r="L673" s="45">
        <f t="shared" si="54"/>
        <v>40449303.524065293</v>
      </c>
      <c r="M673" s="45">
        <f t="shared" si="55"/>
        <v>689541.65654596488</v>
      </c>
      <c r="O673" s="12" t="s">
        <v>56</v>
      </c>
      <c r="P673" s="3" t="s">
        <v>71</v>
      </c>
      <c r="Q673" s="3">
        <f t="shared" si="56"/>
        <v>10293</v>
      </c>
      <c r="R673" s="3" t="s">
        <v>71</v>
      </c>
      <c r="S673" s="2" t="s">
        <v>73</v>
      </c>
      <c r="T673" s="2" t="s">
        <v>71</v>
      </c>
      <c r="U673" s="15">
        <f t="shared" si="57"/>
        <v>689541.65654596488</v>
      </c>
    </row>
    <row r="674" spans="7:21" x14ac:dyDescent="0.3">
      <c r="G674" s="26">
        <v>10294</v>
      </c>
      <c r="H674" s="26">
        <v>7.1029411764699999</v>
      </c>
      <c r="I674" s="26">
        <v>24.1</v>
      </c>
      <c r="J674" s="29">
        <v>36</v>
      </c>
      <c r="K674" s="29">
        <f t="shared" si="53"/>
        <v>1.7047058823359999E-2</v>
      </c>
      <c r="L674" s="45">
        <f t="shared" si="54"/>
        <v>43338539.490039453</v>
      </c>
      <c r="M674" s="45">
        <f t="shared" si="55"/>
        <v>738794.63200521283</v>
      </c>
      <c r="O674" s="12" t="s">
        <v>56</v>
      </c>
      <c r="P674" s="3" t="s">
        <v>71</v>
      </c>
      <c r="Q674" s="3">
        <f t="shared" si="56"/>
        <v>10294</v>
      </c>
      <c r="R674" s="3" t="s">
        <v>71</v>
      </c>
      <c r="S674" s="2" t="s">
        <v>73</v>
      </c>
      <c r="T674" s="2" t="s">
        <v>71</v>
      </c>
      <c r="U674" s="15">
        <f t="shared" si="57"/>
        <v>738794.63200521283</v>
      </c>
    </row>
    <row r="675" spans="7:21" x14ac:dyDescent="0.3">
      <c r="G675" s="26">
        <v>10295</v>
      </c>
      <c r="H675" s="26">
        <v>7.5764705882300003</v>
      </c>
      <c r="I675" s="26">
        <v>24.1</v>
      </c>
      <c r="J675" s="29">
        <v>36</v>
      </c>
      <c r="K675" s="29">
        <f t="shared" ref="K675:K708" si="58">(H676-H674)/2*J675*10^-3</f>
        <v>1.7047058823540014E-2</v>
      </c>
      <c r="L675" s="45">
        <f t="shared" si="54"/>
        <v>46227775.456013612</v>
      </c>
      <c r="M675" s="45">
        <f t="shared" si="55"/>
        <v>788047.60748006334</v>
      </c>
      <c r="O675" s="12" t="s">
        <v>56</v>
      </c>
      <c r="P675" s="3" t="s">
        <v>71</v>
      </c>
      <c r="Q675" s="3">
        <f t="shared" si="56"/>
        <v>10295</v>
      </c>
      <c r="R675" s="3" t="s">
        <v>71</v>
      </c>
      <c r="S675" s="2" t="s">
        <v>73</v>
      </c>
      <c r="T675" s="2" t="s">
        <v>71</v>
      </c>
      <c r="U675" s="15">
        <f t="shared" si="57"/>
        <v>788047.60748006334</v>
      </c>
    </row>
    <row r="676" spans="7:21" x14ac:dyDescent="0.3">
      <c r="G676" s="26">
        <v>10296</v>
      </c>
      <c r="H676" s="26">
        <v>8.0500000000000007</v>
      </c>
      <c r="I676" s="26">
        <v>24.1</v>
      </c>
      <c r="J676" s="29">
        <v>36</v>
      </c>
      <c r="K676" s="29">
        <f t="shared" si="58"/>
        <v>1.7047058823719981E-2</v>
      </c>
      <c r="L676" s="45">
        <f t="shared" si="54"/>
        <v>49117011.422048785</v>
      </c>
      <c r="M676" s="45">
        <f t="shared" si="55"/>
        <v>837300.58295699186</v>
      </c>
      <c r="O676" s="12" t="s">
        <v>56</v>
      </c>
      <c r="P676" s="3" t="s">
        <v>71</v>
      </c>
      <c r="Q676" s="3">
        <f t="shared" si="56"/>
        <v>10296</v>
      </c>
      <c r="R676" s="3" t="s">
        <v>71</v>
      </c>
      <c r="S676" s="2" t="s">
        <v>73</v>
      </c>
      <c r="T676" s="2" t="s">
        <v>71</v>
      </c>
      <c r="U676" s="15">
        <f t="shared" si="57"/>
        <v>837300.58295699186</v>
      </c>
    </row>
    <row r="677" spans="7:21" x14ac:dyDescent="0.3">
      <c r="G677" s="26">
        <v>10297</v>
      </c>
      <c r="H677" s="26">
        <v>8.5235294117699993</v>
      </c>
      <c r="I677" s="26">
        <v>24.1</v>
      </c>
      <c r="J677" s="29">
        <v>36</v>
      </c>
      <c r="K677" s="29">
        <f t="shared" si="58"/>
        <v>1.704705882354E-2</v>
      </c>
      <c r="L677" s="45">
        <f t="shared" si="54"/>
        <v>52006247.388083942</v>
      </c>
      <c r="M677" s="45">
        <f t="shared" si="55"/>
        <v>886553.5584162405</v>
      </c>
      <c r="O677" s="12" t="s">
        <v>56</v>
      </c>
      <c r="P677" s="3" t="s">
        <v>71</v>
      </c>
      <c r="Q677" s="3">
        <f t="shared" si="56"/>
        <v>10297</v>
      </c>
      <c r="R677" s="3" t="s">
        <v>71</v>
      </c>
      <c r="S677" s="2" t="s">
        <v>73</v>
      </c>
      <c r="T677" s="2" t="s">
        <v>71</v>
      </c>
      <c r="U677" s="15">
        <f t="shared" si="57"/>
        <v>886553.5584162405</v>
      </c>
    </row>
    <row r="678" spans="7:21" x14ac:dyDescent="0.3">
      <c r="G678" s="26">
        <v>10298</v>
      </c>
      <c r="H678" s="26">
        <v>8.9970588235300006</v>
      </c>
      <c r="I678" s="26">
        <v>24.1</v>
      </c>
      <c r="J678" s="29">
        <v>36</v>
      </c>
      <c r="K678" s="29">
        <f t="shared" si="58"/>
        <v>1.7047058823360016E-2</v>
      </c>
      <c r="L678" s="45">
        <f t="shared" si="54"/>
        <v>54895483.354058109</v>
      </c>
      <c r="M678" s="45">
        <f t="shared" si="55"/>
        <v>935806.53387340915</v>
      </c>
      <c r="O678" s="12" t="s">
        <v>56</v>
      </c>
      <c r="P678" s="3" t="s">
        <v>71</v>
      </c>
      <c r="Q678" s="3">
        <f t="shared" si="56"/>
        <v>10298</v>
      </c>
      <c r="R678" s="3" t="s">
        <v>71</v>
      </c>
      <c r="S678" s="2" t="s">
        <v>73</v>
      </c>
      <c r="T678" s="2" t="s">
        <v>71</v>
      </c>
      <c r="U678" s="15">
        <f t="shared" si="57"/>
        <v>935806.53387340915</v>
      </c>
    </row>
    <row r="679" spans="7:21" x14ac:dyDescent="0.3">
      <c r="G679" s="26">
        <v>10299</v>
      </c>
      <c r="H679" s="26">
        <v>9.4705882352900002</v>
      </c>
      <c r="I679" s="26">
        <v>24.1</v>
      </c>
      <c r="J679" s="29">
        <v>36</v>
      </c>
      <c r="K679" s="29">
        <f t="shared" si="58"/>
        <v>1.704705882354E-2</v>
      </c>
      <c r="L679" s="45">
        <f t="shared" si="54"/>
        <v>57784719.320032261</v>
      </c>
      <c r="M679" s="45">
        <f t="shared" si="55"/>
        <v>985059.50935033825</v>
      </c>
      <c r="O679" s="12" t="s">
        <v>56</v>
      </c>
      <c r="P679" s="3" t="s">
        <v>71</v>
      </c>
      <c r="Q679" s="3">
        <f t="shared" si="56"/>
        <v>10299</v>
      </c>
      <c r="R679" s="3" t="s">
        <v>71</v>
      </c>
      <c r="S679" s="2" t="s">
        <v>73</v>
      </c>
      <c r="T679" s="2" t="s">
        <v>71</v>
      </c>
      <c r="U679" s="15">
        <f t="shared" si="57"/>
        <v>985059.50935033825</v>
      </c>
    </row>
    <row r="680" spans="7:21" x14ac:dyDescent="0.3">
      <c r="G680" s="26">
        <v>10300</v>
      </c>
      <c r="H680" s="26">
        <v>9.9441176470600006</v>
      </c>
      <c r="I680" s="26">
        <v>24.1</v>
      </c>
      <c r="J680" s="29">
        <v>36</v>
      </c>
      <c r="K680" s="29">
        <f t="shared" si="58"/>
        <v>1.704705882318E-2</v>
      </c>
      <c r="L680" s="45">
        <f t="shared" si="54"/>
        <v>60673955.286067441</v>
      </c>
      <c r="M680" s="45">
        <f t="shared" si="55"/>
        <v>1034312.4847965848</v>
      </c>
      <c r="O680" s="12" t="s">
        <v>56</v>
      </c>
      <c r="P680" s="3" t="s">
        <v>71</v>
      </c>
      <c r="Q680" s="3">
        <f t="shared" si="56"/>
        <v>10300</v>
      </c>
      <c r="R680" s="3" t="s">
        <v>71</v>
      </c>
      <c r="S680" s="2" t="s">
        <v>73</v>
      </c>
      <c r="T680" s="2" t="s">
        <v>71</v>
      </c>
      <c r="U680" s="15">
        <f t="shared" si="57"/>
        <v>1034312.4847965848</v>
      </c>
    </row>
    <row r="681" spans="7:21" x14ac:dyDescent="0.3">
      <c r="G681" s="26">
        <v>10301</v>
      </c>
      <c r="H681" s="26">
        <v>10.4176470588</v>
      </c>
      <c r="I681" s="26">
        <v>24.1</v>
      </c>
      <c r="J681" s="29">
        <v>36</v>
      </c>
      <c r="K681" s="29">
        <f t="shared" si="58"/>
        <v>1.7047058823719981E-2</v>
      </c>
      <c r="L681" s="45">
        <f t="shared" si="54"/>
        <v>63563191.25191956</v>
      </c>
      <c r="M681" s="45">
        <f t="shared" si="55"/>
        <v>1083565.460294836</v>
      </c>
      <c r="O681" s="12" t="s">
        <v>56</v>
      </c>
      <c r="P681" s="3" t="s">
        <v>71</v>
      </c>
      <c r="Q681" s="3">
        <f t="shared" si="56"/>
        <v>10301</v>
      </c>
      <c r="R681" s="3" t="s">
        <v>71</v>
      </c>
      <c r="S681" s="2" t="s">
        <v>73</v>
      </c>
      <c r="T681" s="2" t="s">
        <v>71</v>
      </c>
      <c r="U681" s="15">
        <f t="shared" si="57"/>
        <v>1083565.460294836</v>
      </c>
    </row>
    <row r="682" spans="7:21" x14ac:dyDescent="0.3">
      <c r="G682" s="26">
        <v>10302</v>
      </c>
      <c r="H682" s="26">
        <v>10.8911764706</v>
      </c>
      <c r="I682" s="26">
        <v>24.1</v>
      </c>
      <c r="J682" s="29">
        <v>36</v>
      </c>
      <c r="K682" s="29">
        <f t="shared" si="58"/>
        <v>1.7047058824799982E-2</v>
      </c>
      <c r="L682" s="45">
        <f t="shared" si="54"/>
        <v>66452427.218137771</v>
      </c>
      <c r="M682" s="45">
        <f t="shared" si="55"/>
        <v>1132818.435838334</v>
      </c>
      <c r="O682" s="12" t="s">
        <v>56</v>
      </c>
      <c r="P682" s="3" t="s">
        <v>71</v>
      </c>
      <c r="Q682" s="3">
        <f t="shared" si="56"/>
        <v>10302</v>
      </c>
      <c r="R682" s="3" t="s">
        <v>71</v>
      </c>
      <c r="S682" s="2" t="s">
        <v>73</v>
      </c>
      <c r="T682" s="2" t="s">
        <v>71</v>
      </c>
      <c r="U682" s="15">
        <f t="shared" si="57"/>
        <v>1132818.435838334</v>
      </c>
    </row>
    <row r="683" spans="7:21" x14ac:dyDescent="0.3">
      <c r="G683" s="26">
        <v>10303</v>
      </c>
      <c r="H683" s="26">
        <v>11.364705882399999</v>
      </c>
      <c r="I683" s="26">
        <v>24.1</v>
      </c>
      <c r="J683" s="29">
        <v>36</v>
      </c>
      <c r="K683" s="29">
        <f t="shared" si="58"/>
        <v>1.7047058823000016E-2</v>
      </c>
      <c r="L683" s="45">
        <f t="shared" si="54"/>
        <v>69341663.184355989</v>
      </c>
      <c r="M683" s="45">
        <f t="shared" si="55"/>
        <v>1182071.411188371</v>
      </c>
      <c r="O683" s="12" t="s">
        <v>56</v>
      </c>
      <c r="P683" s="3" t="s">
        <v>71</v>
      </c>
      <c r="Q683" s="3">
        <f t="shared" si="56"/>
        <v>10303</v>
      </c>
      <c r="R683" s="3" t="s">
        <v>71</v>
      </c>
      <c r="S683" s="2" t="s">
        <v>73</v>
      </c>
      <c r="T683" s="2" t="s">
        <v>71</v>
      </c>
      <c r="U683" s="15">
        <f t="shared" si="57"/>
        <v>1182071.411188371</v>
      </c>
    </row>
    <row r="684" spans="7:21" x14ac:dyDescent="0.3">
      <c r="G684" s="26">
        <v>10304</v>
      </c>
      <c r="H684" s="26">
        <v>11.8382352941</v>
      </c>
      <c r="I684" s="26">
        <v>24.1</v>
      </c>
      <c r="J684" s="29">
        <v>36</v>
      </c>
      <c r="K684" s="29">
        <f t="shared" si="58"/>
        <v>1.7047058823000016E-2</v>
      </c>
      <c r="L684" s="45">
        <f t="shared" si="54"/>
        <v>72230899.149964064</v>
      </c>
      <c r="M684" s="45">
        <f t="shared" si="55"/>
        <v>1231324.3866476193</v>
      </c>
      <c r="O684" s="12" t="s">
        <v>56</v>
      </c>
      <c r="P684" s="3" t="s">
        <v>71</v>
      </c>
      <c r="Q684" s="3">
        <f t="shared" si="56"/>
        <v>10304</v>
      </c>
      <c r="R684" s="3" t="s">
        <v>71</v>
      </c>
      <c r="S684" s="2" t="s">
        <v>73</v>
      </c>
      <c r="T684" s="2" t="s">
        <v>71</v>
      </c>
      <c r="U684" s="15">
        <f t="shared" si="57"/>
        <v>1231324.3866476193</v>
      </c>
    </row>
    <row r="685" spans="7:21" x14ac:dyDescent="0.3">
      <c r="G685" s="26">
        <v>10305</v>
      </c>
      <c r="H685" s="26">
        <v>12.3117647059</v>
      </c>
      <c r="I685" s="26">
        <v>24.1</v>
      </c>
      <c r="J685" s="29">
        <v>36</v>
      </c>
      <c r="K685" s="29">
        <f t="shared" si="58"/>
        <v>1.7047058824799982E-2</v>
      </c>
      <c r="L685" s="45">
        <f t="shared" si="54"/>
        <v>75120135.116182283</v>
      </c>
      <c r="M685" s="45">
        <f t="shared" si="55"/>
        <v>1280577.3622524822</v>
      </c>
      <c r="O685" s="12" t="s">
        <v>56</v>
      </c>
      <c r="P685" s="3" t="s">
        <v>71</v>
      </c>
      <c r="Q685" s="3">
        <f t="shared" si="56"/>
        <v>10305</v>
      </c>
      <c r="R685" s="3" t="s">
        <v>71</v>
      </c>
      <c r="S685" s="2" t="s">
        <v>73</v>
      </c>
      <c r="T685" s="2" t="s">
        <v>71</v>
      </c>
      <c r="U685" s="15">
        <f t="shared" si="57"/>
        <v>1280577.3622524822</v>
      </c>
    </row>
    <row r="686" spans="7:21" x14ac:dyDescent="0.3">
      <c r="G686" s="26">
        <v>10306</v>
      </c>
      <c r="H686" s="26">
        <v>12.785294117699999</v>
      </c>
      <c r="I686" s="26">
        <v>24.1</v>
      </c>
      <c r="J686" s="29">
        <v>36</v>
      </c>
      <c r="K686" s="29">
        <f t="shared" si="58"/>
        <v>1.7047058823000016E-2</v>
      </c>
      <c r="L686" s="45">
        <f t="shared" si="54"/>
        <v>78009371.082400486</v>
      </c>
      <c r="M686" s="45">
        <f t="shared" si="55"/>
        <v>1329830.3375869174</v>
      </c>
      <c r="O686" s="12" t="s">
        <v>56</v>
      </c>
      <c r="P686" s="3" t="s">
        <v>71</v>
      </c>
      <c r="Q686" s="3">
        <f t="shared" si="56"/>
        <v>10306</v>
      </c>
      <c r="R686" s="3" t="s">
        <v>71</v>
      </c>
      <c r="S686" s="2" t="s">
        <v>73</v>
      </c>
      <c r="T686" s="2" t="s">
        <v>71</v>
      </c>
      <c r="U686" s="15">
        <f t="shared" si="57"/>
        <v>1329830.3375869174</v>
      </c>
    </row>
    <row r="687" spans="7:21" x14ac:dyDescent="0.3">
      <c r="G687" s="26">
        <v>10307</v>
      </c>
      <c r="H687" s="26">
        <v>13.258823529400001</v>
      </c>
      <c r="I687" s="26">
        <v>24.1</v>
      </c>
      <c r="J687" s="29">
        <v>36</v>
      </c>
      <c r="K687" s="29">
        <f t="shared" si="58"/>
        <v>1.7047058823000016E-2</v>
      </c>
      <c r="L687" s="45">
        <f t="shared" si="54"/>
        <v>80898607.048008561</v>
      </c>
      <c r="M687" s="45">
        <f t="shared" si="55"/>
        <v>1379083.3130461655</v>
      </c>
      <c r="O687" s="12" t="s">
        <v>56</v>
      </c>
      <c r="P687" s="3" t="s">
        <v>71</v>
      </c>
      <c r="Q687" s="3">
        <f t="shared" si="56"/>
        <v>10307</v>
      </c>
      <c r="R687" s="3" t="s">
        <v>71</v>
      </c>
      <c r="S687" s="2" t="s">
        <v>73</v>
      </c>
      <c r="T687" s="2" t="s">
        <v>71</v>
      </c>
      <c r="U687" s="15">
        <f t="shared" si="57"/>
        <v>1379083.3130461655</v>
      </c>
    </row>
    <row r="688" spans="7:21" x14ac:dyDescent="0.3">
      <c r="G688" s="26">
        <v>10308</v>
      </c>
      <c r="H688" s="26">
        <v>13.7323529412</v>
      </c>
      <c r="I688" s="26">
        <v>24.1</v>
      </c>
      <c r="J688" s="29">
        <v>36</v>
      </c>
      <c r="K688" s="29">
        <f t="shared" si="58"/>
        <v>1.7047058822999984E-2</v>
      </c>
      <c r="L688" s="45">
        <f t="shared" si="54"/>
        <v>83787843.014226779</v>
      </c>
      <c r="M688" s="45">
        <f t="shared" si="55"/>
        <v>1428336.2885158123</v>
      </c>
      <c r="O688" s="12" t="s">
        <v>56</v>
      </c>
      <c r="P688" s="3" t="s">
        <v>71</v>
      </c>
      <c r="Q688" s="3">
        <f t="shared" si="56"/>
        <v>10308</v>
      </c>
      <c r="R688" s="3" t="s">
        <v>71</v>
      </c>
      <c r="S688" s="2" t="s">
        <v>73</v>
      </c>
      <c r="T688" s="2" t="s">
        <v>71</v>
      </c>
      <c r="U688" s="15">
        <f t="shared" si="57"/>
        <v>1428336.2885158123</v>
      </c>
    </row>
    <row r="689" spans="7:21" x14ac:dyDescent="0.3">
      <c r="G689" s="26">
        <v>10309</v>
      </c>
      <c r="H689" s="26">
        <v>14.2058823529</v>
      </c>
      <c r="I689" s="26">
        <v>24.1</v>
      </c>
      <c r="J689" s="29">
        <v>36</v>
      </c>
      <c r="K689" s="29">
        <f t="shared" si="58"/>
        <v>1.7047058822999984E-2</v>
      </c>
      <c r="L689" s="45">
        <f t="shared" si="54"/>
        <v>86677078.97983484</v>
      </c>
      <c r="M689" s="45">
        <f t="shared" si="55"/>
        <v>1477589.2639750601</v>
      </c>
      <c r="O689" s="12" t="s">
        <v>56</v>
      </c>
      <c r="P689" s="3" t="s">
        <v>71</v>
      </c>
      <c r="Q689" s="3">
        <f t="shared" si="56"/>
        <v>10309</v>
      </c>
      <c r="R689" s="3" t="s">
        <v>71</v>
      </c>
      <c r="S689" s="2" t="s">
        <v>73</v>
      </c>
      <c r="T689" s="2" t="s">
        <v>71</v>
      </c>
      <c r="U689" s="15">
        <f t="shared" si="57"/>
        <v>1477589.2639750601</v>
      </c>
    </row>
    <row r="690" spans="7:21" x14ac:dyDescent="0.3">
      <c r="G690" s="26">
        <v>10310</v>
      </c>
      <c r="H690" s="26">
        <v>14.679411764699999</v>
      </c>
      <c r="I690" s="26">
        <v>24.1</v>
      </c>
      <c r="J690" s="29">
        <v>36</v>
      </c>
      <c r="K690" s="29">
        <f t="shared" si="58"/>
        <v>1.7047058824800017E-2</v>
      </c>
      <c r="L690" s="45">
        <f t="shared" si="54"/>
        <v>89566314.946053058</v>
      </c>
      <c r="M690" s="45">
        <f t="shared" si="55"/>
        <v>1526842.2396059313</v>
      </c>
      <c r="O690" s="12" t="s">
        <v>56</v>
      </c>
      <c r="P690" s="3" t="s">
        <v>71</v>
      </c>
      <c r="Q690" s="3">
        <f t="shared" si="56"/>
        <v>10310</v>
      </c>
      <c r="R690" s="3" t="s">
        <v>71</v>
      </c>
      <c r="S690" s="2" t="s">
        <v>73</v>
      </c>
      <c r="T690" s="2" t="s">
        <v>71</v>
      </c>
      <c r="U690" s="15">
        <f t="shared" si="57"/>
        <v>1526842.2396059313</v>
      </c>
    </row>
    <row r="691" spans="7:21" x14ac:dyDescent="0.3">
      <c r="G691" s="26">
        <v>10311</v>
      </c>
      <c r="H691" s="26">
        <v>15.152941176500001</v>
      </c>
      <c r="I691" s="26">
        <v>24.1</v>
      </c>
      <c r="J691" s="29">
        <v>36</v>
      </c>
      <c r="K691" s="29">
        <f t="shared" si="58"/>
        <v>1.7047058823000016E-2</v>
      </c>
      <c r="L691" s="45">
        <f t="shared" si="54"/>
        <v>92455550.912271276</v>
      </c>
      <c r="M691" s="45">
        <f t="shared" si="55"/>
        <v>1576095.2149143612</v>
      </c>
      <c r="O691" s="12" t="s">
        <v>56</v>
      </c>
      <c r="P691" s="3" t="s">
        <v>71</v>
      </c>
      <c r="Q691" s="3">
        <f t="shared" si="56"/>
        <v>10311</v>
      </c>
      <c r="R691" s="3" t="s">
        <v>71</v>
      </c>
      <c r="S691" s="2" t="s">
        <v>73</v>
      </c>
      <c r="T691" s="2" t="s">
        <v>71</v>
      </c>
      <c r="U691" s="15">
        <f t="shared" si="57"/>
        <v>1576095.2149143612</v>
      </c>
    </row>
    <row r="692" spans="7:21" x14ac:dyDescent="0.3">
      <c r="G692" s="26">
        <v>10312</v>
      </c>
      <c r="H692" s="26">
        <v>15.6264705882</v>
      </c>
      <c r="I692" s="26">
        <v>24.1</v>
      </c>
      <c r="J692" s="29">
        <v>36</v>
      </c>
      <c r="K692" s="29">
        <f t="shared" si="58"/>
        <v>1.7047058823000016E-2</v>
      </c>
      <c r="L692" s="45">
        <f t="shared" si="54"/>
        <v>95344786.877879336</v>
      </c>
      <c r="M692" s="45">
        <f t="shared" si="55"/>
        <v>1625348.1903736091</v>
      </c>
      <c r="O692" s="12" t="s">
        <v>56</v>
      </c>
      <c r="P692" s="3" t="s">
        <v>71</v>
      </c>
      <c r="Q692" s="3">
        <f t="shared" si="56"/>
        <v>10312</v>
      </c>
      <c r="R692" s="3" t="s">
        <v>71</v>
      </c>
      <c r="S692" s="2" t="s">
        <v>73</v>
      </c>
      <c r="T692" s="2" t="s">
        <v>71</v>
      </c>
      <c r="U692" s="15">
        <f t="shared" si="57"/>
        <v>1625348.1903736091</v>
      </c>
    </row>
    <row r="693" spans="7:21" x14ac:dyDescent="0.3">
      <c r="G693" s="26">
        <v>5632</v>
      </c>
      <c r="H693" s="26">
        <v>16.100000000000001</v>
      </c>
      <c r="I693" s="26">
        <v>24.1</v>
      </c>
      <c r="J693" s="29">
        <v>36</v>
      </c>
      <c r="K693" s="29">
        <f t="shared" si="58"/>
        <v>1.7223529411800009E-2</v>
      </c>
      <c r="L693" s="45">
        <f t="shared" si="54"/>
        <v>98234022.84409757</v>
      </c>
      <c r="M693" s="45">
        <f t="shared" si="55"/>
        <v>1691936.5816947485</v>
      </c>
      <c r="O693" s="12" t="s">
        <v>56</v>
      </c>
      <c r="P693" s="3" t="s">
        <v>71</v>
      </c>
      <c r="Q693" s="3">
        <f t="shared" si="56"/>
        <v>5632</v>
      </c>
      <c r="R693" s="3" t="s">
        <v>71</v>
      </c>
      <c r="S693" s="2" t="s">
        <v>73</v>
      </c>
      <c r="T693" s="2" t="s">
        <v>71</v>
      </c>
      <c r="U693" s="15">
        <f t="shared" si="57"/>
        <v>1691936.5816947485</v>
      </c>
    </row>
    <row r="694" spans="7:21" x14ac:dyDescent="0.3">
      <c r="G694" s="26">
        <v>6612</v>
      </c>
      <c r="H694" s="26">
        <v>16.583333333300001</v>
      </c>
      <c r="I694" s="26">
        <v>24.1</v>
      </c>
      <c r="J694" s="29">
        <v>36</v>
      </c>
      <c r="K694" s="29">
        <f t="shared" si="58"/>
        <v>1.7400000000600001E-2</v>
      </c>
      <c r="L694" s="45">
        <f t="shared" si="54"/>
        <v>101183077.3599178</v>
      </c>
      <c r="M694" s="45">
        <f t="shared" si="55"/>
        <v>1760585.5461232797</v>
      </c>
      <c r="O694" s="12" t="s">
        <v>56</v>
      </c>
      <c r="P694" s="3" t="s">
        <v>71</v>
      </c>
      <c r="Q694" s="3">
        <f t="shared" si="56"/>
        <v>6612</v>
      </c>
      <c r="R694" s="3" t="s">
        <v>71</v>
      </c>
      <c r="S694" s="2" t="s">
        <v>73</v>
      </c>
      <c r="T694" s="2" t="s">
        <v>71</v>
      </c>
      <c r="U694" s="15">
        <f t="shared" si="57"/>
        <v>1760585.5461232797</v>
      </c>
    </row>
    <row r="695" spans="7:21" x14ac:dyDescent="0.3">
      <c r="G695" s="26">
        <v>6613</v>
      </c>
      <c r="H695" s="26">
        <v>17.066666666700002</v>
      </c>
      <c r="I695" s="26">
        <v>24.1</v>
      </c>
      <c r="J695" s="29">
        <v>36</v>
      </c>
      <c r="K695" s="29">
        <f t="shared" si="58"/>
        <v>1.7400000000600001E-2</v>
      </c>
      <c r="L695" s="45">
        <f t="shared" si="54"/>
        <v>104132131.87634821</v>
      </c>
      <c r="M695" s="45">
        <f t="shared" si="55"/>
        <v>1811899.0947109384</v>
      </c>
      <c r="O695" s="12" t="s">
        <v>56</v>
      </c>
      <c r="P695" s="3" t="s">
        <v>71</v>
      </c>
      <c r="Q695" s="3">
        <f t="shared" si="56"/>
        <v>6613</v>
      </c>
      <c r="R695" s="3" t="s">
        <v>71</v>
      </c>
      <c r="S695" s="2" t="s">
        <v>73</v>
      </c>
      <c r="T695" s="2" t="s">
        <v>71</v>
      </c>
      <c r="U695" s="15">
        <f t="shared" si="57"/>
        <v>1811899.0947109384</v>
      </c>
    </row>
    <row r="696" spans="7:21" x14ac:dyDescent="0.3">
      <c r="G696" s="26">
        <v>6614</v>
      </c>
      <c r="H696" s="26">
        <v>17.55</v>
      </c>
      <c r="I696" s="26">
        <v>24.1</v>
      </c>
      <c r="J696" s="29">
        <v>36</v>
      </c>
      <c r="K696" s="29">
        <f t="shared" si="58"/>
        <v>1.7399999998799969E-2</v>
      </c>
      <c r="L696" s="45">
        <f t="shared" si="54"/>
        <v>107081186.39216846</v>
      </c>
      <c r="M696" s="45">
        <f t="shared" si="55"/>
        <v>1863212.6430952305</v>
      </c>
      <c r="O696" s="12" t="s">
        <v>56</v>
      </c>
      <c r="P696" s="3" t="s">
        <v>71</v>
      </c>
      <c r="Q696" s="3">
        <f t="shared" si="56"/>
        <v>6614</v>
      </c>
      <c r="R696" s="3" t="s">
        <v>71</v>
      </c>
      <c r="S696" s="2" t="s">
        <v>73</v>
      </c>
      <c r="T696" s="2" t="s">
        <v>71</v>
      </c>
      <c r="U696" s="15">
        <f t="shared" si="57"/>
        <v>1863212.6430952305</v>
      </c>
    </row>
    <row r="697" spans="7:21" x14ac:dyDescent="0.3">
      <c r="G697" s="26">
        <v>6615</v>
      </c>
      <c r="H697" s="26">
        <v>18.0333333333</v>
      </c>
      <c r="I697" s="26">
        <v>24.1</v>
      </c>
      <c r="J697" s="29">
        <v>36</v>
      </c>
      <c r="K697" s="29">
        <f t="shared" si="58"/>
        <v>1.7400000000600001E-2</v>
      </c>
      <c r="L697" s="45">
        <f t="shared" si="54"/>
        <v>110030240.9079887</v>
      </c>
      <c r="M697" s="45">
        <f t="shared" si="55"/>
        <v>1914526.1918650216</v>
      </c>
      <c r="O697" s="12" t="s">
        <v>56</v>
      </c>
      <c r="P697" s="3" t="s">
        <v>71</v>
      </c>
      <c r="Q697" s="3">
        <f t="shared" si="56"/>
        <v>6615</v>
      </c>
      <c r="R697" s="3" t="s">
        <v>71</v>
      </c>
      <c r="S697" s="2" t="s">
        <v>73</v>
      </c>
      <c r="T697" s="2" t="s">
        <v>71</v>
      </c>
      <c r="U697" s="15">
        <f t="shared" si="57"/>
        <v>1914526.1918650216</v>
      </c>
    </row>
    <row r="698" spans="7:21" x14ac:dyDescent="0.3">
      <c r="G698" s="26">
        <v>6616</v>
      </c>
      <c r="H698" s="26">
        <v>18.516666666700001</v>
      </c>
      <c r="I698" s="26">
        <v>24.1</v>
      </c>
      <c r="J698" s="29">
        <v>36</v>
      </c>
      <c r="K698" s="29">
        <f t="shared" si="58"/>
        <v>1.7400000000600001E-2</v>
      </c>
      <c r="L698" s="45">
        <f t="shared" si="54"/>
        <v>112979295.42441911</v>
      </c>
      <c r="M698" s="45">
        <f t="shared" si="55"/>
        <v>1965839.7404526803</v>
      </c>
      <c r="O698" s="12" t="s">
        <v>56</v>
      </c>
      <c r="P698" s="3" t="s">
        <v>71</v>
      </c>
      <c r="Q698" s="3">
        <f t="shared" si="56"/>
        <v>6616</v>
      </c>
      <c r="R698" s="3" t="s">
        <v>71</v>
      </c>
      <c r="S698" s="2" t="s">
        <v>73</v>
      </c>
      <c r="T698" s="2" t="s">
        <v>71</v>
      </c>
      <c r="U698" s="15">
        <f t="shared" si="57"/>
        <v>1965839.7404526803</v>
      </c>
    </row>
    <row r="699" spans="7:21" x14ac:dyDescent="0.3">
      <c r="G699" s="26">
        <v>6617</v>
      </c>
      <c r="H699" s="26">
        <v>19</v>
      </c>
      <c r="I699" s="26">
        <v>24.1</v>
      </c>
      <c r="J699" s="29">
        <v>36</v>
      </c>
      <c r="K699" s="29">
        <f t="shared" si="58"/>
        <v>1.7399999998799969E-2</v>
      </c>
      <c r="L699" s="45">
        <f t="shared" si="54"/>
        <v>115928349.94023935</v>
      </c>
      <c r="M699" s="45">
        <f t="shared" si="55"/>
        <v>2017153.2888210472</v>
      </c>
      <c r="O699" s="12" t="s">
        <v>56</v>
      </c>
      <c r="P699" s="3" t="s">
        <v>71</v>
      </c>
      <c r="Q699" s="3">
        <f t="shared" si="56"/>
        <v>6617</v>
      </c>
      <c r="R699" s="3" t="s">
        <v>71</v>
      </c>
      <c r="S699" s="2" t="s">
        <v>73</v>
      </c>
      <c r="T699" s="2" t="s">
        <v>71</v>
      </c>
      <c r="U699" s="15">
        <f t="shared" si="57"/>
        <v>2017153.2888210472</v>
      </c>
    </row>
    <row r="700" spans="7:21" x14ac:dyDescent="0.3">
      <c r="G700" s="26">
        <v>6618</v>
      </c>
      <c r="H700" s="26">
        <v>19.483333333299999</v>
      </c>
      <c r="I700" s="26">
        <v>24.1</v>
      </c>
      <c r="J700" s="29">
        <v>36</v>
      </c>
      <c r="K700" s="29">
        <f t="shared" si="58"/>
        <v>1.7400000000600001E-2</v>
      </c>
      <c r="L700" s="45">
        <f t="shared" si="54"/>
        <v>118877404.4560596</v>
      </c>
      <c r="M700" s="45">
        <f t="shared" si="55"/>
        <v>2068466.8376067637</v>
      </c>
      <c r="O700" s="12" t="s">
        <v>56</v>
      </c>
      <c r="P700" s="3" t="s">
        <v>71</v>
      </c>
      <c r="Q700" s="3">
        <f t="shared" si="56"/>
        <v>6618</v>
      </c>
      <c r="R700" s="3" t="s">
        <v>71</v>
      </c>
      <c r="S700" s="2" t="s">
        <v>73</v>
      </c>
      <c r="T700" s="2" t="s">
        <v>71</v>
      </c>
      <c r="U700" s="15">
        <f t="shared" si="57"/>
        <v>2068466.8376067637</v>
      </c>
    </row>
    <row r="701" spans="7:21" x14ac:dyDescent="0.3">
      <c r="G701" s="26">
        <v>6619</v>
      </c>
      <c r="H701" s="26">
        <v>19.9666666667</v>
      </c>
      <c r="I701" s="26">
        <v>24.1</v>
      </c>
      <c r="J701" s="29">
        <v>36</v>
      </c>
      <c r="K701" s="29">
        <f t="shared" si="58"/>
        <v>1.7400000000600001E-2</v>
      </c>
      <c r="L701" s="45">
        <f t="shared" si="54"/>
        <v>121826458.97249</v>
      </c>
      <c r="M701" s="45">
        <f t="shared" si="55"/>
        <v>2119780.3861944219</v>
      </c>
      <c r="O701" s="12" t="s">
        <v>56</v>
      </c>
      <c r="P701" s="3" t="s">
        <v>71</v>
      </c>
      <c r="Q701" s="3">
        <f t="shared" si="56"/>
        <v>6619</v>
      </c>
      <c r="R701" s="3" t="s">
        <v>71</v>
      </c>
      <c r="S701" s="2" t="s">
        <v>73</v>
      </c>
      <c r="T701" s="2" t="s">
        <v>71</v>
      </c>
      <c r="U701" s="15">
        <f t="shared" si="57"/>
        <v>2119780.3861944219</v>
      </c>
    </row>
    <row r="702" spans="7:21" x14ac:dyDescent="0.3">
      <c r="G702" s="26">
        <v>6620</v>
      </c>
      <c r="H702" s="26">
        <v>20.45</v>
      </c>
      <c r="I702" s="26">
        <v>24.1</v>
      </c>
      <c r="J702" s="29">
        <v>36</v>
      </c>
      <c r="K702" s="29">
        <f t="shared" si="58"/>
        <v>1.7399999998799969E-2</v>
      </c>
      <c r="L702" s="45">
        <f t="shared" si="54"/>
        <v>124775513.48831025</v>
      </c>
      <c r="M702" s="45">
        <f t="shared" si="55"/>
        <v>2171093.9345468637</v>
      </c>
      <c r="O702" s="12" t="s">
        <v>56</v>
      </c>
      <c r="P702" s="3" t="s">
        <v>71</v>
      </c>
      <c r="Q702" s="3">
        <f t="shared" si="56"/>
        <v>6620</v>
      </c>
      <c r="R702" s="3" t="s">
        <v>71</v>
      </c>
      <c r="S702" s="2" t="s">
        <v>73</v>
      </c>
      <c r="T702" s="2" t="s">
        <v>71</v>
      </c>
      <c r="U702" s="15">
        <f t="shared" si="57"/>
        <v>2171093.9345468637</v>
      </c>
    </row>
    <row r="703" spans="7:21" x14ac:dyDescent="0.3">
      <c r="G703" s="26">
        <v>6621</v>
      </c>
      <c r="H703" s="26">
        <v>20.933333333299998</v>
      </c>
      <c r="I703" s="26">
        <v>24.1</v>
      </c>
      <c r="J703" s="29">
        <v>36</v>
      </c>
      <c r="K703" s="29">
        <f t="shared" si="58"/>
        <v>1.7400000000600001E-2</v>
      </c>
      <c r="L703" s="45">
        <f t="shared" si="54"/>
        <v>127724568.0041305</v>
      </c>
      <c r="M703" s="45">
        <f t="shared" si="55"/>
        <v>2222407.4833485056</v>
      </c>
      <c r="O703" s="12" t="s">
        <v>56</v>
      </c>
      <c r="P703" s="3" t="s">
        <v>71</v>
      </c>
      <c r="Q703" s="3">
        <f t="shared" si="56"/>
        <v>6621</v>
      </c>
      <c r="R703" s="3" t="s">
        <v>71</v>
      </c>
      <c r="S703" s="2" t="s">
        <v>73</v>
      </c>
      <c r="T703" s="2" t="s">
        <v>71</v>
      </c>
      <c r="U703" s="15">
        <f t="shared" si="57"/>
        <v>2222407.4833485056</v>
      </c>
    </row>
    <row r="704" spans="7:21" x14ac:dyDescent="0.3">
      <c r="G704" s="26">
        <v>6622</v>
      </c>
      <c r="H704" s="26">
        <v>21.416666666699999</v>
      </c>
      <c r="I704" s="26">
        <v>24.1</v>
      </c>
      <c r="J704" s="29">
        <v>36</v>
      </c>
      <c r="K704" s="29">
        <f t="shared" si="58"/>
        <v>1.7400000000600001E-2</v>
      </c>
      <c r="L704" s="45">
        <f t="shared" si="54"/>
        <v>130673622.52056089</v>
      </c>
      <c r="M704" s="45">
        <f t="shared" si="55"/>
        <v>2273721.031936164</v>
      </c>
      <c r="O704" s="12" t="s">
        <v>56</v>
      </c>
      <c r="P704" s="3" t="s">
        <v>71</v>
      </c>
      <c r="Q704" s="3">
        <f t="shared" si="56"/>
        <v>6622</v>
      </c>
      <c r="R704" s="3" t="s">
        <v>71</v>
      </c>
      <c r="S704" s="2" t="s">
        <v>73</v>
      </c>
      <c r="T704" s="2" t="s">
        <v>71</v>
      </c>
      <c r="U704" s="15">
        <f t="shared" si="57"/>
        <v>2273721.031936164</v>
      </c>
    </row>
    <row r="705" spans="7:21" x14ac:dyDescent="0.3">
      <c r="G705" s="26">
        <v>6568</v>
      </c>
      <c r="H705" s="26">
        <v>21.9</v>
      </c>
      <c r="I705" s="26">
        <v>24.1</v>
      </c>
      <c r="J705" s="29">
        <v>36</v>
      </c>
      <c r="K705" s="29">
        <f t="shared" si="58"/>
        <v>1.4099999999399999E-2</v>
      </c>
      <c r="L705" s="45">
        <f t="shared" si="54"/>
        <v>133622677.03638114</v>
      </c>
      <c r="M705" s="45">
        <f t="shared" si="55"/>
        <v>1884079.7461328004</v>
      </c>
      <c r="O705" s="12" t="s">
        <v>56</v>
      </c>
      <c r="P705" s="3" t="s">
        <v>71</v>
      </c>
      <c r="Q705" s="3">
        <f t="shared" si="56"/>
        <v>6568</v>
      </c>
      <c r="R705" s="3" t="s">
        <v>71</v>
      </c>
      <c r="S705" s="2" t="s">
        <v>73</v>
      </c>
      <c r="T705" s="2" t="s">
        <v>71</v>
      </c>
      <c r="U705" s="15">
        <f t="shared" si="57"/>
        <v>1884079.7461328004</v>
      </c>
    </row>
    <row r="706" spans="7:21" x14ac:dyDescent="0.3">
      <c r="G706" s="26">
        <v>6581</v>
      </c>
      <c r="H706" s="26">
        <v>22.2</v>
      </c>
      <c r="I706" s="26">
        <v>24.1</v>
      </c>
      <c r="J706" s="29">
        <v>36</v>
      </c>
      <c r="K706" s="29">
        <f t="shared" si="58"/>
        <v>1.0800000000000027E-2</v>
      </c>
      <c r="L706" s="45">
        <f t="shared" si="54"/>
        <v>135453124.66701651</v>
      </c>
      <c r="M706" s="45">
        <f t="shared" si="55"/>
        <v>1462893.7464037819</v>
      </c>
      <c r="O706" s="12" t="s">
        <v>56</v>
      </c>
      <c r="P706" s="3" t="s">
        <v>71</v>
      </c>
      <c r="Q706" s="3">
        <f t="shared" si="56"/>
        <v>6581</v>
      </c>
      <c r="R706" s="3" t="s">
        <v>71</v>
      </c>
      <c r="S706" s="2" t="s">
        <v>73</v>
      </c>
      <c r="T706" s="2" t="s">
        <v>71</v>
      </c>
      <c r="U706" s="15">
        <f t="shared" si="57"/>
        <v>1462893.7464037819</v>
      </c>
    </row>
    <row r="707" spans="7:21" x14ac:dyDescent="0.3">
      <c r="G707" s="26">
        <v>6582</v>
      </c>
      <c r="H707" s="26">
        <v>22.5</v>
      </c>
      <c r="I707" s="26">
        <v>24.1</v>
      </c>
      <c r="J707" s="29">
        <v>36</v>
      </c>
      <c r="K707" s="29">
        <f t="shared" si="58"/>
        <v>1.0800000000000027E-2</v>
      </c>
      <c r="L707" s="45">
        <f t="shared" si="54"/>
        <v>137283572.29765186</v>
      </c>
      <c r="M707" s="45">
        <f t="shared" si="55"/>
        <v>1482662.5808146438</v>
      </c>
      <c r="O707" s="12" t="s">
        <v>56</v>
      </c>
      <c r="P707" s="3" t="s">
        <v>71</v>
      </c>
      <c r="Q707" s="3">
        <f t="shared" si="56"/>
        <v>6582</v>
      </c>
      <c r="R707" s="3" t="s">
        <v>71</v>
      </c>
      <c r="S707" s="2" t="s">
        <v>73</v>
      </c>
      <c r="T707" s="2" t="s">
        <v>71</v>
      </c>
      <c r="U707" s="15">
        <f t="shared" si="57"/>
        <v>1482662.5808146438</v>
      </c>
    </row>
    <row r="708" spans="7:21" x14ac:dyDescent="0.3">
      <c r="G708" s="26">
        <v>6583</v>
      </c>
      <c r="H708" s="26">
        <v>22.8</v>
      </c>
      <c r="I708" s="26">
        <v>24.1</v>
      </c>
      <c r="J708" s="29">
        <v>36</v>
      </c>
      <c r="K708" s="29">
        <f t="shared" si="58"/>
        <v>1.0800000000000027E-2</v>
      </c>
      <c r="L708" s="45">
        <f t="shared" ref="L708:L709" si="59">$D$14*10^3/($C$19*10^-12)*($H708-$C$18)</f>
        <v>139114019.92828724</v>
      </c>
      <c r="M708" s="45">
        <f t="shared" ref="M708:M709" si="60">$K708*$L708</f>
        <v>1502431.4152255058</v>
      </c>
      <c r="O708" s="12" t="s">
        <v>56</v>
      </c>
      <c r="P708" s="3" t="s">
        <v>71</v>
      </c>
      <c r="Q708" s="3">
        <f t="shared" ref="Q708:Q709" si="61">$G708</f>
        <v>6583</v>
      </c>
      <c r="R708" s="3" t="s">
        <v>71</v>
      </c>
      <c r="S708" s="2" t="s">
        <v>73</v>
      </c>
      <c r="T708" s="2" t="s">
        <v>71</v>
      </c>
      <c r="U708" s="15">
        <f t="shared" ref="U708:U709" si="62">$M708</f>
        <v>1502431.4152255058</v>
      </c>
    </row>
    <row r="709" spans="7:21" x14ac:dyDescent="0.3">
      <c r="G709" s="26">
        <v>5224</v>
      </c>
      <c r="H709" s="26">
        <v>23.1</v>
      </c>
      <c r="I709" s="26">
        <v>24.1</v>
      </c>
      <c r="J709" s="29">
        <v>36</v>
      </c>
      <c r="K709" s="29">
        <v>1E-3</v>
      </c>
      <c r="L709" s="45">
        <f t="shared" si="59"/>
        <v>140944467.55892259</v>
      </c>
      <c r="M709" s="45">
        <f t="shared" si="60"/>
        <v>140944.4675589226</v>
      </c>
      <c r="O709" s="13" t="s">
        <v>56</v>
      </c>
      <c r="P709" s="9" t="s">
        <v>71</v>
      </c>
      <c r="Q709" s="9">
        <f t="shared" si="61"/>
        <v>5224</v>
      </c>
      <c r="R709" s="9" t="s">
        <v>71</v>
      </c>
      <c r="S709" s="11" t="s">
        <v>73</v>
      </c>
      <c r="T709" s="11" t="s">
        <v>71</v>
      </c>
      <c r="U709" s="17">
        <f t="shared" si="62"/>
        <v>140944.4675589226</v>
      </c>
    </row>
  </sheetData>
  <mergeCells count="2">
    <mergeCell ref="B2:D2"/>
    <mergeCell ref="O2:U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7003-668D-4F48-8791-9417FF844399}">
  <dimension ref="B2:T292"/>
  <sheetViews>
    <sheetView zoomScale="70" zoomScaleNormal="70" workbookViewId="0">
      <selection activeCell="F19" sqref="F19"/>
    </sheetView>
  </sheetViews>
  <sheetFormatPr defaultRowHeight="14.4" x14ac:dyDescent="0.3"/>
  <cols>
    <col min="6" max="6" width="10.21875" bestFit="1" customWidth="1"/>
  </cols>
  <sheetData>
    <row r="2" spans="2:20" x14ac:dyDescent="0.3">
      <c r="B2" s="66" t="s">
        <v>0</v>
      </c>
      <c r="C2" s="66"/>
      <c r="D2" s="66"/>
      <c r="G2" s="29" t="s">
        <v>37</v>
      </c>
      <c r="H2" s="29" t="s">
        <v>29</v>
      </c>
      <c r="I2" s="29" t="s">
        <v>30</v>
      </c>
      <c r="J2" s="29" t="s">
        <v>39</v>
      </c>
      <c r="K2" s="29" t="s">
        <v>40</v>
      </c>
      <c r="L2" s="49" t="s">
        <v>56</v>
      </c>
      <c r="N2" s="67" t="s">
        <v>98</v>
      </c>
      <c r="O2" s="68"/>
      <c r="P2" s="68"/>
      <c r="Q2" s="68"/>
      <c r="R2" s="68"/>
      <c r="S2" s="68"/>
      <c r="T2" s="69"/>
    </row>
    <row r="3" spans="2:20" x14ac:dyDescent="0.3">
      <c r="B3" s="42" t="s">
        <v>1</v>
      </c>
      <c r="C3" s="29">
        <v>286.2</v>
      </c>
      <c r="D3" s="29" t="s">
        <v>7</v>
      </c>
      <c r="F3" s="27" t="s">
        <v>165</v>
      </c>
      <c r="G3" s="26">
        <v>63</v>
      </c>
      <c r="H3" s="26">
        <v>-3.2</v>
      </c>
      <c r="I3" s="26">
        <v>0</v>
      </c>
      <c r="J3" s="29">
        <v>39</v>
      </c>
      <c r="K3" s="29">
        <v>0</v>
      </c>
      <c r="L3" s="29">
        <f t="shared" ref="L3:L66" si="0">$C$22*10^3/$C$12*$K3</f>
        <v>0</v>
      </c>
      <c r="N3" s="12" t="s">
        <v>56</v>
      </c>
      <c r="O3" s="3" t="s">
        <v>71</v>
      </c>
      <c r="P3" s="3">
        <f>$G3</f>
        <v>63</v>
      </c>
      <c r="Q3" s="3" t="s">
        <v>71</v>
      </c>
      <c r="R3" s="3" t="s">
        <v>96</v>
      </c>
      <c r="S3" s="3" t="s">
        <v>71</v>
      </c>
      <c r="T3" s="4">
        <f t="shared" ref="T3:T66" si="1">$L3</f>
        <v>0</v>
      </c>
    </row>
    <row r="4" spans="2:20" x14ac:dyDescent="0.3">
      <c r="B4" s="42" t="s">
        <v>2</v>
      </c>
      <c r="C4" s="29">
        <v>46.1</v>
      </c>
      <c r="D4" s="29" t="s">
        <v>7</v>
      </c>
      <c r="G4" s="26">
        <v>65</v>
      </c>
      <c r="H4" s="26">
        <v>-3.2</v>
      </c>
      <c r="I4" s="26">
        <v>0.433333333333</v>
      </c>
      <c r="J4" s="29">
        <v>39</v>
      </c>
      <c r="K4" s="29">
        <f>IF(AND(I4&gt;I3,I5&gt;I4),(I5-I3)/2*J4*10^-3,0)</f>
        <v>1.69000000000065E-2</v>
      </c>
      <c r="L4" s="29">
        <f t="shared" si="0"/>
        <v>722270.71746517194</v>
      </c>
      <c r="N4" s="12" t="s">
        <v>56</v>
      </c>
      <c r="O4" s="3" t="s">
        <v>71</v>
      </c>
      <c r="P4" s="3">
        <f>$G4</f>
        <v>65</v>
      </c>
      <c r="Q4" s="3" t="s">
        <v>71</v>
      </c>
      <c r="R4" s="3" t="s">
        <v>96</v>
      </c>
      <c r="S4" s="3" t="s">
        <v>71</v>
      </c>
      <c r="T4" s="4">
        <f t="shared" si="1"/>
        <v>722270.71746517194</v>
      </c>
    </row>
    <row r="5" spans="2:20" x14ac:dyDescent="0.3">
      <c r="B5" s="42" t="s">
        <v>3</v>
      </c>
      <c r="C5" s="29">
        <v>24.1</v>
      </c>
      <c r="D5" s="29" t="s">
        <v>7</v>
      </c>
      <c r="G5" s="26">
        <v>66</v>
      </c>
      <c r="H5" s="26">
        <v>-3.2</v>
      </c>
      <c r="I5" s="26">
        <v>0.86666666666699999</v>
      </c>
      <c r="J5" s="29">
        <v>39</v>
      </c>
      <c r="K5" s="29">
        <f t="shared" ref="K5:K68" si="2">IF(AND(I5&gt;I4,I6&gt;I5),(I6-I4)/2*J5*10^-3,0)</f>
        <v>1.69000000000065E-2</v>
      </c>
      <c r="L5" s="29">
        <f t="shared" si="0"/>
        <v>722270.71746517194</v>
      </c>
      <c r="N5" s="12" t="s">
        <v>56</v>
      </c>
      <c r="O5" s="3" t="s">
        <v>71</v>
      </c>
      <c r="P5" s="3">
        <f t="shared" ref="P5:P67" si="3">$G5</f>
        <v>66</v>
      </c>
      <c r="Q5" s="3" t="s">
        <v>71</v>
      </c>
      <c r="R5" s="3" t="s">
        <v>96</v>
      </c>
      <c r="S5" s="3" t="s">
        <v>71</v>
      </c>
      <c r="T5" s="4">
        <f t="shared" si="1"/>
        <v>722270.71746517194</v>
      </c>
    </row>
    <row r="6" spans="2:20" x14ac:dyDescent="0.3">
      <c r="B6" s="42" t="s">
        <v>4</v>
      </c>
      <c r="C6" s="29">
        <v>17.600000000000001</v>
      </c>
      <c r="D6" s="29" t="s">
        <v>7</v>
      </c>
      <c r="G6" s="26">
        <v>67</v>
      </c>
      <c r="H6" s="26">
        <v>-3.2</v>
      </c>
      <c r="I6" s="26">
        <v>1.3</v>
      </c>
      <c r="J6" s="29">
        <v>39</v>
      </c>
      <c r="K6" s="29">
        <f t="shared" si="2"/>
        <v>1.68999999999285E-2</v>
      </c>
      <c r="L6" s="29">
        <f t="shared" si="0"/>
        <v>722270.71746183839</v>
      </c>
      <c r="N6" s="12" t="s">
        <v>56</v>
      </c>
      <c r="O6" s="3" t="s">
        <v>71</v>
      </c>
      <c r="P6" s="3">
        <f t="shared" si="3"/>
        <v>67</v>
      </c>
      <c r="Q6" s="3" t="s">
        <v>71</v>
      </c>
      <c r="R6" s="3" t="s">
        <v>96</v>
      </c>
      <c r="S6" s="3" t="s">
        <v>71</v>
      </c>
      <c r="T6" s="4">
        <f t="shared" si="1"/>
        <v>722270.71746183839</v>
      </c>
    </row>
    <row r="7" spans="2:20" x14ac:dyDescent="0.3">
      <c r="B7" s="42" t="s">
        <v>6</v>
      </c>
      <c r="C7" s="29">
        <v>15.8</v>
      </c>
      <c r="D7" s="29" t="s">
        <v>8</v>
      </c>
      <c r="G7" s="26">
        <v>68</v>
      </c>
      <c r="H7" s="26">
        <v>-3.2</v>
      </c>
      <c r="I7" s="26">
        <v>1.7333333333300001</v>
      </c>
      <c r="J7" s="29">
        <v>39</v>
      </c>
      <c r="K7" s="29">
        <f t="shared" si="2"/>
        <v>1.6900000000064995E-2</v>
      </c>
      <c r="L7" s="29">
        <f t="shared" si="0"/>
        <v>722270.71746767184</v>
      </c>
      <c r="N7" s="12" t="s">
        <v>56</v>
      </c>
      <c r="O7" s="3" t="s">
        <v>71</v>
      </c>
      <c r="P7" s="3">
        <f t="shared" si="3"/>
        <v>68</v>
      </c>
      <c r="Q7" s="3" t="s">
        <v>71</v>
      </c>
      <c r="R7" s="3" t="s">
        <v>96</v>
      </c>
      <c r="S7" s="3" t="s">
        <v>71</v>
      </c>
      <c r="T7" s="4">
        <f t="shared" si="1"/>
        <v>722270.71746767184</v>
      </c>
    </row>
    <row r="8" spans="2:20" x14ac:dyDescent="0.3">
      <c r="B8" s="42" t="s">
        <v>5</v>
      </c>
      <c r="C8" s="29">
        <v>0.84</v>
      </c>
      <c r="D8" s="29" t="s">
        <v>9</v>
      </c>
      <c r="G8" s="26">
        <v>69</v>
      </c>
      <c r="H8" s="26">
        <v>-3.2</v>
      </c>
      <c r="I8" s="26">
        <v>2.1666666666699999</v>
      </c>
      <c r="J8" s="29">
        <v>39</v>
      </c>
      <c r="K8" s="29">
        <f t="shared" si="2"/>
        <v>1.6900000000064998E-2</v>
      </c>
      <c r="L8" s="29">
        <f t="shared" si="0"/>
        <v>722270.71746767196</v>
      </c>
      <c r="N8" s="12" t="s">
        <v>56</v>
      </c>
      <c r="O8" s="3" t="s">
        <v>71</v>
      </c>
      <c r="P8" s="3">
        <f>$G8</f>
        <v>69</v>
      </c>
      <c r="Q8" s="3" t="s">
        <v>71</v>
      </c>
      <c r="R8" s="3" t="s">
        <v>96</v>
      </c>
      <c r="S8" s="3" t="s">
        <v>71</v>
      </c>
      <c r="T8" s="4">
        <f t="shared" si="1"/>
        <v>722270.71746767196</v>
      </c>
    </row>
    <row r="9" spans="2:20" x14ac:dyDescent="0.3">
      <c r="B9" s="42" t="s">
        <v>22</v>
      </c>
      <c r="C9" s="29">
        <v>10.313984661967035</v>
      </c>
      <c r="D9" s="29"/>
      <c r="G9" s="26">
        <v>64</v>
      </c>
      <c r="H9" s="26">
        <v>-3.2</v>
      </c>
      <c r="I9" s="26">
        <v>2.6</v>
      </c>
      <c r="J9" s="29">
        <v>39</v>
      </c>
      <c r="K9" s="29">
        <f t="shared" si="2"/>
        <v>0</v>
      </c>
      <c r="L9" s="29">
        <f t="shared" si="0"/>
        <v>0</v>
      </c>
      <c r="N9" s="12" t="s">
        <v>56</v>
      </c>
      <c r="O9" s="3" t="s">
        <v>71</v>
      </c>
      <c r="P9" s="3">
        <f t="shared" si="3"/>
        <v>64</v>
      </c>
      <c r="Q9" s="3" t="s">
        <v>71</v>
      </c>
      <c r="R9" s="3" t="s">
        <v>96</v>
      </c>
      <c r="S9" s="3" t="s">
        <v>71</v>
      </c>
      <c r="T9" s="4">
        <f t="shared" si="1"/>
        <v>0</v>
      </c>
    </row>
    <row r="10" spans="2:20" x14ac:dyDescent="0.3">
      <c r="G10" s="26">
        <v>125</v>
      </c>
      <c r="H10" s="26">
        <v>-6.4</v>
      </c>
      <c r="I10" s="26">
        <v>0</v>
      </c>
      <c r="J10" s="29">
        <v>39</v>
      </c>
      <c r="K10" s="29">
        <f t="shared" si="2"/>
        <v>0</v>
      </c>
      <c r="L10" s="29">
        <f t="shared" si="0"/>
        <v>0</v>
      </c>
      <c r="N10" s="12" t="s">
        <v>56</v>
      </c>
      <c r="O10" s="3" t="s">
        <v>71</v>
      </c>
      <c r="P10" s="3">
        <f t="shared" si="3"/>
        <v>125</v>
      </c>
      <c r="Q10" s="3" t="s">
        <v>71</v>
      </c>
      <c r="R10" s="3" t="s">
        <v>96</v>
      </c>
      <c r="S10" s="3" t="s">
        <v>71</v>
      </c>
      <c r="T10" s="4">
        <f t="shared" si="1"/>
        <v>0</v>
      </c>
    </row>
    <row r="11" spans="2:20" x14ac:dyDescent="0.3">
      <c r="G11" s="26">
        <v>127</v>
      </c>
      <c r="H11" s="26">
        <v>-6.4</v>
      </c>
      <c r="I11" s="26">
        <v>0.433333333333</v>
      </c>
      <c r="J11" s="29">
        <v>39</v>
      </c>
      <c r="K11" s="29">
        <f t="shared" si="2"/>
        <v>1.69000000000065E-2</v>
      </c>
      <c r="L11" s="29">
        <f t="shared" si="0"/>
        <v>722270.71746517194</v>
      </c>
      <c r="N11" s="12" t="s">
        <v>56</v>
      </c>
      <c r="O11" s="3" t="s">
        <v>71</v>
      </c>
      <c r="P11" s="3">
        <f t="shared" si="3"/>
        <v>127</v>
      </c>
      <c r="Q11" s="3" t="s">
        <v>71</v>
      </c>
      <c r="R11" s="3" t="s">
        <v>96</v>
      </c>
      <c r="S11" s="3" t="s">
        <v>71</v>
      </c>
      <c r="T11" s="4">
        <f t="shared" si="1"/>
        <v>722270.71746517194</v>
      </c>
    </row>
    <row r="12" spans="2:20" x14ac:dyDescent="0.3">
      <c r="B12" s="42" t="s">
        <v>94</v>
      </c>
      <c r="C12" s="42">
        <f>SUM(K3:K223)</f>
        <v>3.2859637500007293</v>
      </c>
      <c r="D12" s="42" t="s">
        <v>95</v>
      </c>
      <c r="G12" s="26">
        <v>128</v>
      </c>
      <c r="H12" s="26">
        <v>-6.4</v>
      </c>
      <c r="I12" s="26">
        <v>0.86666666666699999</v>
      </c>
      <c r="J12" s="29">
        <v>39</v>
      </c>
      <c r="K12" s="29">
        <f t="shared" si="2"/>
        <v>1.69000000000065E-2</v>
      </c>
      <c r="L12" s="29">
        <f t="shared" si="0"/>
        <v>722270.71746517194</v>
      </c>
      <c r="N12" s="12" t="s">
        <v>56</v>
      </c>
      <c r="O12" s="3" t="s">
        <v>71</v>
      </c>
      <c r="P12" s="3">
        <f>$G12</f>
        <v>128</v>
      </c>
      <c r="Q12" s="3" t="s">
        <v>71</v>
      </c>
      <c r="R12" s="3" t="s">
        <v>96</v>
      </c>
      <c r="S12" s="3" t="s">
        <v>71</v>
      </c>
      <c r="T12" s="4">
        <f t="shared" si="1"/>
        <v>722270.71746517194</v>
      </c>
    </row>
    <row r="13" spans="2:20" x14ac:dyDescent="0.3">
      <c r="B13" s="42" t="s">
        <v>81</v>
      </c>
      <c r="C13" s="60">
        <v>0</v>
      </c>
      <c r="D13" s="60" t="s">
        <v>7</v>
      </c>
      <c r="G13" s="26">
        <v>129</v>
      </c>
      <c r="H13" s="26">
        <v>-6.4</v>
      </c>
      <c r="I13" s="26">
        <v>1.3</v>
      </c>
      <c r="J13" s="29">
        <v>39</v>
      </c>
      <c r="K13" s="29">
        <f t="shared" si="2"/>
        <v>1.68999999999285E-2</v>
      </c>
      <c r="L13" s="29">
        <f t="shared" si="0"/>
        <v>722270.71746183839</v>
      </c>
      <c r="N13" s="12" t="s">
        <v>56</v>
      </c>
      <c r="O13" s="3" t="s">
        <v>71</v>
      </c>
      <c r="P13" s="3">
        <f t="shared" si="3"/>
        <v>129</v>
      </c>
      <c r="Q13" s="3" t="s">
        <v>71</v>
      </c>
      <c r="R13" s="3" t="s">
        <v>96</v>
      </c>
      <c r="S13" s="3" t="s">
        <v>71</v>
      </c>
      <c r="T13" s="4">
        <f t="shared" si="1"/>
        <v>722270.71746183839</v>
      </c>
    </row>
    <row r="14" spans="2:20" x14ac:dyDescent="0.3">
      <c r="B14" s="42" t="s">
        <v>83</v>
      </c>
      <c r="C14" s="60">
        <f>1320329022422450*10^-12</f>
        <v>1320.32902242245</v>
      </c>
      <c r="D14" s="60" t="s">
        <v>90</v>
      </c>
      <c r="G14" s="26">
        <v>130</v>
      </c>
      <c r="H14" s="26">
        <v>-6.4</v>
      </c>
      <c r="I14" s="26">
        <v>1.7333333333300001</v>
      </c>
      <c r="J14" s="29">
        <v>39</v>
      </c>
      <c r="K14" s="29">
        <f t="shared" si="2"/>
        <v>1.6900000000064995E-2</v>
      </c>
      <c r="L14" s="29">
        <f t="shared" si="0"/>
        <v>722270.71746767184</v>
      </c>
      <c r="N14" s="12" t="s">
        <v>56</v>
      </c>
      <c r="O14" s="3" t="s">
        <v>71</v>
      </c>
      <c r="P14" s="3">
        <f t="shared" si="3"/>
        <v>130</v>
      </c>
      <c r="Q14" s="3" t="s">
        <v>71</v>
      </c>
      <c r="R14" s="3" t="s">
        <v>96</v>
      </c>
      <c r="S14" s="3" t="s">
        <v>71</v>
      </c>
      <c r="T14" s="4">
        <f t="shared" si="1"/>
        <v>722270.71746767184</v>
      </c>
    </row>
    <row r="15" spans="2:20" x14ac:dyDescent="0.3">
      <c r="B15" s="42" t="s">
        <v>92</v>
      </c>
      <c r="C15" s="60">
        <f>VBM!D12</f>
        <v>4439870.6565889781</v>
      </c>
      <c r="D15" s="60" t="s">
        <v>58</v>
      </c>
      <c r="G15" s="26">
        <v>131</v>
      </c>
      <c r="H15" s="26">
        <v>-6.4</v>
      </c>
      <c r="I15" s="26">
        <v>2.1666666666699999</v>
      </c>
      <c r="J15" s="29">
        <v>39</v>
      </c>
      <c r="K15" s="29">
        <f t="shared" si="2"/>
        <v>1.6900000000064998E-2</v>
      </c>
      <c r="L15" s="29">
        <f t="shared" si="0"/>
        <v>722270.71746767196</v>
      </c>
      <c r="N15" s="12" t="s">
        <v>56</v>
      </c>
      <c r="O15" s="3" t="s">
        <v>71</v>
      </c>
      <c r="P15" s="3">
        <f t="shared" si="3"/>
        <v>131</v>
      </c>
      <c r="Q15" s="3" t="s">
        <v>71</v>
      </c>
      <c r="R15" s="3" t="s">
        <v>96</v>
      </c>
      <c r="S15" s="3" t="s">
        <v>71</v>
      </c>
      <c r="T15" s="4">
        <f t="shared" si="1"/>
        <v>722270.71746767196</v>
      </c>
    </row>
    <row r="16" spans="2:20" x14ac:dyDescent="0.3">
      <c r="B16" s="42" t="s">
        <v>82</v>
      </c>
      <c r="C16" s="60">
        <f>5*C15/C3</f>
        <v>77565.874503650921</v>
      </c>
      <c r="D16" s="60" t="s">
        <v>91</v>
      </c>
      <c r="G16" s="26">
        <v>126</v>
      </c>
      <c r="H16" s="26">
        <v>-6.4</v>
      </c>
      <c r="I16" s="26">
        <v>2.6</v>
      </c>
      <c r="J16" s="29">
        <v>39</v>
      </c>
      <c r="K16" s="29">
        <f t="shared" si="2"/>
        <v>0</v>
      </c>
      <c r="L16" s="29">
        <f t="shared" si="0"/>
        <v>0</v>
      </c>
      <c r="N16" s="12" t="s">
        <v>56</v>
      </c>
      <c r="O16" s="3" t="s">
        <v>71</v>
      </c>
      <c r="P16" s="3">
        <f>$G16</f>
        <v>126</v>
      </c>
      <c r="Q16" s="3" t="s">
        <v>71</v>
      </c>
      <c r="R16" s="3" t="s">
        <v>96</v>
      </c>
      <c r="S16" s="3" t="s">
        <v>71</v>
      </c>
      <c r="T16" s="4">
        <f t="shared" si="1"/>
        <v>0</v>
      </c>
    </row>
    <row r="17" spans="2:20" x14ac:dyDescent="0.3">
      <c r="B17" s="42" t="s">
        <v>84</v>
      </c>
      <c r="C17" s="60">
        <v>1</v>
      </c>
      <c r="D17" s="60"/>
      <c r="G17" s="26">
        <v>187</v>
      </c>
      <c r="H17" s="26">
        <v>-9.6999999999999993</v>
      </c>
      <c r="I17" s="26">
        <v>0</v>
      </c>
      <c r="J17" s="29">
        <v>39</v>
      </c>
      <c r="K17" s="29">
        <f t="shared" si="2"/>
        <v>0</v>
      </c>
      <c r="L17" s="29">
        <f t="shared" si="0"/>
        <v>0</v>
      </c>
      <c r="N17" s="12" t="s">
        <v>56</v>
      </c>
      <c r="O17" s="3" t="s">
        <v>71</v>
      </c>
      <c r="P17" s="3">
        <f t="shared" si="3"/>
        <v>187</v>
      </c>
      <c r="Q17" s="3" t="s">
        <v>71</v>
      </c>
      <c r="R17" s="3" t="s">
        <v>96</v>
      </c>
      <c r="S17" s="3" t="s">
        <v>71</v>
      </c>
      <c r="T17" s="4">
        <f t="shared" si="1"/>
        <v>0</v>
      </c>
    </row>
    <row r="18" spans="2:20" x14ac:dyDescent="0.3">
      <c r="B18" s="42" t="s">
        <v>85</v>
      </c>
      <c r="C18" s="60">
        <f>C16</f>
        <v>77565.874503650921</v>
      </c>
      <c r="D18" s="60" t="s">
        <v>91</v>
      </c>
      <c r="G18" s="26">
        <v>189</v>
      </c>
      <c r="H18" s="26">
        <v>-9.6999999999999993</v>
      </c>
      <c r="I18" s="26">
        <v>0.433333333333</v>
      </c>
      <c r="J18" s="29">
        <v>39</v>
      </c>
      <c r="K18" s="29">
        <f t="shared" si="2"/>
        <v>1.69000000000065E-2</v>
      </c>
      <c r="L18" s="29">
        <f t="shared" si="0"/>
        <v>722270.71746517194</v>
      </c>
      <c r="N18" s="12" t="s">
        <v>56</v>
      </c>
      <c r="O18" s="3" t="s">
        <v>71</v>
      </c>
      <c r="P18" s="3">
        <f t="shared" si="3"/>
        <v>189</v>
      </c>
      <c r="Q18" s="3" t="s">
        <v>71</v>
      </c>
      <c r="R18" s="3" t="s">
        <v>96</v>
      </c>
      <c r="S18" s="3" t="s">
        <v>71</v>
      </c>
      <c r="T18" s="4">
        <f t="shared" si="1"/>
        <v>722270.71746517194</v>
      </c>
    </row>
    <row r="19" spans="2:20" x14ac:dyDescent="0.3">
      <c r="B19" s="42" t="s">
        <v>86</v>
      </c>
      <c r="C19" s="60">
        <v>1</v>
      </c>
      <c r="D19" s="60"/>
      <c r="G19" s="26">
        <v>190</v>
      </c>
      <c r="H19" s="26">
        <v>-9.6999999999999993</v>
      </c>
      <c r="I19" s="26">
        <v>0.86666666666699999</v>
      </c>
      <c r="J19" s="29">
        <v>39</v>
      </c>
      <c r="K19" s="29">
        <f t="shared" si="2"/>
        <v>1.69000000000065E-2</v>
      </c>
      <c r="L19" s="29">
        <f t="shared" si="0"/>
        <v>722270.71746517194</v>
      </c>
      <c r="N19" s="12" t="s">
        <v>56</v>
      </c>
      <c r="O19" s="3" t="s">
        <v>71</v>
      </c>
      <c r="P19" s="3">
        <f t="shared" si="3"/>
        <v>190</v>
      </c>
      <c r="Q19" s="3" t="s">
        <v>71</v>
      </c>
      <c r="R19" s="3" t="s">
        <v>96</v>
      </c>
      <c r="S19" s="3" t="s">
        <v>71</v>
      </c>
      <c r="T19" s="4">
        <f t="shared" si="1"/>
        <v>722270.71746517194</v>
      </c>
    </row>
    <row r="20" spans="2:20" x14ac:dyDescent="0.3">
      <c r="B20" s="42" t="s">
        <v>87</v>
      </c>
      <c r="C20" s="60">
        <v>1</v>
      </c>
      <c r="D20" s="60"/>
      <c r="G20" s="26">
        <v>191</v>
      </c>
      <c r="H20" s="26">
        <v>-9.6999999999999993</v>
      </c>
      <c r="I20" s="26">
        <v>1.3</v>
      </c>
      <c r="J20" s="29">
        <v>39</v>
      </c>
      <c r="K20" s="29">
        <f t="shared" si="2"/>
        <v>1.68999999999285E-2</v>
      </c>
      <c r="L20" s="29">
        <f t="shared" si="0"/>
        <v>722270.71746183839</v>
      </c>
      <c r="N20" s="12" t="s">
        <v>56</v>
      </c>
      <c r="O20" s="3" t="s">
        <v>71</v>
      </c>
      <c r="P20" s="3">
        <f>$G20</f>
        <v>191</v>
      </c>
      <c r="Q20" s="3" t="s">
        <v>71</v>
      </c>
      <c r="R20" s="3" t="s">
        <v>96</v>
      </c>
      <c r="S20" s="3" t="s">
        <v>71</v>
      </c>
      <c r="T20" s="4">
        <f t="shared" si="1"/>
        <v>722270.71746183839</v>
      </c>
    </row>
    <row r="21" spans="2:20" x14ac:dyDescent="0.3">
      <c r="B21" s="42" t="s">
        <v>88</v>
      </c>
      <c r="C21" s="60">
        <f>0.3*C20*C19*C9*C3*C4*(C8+0.7)</f>
        <v>62869.355986092305</v>
      </c>
      <c r="D21" s="60" t="s">
        <v>91</v>
      </c>
      <c r="G21" s="26">
        <v>192</v>
      </c>
      <c r="H21" s="26">
        <v>-9.6999999999999993</v>
      </c>
      <c r="I21" s="26">
        <v>1.7333333333300001</v>
      </c>
      <c r="J21" s="29">
        <v>39</v>
      </c>
      <c r="K21" s="29">
        <f t="shared" si="2"/>
        <v>1.6900000000064995E-2</v>
      </c>
      <c r="L21" s="29">
        <f t="shared" si="0"/>
        <v>722270.71746767184</v>
      </c>
      <c r="N21" s="12" t="s">
        <v>56</v>
      </c>
      <c r="O21" s="3" t="s">
        <v>71</v>
      </c>
      <c r="P21" s="3">
        <f t="shared" si="3"/>
        <v>192</v>
      </c>
      <c r="Q21" s="3" t="s">
        <v>71</v>
      </c>
      <c r="R21" s="3" t="s">
        <v>96</v>
      </c>
      <c r="S21" s="3" t="s">
        <v>71</v>
      </c>
      <c r="T21" s="4">
        <f t="shared" si="1"/>
        <v>722270.71746767184</v>
      </c>
    </row>
    <row r="22" spans="2:20" x14ac:dyDescent="0.3">
      <c r="B22" s="42" t="s">
        <v>89</v>
      </c>
      <c r="C22" s="60">
        <f>C21+C18</f>
        <v>140435.23048974323</v>
      </c>
      <c r="D22" s="60" t="s">
        <v>91</v>
      </c>
      <c r="G22" s="26">
        <v>193</v>
      </c>
      <c r="H22" s="26">
        <v>-9.6999999999999993</v>
      </c>
      <c r="I22" s="26">
        <v>2.1666666666699999</v>
      </c>
      <c r="J22" s="29">
        <v>39</v>
      </c>
      <c r="K22" s="29">
        <f t="shared" si="2"/>
        <v>1.6900000000064998E-2</v>
      </c>
      <c r="L22" s="29">
        <f t="shared" si="0"/>
        <v>722270.71746767196</v>
      </c>
      <c r="N22" s="12" t="s">
        <v>56</v>
      </c>
      <c r="O22" s="3" t="s">
        <v>71</v>
      </c>
      <c r="P22" s="3">
        <f t="shared" si="3"/>
        <v>193</v>
      </c>
      <c r="Q22" s="3" t="s">
        <v>71</v>
      </c>
      <c r="R22" s="3" t="s">
        <v>96</v>
      </c>
      <c r="S22" s="3" t="s">
        <v>71</v>
      </c>
      <c r="T22" s="4">
        <f t="shared" si="1"/>
        <v>722270.71746767196</v>
      </c>
    </row>
    <row r="23" spans="2:20" x14ac:dyDescent="0.3">
      <c r="G23" s="26">
        <v>188</v>
      </c>
      <c r="H23" s="26">
        <v>-9.6999999999999993</v>
      </c>
      <c r="I23" s="26">
        <v>2.6</v>
      </c>
      <c r="J23" s="29">
        <v>39</v>
      </c>
      <c r="K23" s="29">
        <f t="shared" si="2"/>
        <v>0</v>
      </c>
      <c r="L23" s="29">
        <f t="shared" si="0"/>
        <v>0</v>
      </c>
      <c r="N23" s="12" t="s">
        <v>56</v>
      </c>
      <c r="O23" s="3" t="s">
        <v>71</v>
      </c>
      <c r="P23" s="3">
        <f t="shared" si="3"/>
        <v>188</v>
      </c>
      <c r="Q23" s="3" t="s">
        <v>71</v>
      </c>
      <c r="R23" s="3" t="s">
        <v>96</v>
      </c>
      <c r="S23" s="3" t="s">
        <v>71</v>
      </c>
      <c r="T23" s="4">
        <f t="shared" si="1"/>
        <v>0</v>
      </c>
    </row>
    <row r="24" spans="2:20" x14ac:dyDescent="0.3">
      <c r="G24" s="26">
        <v>249</v>
      </c>
      <c r="H24" s="26">
        <v>-12.9</v>
      </c>
      <c r="I24" s="26">
        <v>0</v>
      </c>
      <c r="J24" s="29">
        <v>39</v>
      </c>
      <c r="K24" s="29">
        <f t="shared" si="2"/>
        <v>0</v>
      </c>
      <c r="L24" s="29">
        <f t="shared" si="0"/>
        <v>0</v>
      </c>
      <c r="N24" s="12" t="s">
        <v>56</v>
      </c>
      <c r="O24" s="3" t="s">
        <v>71</v>
      </c>
      <c r="P24" s="3">
        <f>$G24</f>
        <v>249</v>
      </c>
      <c r="Q24" s="3" t="s">
        <v>71</v>
      </c>
      <c r="R24" s="3" t="s">
        <v>96</v>
      </c>
      <c r="S24" s="3" t="s">
        <v>71</v>
      </c>
      <c r="T24" s="4">
        <f t="shared" si="1"/>
        <v>0</v>
      </c>
    </row>
    <row r="25" spans="2:20" x14ac:dyDescent="0.3">
      <c r="G25" s="26">
        <v>251</v>
      </c>
      <c r="H25" s="26">
        <v>-12.9</v>
      </c>
      <c r="I25" s="26">
        <v>0.433333333333</v>
      </c>
      <c r="J25" s="29">
        <v>39</v>
      </c>
      <c r="K25" s="29">
        <f t="shared" si="2"/>
        <v>1.69000000000065E-2</v>
      </c>
      <c r="L25" s="29">
        <f t="shared" si="0"/>
        <v>722270.71746517194</v>
      </c>
      <c r="N25" s="12" t="s">
        <v>56</v>
      </c>
      <c r="O25" s="3" t="s">
        <v>71</v>
      </c>
      <c r="P25" s="3">
        <f t="shared" si="3"/>
        <v>251</v>
      </c>
      <c r="Q25" s="3" t="s">
        <v>71</v>
      </c>
      <c r="R25" s="3" t="s">
        <v>96</v>
      </c>
      <c r="S25" s="3" t="s">
        <v>71</v>
      </c>
      <c r="T25" s="4">
        <f t="shared" si="1"/>
        <v>722270.71746517194</v>
      </c>
    </row>
    <row r="26" spans="2:20" x14ac:dyDescent="0.3">
      <c r="G26" s="26">
        <v>252</v>
      </c>
      <c r="H26" s="26">
        <v>-12.9</v>
      </c>
      <c r="I26" s="26">
        <v>0.86666666666699999</v>
      </c>
      <c r="J26" s="29">
        <v>39</v>
      </c>
      <c r="K26" s="29">
        <f t="shared" si="2"/>
        <v>1.69000000000065E-2</v>
      </c>
      <c r="L26" s="29">
        <f t="shared" si="0"/>
        <v>722270.71746517194</v>
      </c>
      <c r="N26" s="12" t="s">
        <v>56</v>
      </c>
      <c r="O26" s="3" t="s">
        <v>71</v>
      </c>
      <c r="P26" s="3">
        <f t="shared" si="3"/>
        <v>252</v>
      </c>
      <c r="Q26" s="3" t="s">
        <v>71</v>
      </c>
      <c r="R26" s="3" t="s">
        <v>96</v>
      </c>
      <c r="S26" s="3" t="s">
        <v>71</v>
      </c>
      <c r="T26" s="4">
        <f t="shared" si="1"/>
        <v>722270.71746517194</v>
      </c>
    </row>
    <row r="27" spans="2:20" x14ac:dyDescent="0.3">
      <c r="G27" s="26">
        <v>253</v>
      </c>
      <c r="H27" s="26">
        <v>-12.9</v>
      </c>
      <c r="I27" s="26">
        <v>1.3</v>
      </c>
      <c r="J27" s="29">
        <v>39</v>
      </c>
      <c r="K27" s="29">
        <f t="shared" si="2"/>
        <v>1.68999999999285E-2</v>
      </c>
      <c r="L27" s="29">
        <f t="shared" si="0"/>
        <v>722270.71746183839</v>
      </c>
      <c r="N27" s="12" t="s">
        <v>56</v>
      </c>
      <c r="O27" s="3" t="s">
        <v>71</v>
      </c>
      <c r="P27" s="3">
        <f t="shared" si="3"/>
        <v>253</v>
      </c>
      <c r="Q27" s="3" t="s">
        <v>71</v>
      </c>
      <c r="R27" s="3" t="s">
        <v>96</v>
      </c>
      <c r="S27" s="3" t="s">
        <v>71</v>
      </c>
      <c r="T27" s="4">
        <f t="shared" si="1"/>
        <v>722270.71746183839</v>
      </c>
    </row>
    <row r="28" spans="2:20" x14ac:dyDescent="0.3">
      <c r="G28" s="26">
        <v>254</v>
      </c>
      <c r="H28" s="26">
        <v>-12.9</v>
      </c>
      <c r="I28" s="26">
        <v>1.7333333333300001</v>
      </c>
      <c r="J28" s="29">
        <v>39</v>
      </c>
      <c r="K28" s="29">
        <f t="shared" si="2"/>
        <v>1.6900000000064995E-2</v>
      </c>
      <c r="L28" s="29">
        <f t="shared" si="0"/>
        <v>722270.71746767184</v>
      </c>
      <c r="N28" s="12" t="s">
        <v>56</v>
      </c>
      <c r="O28" s="3" t="s">
        <v>71</v>
      </c>
      <c r="P28" s="3">
        <f>$G28</f>
        <v>254</v>
      </c>
      <c r="Q28" s="3" t="s">
        <v>71</v>
      </c>
      <c r="R28" s="3" t="s">
        <v>96</v>
      </c>
      <c r="S28" s="3" t="s">
        <v>71</v>
      </c>
      <c r="T28" s="4">
        <f t="shared" si="1"/>
        <v>722270.71746767184</v>
      </c>
    </row>
    <row r="29" spans="2:20" x14ac:dyDescent="0.3">
      <c r="G29" s="26">
        <v>255</v>
      </c>
      <c r="H29" s="26">
        <v>-12.9</v>
      </c>
      <c r="I29" s="26">
        <v>2.1666666666699999</v>
      </c>
      <c r="J29" s="29">
        <v>39</v>
      </c>
      <c r="K29" s="29">
        <f t="shared" si="2"/>
        <v>1.6900000000064998E-2</v>
      </c>
      <c r="L29" s="29">
        <f t="shared" si="0"/>
        <v>722270.71746767196</v>
      </c>
      <c r="N29" s="12" t="s">
        <v>56</v>
      </c>
      <c r="O29" s="3" t="s">
        <v>71</v>
      </c>
      <c r="P29" s="3">
        <f t="shared" si="3"/>
        <v>255</v>
      </c>
      <c r="Q29" s="3" t="s">
        <v>71</v>
      </c>
      <c r="R29" s="3" t="s">
        <v>96</v>
      </c>
      <c r="S29" s="3" t="s">
        <v>71</v>
      </c>
      <c r="T29" s="4">
        <f t="shared" si="1"/>
        <v>722270.71746767196</v>
      </c>
    </row>
    <row r="30" spans="2:20" x14ac:dyDescent="0.3">
      <c r="G30" s="26">
        <v>250</v>
      </c>
      <c r="H30" s="26">
        <v>-12.9</v>
      </c>
      <c r="I30" s="26">
        <v>2.6</v>
      </c>
      <c r="J30" s="29">
        <v>39</v>
      </c>
      <c r="K30" s="29">
        <f t="shared" si="2"/>
        <v>0</v>
      </c>
      <c r="L30" s="29">
        <f t="shared" si="0"/>
        <v>0</v>
      </c>
      <c r="N30" s="12" t="s">
        <v>56</v>
      </c>
      <c r="O30" s="3" t="s">
        <v>71</v>
      </c>
      <c r="P30" s="3">
        <f t="shared" si="3"/>
        <v>250</v>
      </c>
      <c r="Q30" s="3" t="s">
        <v>71</v>
      </c>
      <c r="R30" s="3" t="s">
        <v>96</v>
      </c>
      <c r="S30" s="3" t="s">
        <v>71</v>
      </c>
      <c r="T30" s="4">
        <f t="shared" si="1"/>
        <v>0</v>
      </c>
    </row>
    <row r="31" spans="2:20" x14ac:dyDescent="0.3">
      <c r="G31" s="26">
        <v>311</v>
      </c>
      <c r="H31" s="26">
        <v>-16.100000000000001</v>
      </c>
      <c r="I31" s="26">
        <v>0</v>
      </c>
      <c r="J31" s="29">
        <v>39</v>
      </c>
      <c r="K31" s="29">
        <f t="shared" si="2"/>
        <v>0</v>
      </c>
      <c r="L31" s="29">
        <f t="shared" si="0"/>
        <v>0</v>
      </c>
      <c r="N31" s="12" t="s">
        <v>56</v>
      </c>
      <c r="O31" s="3" t="s">
        <v>71</v>
      </c>
      <c r="P31" s="3">
        <f t="shared" si="3"/>
        <v>311</v>
      </c>
      <c r="Q31" s="3" t="s">
        <v>71</v>
      </c>
      <c r="R31" s="3" t="s">
        <v>96</v>
      </c>
      <c r="S31" s="3" t="s">
        <v>71</v>
      </c>
      <c r="T31" s="4">
        <f t="shared" si="1"/>
        <v>0</v>
      </c>
    </row>
    <row r="32" spans="2:20" x14ac:dyDescent="0.3">
      <c r="G32" s="26">
        <v>313</v>
      </c>
      <c r="H32" s="26">
        <v>-16.100000000000001</v>
      </c>
      <c r="I32" s="26">
        <v>0.433333333333</v>
      </c>
      <c r="J32" s="29">
        <v>39</v>
      </c>
      <c r="K32" s="29">
        <f t="shared" si="2"/>
        <v>1.69000000000065E-2</v>
      </c>
      <c r="L32" s="29">
        <f t="shared" si="0"/>
        <v>722270.71746517194</v>
      </c>
      <c r="N32" s="12" t="s">
        <v>56</v>
      </c>
      <c r="O32" s="3" t="s">
        <v>71</v>
      </c>
      <c r="P32" s="3">
        <f>$G32</f>
        <v>313</v>
      </c>
      <c r="Q32" s="3" t="s">
        <v>71</v>
      </c>
      <c r="R32" s="3" t="s">
        <v>96</v>
      </c>
      <c r="S32" s="3" t="s">
        <v>71</v>
      </c>
      <c r="T32" s="4">
        <f t="shared" si="1"/>
        <v>722270.71746517194</v>
      </c>
    </row>
    <row r="33" spans="7:20" x14ac:dyDescent="0.3">
      <c r="G33" s="26">
        <v>314</v>
      </c>
      <c r="H33" s="26">
        <v>-16.100000000000001</v>
      </c>
      <c r="I33" s="26">
        <v>0.86666666666699999</v>
      </c>
      <c r="J33" s="29">
        <v>39</v>
      </c>
      <c r="K33" s="29">
        <f t="shared" si="2"/>
        <v>1.69000000000065E-2</v>
      </c>
      <c r="L33" s="29">
        <f t="shared" si="0"/>
        <v>722270.71746517194</v>
      </c>
      <c r="N33" s="12" t="s">
        <v>56</v>
      </c>
      <c r="O33" s="3" t="s">
        <v>71</v>
      </c>
      <c r="P33" s="3">
        <f t="shared" si="3"/>
        <v>314</v>
      </c>
      <c r="Q33" s="3" t="s">
        <v>71</v>
      </c>
      <c r="R33" s="3" t="s">
        <v>96</v>
      </c>
      <c r="S33" s="3" t="s">
        <v>71</v>
      </c>
      <c r="T33" s="4">
        <f t="shared" si="1"/>
        <v>722270.71746517194</v>
      </c>
    </row>
    <row r="34" spans="7:20" x14ac:dyDescent="0.3">
      <c r="G34" s="26">
        <v>315</v>
      </c>
      <c r="H34" s="26">
        <v>-16.100000000000001</v>
      </c>
      <c r="I34" s="26">
        <v>1.3</v>
      </c>
      <c r="J34" s="29">
        <v>39</v>
      </c>
      <c r="K34" s="29">
        <f t="shared" si="2"/>
        <v>1.68999999999285E-2</v>
      </c>
      <c r="L34" s="29">
        <f t="shared" si="0"/>
        <v>722270.71746183839</v>
      </c>
      <c r="N34" s="12" t="s">
        <v>56</v>
      </c>
      <c r="O34" s="3" t="s">
        <v>71</v>
      </c>
      <c r="P34" s="3">
        <f t="shared" si="3"/>
        <v>315</v>
      </c>
      <c r="Q34" s="3" t="s">
        <v>71</v>
      </c>
      <c r="R34" s="3" t="s">
        <v>96</v>
      </c>
      <c r="S34" s="3" t="s">
        <v>71</v>
      </c>
      <c r="T34" s="4">
        <f t="shared" si="1"/>
        <v>722270.71746183839</v>
      </c>
    </row>
    <row r="35" spans="7:20" x14ac:dyDescent="0.3">
      <c r="G35" s="26">
        <v>316</v>
      </c>
      <c r="H35" s="26">
        <v>-16.100000000000001</v>
      </c>
      <c r="I35" s="26">
        <v>1.7333333333300001</v>
      </c>
      <c r="J35" s="29">
        <v>39</v>
      </c>
      <c r="K35" s="29">
        <f t="shared" si="2"/>
        <v>1.6900000000064995E-2</v>
      </c>
      <c r="L35" s="29">
        <f t="shared" si="0"/>
        <v>722270.71746767184</v>
      </c>
      <c r="N35" s="12" t="s">
        <v>56</v>
      </c>
      <c r="O35" s="3" t="s">
        <v>71</v>
      </c>
      <c r="P35" s="3">
        <f t="shared" si="3"/>
        <v>316</v>
      </c>
      <c r="Q35" s="3" t="s">
        <v>71</v>
      </c>
      <c r="R35" s="3" t="s">
        <v>96</v>
      </c>
      <c r="S35" s="3" t="s">
        <v>71</v>
      </c>
      <c r="T35" s="4">
        <f t="shared" si="1"/>
        <v>722270.71746767184</v>
      </c>
    </row>
    <row r="36" spans="7:20" x14ac:dyDescent="0.3">
      <c r="G36" s="26">
        <v>317</v>
      </c>
      <c r="H36" s="26">
        <v>-16.100000000000001</v>
      </c>
      <c r="I36" s="26">
        <v>2.1666666666699999</v>
      </c>
      <c r="J36" s="29">
        <v>39</v>
      </c>
      <c r="K36" s="29">
        <f t="shared" si="2"/>
        <v>1.6900000000064998E-2</v>
      </c>
      <c r="L36" s="29">
        <f t="shared" si="0"/>
        <v>722270.71746767196</v>
      </c>
      <c r="N36" s="12" t="s">
        <v>56</v>
      </c>
      <c r="O36" s="3" t="s">
        <v>71</v>
      </c>
      <c r="P36" s="3">
        <f>$G36</f>
        <v>317</v>
      </c>
      <c r="Q36" s="3" t="s">
        <v>71</v>
      </c>
      <c r="R36" s="3" t="s">
        <v>96</v>
      </c>
      <c r="S36" s="3" t="s">
        <v>71</v>
      </c>
      <c r="T36" s="4">
        <f t="shared" si="1"/>
        <v>722270.71746767196</v>
      </c>
    </row>
    <row r="37" spans="7:20" x14ac:dyDescent="0.3">
      <c r="G37" s="26">
        <v>312</v>
      </c>
      <c r="H37" s="26">
        <v>-16.100000000000001</v>
      </c>
      <c r="I37" s="26">
        <v>2.6</v>
      </c>
      <c r="J37" s="29">
        <v>39</v>
      </c>
      <c r="K37" s="29">
        <f t="shared" si="2"/>
        <v>0</v>
      </c>
      <c r="L37" s="29">
        <f t="shared" si="0"/>
        <v>0</v>
      </c>
      <c r="N37" s="12" t="s">
        <v>56</v>
      </c>
      <c r="O37" s="3" t="s">
        <v>71</v>
      </c>
      <c r="P37" s="3">
        <f t="shared" si="3"/>
        <v>312</v>
      </c>
      <c r="Q37" s="3" t="s">
        <v>71</v>
      </c>
      <c r="R37" s="3" t="s">
        <v>96</v>
      </c>
      <c r="S37" s="3" t="s">
        <v>71</v>
      </c>
      <c r="T37" s="4">
        <f t="shared" si="1"/>
        <v>0</v>
      </c>
    </row>
    <row r="38" spans="7:20" x14ac:dyDescent="0.3">
      <c r="G38" s="26">
        <v>4475</v>
      </c>
      <c r="H38" s="26">
        <v>3.2</v>
      </c>
      <c r="I38" s="26">
        <v>0</v>
      </c>
      <c r="J38" s="29">
        <v>39</v>
      </c>
      <c r="K38" s="29">
        <f t="shared" si="2"/>
        <v>0</v>
      </c>
      <c r="L38" s="29">
        <f t="shared" si="0"/>
        <v>0</v>
      </c>
      <c r="N38" s="12" t="s">
        <v>56</v>
      </c>
      <c r="O38" s="3" t="s">
        <v>71</v>
      </c>
      <c r="P38" s="3">
        <f t="shared" si="3"/>
        <v>4475</v>
      </c>
      <c r="Q38" s="3" t="s">
        <v>71</v>
      </c>
      <c r="R38" s="3" t="s">
        <v>96</v>
      </c>
      <c r="S38" s="3" t="s">
        <v>71</v>
      </c>
      <c r="T38" s="4">
        <f t="shared" si="1"/>
        <v>0</v>
      </c>
    </row>
    <row r="39" spans="7:20" x14ac:dyDescent="0.3">
      <c r="G39" s="26">
        <v>4501</v>
      </c>
      <c r="H39" s="26">
        <v>3.2</v>
      </c>
      <c r="I39" s="26">
        <v>0.433333333333</v>
      </c>
      <c r="J39" s="29">
        <v>39</v>
      </c>
      <c r="K39" s="29">
        <f t="shared" si="2"/>
        <v>1.69000000000065E-2</v>
      </c>
      <c r="L39" s="29">
        <f t="shared" si="0"/>
        <v>722270.71746517194</v>
      </c>
      <c r="N39" s="12" t="s">
        <v>56</v>
      </c>
      <c r="O39" s="3" t="s">
        <v>71</v>
      </c>
      <c r="P39" s="3">
        <f t="shared" si="3"/>
        <v>4501</v>
      </c>
      <c r="Q39" s="3" t="s">
        <v>71</v>
      </c>
      <c r="R39" s="3" t="s">
        <v>96</v>
      </c>
      <c r="S39" s="3" t="s">
        <v>71</v>
      </c>
      <c r="T39" s="4">
        <f t="shared" si="1"/>
        <v>722270.71746517194</v>
      </c>
    </row>
    <row r="40" spans="7:20" x14ac:dyDescent="0.3">
      <c r="G40" s="26">
        <v>4502</v>
      </c>
      <c r="H40" s="26">
        <v>3.2</v>
      </c>
      <c r="I40" s="26">
        <v>0.86666666666699999</v>
      </c>
      <c r="J40" s="29">
        <v>39</v>
      </c>
      <c r="K40" s="29">
        <f t="shared" si="2"/>
        <v>1.69000000000065E-2</v>
      </c>
      <c r="L40" s="29">
        <f t="shared" si="0"/>
        <v>722270.71746517194</v>
      </c>
      <c r="N40" s="12" t="s">
        <v>56</v>
      </c>
      <c r="O40" s="3" t="s">
        <v>71</v>
      </c>
      <c r="P40" s="3">
        <f>$G40</f>
        <v>4502</v>
      </c>
      <c r="Q40" s="3" t="s">
        <v>71</v>
      </c>
      <c r="R40" s="3" t="s">
        <v>96</v>
      </c>
      <c r="S40" s="3" t="s">
        <v>71</v>
      </c>
      <c r="T40" s="4">
        <f t="shared" si="1"/>
        <v>722270.71746517194</v>
      </c>
    </row>
    <row r="41" spans="7:20" x14ac:dyDescent="0.3">
      <c r="G41" s="26">
        <v>4503</v>
      </c>
      <c r="H41" s="26">
        <v>3.2</v>
      </c>
      <c r="I41" s="26">
        <v>1.3</v>
      </c>
      <c r="J41" s="29">
        <v>39</v>
      </c>
      <c r="K41" s="29">
        <f t="shared" si="2"/>
        <v>1.68999999999285E-2</v>
      </c>
      <c r="L41" s="29">
        <f t="shared" si="0"/>
        <v>722270.71746183839</v>
      </c>
      <c r="N41" s="12" t="s">
        <v>56</v>
      </c>
      <c r="O41" s="3" t="s">
        <v>71</v>
      </c>
      <c r="P41" s="3">
        <f t="shared" si="3"/>
        <v>4503</v>
      </c>
      <c r="Q41" s="3" t="s">
        <v>71</v>
      </c>
      <c r="R41" s="3" t="s">
        <v>96</v>
      </c>
      <c r="S41" s="3" t="s">
        <v>71</v>
      </c>
      <c r="T41" s="4">
        <f t="shared" si="1"/>
        <v>722270.71746183839</v>
      </c>
    </row>
    <row r="42" spans="7:20" x14ac:dyDescent="0.3">
      <c r="G42" s="26">
        <v>4504</v>
      </c>
      <c r="H42" s="26">
        <v>3.2</v>
      </c>
      <c r="I42" s="26">
        <v>1.7333333333300001</v>
      </c>
      <c r="J42" s="29">
        <v>39</v>
      </c>
      <c r="K42" s="29">
        <f t="shared" si="2"/>
        <v>1.6900000000064995E-2</v>
      </c>
      <c r="L42" s="29">
        <f t="shared" si="0"/>
        <v>722270.71746767184</v>
      </c>
      <c r="N42" s="12" t="s">
        <v>56</v>
      </c>
      <c r="O42" s="3" t="s">
        <v>71</v>
      </c>
      <c r="P42" s="3">
        <f t="shared" si="3"/>
        <v>4504</v>
      </c>
      <c r="Q42" s="3" t="s">
        <v>71</v>
      </c>
      <c r="R42" s="3" t="s">
        <v>96</v>
      </c>
      <c r="S42" s="3" t="s">
        <v>71</v>
      </c>
      <c r="T42" s="4">
        <f t="shared" si="1"/>
        <v>722270.71746767184</v>
      </c>
    </row>
    <row r="43" spans="7:20" x14ac:dyDescent="0.3">
      <c r="G43" s="26">
        <v>4505</v>
      </c>
      <c r="H43" s="26">
        <v>3.2</v>
      </c>
      <c r="I43" s="26">
        <v>2.1666666666699999</v>
      </c>
      <c r="J43" s="29">
        <v>39</v>
      </c>
      <c r="K43" s="29">
        <f t="shared" si="2"/>
        <v>1.6900000000064998E-2</v>
      </c>
      <c r="L43" s="29">
        <f t="shared" si="0"/>
        <v>722270.71746767196</v>
      </c>
      <c r="N43" s="12" t="s">
        <v>56</v>
      </c>
      <c r="O43" s="3" t="s">
        <v>71</v>
      </c>
      <c r="P43" s="3">
        <f t="shared" si="3"/>
        <v>4505</v>
      </c>
      <c r="Q43" s="3" t="s">
        <v>71</v>
      </c>
      <c r="R43" s="3" t="s">
        <v>96</v>
      </c>
      <c r="S43" s="3" t="s">
        <v>71</v>
      </c>
      <c r="T43" s="4">
        <f t="shared" si="1"/>
        <v>722270.71746767196</v>
      </c>
    </row>
    <row r="44" spans="7:20" x14ac:dyDescent="0.3">
      <c r="G44" s="26">
        <v>4491</v>
      </c>
      <c r="H44" s="26">
        <v>3.2</v>
      </c>
      <c r="I44" s="26">
        <v>2.6</v>
      </c>
      <c r="J44" s="29">
        <v>39</v>
      </c>
      <c r="K44" s="29">
        <f t="shared" si="2"/>
        <v>0</v>
      </c>
      <c r="L44" s="29">
        <f t="shared" si="0"/>
        <v>0</v>
      </c>
      <c r="N44" s="12" t="s">
        <v>56</v>
      </c>
      <c r="O44" s="3" t="s">
        <v>71</v>
      </c>
      <c r="P44" s="3">
        <f>$G44</f>
        <v>4491</v>
      </c>
      <c r="Q44" s="3" t="s">
        <v>71</v>
      </c>
      <c r="R44" s="3" t="s">
        <v>96</v>
      </c>
      <c r="S44" s="3" t="s">
        <v>71</v>
      </c>
      <c r="T44" s="4">
        <f t="shared" si="1"/>
        <v>0</v>
      </c>
    </row>
    <row r="45" spans="7:20" x14ac:dyDescent="0.3">
      <c r="G45" s="26">
        <v>4537</v>
      </c>
      <c r="H45" s="26">
        <v>6.4</v>
      </c>
      <c r="I45" s="26">
        <v>0</v>
      </c>
      <c r="J45" s="29">
        <v>39</v>
      </c>
      <c r="K45" s="29">
        <f t="shared" si="2"/>
        <v>0</v>
      </c>
      <c r="L45" s="29">
        <f t="shared" si="0"/>
        <v>0</v>
      </c>
      <c r="N45" s="12" t="s">
        <v>56</v>
      </c>
      <c r="O45" s="3" t="s">
        <v>71</v>
      </c>
      <c r="P45" s="3">
        <f t="shared" si="3"/>
        <v>4537</v>
      </c>
      <c r="Q45" s="3" t="s">
        <v>71</v>
      </c>
      <c r="R45" s="3" t="s">
        <v>96</v>
      </c>
      <c r="S45" s="3" t="s">
        <v>71</v>
      </c>
      <c r="T45" s="4">
        <f t="shared" si="1"/>
        <v>0</v>
      </c>
    </row>
    <row r="46" spans="7:20" x14ac:dyDescent="0.3">
      <c r="G46" s="26">
        <v>4563</v>
      </c>
      <c r="H46" s="26">
        <v>6.4</v>
      </c>
      <c r="I46" s="26">
        <v>0.433333333333</v>
      </c>
      <c r="J46" s="29">
        <v>39</v>
      </c>
      <c r="K46" s="29">
        <f t="shared" si="2"/>
        <v>1.69000000000065E-2</v>
      </c>
      <c r="L46" s="29">
        <f t="shared" si="0"/>
        <v>722270.71746517194</v>
      </c>
      <c r="N46" s="12" t="s">
        <v>56</v>
      </c>
      <c r="O46" s="3" t="s">
        <v>71</v>
      </c>
      <c r="P46" s="3">
        <f t="shared" si="3"/>
        <v>4563</v>
      </c>
      <c r="Q46" s="3" t="s">
        <v>71</v>
      </c>
      <c r="R46" s="3" t="s">
        <v>96</v>
      </c>
      <c r="S46" s="3" t="s">
        <v>71</v>
      </c>
      <c r="T46" s="4">
        <f t="shared" si="1"/>
        <v>722270.71746517194</v>
      </c>
    </row>
    <row r="47" spans="7:20" x14ac:dyDescent="0.3">
      <c r="G47" s="26">
        <v>4564</v>
      </c>
      <c r="H47" s="26">
        <v>6.4</v>
      </c>
      <c r="I47" s="26">
        <v>0.86666666666699999</v>
      </c>
      <c r="J47" s="29">
        <v>39</v>
      </c>
      <c r="K47" s="29">
        <f t="shared" si="2"/>
        <v>1.69000000000065E-2</v>
      </c>
      <c r="L47" s="29">
        <f t="shared" si="0"/>
        <v>722270.71746517194</v>
      </c>
      <c r="N47" s="12" t="s">
        <v>56</v>
      </c>
      <c r="O47" s="3" t="s">
        <v>71</v>
      </c>
      <c r="P47" s="3">
        <f t="shared" si="3"/>
        <v>4564</v>
      </c>
      <c r="Q47" s="3" t="s">
        <v>71</v>
      </c>
      <c r="R47" s="3" t="s">
        <v>96</v>
      </c>
      <c r="S47" s="3" t="s">
        <v>71</v>
      </c>
      <c r="T47" s="4">
        <f t="shared" si="1"/>
        <v>722270.71746517194</v>
      </c>
    </row>
    <row r="48" spans="7:20" x14ac:dyDescent="0.3">
      <c r="G48" s="26">
        <v>4565</v>
      </c>
      <c r="H48" s="26">
        <v>6.4</v>
      </c>
      <c r="I48" s="26">
        <v>1.3</v>
      </c>
      <c r="J48" s="29">
        <v>39</v>
      </c>
      <c r="K48" s="29">
        <f t="shared" si="2"/>
        <v>1.68999999999285E-2</v>
      </c>
      <c r="L48" s="29">
        <f t="shared" si="0"/>
        <v>722270.71746183839</v>
      </c>
      <c r="N48" s="12" t="s">
        <v>56</v>
      </c>
      <c r="O48" s="3" t="s">
        <v>71</v>
      </c>
      <c r="P48" s="3">
        <f>$G48</f>
        <v>4565</v>
      </c>
      <c r="Q48" s="3" t="s">
        <v>71</v>
      </c>
      <c r="R48" s="3" t="s">
        <v>96</v>
      </c>
      <c r="S48" s="3" t="s">
        <v>71</v>
      </c>
      <c r="T48" s="4">
        <f t="shared" si="1"/>
        <v>722270.71746183839</v>
      </c>
    </row>
    <row r="49" spans="7:20" x14ac:dyDescent="0.3">
      <c r="G49" s="26">
        <v>4566</v>
      </c>
      <c r="H49" s="26">
        <v>6.4</v>
      </c>
      <c r="I49" s="26">
        <v>1.7333333333300001</v>
      </c>
      <c r="J49" s="29">
        <v>39</v>
      </c>
      <c r="K49" s="29">
        <f t="shared" si="2"/>
        <v>1.6900000000064995E-2</v>
      </c>
      <c r="L49" s="29">
        <f t="shared" si="0"/>
        <v>722270.71746767184</v>
      </c>
      <c r="N49" s="12" t="s">
        <v>56</v>
      </c>
      <c r="O49" s="3" t="s">
        <v>71</v>
      </c>
      <c r="P49" s="3">
        <f t="shared" si="3"/>
        <v>4566</v>
      </c>
      <c r="Q49" s="3" t="s">
        <v>71</v>
      </c>
      <c r="R49" s="3" t="s">
        <v>96</v>
      </c>
      <c r="S49" s="3" t="s">
        <v>71</v>
      </c>
      <c r="T49" s="4">
        <f t="shared" si="1"/>
        <v>722270.71746767184</v>
      </c>
    </row>
    <row r="50" spans="7:20" x14ac:dyDescent="0.3">
      <c r="G50" s="26">
        <v>4567</v>
      </c>
      <c r="H50" s="26">
        <v>6.4</v>
      </c>
      <c r="I50" s="26">
        <v>2.1666666666699999</v>
      </c>
      <c r="J50" s="29">
        <v>39</v>
      </c>
      <c r="K50" s="29">
        <f t="shared" si="2"/>
        <v>1.6900000000064998E-2</v>
      </c>
      <c r="L50" s="29">
        <f t="shared" si="0"/>
        <v>722270.71746767196</v>
      </c>
      <c r="N50" s="12" t="s">
        <v>56</v>
      </c>
      <c r="O50" s="3" t="s">
        <v>71</v>
      </c>
      <c r="P50" s="3">
        <f t="shared" si="3"/>
        <v>4567</v>
      </c>
      <c r="Q50" s="3" t="s">
        <v>71</v>
      </c>
      <c r="R50" s="3" t="s">
        <v>96</v>
      </c>
      <c r="S50" s="3" t="s">
        <v>71</v>
      </c>
      <c r="T50" s="4">
        <f t="shared" si="1"/>
        <v>722270.71746767196</v>
      </c>
    </row>
    <row r="51" spans="7:20" x14ac:dyDescent="0.3">
      <c r="G51" s="26">
        <v>4553</v>
      </c>
      <c r="H51" s="26">
        <v>6.4</v>
      </c>
      <c r="I51" s="26">
        <v>2.6</v>
      </c>
      <c r="J51" s="29">
        <v>39</v>
      </c>
      <c r="K51" s="29">
        <f t="shared" si="2"/>
        <v>0</v>
      </c>
      <c r="L51" s="29">
        <f t="shared" si="0"/>
        <v>0</v>
      </c>
      <c r="N51" s="12" t="s">
        <v>56</v>
      </c>
      <c r="O51" s="3" t="s">
        <v>71</v>
      </c>
      <c r="P51" s="3">
        <f t="shared" si="3"/>
        <v>4553</v>
      </c>
      <c r="Q51" s="3" t="s">
        <v>71</v>
      </c>
      <c r="R51" s="3" t="s">
        <v>96</v>
      </c>
      <c r="S51" s="3" t="s">
        <v>71</v>
      </c>
      <c r="T51" s="4">
        <f t="shared" si="1"/>
        <v>0</v>
      </c>
    </row>
    <row r="52" spans="7:20" x14ac:dyDescent="0.3">
      <c r="G52" s="26">
        <v>4599</v>
      </c>
      <c r="H52" s="26">
        <v>9.6999999999999993</v>
      </c>
      <c r="I52" s="26">
        <v>0</v>
      </c>
      <c r="J52" s="29">
        <v>39</v>
      </c>
      <c r="K52" s="29">
        <f t="shared" si="2"/>
        <v>0</v>
      </c>
      <c r="L52" s="29">
        <f t="shared" si="0"/>
        <v>0</v>
      </c>
      <c r="N52" s="12" t="s">
        <v>56</v>
      </c>
      <c r="O52" s="3" t="s">
        <v>71</v>
      </c>
      <c r="P52" s="3">
        <f>$G52</f>
        <v>4599</v>
      </c>
      <c r="Q52" s="3" t="s">
        <v>71</v>
      </c>
      <c r="R52" s="3" t="s">
        <v>96</v>
      </c>
      <c r="S52" s="3" t="s">
        <v>71</v>
      </c>
      <c r="T52" s="4">
        <f t="shared" si="1"/>
        <v>0</v>
      </c>
    </row>
    <row r="53" spans="7:20" x14ac:dyDescent="0.3">
      <c r="G53" s="26">
        <v>4625</v>
      </c>
      <c r="H53" s="26">
        <v>9.6999999999999993</v>
      </c>
      <c r="I53" s="26">
        <v>0.433333333333</v>
      </c>
      <c r="J53" s="29">
        <v>39</v>
      </c>
      <c r="K53" s="29">
        <f t="shared" si="2"/>
        <v>1.69000000000065E-2</v>
      </c>
      <c r="L53" s="29">
        <f t="shared" si="0"/>
        <v>722270.71746517194</v>
      </c>
      <c r="N53" s="12" t="s">
        <v>56</v>
      </c>
      <c r="O53" s="3" t="s">
        <v>71</v>
      </c>
      <c r="P53" s="3">
        <f t="shared" si="3"/>
        <v>4625</v>
      </c>
      <c r="Q53" s="3" t="s">
        <v>71</v>
      </c>
      <c r="R53" s="3" t="s">
        <v>96</v>
      </c>
      <c r="S53" s="3" t="s">
        <v>71</v>
      </c>
      <c r="T53" s="4">
        <f t="shared" si="1"/>
        <v>722270.71746517194</v>
      </c>
    </row>
    <row r="54" spans="7:20" x14ac:dyDescent="0.3">
      <c r="G54" s="26">
        <v>4626</v>
      </c>
      <c r="H54" s="26">
        <v>9.6999999999999993</v>
      </c>
      <c r="I54" s="26">
        <v>0.86666666666699999</v>
      </c>
      <c r="J54" s="29">
        <v>39</v>
      </c>
      <c r="K54" s="29">
        <f t="shared" si="2"/>
        <v>1.69000000000065E-2</v>
      </c>
      <c r="L54" s="29">
        <f t="shared" si="0"/>
        <v>722270.71746517194</v>
      </c>
      <c r="N54" s="12" t="s">
        <v>56</v>
      </c>
      <c r="O54" s="3" t="s">
        <v>71</v>
      </c>
      <c r="P54" s="3">
        <f t="shared" si="3"/>
        <v>4626</v>
      </c>
      <c r="Q54" s="3" t="s">
        <v>71</v>
      </c>
      <c r="R54" s="3" t="s">
        <v>96</v>
      </c>
      <c r="S54" s="3" t="s">
        <v>71</v>
      </c>
      <c r="T54" s="4">
        <f t="shared" si="1"/>
        <v>722270.71746517194</v>
      </c>
    </row>
    <row r="55" spans="7:20" x14ac:dyDescent="0.3">
      <c r="G55" s="26">
        <v>4627</v>
      </c>
      <c r="H55" s="26">
        <v>9.6999999999999993</v>
      </c>
      <c r="I55" s="26">
        <v>1.3</v>
      </c>
      <c r="J55" s="29">
        <v>39</v>
      </c>
      <c r="K55" s="29">
        <f t="shared" si="2"/>
        <v>1.68999999999285E-2</v>
      </c>
      <c r="L55" s="29">
        <f t="shared" si="0"/>
        <v>722270.71746183839</v>
      </c>
      <c r="N55" s="12" t="s">
        <v>56</v>
      </c>
      <c r="O55" s="3" t="s">
        <v>71</v>
      </c>
      <c r="P55" s="3">
        <f t="shared" si="3"/>
        <v>4627</v>
      </c>
      <c r="Q55" s="3" t="s">
        <v>71</v>
      </c>
      <c r="R55" s="3" t="s">
        <v>96</v>
      </c>
      <c r="S55" s="3" t="s">
        <v>71</v>
      </c>
      <c r="T55" s="4">
        <f t="shared" si="1"/>
        <v>722270.71746183839</v>
      </c>
    </row>
    <row r="56" spans="7:20" x14ac:dyDescent="0.3">
      <c r="G56" s="26">
        <v>4628</v>
      </c>
      <c r="H56" s="26">
        <v>9.6999999999999993</v>
      </c>
      <c r="I56" s="26">
        <v>1.7333333333300001</v>
      </c>
      <c r="J56" s="29">
        <v>39</v>
      </c>
      <c r="K56" s="29">
        <f t="shared" si="2"/>
        <v>1.6900000000064995E-2</v>
      </c>
      <c r="L56" s="29">
        <f t="shared" si="0"/>
        <v>722270.71746767184</v>
      </c>
      <c r="N56" s="12" t="s">
        <v>56</v>
      </c>
      <c r="O56" s="3" t="s">
        <v>71</v>
      </c>
      <c r="P56" s="3">
        <f>$G56</f>
        <v>4628</v>
      </c>
      <c r="Q56" s="3" t="s">
        <v>71</v>
      </c>
      <c r="R56" s="3" t="s">
        <v>96</v>
      </c>
      <c r="S56" s="3" t="s">
        <v>71</v>
      </c>
      <c r="T56" s="4">
        <f t="shared" si="1"/>
        <v>722270.71746767184</v>
      </c>
    </row>
    <row r="57" spans="7:20" x14ac:dyDescent="0.3">
      <c r="G57" s="26">
        <v>4629</v>
      </c>
      <c r="H57" s="26">
        <v>9.6999999999999993</v>
      </c>
      <c r="I57" s="26">
        <v>2.1666666666699999</v>
      </c>
      <c r="J57" s="29">
        <v>39</v>
      </c>
      <c r="K57" s="29">
        <f t="shared" si="2"/>
        <v>1.6900000000064998E-2</v>
      </c>
      <c r="L57" s="29">
        <f t="shared" si="0"/>
        <v>722270.71746767196</v>
      </c>
      <c r="N57" s="12" t="s">
        <v>56</v>
      </c>
      <c r="O57" s="3" t="s">
        <v>71</v>
      </c>
      <c r="P57" s="3">
        <f t="shared" si="3"/>
        <v>4629</v>
      </c>
      <c r="Q57" s="3" t="s">
        <v>71</v>
      </c>
      <c r="R57" s="3" t="s">
        <v>96</v>
      </c>
      <c r="S57" s="3" t="s">
        <v>71</v>
      </c>
      <c r="T57" s="4">
        <f t="shared" si="1"/>
        <v>722270.71746767196</v>
      </c>
    </row>
    <row r="58" spans="7:20" x14ac:dyDescent="0.3">
      <c r="G58" s="26">
        <v>4615</v>
      </c>
      <c r="H58" s="26">
        <v>9.6999999999999993</v>
      </c>
      <c r="I58" s="26">
        <v>2.6</v>
      </c>
      <c r="J58" s="29">
        <v>39</v>
      </c>
      <c r="K58" s="29">
        <f t="shared" si="2"/>
        <v>0</v>
      </c>
      <c r="L58" s="29">
        <f t="shared" si="0"/>
        <v>0</v>
      </c>
      <c r="N58" s="12" t="s">
        <v>56</v>
      </c>
      <c r="O58" s="3" t="s">
        <v>71</v>
      </c>
      <c r="P58" s="3">
        <f t="shared" si="3"/>
        <v>4615</v>
      </c>
      <c r="Q58" s="3" t="s">
        <v>71</v>
      </c>
      <c r="R58" s="3" t="s">
        <v>96</v>
      </c>
      <c r="S58" s="3" t="s">
        <v>71</v>
      </c>
      <c r="T58" s="4">
        <f t="shared" si="1"/>
        <v>0</v>
      </c>
    </row>
    <row r="59" spans="7:20" x14ac:dyDescent="0.3">
      <c r="G59" s="26">
        <v>4661</v>
      </c>
      <c r="H59" s="26">
        <v>12.9</v>
      </c>
      <c r="I59" s="26">
        <v>0</v>
      </c>
      <c r="J59" s="29">
        <v>39</v>
      </c>
      <c r="K59" s="29">
        <f t="shared" si="2"/>
        <v>0</v>
      </c>
      <c r="L59" s="29">
        <f t="shared" si="0"/>
        <v>0</v>
      </c>
      <c r="N59" s="12" t="s">
        <v>56</v>
      </c>
      <c r="O59" s="3" t="s">
        <v>71</v>
      </c>
      <c r="P59" s="3">
        <f t="shared" si="3"/>
        <v>4661</v>
      </c>
      <c r="Q59" s="3" t="s">
        <v>71</v>
      </c>
      <c r="R59" s="3" t="s">
        <v>96</v>
      </c>
      <c r="S59" s="3" t="s">
        <v>71</v>
      </c>
      <c r="T59" s="4">
        <f t="shared" si="1"/>
        <v>0</v>
      </c>
    </row>
    <row r="60" spans="7:20" x14ac:dyDescent="0.3">
      <c r="G60" s="26">
        <v>4687</v>
      </c>
      <c r="H60" s="26">
        <v>12.9</v>
      </c>
      <c r="I60" s="26">
        <v>0.433333333333</v>
      </c>
      <c r="J60" s="29">
        <v>39</v>
      </c>
      <c r="K60" s="29">
        <f t="shared" si="2"/>
        <v>1.69000000000065E-2</v>
      </c>
      <c r="L60" s="29">
        <f t="shared" si="0"/>
        <v>722270.71746517194</v>
      </c>
      <c r="N60" s="12" t="s">
        <v>56</v>
      </c>
      <c r="O60" s="3" t="s">
        <v>71</v>
      </c>
      <c r="P60" s="3">
        <f>$G60</f>
        <v>4687</v>
      </c>
      <c r="Q60" s="3" t="s">
        <v>71</v>
      </c>
      <c r="R60" s="3" t="s">
        <v>96</v>
      </c>
      <c r="S60" s="3" t="s">
        <v>71</v>
      </c>
      <c r="T60" s="4">
        <f t="shared" si="1"/>
        <v>722270.71746517194</v>
      </c>
    </row>
    <row r="61" spans="7:20" x14ac:dyDescent="0.3">
      <c r="G61" s="26">
        <v>4688</v>
      </c>
      <c r="H61" s="26">
        <v>12.9</v>
      </c>
      <c r="I61" s="26">
        <v>0.86666666666699999</v>
      </c>
      <c r="J61" s="29">
        <v>39</v>
      </c>
      <c r="K61" s="29">
        <f t="shared" si="2"/>
        <v>1.69000000000065E-2</v>
      </c>
      <c r="L61" s="29">
        <f t="shared" si="0"/>
        <v>722270.71746517194</v>
      </c>
      <c r="N61" s="12" t="s">
        <v>56</v>
      </c>
      <c r="O61" s="3" t="s">
        <v>71</v>
      </c>
      <c r="P61" s="3">
        <f t="shared" si="3"/>
        <v>4688</v>
      </c>
      <c r="Q61" s="3" t="s">
        <v>71</v>
      </c>
      <c r="R61" s="3" t="s">
        <v>96</v>
      </c>
      <c r="S61" s="3" t="s">
        <v>71</v>
      </c>
      <c r="T61" s="4">
        <f t="shared" si="1"/>
        <v>722270.71746517194</v>
      </c>
    </row>
    <row r="62" spans="7:20" x14ac:dyDescent="0.3">
      <c r="G62" s="26">
        <v>4689</v>
      </c>
      <c r="H62" s="26">
        <v>12.9</v>
      </c>
      <c r="I62" s="26">
        <v>1.3</v>
      </c>
      <c r="J62" s="29">
        <v>39</v>
      </c>
      <c r="K62" s="29">
        <f t="shared" si="2"/>
        <v>1.68999999999285E-2</v>
      </c>
      <c r="L62" s="29">
        <f t="shared" si="0"/>
        <v>722270.71746183839</v>
      </c>
      <c r="N62" s="12" t="s">
        <v>56</v>
      </c>
      <c r="O62" s="3" t="s">
        <v>71</v>
      </c>
      <c r="P62" s="3">
        <f t="shared" si="3"/>
        <v>4689</v>
      </c>
      <c r="Q62" s="3" t="s">
        <v>71</v>
      </c>
      <c r="R62" s="3" t="s">
        <v>96</v>
      </c>
      <c r="S62" s="3" t="s">
        <v>71</v>
      </c>
      <c r="T62" s="4">
        <f t="shared" si="1"/>
        <v>722270.71746183839</v>
      </c>
    </row>
    <row r="63" spans="7:20" x14ac:dyDescent="0.3">
      <c r="G63" s="26">
        <v>4690</v>
      </c>
      <c r="H63" s="26">
        <v>12.9</v>
      </c>
      <c r="I63" s="26">
        <v>1.7333333333300001</v>
      </c>
      <c r="J63" s="29">
        <v>39</v>
      </c>
      <c r="K63" s="29">
        <f t="shared" si="2"/>
        <v>1.6900000000064995E-2</v>
      </c>
      <c r="L63" s="29">
        <f t="shared" si="0"/>
        <v>722270.71746767184</v>
      </c>
      <c r="N63" s="12" t="s">
        <v>56</v>
      </c>
      <c r="O63" s="3" t="s">
        <v>71</v>
      </c>
      <c r="P63" s="3">
        <f t="shared" si="3"/>
        <v>4690</v>
      </c>
      <c r="Q63" s="3" t="s">
        <v>71</v>
      </c>
      <c r="R63" s="3" t="s">
        <v>96</v>
      </c>
      <c r="S63" s="3" t="s">
        <v>71</v>
      </c>
      <c r="T63" s="4">
        <f t="shared" si="1"/>
        <v>722270.71746767184</v>
      </c>
    </row>
    <row r="64" spans="7:20" x14ac:dyDescent="0.3">
      <c r="G64" s="26">
        <v>4691</v>
      </c>
      <c r="H64" s="26">
        <v>12.9</v>
      </c>
      <c r="I64" s="26">
        <v>2.1666666666699999</v>
      </c>
      <c r="J64" s="29">
        <v>39</v>
      </c>
      <c r="K64" s="29">
        <f t="shared" si="2"/>
        <v>1.6900000000064998E-2</v>
      </c>
      <c r="L64" s="29">
        <f t="shared" si="0"/>
        <v>722270.71746767196</v>
      </c>
      <c r="N64" s="12" t="s">
        <v>56</v>
      </c>
      <c r="O64" s="3" t="s">
        <v>71</v>
      </c>
      <c r="P64" s="3">
        <f>$G64</f>
        <v>4691</v>
      </c>
      <c r="Q64" s="3" t="s">
        <v>71</v>
      </c>
      <c r="R64" s="3" t="s">
        <v>96</v>
      </c>
      <c r="S64" s="3" t="s">
        <v>71</v>
      </c>
      <c r="T64" s="4">
        <f t="shared" si="1"/>
        <v>722270.71746767196</v>
      </c>
    </row>
    <row r="65" spans="6:20" x14ac:dyDescent="0.3">
      <c r="G65" s="26">
        <v>4677</v>
      </c>
      <c r="H65" s="26">
        <v>12.9</v>
      </c>
      <c r="I65" s="26">
        <v>2.6</v>
      </c>
      <c r="J65" s="29">
        <v>39</v>
      </c>
      <c r="K65" s="29">
        <f t="shared" si="2"/>
        <v>0</v>
      </c>
      <c r="L65" s="29">
        <f t="shared" si="0"/>
        <v>0</v>
      </c>
      <c r="N65" s="12" t="s">
        <v>56</v>
      </c>
      <c r="O65" s="3" t="s">
        <v>71</v>
      </c>
      <c r="P65" s="3">
        <f t="shared" si="3"/>
        <v>4677</v>
      </c>
      <c r="Q65" s="3" t="s">
        <v>71</v>
      </c>
      <c r="R65" s="3" t="s">
        <v>96</v>
      </c>
      <c r="S65" s="3" t="s">
        <v>71</v>
      </c>
      <c r="T65" s="4">
        <f t="shared" si="1"/>
        <v>0</v>
      </c>
    </row>
    <row r="66" spans="6:20" x14ac:dyDescent="0.3">
      <c r="G66" s="26">
        <v>4723</v>
      </c>
      <c r="H66" s="26">
        <v>16.100000000000001</v>
      </c>
      <c r="I66" s="26">
        <v>0</v>
      </c>
      <c r="J66" s="29">
        <v>39</v>
      </c>
      <c r="K66" s="29">
        <f t="shared" si="2"/>
        <v>0</v>
      </c>
      <c r="L66" s="29">
        <f t="shared" si="0"/>
        <v>0</v>
      </c>
      <c r="N66" s="12" t="s">
        <v>56</v>
      </c>
      <c r="O66" s="3" t="s">
        <v>71</v>
      </c>
      <c r="P66" s="3">
        <f t="shared" si="3"/>
        <v>4723</v>
      </c>
      <c r="Q66" s="3" t="s">
        <v>71</v>
      </c>
      <c r="R66" s="3" t="s">
        <v>96</v>
      </c>
      <c r="S66" s="3" t="s">
        <v>71</v>
      </c>
      <c r="T66" s="4">
        <f t="shared" si="1"/>
        <v>0</v>
      </c>
    </row>
    <row r="67" spans="6:20" x14ac:dyDescent="0.3">
      <c r="G67" s="26">
        <v>4749</v>
      </c>
      <c r="H67" s="26">
        <v>16.100000000000001</v>
      </c>
      <c r="I67" s="26">
        <v>0.433333333333</v>
      </c>
      <c r="J67" s="29">
        <v>39</v>
      </c>
      <c r="K67" s="29">
        <f t="shared" si="2"/>
        <v>1.69000000000065E-2</v>
      </c>
      <c r="L67" s="29">
        <f t="shared" ref="L67:L130" si="4">$C$22*10^3/$C$12*$K67</f>
        <v>722270.71746517194</v>
      </c>
      <c r="N67" s="12" t="s">
        <v>56</v>
      </c>
      <c r="O67" s="3" t="s">
        <v>71</v>
      </c>
      <c r="P67" s="3">
        <f t="shared" si="3"/>
        <v>4749</v>
      </c>
      <c r="Q67" s="3" t="s">
        <v>71</v>
      </c>
      <c r="R67" s="3" t="s">
        <v>96</v>
      </c>
      <c r="S67" s="3" t="s">
        <v>71</v>
      </c>
      <c r="T67" s="4">
        <f t="shared" ref="T67:T130" si="5">$L67</f>
        <v>722270.71746517194</v>
      </c>
    </row>
    <row r="68" spans="6:20" x14ac:dyDescent="0.3">
      <c r="F68" s="5"/>
      <c r="G68" s="26">
        <v>4750</v>
      </c>
      <c r="H68" s="26">
        <v>16.100000000000001</v>
      </c>
      <c r="I68" s="26">
        <v>0.86666666666699999</v>
      </c>
      <c r="J68" s="29">
        <v>39</v>
      </c>
      <c r="K68" s="29">
        <f t="shared" si="2"/>
        <v>1.69000000000065E-2</v>
      </c>
      <c r="L68" s="29">
        <f t="shared" si="4"/>
        <v>722270.71746517194</v>
      </c>
      <c r="N68" s="12" t="s">
        <v>56</v>
      </c>
      <c r="O68" s="3" t="s">
        <v>71</v>
      </c>
      <c r="P68" s="3">
        <f>$G68</f>
        <v>4750</v>
      </c>
      <c r="Q68" s="3" t="s">
        <v>71</v>
      </c>
      <c r="R68" s="3" t="s">
        <v>96</v>
      </c>
      <c r="S68" s="3" t="s">
        <v>71</v>
      </c>
      <c r="T68" s="4">
        <f t="shared" si="5"/>
        <v>722270.71746517194</v>
      </c>
    </row>
    <row r="69" spans="6:20" x14ac:dyDescent="0.3">
      <c r="G69" s="26">
        <v>4751</v>
      </c>
      <c r="H69" s="26">
        <v>16.100000000000001</v>
      </c>
      <c r="I69" s="26">
        <v>1.3</v>
      </c>
      <c r="J69" s="29">
        <v>39</v>
      </c>
      <c r="K69" s="29">
        <f t="shared" ref="K69:K72" si="6">IF(AND(I69&gt;I68,I70&gt;I69),(I70-I68)/2*J69*10^-3,0)</f>
        <v>1.68999999999285E-2</v>
      </c>
      <c r="L69" s="29">
        <f t="shared" si="4"/>
        <v>722270.71746183839</v>
      </c>
      <c r="N69" s="12" t="s">
        <v>56</v>
      </c>
      <c r="O69" s="3" t="s">
        <v>71</v>
      </c>
      <c r="P69" s="3">
        <f t="shared" ref="P69:P131" si="7">$G69</f>
        <v>4751</v>
      </c>
      <c r="Q69" s="3" t="s">
        <v>71</v>
      </c>
      <c r="R69" s="3" t="s">
        <v>96</v>
      </c>
      <c r="S69" s="3" t="s">
        <v>71</v>
      </c>
      <c r="T69" s="4">
        <f t="shared" si="5"/>
        <v>722270.71746183839</v>
      </c>
    </row>
    <row r="70" spans="6:20" x14ac:dyDescent="0.3">
      <c r="G70" s="26">
        <v>4752</v>
      </c>
      <c r="H70" s="26">
        <v>16.100000000000001</v>
      </c>
      <c r="I70" s="26">
        <v>1.7333333333300001</v>
      </c>
      <c r="J70" s="29">
        <v>39</v>
      </c>
      <c r="K70" s="29">
        <f t="shared" si="6"/>
        <v>1.6900000000064995E-2</v>
      </c>
      <c r="L70" s="29">
        <f t="shared" si="4"/>
        <v>722270.71746767184</v>
      </c>
      <c r="N70" s="12" t="s">
        <v>56</v>
      </c>
      <c r="O70" s="3" t="s">
        <v>71</v>
      </c>
      <c r="P70" s="3">
        <f t="shared" si="7"/>
        <v>4752</v>
      </c>
      <c r="Q70" s="3" t="s">
        <v>71</v>
      </c>
      <c r="R70" s="3" t="s">
        <v>96</v>
      </c>
      <c r="S70" s="3" t="s">
        <v>71</v>
      </c>
      <c r="T70" s="4">
        <f t="shared" si="5"/>
        <v>722270.71746767184</v>
      </c>
    </row>
    <row r="71" spans="6:20" x14ac:dyDescent="0.3">
      <c r="G71" s="26">
        <v>4753</v>
      </c>
      <c r="H71" s="26">
        <v>16.100000000000001</v>
      </c>
      <c r="I71" s="26">
        <v>2.1666666666699999</v>
      </c>
      <c r="J71" s="29">
        <v>39</v>
      </c>
      <c r="K71" s="29">
        <f t="shared" si="6"/>
        <v>1.6900000000064998E-2</v>
      </c>
      <c r="L71" s="29">
        <f t="shared" si="4"/>
        <v>722270.71746767196</v>
      </c>
      <c r="N71" s="12" t="s">
        <v>56</v>
      </c>
      <c r="O71" s="3" t="s">
        <v>71</v>
      </c>
      <c r="P71" s="3">
        <f t="shared" si="7"/>
        <v>4753</v>
      </c>
      <c r="Q71" s="3" t="s">
        <v>71</v>
      </c>
      <c r="R71" s="3" t="s">
        <v>96</v>
      </c>
      <c r="S71" s="3" t="s">
        <v>71</v>
      </c>
      <c r="T71" s="4">
        <f t="shared" si="5"/>
        <v>722270.71746767196</v>
      </c>
    </row>
    <row r="72" spans="6:20" x14ac:dyDescent="0.3">
      <c r="G72" s="26">
        <v>4739</v>
      </c>
      <c r="H72" s="26">
        <v>16.100000000000001</v>
      </c>
      <c r="I72" s="26">
        <v>2.6</v>
      </c>
      <c r="J72" s="29">
        <v>39</v>
      </c>
      <c r="K72" s="29">
        <f t="shared" si="6"/>
        <v>0</v>
      </c>
      <c r="L72" s="29">
        <f t="shared" si="4"/>
        <v>0</v>
      </c>
      <c r="N72" s="12" t="s">
        <v>56</v>
      </c>
      <c r="O72" s="3" t="s">
        <v>71</v>
      </c>
      <c r="P72" s="3">
        <f>$G72</f>
        <v>4739</v>
      </c>
      <c r="Q72" s="3" t="s">
        <v>71</v>
      </c>
      <c r="R72" s="3" t="s">
        <v>96</v>
      </c>
      <c r="S72" s="3" t="s">
        <v>71</v>
      </c>
      <c r="T72" s="4">
        <f t="shared" si="5"/>
        <v>0</v>
      </c>
    </row>
    <row r="73" spans="6:20" x14ac:dyDescent="0.3">
      <c r="F73" s="27" t="s">
        <v>48</v>
      </c>
      <c r="G73" s="26">
        <v>373</v>
      </c>
      <c r="H73" s="26">
        <v>-23.1</v>
      </c>
      <c r="I73" s="26">
        <v>0</v>
      </c>
      <c r="J73" s="29">
        <v>38</v>
      </c>
      <c r="K73" s="29">
        <v>1.2999999999999999E-2</v>
      </c>
      <c r="L73" s="29">
        <f t="shared" si="4"/>
        <v>555592.85958838009</v>
      </c>
      <c r="N73" s="12" t="s">
        <v>56</v>
      </c>
      <c r="O73" s="3" t="s">
        <v>71</v>
      </c>
      <c r="P73" s="3">
        <f t="shared" si="7"/>
        <v>373</v>
      </c>
      <c r="Q73" s="3" t="s">
        <v>71</v>
      </c>
      <c r="R73" s="3" t="s">
        <v>96</v>
      </c>
      <c r="S73" s="3" t="s">
        <v>71</v>
      </c>
      <c r="T73" s="4">
        <f t="shared" si="5"/>
        <v>555592.85958838009</v>
      </c>
    </row>
    <row r="74" spans="6:20" x14ac:dyDescent="0.3">
      <c r="G74" s="26">
        <v>374</v>
      </c>
      <c r="H74" s="26">
        <v>-23.1</v>
      </c>
      <c r="I74" s="26">
        <v>2.57</v>
      </c>
      <c r="J74" s="29">
        <v>38</v>
      </c>
      <c r="K74" s="29">
        <v>1.2999999999999999E-2</v>
      </c>
      <c r="L74" s="29">
        <f t="shared" si="4"/>
        <v>555592.85958838009</v>
      </c>
      <c r="N74" s="12" t="s">
        <v>56</v>
      </c>
      <c r="O74" s="3" t="s">
        <v>71</v>
      </c>
      <c r="P74" s="3">
        <f t="shared" si="7"/>
        <v>374</v>
      </c>
      <c r="Q74" s="3" t="s">
        <v>71</v>
      </c>
      <c r="R74" s="3" t="s">
        <v>96</v>
      </c>
      <c r="S74" s="3" t="s">
        <v>71</v>
      </c>
      <c r="T74" s="4">
        <f t="shared" si="5"/>
        <v>555592.85958838009</v>
      </c>
    </row>
    <row r="75" spans="6:20" x14ac:dyDescent="0.3">
      <c r="G75" s="26">
        <v>375</v>
      </c>
      <c r="H75" s="26">
        <v>-23.1</v>
      </c>
      <c r="I75" s="26">
        <v>0.428333333333</v>
      </c>
      <c r="J75" s="29">
        <v>38</v>
      </c>
      <c r="K75" s="29">
        <v>1.2999999999999999E-2</v>
      </c>
      <c r="L75" s="29">
        <f t="shared" si="4"/>
        <v>555592.85958838009</v>
      </c>
      <c r="N75" s="12" t="s">
        <v>56</v>
      </c>
      <c r="O75" s="3" t="s">
        <v>71</v>
      </c>
      <c r="P75" s="3">
        <f t="shared" si="7"/>
        <v>375</v>
      </c>
      <c r="Q75" s="3" t="s">
        <v>71</v>
      </c>
      <c r="R75" s="3" t="s">
        <v>96</v>
      </c>
      <c r="S75" s="3" t="s">
        <v>71</v>
      </c>
      <c r="T75" s="4">
        <f t="shared" si="5"/>
        <v>555592.85958838009</v>
      </c>
    </row>
    <row r="76" spans="6:20" x14ac:dyDescent="0.3">
      <c r="G76" s="26">
        <v>376</v>
      </c>
      <c r="H76" s="26">
        <v>-23.1</v>
      </c>
      <c r="I76" s="26">
        <v>0.85666666666699998</v>
      </c>
      <c r="J76" s="29">
        <v>38</v>
      </c>
      <c r="K76" s="29">
        <f t="shared" ref="K76:K139" si="8">IF(AND(I76&gt;I75,I77&gt;I76),(I77-I75)/2*J76*10^-3,0)</f>
        <v>1.6276666666673E-2</v>
      </c>
      <c r="L76" s="29">
        <f t="shared" si="4"/>
        <v>695630.75214643986</v>
      </c>
      <c r="N76" s="12" t="s">
        <v>56</v>
      </c>
      <c r="O76" s="3" t="s">
        <v>71</v>
      </c>
      <c r="P76" s="3">
        <f>$G76</f>
        <v>376</v>
      </c>
      <c r="Q76" s="3" t="s">
        <v>71</v>
      </c>
      <c r="R76" s="3" t="s">
        <v>96</v>
      </c>
      <c r="S76" s="3" t="s">
        <v>71</v>
      </c>
      <c r="T76" s="4">
        <f t="shared" si="5"/>
        <v>695630.75214643986</v>
      </c>
    </row>
    <row r="77" spans="6:20" x14ac:dyDescent="0.3">
      <c r="G77" s="26">
        <v>377</v>
      </c>
      <c r="H77" s="26">
        <v>-23.1</v>
      </c>
      <c r="I77" s="26">
        <v>1.2849999999999999</v>
      </c>
      <c r="J77" s="29">
        <v>38</v>
      </c>
      <c r="K77" s="29">
        <f t="shared" si="8"/>
        <v>1.6276666666597002E-2</v>
      </c>
      <c r="L77" s="29">
        <f t="shared" si="4"/>
        <v>695630.75214319187</v>
      </c>
      <c r="N77" s="12" t="s">
        <v>56</v>
      </c>
      <c r="O77" s="3" t="s">
        <v>71</v>
      </c>
      <c r="P77" s="3">
        <f t="shared" si="7"/>
        <v>377</v>
      </c>
      <c r="Q77" s="3" t="s">
        <v>71</v>
      </c>
      <c r="R77" s="3" t="s">
        <v>96</v>
      </c>
      <c r="S77" s="3" t="s">
        <v>71</v>
      </c>
      <c r="T77" s="4">
        <f t="shared" si="5"/>
        <v>695630.75214319187</v>
      </c>
    </row>
    <row r="78" spans="6:20" x14ac:dyDescent="0.3">
      <c r="G78" s="26">
        <v>378</v>
      </c>
      <c r="H78" s="26">
        <v>-23.1</v>
      </c>
      <c r="I78" s="26">
        <v>1.71333333333</v>
      </c>
      <c r="J78" s="29">
        <v>38</v>
      </c>
      <c r="K78" s="29">
        <f t="shared" si="8"/>
        <v>1.6276666666730003E-2</v>
      </c>
      <c r="L78" s="29">
        <f t="shared" si="4"/>
        <v>695630.75214887608</v>
      </c>
      <c r="N78" s="12" t="s">
        <v>56</v>
      </c>
      <c r="O78" s="3" t="s">
        <v>71</v>
      </c>
      <c r="P78" s="3">
        <f t="shared" si="7"/>
        <v>378</v>
      </c>
      <c r="Q78" s="3" t="s">
        <v>71</v>
      </c>
      <c r="R78" s="3" t="s">
        <v>96</v>
      </c>
      <c r="S78" s="3" t="s">
        <v>71</v>
      </c>
      <c r="T78" s="4">
        <f t="shared" si="5"/>
        <v>695630.75214887608</v>
      </c>
    </row>
    <row r="79" spans="6:20" x14ac:dyDescent="0.3">
      <c r="G79" s="26">
        <v>379</v>
      </c>
      <c r="H79" s="26">
        <v>-23.1</v>
      </c>
      <c r="I79" s="26">
        <v>2.1416666666699999</v>
      </c>
      <c r="J79" s="29">
        <v>38</v>
      </c>
      <c r="K79" s="29">
        <f t="shared" si="8"/>
        <v>2.5282666666730003E-2</v>
      </c>
      <c r="L79" s="29">
        <f t="shared" si="4"/>
        <v>1080528.3901067954</v>
      </c>
      <c r="N79" s="12" t="s">
        <v>56</v>
      </c>
      <c r="O79" s="3" t="s">
        <v>71</v>
      </c>
      <c r="P79" s="3">
        <f t="shared" si="7"/>
        <v>379</v>
      </c>
      <c r="Q79" s="3" t="s">
        <v>71</v>
      </c>
      <c r="R79" s="3" t="s">
        <v>96</v>
      </c>
      <c r="S79" s="3" t="s">
        <v>71</v>
      </c>
      <c r="T79" s="4">
        <f t="shared" si="5"/>
        <v>1080528.3901067954</v>
      </c>
    </row>
    <row r="80" spans="6:20" x14ac:dyDescent="0.3">
      <c r="G80" s="26">
        <v>436</v>
      </c>
      <c r="H80" s="26">
        <v>-23.1</v>
      </c>
      <c r="I80" s="26">
        <v>3.044</v>
      </c>
      <c r="J80" s="29">
        <v>38</v>
      </c>
      <c r="K80" s="29">
        <f t="shared" si="8"/>
        <v>2.615033333327E-2</v>
      </c>
      <c r="L80" s="29">
        <f t="shared" si="4"/>
        <v>1117610.6519862164</v>
      </c>
      <c r="N80" s="12" t="s">
        <v>56</v>
      </c>
      <c r="O80" s="3" t="s">
        <v>71</v>
      </c>
      <c r="P80" s="3">
        <f>$G80</f>
        <v>436</v>
      </c>
      <c r="Q80" s="3" t="s">
        <v>71</v>
      </c>
      <c r="R80" s="3" t="s">
        <v>96</v>
      </c>
      <c r="S80" s="3" t="s">
        <v>71</v>
      </c>
      <c r="T80" s="4">
        <f t="shared" si="5"/>
        <v>1117610.6519862164</v>
      </c>
    </row>
    <row r="81" spans="7:20" x14ac:dyDescent="0.3">
      <c r="G81" s="26">
        <v>437</v>
      </c>
      <c r="H81" s="26">
        <v>-23.1</v>
      </c>
      <c r="I81" s="26">
        <v>3.5179999999999998</v>
      </c>
      <c r="J81" s="29">
        <v>38</v>
      </c>
      <c r="K81" s="29">
        <f t="shared" si="8"/>
        <v>1.8012E-2</v>
      </c>
      <c r="L81" s="29">
        <f t="shared" si="4"/>
        <v>769795.27591583866</v>
      </c>
      <c r="N81" s="12" t="s">
        <v>56</v>
      </c>
      <c r="O81" s="3" t="s">
        <v>71</v>
      </c>
      <c r="P81" s="3">
        <f t="shared" si="7"/>
        <v>437</v>
      </c>
      <c r="Q81" s="3" t="s">
        <v>71</v>
      </c>
      <c r="R81" s="3" t="s">
        <v>96</v>
      </c>
      <c r="S81" s="3" t="s">
        <v>71</v>
      </c>
      <c r="T81" s="4">
        <f t="shared" si="5"/>
        <v>769795.27591583866</v>
      </c>
    </row>
    <row r="82" spans="7:20" x14ac:dyDescent="0.3">
      <c r="G82" s="26">
        <v>438</v>
      </c>
      <c r="H82" s="26">
        <v>-23.1</v>
      </c>
      <c r="I82" s="26">
        <v>3.992</v>
      </c>
      <c r="J82" s="29">
        <v>38</v>
      </c>
      <c r="K82" s="29">
        <f t="shared" si="8"/>
        <v>1.8012000000000007E-2</v>
      </c>
      <c r="L82" s="29">
        <f t="shared" si="4"/>
        <v>769795.27591583889</v>
      </c>
      <c r="N82" s="12" t="s">
        <v>56</v>
      </c>
      <c r="O82" s="3" t="s">
        <v>71</v>
      </c>
      <c r="P82" s="3">
        <f t="shared" si="7"/>
        <v>438</v>
      </c>
      <c r="Q82" s="3" t="s">
        <v>71</v>
      </c>
      <c r="R82" s="3" t="s">
        <v>96</v>
      </c>
      <c r="S82" s="3" t="s">
        <v>71</v>
      </c>
      <c r="T82" s="4">
        <f t="shared" si="5"/>
        <v>769795.27591583889</v>
      </c>
    </row>
    <row r="83" spans="7:20" x14ac:dyDescent="0.3">
      <c r="G83" s="26">
        <v>439</v>
      </c>
      <c r="H83" s="26">
        <v>-23.1</v>
      </c>
      <c r="I83" s="26">
        <v>4.4660000000000002</v>
      </c>
      <c r="J83" s="29">
        <v>38</v>
      </c>
      <c r="K83" s="29">
        <f t="shared" si="8"/>
        <v>1.8012000000000007E-2</v>
      </c>
      <c r="L83" s="29">
        <f t="shared" si="4"/>
        <v>769795.27591583889</v>
      </c>
      <c r="N83" s="12" t="s">
        <v>56</v>
      </c>
      <c r="O83" s="3" t="s">
        <v>71</v>
      </c>
      <c r="P83" s="3">
        <f t="shared" si="7"/>
        <v>439</v>
      </c>
      <c r="Q83" s="3" t="s">
        <v>71</v>
      </c>
      <c r="R83" s="3" t="s">
        <v>96</v>
      </c>
      <c r="S83" s="3" t="s">
        <v>71</v>
      </c>
      <c r="T83" s="4">
        <f t="shared" si="5"/>
        <v>769795.27591583889</v>
      </c>
    </row>
    <row r="84" spans="7:20" x14ac:dyDescent="0.3">
      <c r="G84" s="26">
        <v>440</v>
      </c>
      <c r="H84" s="26">
        <v>-23.1</v>
      </c>
      <c r="I84" s="26">
        <v>4.9400000000000004</v>
      </c>
      <c r="J84" s="29">
        <v>38</v>
      </c>
      <c r="K84" s="29">
        <f t="shared" si="8"/>
        <v>1.801199999999999E-2</v>
      </c>
      <c r="L84" s="29">
        <f t="shared" si="4"/>
        <v>769795.2759158382</v>
      </c>
      <c r="N84" s="12" t="s">
        <v>56</v>
      </c>
      <c r="O84" s="3" t="s">
        <v>71</v>
      </c>
      <c r="P84" s="3">
        <f>$G84</f>
        <v>440</v>
      </c>
      <c r="Q84" s="3" t="s">
        <v>71</v>
      </c>
      <c r="R84" s="3" t="s">
        <v>96</v>
      </c>
      <c r="S84" s="3" t="s">
        <v>71</v>
      </c>
      <c r="T84" s="4">
        <f t="shared" si="5"/>
        <v>769795.2759158382</v>
      </c>
    </row>
    <row r="85" spans="7:20" x14ac:dyDescent="0.3">
      <c r="G85" s="26">
        <v>441</v>
      </c>
      <c r="H85" s="26">
        <v>-23.1</v>
      </c>
      <c r="I85" s="26">
        <v>5.4139999999999997</v>
      </c>
      <c r="J85" s="29">
        <v>38</v>
      </c>
      <c r="K85" s="29">
        <f t="shared" si="8"/>
        <v>1.801199999999999E-2</v>
      </c>
      <c r="L85" s="29">
        <f t="shared" si="4"/>
        <v>769795.2759158382</v>
      </c>
      <c r="N85" s="12" t="s">
        <v>56</v>
      </c>
      <c r="O85" s="3" t="s">
        <v>71</v>
      </c>
      <c r="P85" s="3">
        <f t="shared" si="7"/>
        <v>441</v>
      </c>
      <c r="Q85" s="3" t="s">
        <v>71</v>
      </c>
      <c r="R85" s="3" t="s">
        <v>96</v>
      </c>
      <c r="S85" s="3" t="s">
        <v>71</v>
      </c>
      <c r="T85" s="4">
        <f t="shared" si="5"/>
        <v>769795.2759158382</v>
      </c>
    </row>
    <row r="86" spans="7:20" x14ac:dyDescent="0.3">
      <c r="G86" s="26">
        <v>442</v>
      </c>
      <c r="H86" s="26">
        <v>-23.1</v>
      </c>
      <c r="I86" s="26">
        <v>5.8879999999999999</v>
      </c>
      <c r="J86" s="29">
        <v>38</v>
      </c>
      <c r="K86" s="29">
        <f t="shared" si="8"/>
        <v>1.8012000000000007E-2</v>
      </c>
      <c r="L86" s="29">
        <f t="shared" si="4"/>
        <v>769795.27591583889</v>
      </c>
      <c r="N86" s="12" t="s">
        <v>56</v>
      </c>
      <c r="O86" s="3" t="s">
        <v>71</v>
      </c>
      <c r="P86" s="3">
        <f t="shared" si="7"/>
        <v>442</v>
      </c>
      <c r="Q86" s="3" t="s">
        <v>71</v>
      </c>
      <c r="R86" s="3" t="s">
        <v>96</v>
      </c>
      <c r="S86" s="3" t="s">
        <v>71</v>
      </c>
      <c r="T86" s="4">
        <f t="shared" si="5"/>
        <v>769795.27591583889</v>
      </c>
    </row>
    <row r="87" spans="7:20" x14ac:dyDescent="0.3">
      <c r="G87" s="26">
        <v>443</v>
      </c>
      <c r="H87" s="26">
        <v>-23.1</v>
      </c>
      <c r="I87" s="26">
        <v>6.3620000000000001</v>
      </c>
      <c r="J87" s="29">
        <v>38</v>
      </c>
      <c r="K87" s="29">
        <f t="shared" si="8"/>
        <v>1.8012000000000007E-2</v>
      </c>
      <c r="L87" s="29">
        <f t="shared" si="4"/>
        <v>769795.27591583889</v>
      </c>
      <c r="N87" s="12" t="s">
        <v>56</v>
      </c>
      <c r="O87" s="3" t="s">
        <v>71</v>
      </c>
      <c r="P87" s="3">
        <f t="shared" si="7"/>
        <v>443</v>
      </c>
      <c r="Q87" s="3" t="s">
        <v>71</v>
      </c>
      <c r="R87" s="3" t="s">
        <v>96</v>
      </c>
      <c r="S87" s="3" t="s">
        <v>71</v>
      </c>
      <c r="T87" s="4">
        <f t="shared" si="5"/>
        <v>769795.27591583889</v>
      </c>
    </row>
    <row r="88" spans="7:20" x14ac:dyDescent="0.3">
      <c r="G88" s="26">
        <v>444</v>
      </c>
      <c r="H88" s="26">
        <v>-23.1</v>
      </c>
      <c r="I88" s="26">
        <v>6.8360000000000003</v>
      </c>
      <c r="J88" s="29">
        <v>38</v>
      </c>
      <c r="K88" s="29">
        <f t="shared" si="8"/>
        <v>1.801199999999999E-2</v>
      </c>
      <c r="L88" s="29">
        <f t="shared" si="4"/>
        <v>769795.2759158382</v>
      </c>
      <c r="N88" s="12" t="s">
        <v>56</v>
      </c>
      <c r="O88" s="3" t="s">
        <v>71</v>
      </c>
      <c r="P88" s="3">
        <f>$G88</f>
        <v>444</v>
      </c>
      <c r="Q88" s="3" t="s">
        <v>71</v>
      </c>
      <c r="R88" s="3" t="s">
        <v>96</v>
      </c>
      <c r="S88" s="3" t="s">
        <v>71</v>
      </c>
      <c r="T88" s="4">
        <f t="shared" si="5"/>
        <v>769795.2759158382</v>
      </c>
    </row>
    <row r="89" spans="7:20" x14ac:dyDescent="0.3">
      <c r="G89" s="26">
        <v>445</v>
      </c>
      <c r="H89" s="26">
        <v>-23.1</v>
      </c>
      <c r="I89" s="26">
        <v>7.31</v>
      </c>
      <c r="J89" s="29">
        <v>38</v>
      </c>
      <c r="K89" s="29">
        <f t="shared" si="8"/>
        <v>1.801199999999999E-2</v>
      </c>
      <c r="L89" s="29">
        <f t="shared" si="4"/>
        <v>769795.2759158382</v>
      </c>
      <c r="N89" s="12" t="s">
        <v>56</v>
      </c>
      <c r="O89" s="3" t="s">
        <v>71</v>
      </c>
      <c r="P89" s="3">
        <f t="shared" si="7"/>
        <v>445</v>
      </c>
      <c r="Q89" s="3" t="s">
        <v>71</v>
      </c>
      <c r="R89" s="3" t="s">
        <v>96</v>
      </c>
      <c r="S89" s="3" t="s">
        <v>71</v>
      </c>
      <c r="T89" s="4">
        <f t="shared" si="5"/>
        <v>769795.2759158382</v>
      </c>
    </row>
    <row r="90" spans="7:20" x14ac:dyDescent="0.3">
      <c r="G90" s="26">
        <v>446</v>
      </c>
      <c r="H90" s="26">
        <v>-23.1</v>
      </c>
      <c r="I90" s="26">
        <v>7.7839999999999998</v>
      </c>
      <c r="J90" s="29">
        <v>38</v>
      </c>
      <c r="K90" s="29">
        <f t="shared" si="8"/>
        <v>1.801199999999999E-2</v>
      </c>
      <c r="L90" s="29">
        <f t="shared" si="4"/>
        <v>769795.2759158382</v>
      </c>
      <c r="N90" s="12" t="s">
        <v>56</v>
      </c>
      <c r="O90" s="3" t="s">
        <v>71</v>
      </c>
      <c r="P90" s="3">
        <f t="shared" si="7"/>
        <v>446</v>
      </c>
      <c r="Q90" s="3" t="s">
        <v>71</v>
      </c>
      <c r="R90" s="3" t="s">
        <v>96</v>
      </c>
      <c r="S90" s="3" t="s">
        <v>71</v>
      </c>
      <c r="T90" s="4">
        <f t="shared" si="5"/>
        <v>769795.2759158382</v>
      </c>
    </row>
    <row r="91" spans="7:20" x14ac:dyDescent="0.3">
      <c r="G91" s="26">
        <v>447</v>
      </c>
      <c r="H91" s="26">
        <v>-23.1</v>
      </c>
      <c r="I91" s="26">
        <v>8.2579999999999991</v>
      </c>
      <c r="J91" s="29">
        <v>38</v>
      </c>
      <c r="K91" s="29">
        <f t="shared" si="8"/>
        <v>1.801199999999999E-2</v>
      </c>
      <c r="L91" s="29">
        <f t="shared" si="4"/>
        <v>769795.2759158382</v>
      </c>
      <c r="N91" s="12" t="s">
        <v>56</v>
      </c>
      <c r="O91" s="3" t="s">
        <v>71</v>
      </c>
      <c r="P91" s="3">
        <f t="shared" si="7"/>
        <v>447</v>
      </c>
      <c r="Q91" s="3" t="s">
        <v>71</v>
      </c>
      <c r="R91" s="3" t="s">
        <v>96</v>
      </c>
      <c r="S91" s="3" t="s">
        <v>71</v>
      </c>
      <c r="T91" s="4">
        <f t="shared" si="5"/>
        <v>769795.2759158382</v>
      </c>
    </row>
    <row r="92" spans="7:20" x14ac:dyDescent="0.3">
      <c r="G92" s="26">
        <v>448</v>
      </c>
      <c r="H92" s="26">
        <v>-23.1</v>
      </c>
      <c r="I92" s="26">
        <v>8.7319999999999993</v>
      </c>
      <c r="J92" s="29">
        <v>38</v>
      </c>
      <c r="K92" s="29">
        <f t="shared" si="8"/>
        <v>1.8012000000000007E-2</v>
      </c>
      <c r="L92" s="29">
        <f t="shared" si="4"/>
        <v>769795.27591583889</v>
      </c>
      <c r="N92" s="12" t="s">
        <v>56</v>
      </c>
      <c r="O92" s="3" t="s">
        <v>71</v>
      </c>
      <c r="P92" s="3">
        <f>$G92</f>
        <v>448</v>
      </c>
      <c r="Q92" s="3" t="s">
        <v>71</v>
      </c>
      <c r="R92" s="3" t="s">
        <v>96</v>
      </c>
      <c r="S92" s="3" t="s">
        <v>71</v>
      </c>
      <c r="T92" s="4">
        <f t="shared" si="5"/>
        <v>769795.27591583889</v>
      </c>
    </row>
    <row r="93" spans="7:20" x14ac:dyDescent="0.3">
      <c r="G93" s="26">
        <v>449</v>
      </c>
      <c r="H93" s="26">
        <v>-23.1</v>
      </c>
      <c r="I93" s="26">
        <v>9.2059999999999995</v>
      </c>
      <c r="J93" s="29">
        <v>38</v>
      </c>
      <c r="K93" s="29">
        <f t="shared" si="8"/>
        <v>1.8012000000000007E-2</v>
      </c>
      <c r="L93" s="29">
        <f t="shared" si="4"/>
        <v>769795.27591583889</v>
      </c>
      <c r="N93" s="12" t="s">
        <v>56</v>
      </c>
      <c r="O93" s="3" t="s">
        <v>71</v>
      </c>
      <c r="P93" s="3">
        <f t="shared" si="7"/>
        <v>449</v>
      </c>
      <c r="Q93" s="3" t="s">
        <v>71</v>
      </c>
      <c r="R93" s="3" t="s">
        <v>96</v>
      </c>
      <c r="S93" s="3" t="s">
        <v>71</v>
      </c>
      <c r="T93" s="4">
        <f t="shared" si="5"/>
        <v>769795.27591583889</v>
      </c>
    </row>
    <row r="94" spans="7:20" x14ac:dyDescent="0.3">
      <c r="G94" s="26">
        <v>450</v>
      </c>
      <c r="H94" s="26">
        <v>-23.1</v>
      </c>
      <c r="I94" s="26">
        <v>9.68</v>
      </c>
      <c r="J94" s="29">
        <v>38</v>
      </c>
      <c r="K94" s="29">
        <f t="shared" si="8"/>
        <v>1.8012000000000007E-2</v>
      </c>
      <c r="L94" s="29">
        <f t="shared" si="4"/>
        <v>769795.27591583889</v>
      </c>
      <c r="N94" s="12" t="s">
        <v>56</v>
      </c>
      <c r="O94" s="3" t="s">
        <v>71</v>
      </c>
      <c r="P94" s="3">
        <f t="shared" si="7"/>
        <v>450</v>
      </c>
      <c r="Q94" s="3" t="s">
        <v>71</v>
      </c>
      <c r="R94" s="3" t="s">
        <v>96</v>
      </c>
      <c r="S94" s="3" t="s">
        <v>71</v>
      </c>
      <c r="T94" s="4">
        <f t="shared" si="5"/>
        <v>769795.27591583889</v>
      </c>
    </row>
    <row r="95" spans="7:20" x14ac:dyDescent="0.3">
      <c r="G95" s="26">
        <v>451</v>
      </c>
      <c r="H95" s="26">
        <v>-23.1</v>
      </c>
      <c r="I95" s="26">
        <v>10.154</v>
      </c>
      <c r="J95" s="29">
        <v>38</v>
      </c>
      <c r="K95" s="29">
        <f t="shared" si="8"/>
        <v>1.8012000000000007E-2</v>
      </c>
      <c r="L95" s="29">
        <f t="shared" si="4"/>
        <v>769795.27591583889</v>
      </c>
      <c r="N95" s="12" t="s">
        <v>56</v>
      </c>
      <c r="O95" s="3" t="s">
        <v>71</v>
      </c>
      <c r="P95" s="3">
        <f t="shared" si="7"/>
        <v>451</v>
      </c>
      <c r="Q95" s="3" t="s">
        <v>71</v>
      </c>
      <c r="R95" s="3" t="s">
        <v>96</v>
      </c>
      <c r="S95" s="3" t="s">
        <v>71</v>
      </c>
      <c r="T95" s="4">
        <f t="shared" si="5"/>
        <v>769795.27591583889</v>
      </c>
    </row>
    <row r="96" spans="7:20" x14ac:dyDescent="0.3">
      <c r="G96" s="26">
        <v>452</v>
      </c>
      <c r="H96" s="26">
        <v>-23.1</v>
      </c>
      <c r="I96" s="26">
        <v>10.628</v>
      </c>
      <c r="J96" s="29">
        <v>38</v>
      </c>
      <c r="K96" s="29">
        <f t="shared" si="8"/>
        <v>1.8012000000000007E-2</v>
      </c>
      <c r="L96" s="29">
        <f t="shared" si="4"/>
        <v>769795.27591583889</v>
      </c>
      <c r="N96" s="12" t="s">
        <v>56</v>
      </c>
      <c r="O96" s="3" t="s">
        <v>71</v>
      </c>
      <c r="P96" s="3">
        <f>$G96</f>
        <v>452</v>
      </c>
      <c r="Q96" s="3" t="s">
        <v>71</v>
      </c>
      <c r="R96" s="3" t="s">
        <v>96</v>
      </c>
      <c r="S96" s="3" t="s">
        <v>71</v>
      </c>
      <c r="T96" s="4">
        <f t="shared" si="5"/>
        <v>769795.27591583889</v>
      </c>
    </row>
    <row r="97" spans="7:20" x14ac:dyDescent="0.3">
      <c r="G97" s="26">
        <v>453</v>
      </c>
      <c r="H97" s="26">
        <v>-23.1</v>
      </c>
      <c r="I97" s="26">
        <v>11.102</v>
      </c>
      <c r="J97" s="29">
        <v>38</v>
      </c>
      <c r="K97" s="29">
        <f t="shared" si="8"/>
        <v>1.8012000000000007E-2</v>
      </c>
      <c r="L97" s="29">
        <f t="shared" si="4"/>
        <v>769795.27591583889</v>
      </c>
      <c r="N97" s="12" t="s">
        <v>56</v>
      </c>
      <c r="O97" s="3" t="s">
        <v>71</v>
      </c>
      <c r="P97" s="3">
        <f t="shared" si="7"/>
        <v>453</v>
      </c>
      <c r="Q97" s="3" t="s">
        <v>71</v>
      </c>
      <c r="R97" s="3" t="s">
        <v>96</v>
      </c>
      <c r="S97" s="3" t="s">
        <v>71</v>
      </c>
      <c r="T97" s="4">
        <f t="shared" si="5"/>
        <v>769795.27591583889</v>
      </c>
    </row>
    <row r="98" spans="7:20" x14ac:dyDescent="0.3">
      <c r="G98" s="26">
        <v>454</v>
      </c>
      <c r="H98" s="26">
        <v>-23.1</v>
      </c>
      <c r="I98" s="26">
        <v>11.576000000000001</v>
      </c>
      <c r="J98" s="29">
        <v>38</v>
      </c>
      <c r="K98" s="29">
        <f t="shared" si="8"/>
        <v>1.8012000000000007E-2</v>
      </c>
      <c r="L98" s="29">
        <f t="shared" si="4"/>
        <v>769795.27591583889</v>
      </c>
      <c r="N98" s="12" t="s">
        <v>56</v>
      </c>
      <c r="O98" s="3" t="s">
        <v>71</v>
      </c>
      <c r="P98" s="3">
        <f t="shared" si="7"/>
        <v>454</v>
      </c>
      <c r="Q98" s="3" t="s">
        <v>71</v>
      </c>
      <c r="R98" s="3" t="s">
        <v>96</v>
      </c>
      <c r="S98" s="3" t="s">
        <v>71</v>
      </c>
      <c r="T98" s="4">
        <f t="shared" si="5"/>
        <v>769795.27591583889</v>
      </c>
    </row>
    <row r="99" spans="7:20" x14ac:dyDescent="0.3">
      <c r="G99" s="26">
        <v>435</v>
      </c>
      <c r="H99" s="26">
        <v>-23.1</v>
      </c>
      <c r="I99" s="26">
        <v>12.05</v>
      </c>
      <c r="J99" s="29">
        <v>38</v>
      </c>
      <c r="K99" s="29">
        <f t="shared" si="8"/>
        <v>1.7591624999999993E-2</v>
      </c>
      <c r="L99" s="29">
        <f t="shared" si="4"/>
        <v>751829.32604280254</v>
      </c>
      <c r="N99" s="12" t="s">
        <v>56</v>
      </c>
      <c r="O99" s="3" t="s">
        <v>71</v>
      </c>
      <c r="P99" s="3">
        <f t="shared" si="7"/>
        <v>435</v>
      </c>
      <c r="Q99" s="3" t="s">
        <v>71</v>
      </c>
      <c r="R99" s="3" t="s">
        <v>96</v>
      </c>
      <c r="S99" s="3" t="s">
        <v>71</v>
      </c>
      <c r="T99" s="4">
        <f t="shared" si="5"/>
        <v>751829.32604280254</v>
      </c>
    </row>
    <row r="100" spans="7:20" x14ac:dyDescent="0.3">
      <c r="G100" s="26">
        <v>606</v>
      </c>
      <c r="H100" s="26">
        <v>-23.1</v>
      </c>
      <c r="I100" s="26">
        <v>12.501875</v>
      </c>
      <c r="J100" s="29">
        <v>38</v>
      </c>
      <c r="K100" s="29">
        <f t="shared" si="8"/>
        <v>1.7171249999999975E-2</v>
      </c>
      <c r="L100" s="29">
        <f t="shared" si="4"/>
        <v>733863.37616976595</v>
      </c>
      <c r="N100" s="12" t="s">
        <v>56</v>
      </c>
      <c r="O100" s="3" t="s">
        <v>71</v>
      </c>
      <c r="P100" s="3">
        <f>$G100</f>
        <v>606</v>
      </c>
      <c r="Q100" s="3" t="s">
        <v>71</v>
      </c>
      <c r="R100" s="3" t="s">
        <v>96</v>
      </c>
      <c r="S100" s="3" t="s">
        <v>71</v>
      </c>
      <c r="T100" s="4">
        <f t="shared" si="5"/>
        <v>733863.37616976595</v>
      </c>
    </row>
    <row r="101" spans="7:20" x14ac:dyDescent="0.3">
      <c r="G101" s="26">
        <v>607</v>
      </c>
      <c r="H101" s="26">
        <v>-23.1</v>
      </c>
      <c r="I101" s="26">
        <v>12.953749999999999</v>
      </c>
      <c r="J101" s="29">
        <v>38</v>
      </c>
      <c r="K101" s="29">
        <f t="shared" si="8"/>
        <v>1.7171250000000009E-2</v>
      </c>
      <c r="L101" s="29">
        <f t="shared" si="4"/>
        <v>733863.37616976746</v>
      </c>
      <c r="N101" s="12" t="s">
        <v>56</v>
      </c>
      <c r="O101" s="3" t="s">
        <v>71</v>
      </c>
      <c r="P101" s="3">
        <f t="shared" si="7"/>
        <v>607</v>
      </c>
      <c r="Q101" s="3" t="s">
        <v>71</v>
      </c>
      <c r="R101" s="3" t="s">
        <v>96</v>
      </c>
      <c r="S101" s="3" t="s">
        <v>71</v>
      </c>
      <c r="T101" s="4">
        <f t="shared" si="5"/>
        <v>733863.37616976746</v>
      </c>
    </row>
    <row r="102" spans="7:20" x14ac:dyDescent="0.3">
      <c r="G102" s="26">
        <v>608</v>
      </c>
      <c r="H102" s="26">
        <v>-23.1</v>
      </c>
      <c r="I102" s="26">
        <v>13.405625000000001</v>
      </c>
      <c r="J102" s="29">
        <v>38</v>
      </c>
      <c r="K102" s="29">
        <f t="shared" si="8"/>
        <v>1.7171250000000009E-2</v>
      </c>
      <c r="L102" s="29">
        <f t="shared" si="4"/>
        <v>733863.37616976746</v>
      </c>
      <c r="N102" s="12" t="s">
        <v>56</v>
      </c>
      <c r="O102" s="3" t="s">
        <v>71</v>
      </c>
      <c r="P102" s="3">
        <f t="shared" si="7"/>
        <v>608</v>
      </c>
      <c r="Q102" s="3" t="s">
        <v>71</v>
      </c>
      <c r="R102" s="3" t="s">
        <v>96</v>
      </c>
      <c r="S102" s="3" t="s">
        <v>71</v>
      </c>
      <c r="T102" s="4">
        <f t="shared" si="5"/>
        <v>733863.37616976746</v>
      </c>
    </row>
    <row r="103" spans="7:20" x14ac:dyDescent="0.3">
      <c r="G103" s="26">
        <v>609</v>
      </c>
      <c r="H103" s="26">
        <v>-23.1</v>
      </c>
      <c r="I103" s="26">
        <v>13.8575</v>
      </c>
      <c r="J103" s="29">
        <v>38</v>
      </c>
      <c r="K103" s="29">
        <f t="shared" si="8"/>
        <v>1.7171249999999975E-2</v>
      </c>
      <c r="L103" s="29">
        <f t="shared" si="4"/>
        <v>733863.37616976595</v>
      </c>
      <c r="N103" s="12" t="s">
        <v>56</v>
      </c>
      <c r="O103" s="3" t="s">
        <v>71</v>
      </c>
      <c r="P103" s="3">
        <f t="shared" si="7"/>
        <v>609</v>
      </c>
      <c r="Q103" s="3" t="s">
        <v>71</v>
      </c>
      <c r="R103" s="3" t="s">
        <v>96</v>
      </c>
      <c r="S103" s="3" t="s">
        <v>71</v>
      </c>
      <c r="T103" s="4">
        <f t="shared" si="5"/>
        <v>733863.37616976595</v>
      </c>
    </row>
    <row r="104" spans="7:20" x14ac:dyDescent="0.3">
      <c r="G104" s="26">
        <v>610</v>
      </c>
      <c r="H104" s="26">
        <v>-23.1</v>
      </c>
      <c r="I104" s="26">
        <v>14.309374999999999</v>
      </c>
      <c r="J104" s="29">
        <v>38</v>
      </c>
      <c r="K104" s="29">
        <f t="shared" si="8"/>
        <v>1.7171250000000009E-2</v>
      </c>
      <c r="L104" s="29">
        <f t="shared" si="4"/>
        <v>733863.37616976746</v>
      </c>
      <c r="N104" s="12" t="s">
        <v>56</v>
      </c>
      <c r="O104" s="3" t="s">
        <v>71</v>
      </c>
      <c r="P104" s="3">
        <f>$G104</f>
        <v>610</v>
      </c>
      <c r="Q104" s="3" t="s">
        <v>71</v>
      </c>
      <c r="R104" s="3" t="s">
        <v>96</v>
      </c>
      <c r="S104" s="3" t="s">
        <v>71</v>
      </c>
      <c r="T104" s="4">
        <f t="shared" si="5"/>
        <v>733863.37616976746</v>
      </c>
    </row>
    <row r="105" spans="7:20" x14ac:dyDescent="0.3">
      <c r="G105" s="26">
        <v>611</v>
      </c>
      <c r="H105" s="26">
        <v>-23.1</v>
      </c>
      <c r="I105" s="26">
        <v>14.76125</v>
      </c>
      <c r="J105" s="29">
        <v>38</v>
      </c>
      <c r="K105" s="29">
        <f t="shared" si="8"/>
        <v>1.7171250000000009E-2</v>
      </c>
      <c r="L105" s="29">
        <f t="shared" si="4"/>
        <v>733863.37616976746</v>
      </c>
      <c r="N105" s="12" t="s">
        <v>56</v>
      </c>
      <c r="O105" s="3" t="s">
        <v>71</v>
      </c>
      <c r="P105" s="3">
        <f t="shared" si="7"/>
        <v>611</v>
      </c>
      <c r="Q105" s="3" t="s">
        <v>71</v>
      </c>
      <c r="R105" s="3" t="s">
        <v>96</v>
      </c>
      <c r="S105" s="3" t="s">
        <v>71</v>
      </c>
      <c r="T105" s="4">
        <f t="shared" si="5"/>
        <v>733863.37616976746</v>
      </c>
    </row>
    <row r="106" spans="7:20" x14ac:dyDescent="0.3">
      <c r="G106" s="26">
        <v>612</v>
      </c>
      <c r="H106" s="26">
        <v>-23.1</v>
      </c>
      <c r="I106" s="26">
        <v>15.213125</v>
      </c>
      <c r="J106" s="29">
        <v>38</v>
      </c>
      <c r="K106" s="29">
        <f t="shared" si="8"/>
        <v>1.7171249999999975E-2</v>
      </c>
      <c r="L106" s="29">
        <f t="shared" si="4"/>
        <v>733863.37616976595</v>
      </c>
      <c r="N106" s="12" t="s">
        <v>56</v>
      </c>
      <c r="O106" s="3" t="s">
        <v>71</v>
      </c>
      <c r="P106" s="3">
        <f t="shared" si="7"/>
        <v>612</v>
      </c>
      <c r="Q106" s="3" t="s">
        <v>71</v>
      </c>
      <c r="R106" s="3" t="s">
        <v>96</v>
      </c>
      <c r="S106" s="3" t="s">
        <v>71</v>
      </c>
      <c r="T106" s="4">
        <f t="shared" si="5"/>
        <v>733863.37616976595</v>
      </c>
    </row>
    <row r="107" spans="7:20" x14ac:dyDescent="0.3">
      <c r="G107" s="26">
        <v>613</v>
      </c>
      <c r="H107" s="26">
        <v>-23.1</v>
      </c>
      <c r="I107" s="26">
        <v>15.664999999999999</v>
      </c>
      <c r="J107" s="29">
        <v>38</v>
      </c>
      <c r="K107" s="29">
        <f t="shared" si="8"/>
        <v>1.7171250000000009E-2</v>
      </c>
      <c r="L107" s="29">
        <f t="shared" si="4"/>
        <v>733863.37616976746</v>
      </c>
      <c r="N107" s="12" t="s">
        <v>56</v>
      </c>
      <c r="O107" s="3" t="s">
        <v>71</v>
      </c>
      <c r="P107" s="3">
        <f t="shared" si="7"/>
        <v>613</v>
      </c>
      <c r="Q107" s="3" t="s">
        <v>71</v>
      </c>
      <c r="R107" s="3" t="s">
        <v>96</v>
      </c>
      <c r="S107" s="3" t="s">
        <v>71</v>
      </c>
      <c r="T107" s="4">
        <f t="shared" si="5"/>
        <v>733863.37616976746</v>
      </c>
    </row>
    <row r="108" spans="7:20" x14ac:dyDescent="0.3">
      <c r="G108" s="26">
        <v>614</v>
      </c>
      <c r="H108" s="26">
        <v>-23.1</v>
      </c>
      <c r="I108" s="26">
        <v>16.116875</v>
      </c>
      <c r="J108" s="29">
        <v>38</v>
      </c>
      <c r="K108" s="29">
        <f t="shared" si="8"/>
        <v>1.7171250000000044E-2</v>
      </c>
      <c r="L108" s="29">
        <f t="shared" si="4"/>
        <v>733863.37616976886</v>
      </c>
      <c r="N108" s="12" t="s">
        <v>56</v>
      </c>
      <c r="O108" s="3" t="s">
        <v>71</v>
      </c>
      <c r="P108" s="3">
        <f>$G108</f>
        <v>614</v>
      </c>
      <c r="Q108" s="3" t="s">
        <v>71</v>
      </c>
      <c r="R108" s="3" t="s">
        <v>96</v>
      </c>
      <c r="S108" s="3" t="s">
        <v>71</v>
      </c>
      <c r="T108" s="4">
        <f t="shared" si="5"/>
        <v>733863.37616976886</v>
      </c>
    </row>
    <row r="109" spans="7:20" x14ac:dyDescent="0.3">
      <c r="G109" s="26">
        <v>615</v>
      </c>
      <c r="H109" s="26">
        <v>-23.1</v>
      </c>
      <c r="I109" s="26">
        <v>16.568750000000001</v>
      </c>
      <c r="J109" s="29">
        <v>38</v>
      </c>
      <c r="K109" s="29">
        <f t="shared" si="8"/>
        <v>1.7171249999999975E-2</v>
      </c>
      <c r="L109" s="29">
        <f t="shared" si="4"/>
        <v>733863.37616976595</v>
      </c>
      <c r="N109" s="12" t="s">
        <v>56</v>
      </c>
      <c r="O109" s="3" t="s">
        <v>71</v>
      </c>
      <c r="P109" s="3">
        <f t="shared" si="7"/>
        <v>615</v>
      </c>
      <c r="Q109" s="3" t="s">
        <v>71</v>
      </c>
      <c r="R109" s="3" t="s">
        <v>96</v>
      </c>
      <c r="S109" s="3" t="s">
        <v>71</v>
      </c>
      <c r="T109" s="4">
        <f t="shared" si="5"/>
        <v>733863.37616976595</v>
      </c>
    </row>
    <row r="110" spans="7:20" x14ac:dyDescent="0.3">
      <c r="G110" s="26">
        <v>616</v>
      </c>
      <c r="H110" s="26">
        <v>-23.1</v>
      </c>
      <c r="I110" s="26">
        <v>17.020624999999999</v>
      </c>
      <c r="J110" s="29">
        <v>38</v>
      </c>
      <c r="K110" s="29">
        <f t="shared" si="8"/>
        <v>1.7171249999999975E-2</v>
      </c>
      <c r="L110" s="29">
        <f t="shared" si="4"/>
        <v>733863.37616976595</v>
      </c>
      <c r="N110" s="12" t="s">
        <v>56</v>
      </c>
      <c r="O110" s="3" t="s">
        <v>71</v>
      </c>
      <c r="P110" s="3">
        <f t="shared" si="7"/>
        <v>616</v>
      </c>
      <c r="Q110" s="3" t="s">
        <v>71</v>
      </c>
      <c r="R110" s="3" t="s">
        <v>96</v>
      </c>
      <c r="S110" s="3" t="s">
        <v>71</v>
      </c>
      <c r="T110" s="4">
        <f t="shared" si="5"/>
        <v>733863.37616976595</v>
      </c>
    </row>
    <row r="111" spans="7:20" x14ac:dyDescent="0.3">
      <c r="G111" s="26">
        <v>617</v>
      </c>
      <c r="H111" s="26">
        <v>-23.1</v>
      </c>
      <c r="I111" s="26">
        <v>17.4725</v>
      </c>
      <c r="J111" s="29">
        <v>38</v>
      </c>
      <c r="K111" s="29">
        <f t="shared" si="8"/>
        <v>1.7171250000000044E-2</v>
      </c>
      <c r="L111" s="29">
        <f t="shared" si="4"/>
        <v>733863.37616976886</v>
      </c>
      <c r="N111" s="12" t="s">
        <v>56</v>
      </c>
      <c r="O111" s="3" t="s">
        <v>71</v>
      </c>
      <c r="P111" s="3">
        <f t="shared" si="7"/>
        <v>617</v>
      </c>
      <c r="Q111" s="3" t="s">
        <v>71</v>
      </c>
      <c r="R111" s="3" t="s">
        <v>96</v>
      </c>
      <c r="S111" s="3" t="s">
        <v>71</v>
      </c>
      <c r="T111" s="4">
        <f t="shared" si="5"/>
        <v>733863.37616976886</v>
      </c>
    </row>
    <row r="112" spans="7:20" x14ac:dyDescent="0.3">
      <c r="G112" s="26">
        <v>618</v>
      </c>
      <c r="H112" s="26">
        <v>-23.1</v>
      </c>
      <c r="I112" s="26">
        <v>17.924375000000001</v>
      </c>
      <c r="J112" s="29">
        <v>38</v>
      </c>
      <c r="K112" s="29">
        <f t="shared" si="8"/>
        <v>1.7171249999999975E-2</v>
      </c>
      <c r="L112" s="29">
        <f t="shared" si="4"/>
        <v>733863.37616976595</v>
      </c>
      <c r="N112" s="12" t="s">
        <v>56</v>
      </c>
      <c r="O112" s="3" t="s">
        <v>71</v>
      </c>
      <c r="P112" s="3">
        <f>$G112</f>
        <v>618</v>
      </c>
      <c r="Q112" s="3" t="s">
        <v>71</v>
      </c>
      <c r="R112" s="3" t="s">
        <v>96</v>
      </c>
      <c r="S112" s="3" t="s">
        <v>71</v>
      </c>
      <c r="T112" s="4">
        <f t="shared" si="5"/>
        <v>733863.37616976595</v>
      </c>
    </row>
    <row r="113" spans="7:20" x14ac:dyDescent="0.3">
      <c r="G113" s="26">
        <v>619</v>
      </c>
      <c r="H113" s="26">
        <v>-23.1</v>
      </c>
      <c r="I113" s="26">
        <v>18.376249999999999</v>
      </c>
      <c r="J113" s="29">
        <v>38</v>
      </c>
      <c r="K113" s="29">
        <f t="shared" si="8"/>
        <v>1.7171249999999975E-2</v>
      </c>
      <c r="L113" s="29">
        <f t="shared" si="4"/>
        <v>733863.37616976595</v>
      </c>
      <c r="N113" s="12" t="s">
        <v>56</v>
      </c>
      <c r="O113" s="3" t="s">
        <v>71</v>
      </c>
      <c r="P113" s="3">
        <f t="shared" si="7"/>
        <v>619</v>
      </c>
      <c r="Q113" s="3" t="s">
        <v>71</v>
      </c>
      <c r="R113" s="3" t="s">
        <v>96</v>
      </c>
      <c r="S113" s="3" t="s">
        <v>71</v>
      </c>
      <c r="T113" s="4">
        <f t="shared" si="5"/>
        <v>733863.37616976595</v>
      </c>
    </row>
    <row r="114" spans="7:20" x14ac:dyDescent="0.3">
      <c r="G114" s="26">
        <v>620</v>
      </c>
      <c r="H114" s="26">
        <v>-23.1</v>
      </c>
      <c r="I114" s="26">
        <v>18.828125</v>
      </c>
      <c r="J114" s="29">
        <v>38</v>
      </c>
      <c r="K114" s="29">
        <f t="shared" si="8"/>
        <v>1.7171250000000044E-2</v>
      </c>
      <c r="L114" s="29">
        <f t="shared" si="4"/>
        <v>733863.37616976886</v>
      </c>
      <c r="N114" s="12" t="s">
        <v>56</v>
      </c>
      <c r="O114" s="3" t="s">
        <v>71</v>
      </c>
      <c r="P114" s="3">
        <f t="shared" si="7"/>
        <v>620</v>
      </c>
      <c r="Q114" s="3" t="s">
        <v>71</v>
      </c>
      <c r="R114" s="3" t="s">
        <v>96</v>
      </c>
      <c r="S114" s="3" t="s">
        <v>71</v>
      </c>
      <c r="T114" s="4">
        <f t="shared" si="5"/>
        <v>733863.37616976886</v>
      </c>
    </row>
    <row r="115" spans="7:20" x14ac:dyDescent="0.3">
      <c r="G115" s="26">
        <v>605</v>
      </c>
      <c r="H115" s="26">
        <v>-23.1</v>
      </c>
      <c r="I115" s="26">
        <v>19.28</v>
      </c>
      <c r="J115" s="29">
        <v>38</v>
      </c>
      <c r="K115" s="29">
        <f t="shared" si="8"/>
        <v>1.7183125000000032E-2</v>
      </c>
      <c r="L115" s="29">
        <f t="shared" si="4"/>
        <v>734370.88887804619</v>
      </c>
      <c r="N115" s="12" t="s">
        <v>56</v>
      </c>
      <c r="O115" s="3" t="s">
        <v>71</v>
      </c>
      <c r="P115" s="3">
        <f t="shared" si="7"/>
        <v>605</v>
      </c>
      <c r="Q115" s="3" t="s">
        <v>71</v>
      </c>
      <c r="R115" s="3" t="s">
        <v>96</v>
      </c>
      <c r="S115" s="3" t="s">
        <v>71</v>
      </c>
      <c r="T115" s="4">
        <f t="shared" si="5"/>
        <v>734370.88887804619</v>
      </c>
    </row>
    <row r="116" spans="7:20" x14ac:dyDescent="0.3">
      <c r="G116" s="26">
        <v>742</v>
      </c>
      <c r="H116" s="26">
        <v>-23.1</v>
      </c>
      <c r="I116" s="26">
        <v>19.732500000000002</v>
      </c>
      <c r="J116" s="29">
        <v>38</v>
      </c>
      <c r="K116" s="29">
        <f t="shared" si="8"/>
        <v>1.7194999999999953E-2</v>
      </c>
      <c r="L116" s="29">
        <f t="shared" si="4"/>
        <v>734878.40158632072</v>
      </c>
      <c r="N116" s="12" t="s">
        <v>56</v>
      </c>
      <c r="O116" s="3" t="s">
        <v>71</v>
      </c>
      <c r="P116" s="3">
        <f>$G116</f>
        <v>742</v>
      </c>
      <c r="Q116" s="3" t="s">
        <v>71</v>
      </c>
      <c r="R116" s="3" t="s">
        <v>96</v>
      </c>
      <c r="S116" s="3" t="s">
        <v>71</v>
      </c>
      <c r="T116" s="4">
        <f t="shared" si="5"/>
        <v>734878.40158632072</v>
      </c>
    </row>
    <row r="117" spans="7:20" x14ac:dyDescent="0.3">
      <c r="G117" s="26">
        <v>743</v>
      </c>
      <c r="H117" s="26">
        <v>-23.1</v>
      </c>
      <c r="I117" s="26">
        <v>20.184999999999999</v>
      </c>
      <c r="J117" s="29">
        <v>38</v>
      </c>
      <c r="K117" s="29">
        <f t="shared" si="8"/>
        <v>1.7194999999999953E-2</v>
      </c>
      <c r="L117" s="29">
        <f t="shared" si="4"/>
        <v>734878.40158632072</v>
      </c>
      <c r="N117" s="12" t="s">
        <v>56</v>
      </c>
      <c r="O117" s="3" t="s">
        <v>71</v>
      </c>
      <c r="P117" s="3">
        <f t="shared" si="7"/>
        <v>743</v>
      </c>
      <c r="Q117" s="3" t="s">
        <v>71</v>
      </c>
      <c r="R117" s="3" t="s">
        <v>96</v>
      </c>
      <c r="S117" s="3" t="s">
        <v>71</v>
      </c>
      <c r="T117" s="4">
        <f t="shared" si="5"/>
        <v>734878.40158632072</v>
      </c>
    </row>
    <row r="118" spans="7:20" x14ac:dyDescent="0.3">
      <c r="G118" s="26">
        <v>744</v>
      </c>
      <c r="H118" s="26">
        <v>-23.1</v>
      </c>
      <c r="I118" s="26">
        <v>20.637499999999999</v>
      </c>
      <c r="J118" s="29">
        <v>38</v>
      </c>
      <c r="K118" s="29">
        <f t="shared" si="8"/>
        <v>1.7195000000000023E-2</v>
      </c>
      <c r="L118" s="29">
        <f t="shared" si="4"/>
        <v>734878.40158632374</v>
      </c>
      <c r="N118" s="12" t="s">
        <v>56</v>
      </c>
      <c r="O118" s="3" t="s">
        <v>71</v>
      </c>
      <c r="P118" s="3">
        <f t="shared" si="7"/>
        <v>744</v>
      </c>
      <c r="Q118" s="3" t="s">
        <v>71</v>
      </c>
      <c r="R118" s="3" t="s">
        <v>96</v>
      </c>
      <c r="S118" s="3" t="s">
        <v>71</v>
      </c>
      <c r="T118" s="4">
        <f t="shared" si="5"/>
        <v>734878.40158632374</v>
      </c>
    </row>
    <row r="119" spans="7:20" x14ac:dyDescent="0.3">
      <c r="G119" s="26">
        <v>745</v>
      </c>
      <c r="H119" s="26">
        <v>-23.1</v>
      </c>
      <c r="I119" s="26">
        <v>21.09</v>
      </c>
      <c r="J119" s="29">
        <v>38</v>
      </c>
      <c r="K119" s="29">
        <f t="shared" si="8"/>
        <v>1.7195000000000023E-2</v>
      </c>
      <c r="L119" s="29">
        <f t="shared" si="4"/>
        <v>734878.40158632374</v>
      </c>
      <c r="N119" s="12" t="s">
        <v>56</v>
      </c>
      <c r="O119" s="3" t="s">
        <v>71</v>
      </c>
      <c r="P119" s="3">
        <f t="shared" si="7"/>
        <v>745</v>
      </c>
      <c r="Q119" s="3" t="s">
        <v>71</v>
      </c>
      <c r="R119" s="3" t="s">
        <v>96</v>
      </c>
      <c r="S119" s="3" t="s">
        <v>71</v>
      </c>
      <c r="T119" s="4">
        <f t="shared" si="5"/>
        <v>734878.40158632374</v>
      </c>
    </row>
    <row r="120" spans="7:20" x14ac:dyDescent="0.3">
      <c r="G120" s="26">
        <v>746</v>
      </c>
      <c r="H120" s="26">
        <v>-23.1</v>
      </c>
      <c r="I120" s="26">
        <v>21.5425</v>
      </c>
      <c r="J120" s="29">
        <v>38</v>
      </c>
      <c r="K120" s="29">
        <f t="shared" si="8"/>
        <v>1.7195000000000023E-2</v>
      </c>
      <c r="L120" s="29">
        <f t="shared" si="4"/>
        <v>734878.40158632374</v>
      </c>
      <c r="N120" s="12" t="s">
        <v>56</v>
      </c>
      <c r="O120" s="3" t="s">
        <v>71</v>
      </c>
      <c r="P120" s="3">
        <f>$G120</f>
        <v>746</v>
      </c>
      <c r="Q120" s="3" t="s">
        <v>71</v>
      </c>
      <c r="R120" s="3" t="s">
        <v>96</v>
      </c>
      <c r="S120" s="3" t="s">
        <v>71</v>
      </c>
      <c r="T120" s="4">
        <f t="shared" si="5"/>
        <v>734878.40158632374</v>
      </c>
    </row>
    <row r="121" spans="7:20" x14ac:dyDescent="0.3">
      <c r="G121" s="26">
        <v>747</v>
      </c>
      <c r="H121" s="26">
        <v>-23.1</v>
      </c>
      <c r="I121" s="26">
        <v>21.995000000000001</v>
      </c>
      <c r="J121" s="29">
        <v>38</v>
      </c>
      <c r="K121" s="29">
        <f t="shared" si="8"/>
        <v>1.7195000000000023E-2</v>
      </c>
      <c r="L121" s="29">
        <f t="shared" si="4"/>
        <v>734878.40158632374</v>
      </c>
      <c r="N121" s="12" t="s">
        <v>56</v>
      </c>
      <c r="O121" s="3" t="s">
        <v>71</v>
      </c>
      <c r="P121" s="3">
        <f t="shared" si="7"/>
        <v>747</v>
      </c>
      <c r="Q121" s="3" t="s">
        <v>71</v>
      </c>
      <c r="R121" s="3" t="s">
        <v>96</v>
      </c>
      <c r="S121" s="3" t="s">
        <v>71</v>
      </c>
      <c r="T121" s="4">
        <f t="shared" si="5"/>
        <v>734878.40158632374</v>
      </c>
    </row>
    <row r="122" spans="7:20" x14ac:dyDescent="0.3">
      <c r="G122" s="26">
        <v>748</v>
      </c>
      <c r="H122" s="26">
        <v>-23.1</v>
      </c>
      <c r="I122" s="26">
        <v>22.447500000000002</v>
      </c>
      <c r="J122" s="29">
        <v>38</v>
      </c>
      <c r="K122" s="29">
        <f t="shared" si="8"/>
        <v>1.7194999999999953E-2</v>
      </c>
      <c r="L122" s="29">
        <f t="shared" si="4"/>
        <v>734878.40158632072</v>
      </c>
      <c r="N122" s="12" t="s">
        <v>56</v>
      </c>
      <c r="O122" s="3" t="s">
        <v>71</v>
      </c>
      <c r="P122" s="3">
        <f t="shared" si="7"/>
        <v>748</v>
      </c>
      <c r="Q122" s="3" t="s">
        <v>71</v>
      </c>
      <c r="R122" s="3" t="s">
        <v>96</v>
      </c>
      <c r="S122" s="3" t="s">
        <v>71</v>
      </c>
      <c r="T122" s="4">
        <f t="shared" si="5"/>
        <v>734878.40158632072</v>
      </c>
    </row>
    <row r="123" spans="7:20" x14ac:dyDescent="0.3">
      <c r="G123" s="26">
        <v>741</v>
      </c>
      <c r="H123" s="26">
        <v>-23.1</v>
      </c>
      <c r="I123" s="26">
        <v>22.9</v>
      </c>
      <c r="J123" s="29">
        <v>38</v>
      </c>
      <c r="K123" s="29">
        <f t="shared" si="8"/>
        <v>1.4297499999999958E-2</v>
      </c>
      <c r="L123" s="29">
        <f t="shared" si="4"/>
        <v>611045.30076652626</v>
      </c>
      <c r="N123" s="12" t="s">
        <v>56</v>
      </c>
      <c r="O123" s="3" t="s">
        <v>71</v>
      </c>
      <c r="P123" s="3">
        <f t="shared" si="7"/>
        <v>741</v>
      </c>
      <c r="Q123" s="3" t="s">
        <v>71</v>
      </c>
      <c r="R123" s="3" t="s">
        <v>96</v>
      </c>
      <c r="S123" s="3" t="s">
        <v>71</v>
      </c>
      <c r="T123" s="4">
        <f t="shared" si="5"/>
        <v>611045.30076652626</v>
      </c>
    </row>
    <row r="124" spans="7:20" x14ac:dyDescent="0.3">
      <c r="G124" s="26">
        <v>810</v>
      </c>
      <c r="H124" s="26">
        <v>-23.1</v>
      </c>
      <c r="I124" s="26">
        <v>23.2</v>
      </c>
      <c r="J124" s="29">
        <v>38</v>
      </c>
      <c r="K124" s="29">
        <f t="shared" si="8"/>
        <v>1.1400000000000026E-2</v>
      </c>
      <c r="L124" s="29">
        <f t="shared" si="4"/>
        <v>487212.19994673441</v>
      </c>
      <c r="N124" s="12" t="s">
        <v>56</v>
      </c>
      <c r="O124" s="3" t="s">
        <v>71</v>
      </c>
      <c r="P124" s="3">
        <f>$G124</f>
        <v>810</v>
      </c>
      <c r="Q124" s="3" t="s">
        <v>71</v>
      </c>
      <c r="R124" s="3" t="s">
        <v>96</v>
      </c>
      <c r="S124" s="3" t="s">
        <v>71</v>
      </c>
      <c r="T124" s="4">
        <f t="shared" si="5"/>
        <v>487212.19994673441</v>
      </c>
    </row>
    <row r="125" spans="7:20" x14ac:dyDescent="0.3">
      <c r="G125" s="26">
        <v>811</v>
      </c>
      <c r="H125" s="26">
        <v>-23.1</v>
      </c>
      <c r="I125" s="26">
        <v>23.5</v>
      </c>
      <c r="J125" s="29">
        <v>38</v>
      </c>
      <c r="K125" s="29">
        <f t="shared" si="8"/>
        <v>1.1400000000000026E-2</v>
      </c>
      <c r="L125" s="29">
        <f t="shared" si="4"/>
        <v>487212.19994673441</v>
      </c>
      <c r="N125" s="12" t="s">
        <v>56</v>
      </c>
      <c r="O125" s="3" t="s">
        <v>71</v>
      </c>
      <c r="P125" s="3">
        <f t="shared" si="7"/>
        <v>811</v>
      </c>
      <c r="Q125" s="3" t="s">
        <v>71</v>
      </c>
      <c r="R125" s="3" t="s">
        <v>96</v>
      </c>
      <c r="S125" s="3" t="s">
        <v>71</v>
      </c>
      <c r="T125" s="4">
        <f t="shared" si="5"/>
        <v>487212.19994673441</v>
      </c>
    </row>
    <row r="126" spans="7:20" x14ac:dyDescent="0.3">
      <c r="G126" s="26">
        <v>812</v>
      </c>
      <c r="H126" s="26">
        <v>-23.1</v>
      </c>
      <c r="I126" s="26">
        <v>23.8</v>
      </c>
      <c r="J126" s="29">
        <v>38</v>
      </c>
      <c r="K126" s="29">
        <f t="shared" si="8"/>
        <v>1.1400000000000026E-2</v>
      </c>
      <c r="L126" s="29">
        <f t="shared" si="4"/>
        <v>487212.19994673441</v>
      </c>
      <c r="N126" s="12" t="s">
        <v>56</v>
      </c>
      <c r="O126" s="3" t="s">
        <v>71</v>
      </c>
      <c r="P126" s="3">
        <f t="shared" si="7"/>
        <v>812</v>
      </c>
      <c r="Q126" s="3" t="s">
        <v>71</v>
      </c>
      <c r="R126" s="3" t="s">
        <v>96</v>
      </c>
      <c r="S126" s="3" t="s">
        <v>71</v>
      </c>
      <c r="T126" s="4">
        <f t="shared" si="5"/>
        <v>487212.19994673441</v>
      </c>
    </row>
    <row r="127" spans="7:20" x14ac:dyDescent="0.3">
      <c r="G127" s="26">
        <v>809</v>
      </c>
      <c r="H127" s="26">
        <v>-23.1</v>
      </c>
      <c r="I127" s="26">
        <v>24.1</v>
      </c>
      <c r="J127" s="29">
        <v>38</v>
      </c>
      <c r="K127" s="29">
        <f t="shared" si="8"/>
        <v>0</v>
      </c>
      <c r="L127" s="29">
        <f t="shared" si="4"/>
        <v>0</v>
      </c>
      <c r="N127" s="12" t="s">
        <v>56</v>
      </c>
      <c r="O127" s="3" t="s">
        <v>71</v>
      </c>
      <c r="P127" s="3">
        <f t="shared" si="7"/>
        <v>809</v>
      </c>
      <c r="Q127" s="3" t="s">
        <v>71</v>
      </c>
      <c r="R127" s="3" t="s">
        <v>96</v>
      </c>
      <c r="S127" s="3" t="s">
        <v>71</v>
      </c>
      <c r="T127" s="4">
        <f t="shared" si="5"/>
        <v>0</v>
      </c>
    </row>
    <row r="128" spans="7:20" x14ac:dyDescent="0.3">
      <c r="G128" s="26">
        <v>311</v>
      </c>
      <c r="H128" s="26">
        <v>-16.100000000000001</v>
      </c>
      <c r="I128" s="26">
        <v>0</v>
      </c>
      <c r="J128" s="29">
        <v>36</v>
      </c>
      <c r="K128" s="29">
        <f t="shared" si="8"/>
        <v>0</v>
      </c>
      <c r="L128" s="29">
        <f t="shared" si="4"/>
        <v>0</v>
      </c>
      <c r="N128" s="12" t="s">
        <v>56</v>
      </c>
      <c r="O128" s="3" t="s">
        <v>71</v>
      </c>
      <c r="P128" s="3">
        <f>$G128</f>
        <v>311</v>
      </c>
      <c r="Q128" s="3" t="s">
        <v>71</v>
      </c>
      <c r="R128" s="3" t="s">
        <v>96</v>
      </c>
      <c r="S128" s="3" t="s">
        <v>71</v>
      </c>
      <c r="T128" s="4">
        <f t="shared" si="5"/>
        <v>0</v>
      </c>
    </row>
    <row r="129" spans="7:20" x14ac:dyDescent="0.3">
      <c r="G129" s="26">
        <v>313</v>
      </c>
      <c r="H129" s="26">
        <v>-16.100000000000001</v>
      </c>
      <c r="I129" s="26">
        <v>0.433333333333</v>
      </c>
      <c r="J129" s="29">
        <v>36</v>
      </c>
      <c r="K129" s="29">
        <f t="shared" si="8"/>
        <v>1.5600000000006E-2</v>
      </c>
      <c r="L129" s="29">
        <f t="shared" si="4"/>
        <v>666711.43150631245</v>
      </c>
      <c r="N129" s="12" t="s">
        <v>56</v>
      </c>
      <c r="O129" s="3" t="s">
        <v>71</v>
      </c>
      <c r="P129" s="3">
        <f t="shared" si="7"/>
        <v>313</v>
      </c>
      <c r="Q129" s="3" t="s">
        <v>71</v>
      </c>
      <c r="R129" s="3" t="s">
        <v>96</v>
      </c>
      <c r="S129" s="3" t="s">
        <v>71</v>
      </c>
      <c r="T129" s="4">
        <f t="shared" si="5"/>
        <v>666711.43150631245</v>
      </c>
    </row>
    <row r="130" spans="7:20" x14ac:dyDescent="0.3">
      <c r="G130" s="26">
        <v>314</v>
      </c>
      <c r="H130" s="26">
        <v>-16.100000000000001</v>
      </c>
      <c r="I130" s="26">
        <v>0.86666666666699999</v>
      </c>
      <c r="J130" s="29">
        <v>36</v>
      </c>
      <c r="K130" s="29">
        <f t="shared" si="8"/>
        <v>1.5600000000006E-2</v>
      </c>
      <c r="L130" s="29">
        <f t="shared" si="4"/>
        <v>666711.43150631245</v>
      </c>
      <c r="N130" s="12" t="s">
        <v>56</v>
      </c>
      <c r="O130" s="3" t="s">
        <v>71</v>
      </c>
      <c r="P130" s="3">
        <f t="shared" si="7"/>
        <v>314</v>
      </c>
      <c r="Q130" s="3" t="s">
        <v>71</v>
      </c>
      <c r="R130" s="3" t="s">
        <v>96</v>
      </c>
      <c r="S130" s="3" t="s">
        <v>71</v>
      </c>
      <c r="T130" s="4">
        <f t="shared" si="5"/>
        <v>666711.43150631245</v>
      </c>
    </row>
    <row r="131" spans="7:20" x14ac:dyDescent="0.3">
      <c r="G131" s="26">
        <v>315</v>
      </c>
      <c r="H131" s="26">
        <v>-16.100000000000001</v>
      </c>
      <c r="I131" s="26">
        <v>1.3</v>
      </c>
      <c r="J131" s="29">
        <v>36</v>
      </c>
      <c r="K131" s="29">
        <f t="shared" si="8"/>
        <v>1.5599999999934002E-2</v>
      </c>
      <c r="L131" s="29">
        <f t="shared" ref="L131:L194" si="9">$C$22*10^3/$C$12*$K131</f>
        <v>666711.43150323548</v>
      </c>
      <c r="N131" s="12" t="s">
        <v>56</v>
      </c>
      <c r="O131" s="3" t="s">
        <v>71</v>
      </c>
      <c r="P131" s="3">
        <f t="shared" si="7"/>
        <v>315</v>
      </c>
      <c r="Q131" s="3" t="s">
        <v>71</v>
      </c>
      <c r="R131" s="3" t="s">
        <v>96</v>
      </c>
      <c r="S131" s="3" t="s">
        <v>71</v>
      </c>
      <c r="T131" s="4">
        <f t="shared" ref="T131:T194" si="10">$L131</f>
        <v>666711.43150323548</v>
      </c>
    </row>
    <row r="132" spans="7:20" x14ac:dyDescent="0.3">
      <c r="G132" s="26">
        <v>316</v>
      </c>
      <c r="H132" s="26">
        <v>-16.100000000000001</v>
      </c>
      <c r="I132" s="26">
        <v>1.7333333333300001</v>
      </c>
      <c r="J132" s="29">
        <v>36</v>
      </c>
      <c r="K132" s="29">
        <f t="shared" si="8"/>
        <v>1.5600000000059996E-2</v>
      </c>
      <c r="L132" s="29">
        <f t="shared" si="9"/>
        <v>666711.43150862027</v>
      </c>
      <c r="N132" s="12" t="s">
        <v>56</v>
      </c>
      <c r="O132" s="3" t="s">
        <v>71</v>
      </c>
      <c r="P132" s="3">
        <f>$G132</f>
        <v>316</v>
      </c>
      <c r="Q132" s="3" t="s">
        <v>71</v>
      </c>
      <c r="R132" s="3" t="s">
        <v>96</v>
      </c>
      <c r="S132" s="3" t="s">
        <v>71</v>
      </c>
      <c r="T132" s="4">
        <f t="shared" si="10"/>
        <v>666711.43150862027</v>
      </c>
    </row>
    <row r="133" spans="7:20" x14ac:dyDescent="0.3">
      <c r="G133" s="26">
        <v>317</v>
      </c>
      <c r="H133" s="26">
        <v>-16.100000000000001</v>
      </c>
      <c r="I133" s="26">
        <v>2.1666666666699999</v>
      </c>
      <c r="J133" s="29">
        <v>36</v>
      </c>
      <c r="K133" s="29">
        <f t="shared" si="8"/>
        <v>1.560000000006E-2</v>
      </c>
      <c r="L133" s="29">
        <f t="shared" si="9"/>
        <v>666711.43150862039</v>
      </c>
      <c r="N133" s="12" t="s">
        <v>56</v>
      </c>
      <c r="O133" s="3" t="s">
        <v>71</v>
      </c>
      <c r="P133" s="3">
        <f t="shared" ref="P133:P195" si="11">$G133</f>
        <v>317</v>
      </c>
      <c r="Q133" s="3" t="s">
        <v>71</v>
      </c>
      <c r="R133" s="3" t="s">
        <v>96</v>
      </c>
      <c r="S133" s="3" t="s">
        <v>71</v>
      </c>
      <c r="T133" s="4">
        <f t="shared" si="10"/>
        <v>666711.43150862039</v>
      </c>
    </row>
    <row r="134" spans="7:20" x14ac:dyDescent="0.3">
      <c r="G134" s="26">
        <v>312</v>
      </c>
      <c r="H134" s="26">
        <v>-16.100000000000001</v>
      </c>
      <c r="I134" s="26">
        <v>2.6</v>
      </c>
      <c r="J134" s="29">
        <v>36</v>
      </c>
      <c r="K134" s="29">
        <f t="shared" si="8"/>
        <v>1.6304999999939999E-2</v>
      </c>
      <c r="L134" s="29">
        <f t="shared" si="9"/>
        <v>696841.65965809242</v>
      </c>
      <c r="N134" s="12" t="s">
        <v>56</v>
      </c>
      <c r="O134" s="3" t="s">
        <v>71</v>
      </c>
      <c r="P134" s="3">
        <f t="shared" si="11"/>
        <v>312</v>
      </c>
      <c r="Q134" s="3" t="s">
        <v>71</v>
      </c>
      <c r="R134" s="3" t="s">
        <v>96</v>
      </c>
      <c r="S134" s="3" t="s">
        <v>71</v>
      </c>
      <c r="T134" s="4">
        <f t="shared" si="10"/>
        <v>696841.65965809242</v>
      </c>
    </row>
    <row r="135" spans="7:20" x14ac:dyDescent="0.3">
      <c r="G135" s="26">
        <v>844</v>
      </c>
      <c r="H135" s="26">
        <v>-16.100000000000001</v>
      </c>
      <c r="I135" s="26">
        <v>3.0724999999999998</v>
      </c>
      <c r="J135" s="29">
        <v>36</v>
      </c>
      <c r="K135" s="29">
        <f t="shared" si="8"/>
        <v>1.7009999999999997E-2</v>
      </c>
      <c r="L135" s="29">
        <f t="shared" si="9"/>
        <v>726971.88781525719</v>
      </c>
      <c r="N135" s="12" t="s">
        <v>56</v>
      </c>
      <c r="O135" s="3" t="s">
        <v>71</v>
      </c>
      <c r="P135" s="3">
        <f t="shared" si="11"/>
        <v>844</v>
      </c>
      <c r="Q135" s="3" t="s">
        <v>71</v>
      </c>
      <c r="R135" s="3" t="s">
        <v>96</v>
      </c>
      <c r="S135" s="3" t="s">
        <v>71</v>
      </c>
      <c r="T135" s="4">
        <f t="shared" si="10"/>
        <v>726971.88781525719</v>
      </c>
    </row>
    <row r="136" spans="7:20" x14ac:dyDescent="0.3">
      <c r="G136" s="26">
        <v>845</v>
      </c>
      <c r="H136" s="26">
        <v>-16.100000000000001</v>
      </c>
      <c r="I136" s="26">
        <v>3.5449999999999999</v>
      </c>
      <c r="J136" s="29">
        <v>36</v>
      </c>
      <c r="K136" s="29">
        <f t="shared" si="8"/>
        <v>1.7010000000000004E-2</v>
      </c>
      <c r="L136" s="29">
        <f t="shared" si="9"/>
        <v>726971.88781525753</v>
      </c>
      <c r="N136" s="12" t="s">
        <v>56</v>
      </c>
      <c r="O136" s="3" t="s">
        <v>71</v>
      </c>
      <c r="P136" s="3">
        <f>$G136</f>
        <v>845</v>
      </c>
      <c r="Q136" s="3" t="s">
        <v>71</v>
      </c>
      <c r="R136" s="3" t="s">
        <v>96</v>
      </c>
      <c r="S136" s="3" t="s">
        <v>71</v>
      </c>
      <c r="T136" s="4">
        <f t="shared" si="10"/>
        <v>726971.88781525753</v>
      </c>
    </row>
    <row r="137" spans="7:20" x14ac:dyDescent="0.3">
      <c r="G137" s="26">
        <v>846</v>
      </c>
      <c r="H137" s="26">
        <v>-16.100000000000001</v>
      </c>
      <c r="I137" s="26">
        <v>4.0175000000000001</v>
      </c>
      <c r="J137" s="29">
        <v>36</v>
      </c>
      <c r="K137" s="29">
        <f t="shared" si="8"/>
        <v>1.7010000000000004E-2</v>
      </c>
      <c r="L137" s="29">
        <f t="shared" si="9"/>
        <v>726971.88781525753</v>
      </c>
      <c r="N137" s="12" t="s">
        <v>56</v>
      </c>
      <c r="O137" s="3" t="s">
        <v>71</v>
      </c>
      <c r="P137" s="3">
        <f t="shared" si="11"/>
        <v>846</v>
      </c>
      <c r="Q137" s="3" t="s">
        <v>71</v>
      </c>
      <c r="R137" s="3" t="s">
        <v>96</v>
      </c>
      <c r="S137" s="3" t="s">
        <v>71</v>
      </c>
      <c r="T137" s="4">
        <f t="shared" si="10"/>
        <v>726971.88781525753</v>
      </c>
    </row>
    <row r="138" spans="7:20" x14ac:dyDescent="0.3">
      <c r="G138" s="26">
        <v>847</v>
      </c>
      <c r="H138" s="26">
        <v>-16.100000000000001</v>
      </c>
      <c r="I138" s="26">
        <v>4.49</v>
      </c>
      <c r="J138" s="29">
        <v>36</v>
      </c>
      <c r="K138" s="29">
        <f t="shared" si="8"/>
        <v>1.7010000000000004E-2</v>
      </c>
      <c r="L138" s="29">
        <f t="shared" si="9"/>
        <v>726971.88781525753</v>
      </c>
      <c r="N138" s="12" t="s">
        <v>56</v>
      </c>
      <c r="O138" s="3" t="s">
        <v>71</v>
      </c>
      <c r="P138" s="3">
        <f t="shared" si="11"/>
        <v>847</v>
      </c>
      <c r="Q138" s="3" t="s">
        <v>71</v>
      </c>
      <c r="R138" s="3" t="s">
        <v>96</v>
      </c>
      <c r="S138" s="3" t="s">
        <v>71</v>
      </c>
      <c r="T138" s="4">
        <f t="shared" si="10"/>
        <v>726971.88781525753</v>
      </c>
    </row>
    <row r="139" spans="7:20" x14ac:dyDescent="0.3">
      <c r="G139" s="26">
        <v>848</v>
      </c>
      <c r="H139" s="26">
        <v>-16.100000000000001</v>
      </c>
      <c r="I139" s="26">
        <v>4.9625000000000004</v>
      </c>
      <c r="J139" s="29">
        <v>36</v>
      </c>
      <c r="K139" s="29">
        <f t="shared" si="8"/>
        <v>1.700999999999999E-2</v>
      </c>
      <c r="L139" s="29">
        <f t="shared" si="9"/>
        <v>726971.88781525695</v>
      </c>
      <c r="N139" s="12" t="s">
        <v>56</v>
      </c>
      <c r="O139" s="3" t="s">
        <v>71</v>
      </c>
      <c r="P139" s="3">
        <f t="shared" si="11"/>
        <v>848</v>
      </c>
      <c r="Q139" s="3" t="s">
        <v>71</v>
      </c>
      <c r="R139" s="3" t="s">
        <v>96</v>
      </c>
      <c r="S139" s="3" t="s">
        <v>71</v>
      </c>
      <c r="T139" s="4">
        <f t="shared" si="10"/>
        <v>726971.88781525695</v>
      </c>
    </row>
    <row r="140" spans="7:20" x14ac:dyDescent="0.3">
      <c r="G140" s="26">
        <v>849</v>
      </c>
      <c r="H140" s="26">
        <v>-16.100000000000001</v>
      </c>
      <c r="I140" s="26">
        <v>5.4349999999999996</v>
      </c>
      <c r="J140" s="29">
        <v>36</v>
      </c>
      <c r="K140" s="29">
        <f t="shared" ref="K140:K203" si="12">IF(AND(I140&gt;I139,I141&gt;I140),(I141-I139)/2*J140*10^-3,0)</f>
        <v>1.700999999999999E-2</v>
      </c>
      <c r="L140" s="29">
        <f t="shared" si="9"/>
        <v>726971.88781525695</v>
      </c>
      <c r="N140" s="12" t="s">
        <v>56</v>
      </c>
      <c r="O140" s="3" t="s">
        <v>71</v>
      </c>
      <c r="P140" s="3">
        <f>$G140</f>
        <v>849</v>
      </c>
      <c r="Q140" s="3" t="s">
        <v>71</v>
      </c>
      <c r="R140" s="3" t="s">
        <v>96</v>
      </c>
      <c r="S140" s="3" t="s">
        <v>71</v>
      </c>
      <c r="T140" s="4">
        <f t="shared" si="10"/>
        <v>726971.88781525695</v>
      </c>
    </row>
    <row r="141" spans="7:20" x14ac:dyDescent="0.3">
      <c r="G141" s="26">
        <v>850</v>
      </c>
      <c r="H141" s="26">
        <v>-16.100000000000001</v>
      </c>
      <c r="I141" s="26">
        <v>5.9074999999999998</v>
      </c>
      <c r="J141" s="29">
        <v>36</v>
      </c>
      <c r="K141" s="29">
        <f t="shared" si="12"/>
        <v>1.7010000000000004E-2</v>
      </c>
      <c r="L141" s="29">
        <f t="shared" si="9"/>
        <v>726971.88781525753</v>
      </c>
      <c r="N141" s="12" t="s">
        <v>56</v>
      </c>
      <c r="O141" s="3" t="s">
        <v>71</v>
      </c>
      <c r="P141" s="3">
        <f t="shared" si="11"/>
        <v>850</v>
      </c>
      <c r="Q141" s="3" t="s">
        <v>71</v>
      </c>
      <c r="R141" s="3" t="s">
        <v>96</v>
      </c>
      <c r="S141" s="3" t="s">
        <v>71</v>
      </c>
      <c r="T141" s="4">
        <f t="shared" si="10"/>
        <v>726971.88781525753</v>
      </c>
    </row>
    <row r="142" spans="7:20" x14ac:dyDescent="0.3">
      <c r="G142" s="26">
        <v>851</v>
      </c>
      <c r="H142" s="26">
        <v>-16.100000000000001</v>
      </c>
      <c r="I142" s="26">
        <v>6.38</v>
      </c>
      <c r="J142" s="29">
        <v>36</v>
      </c>
      <c r="K142" s="29">
        <f t="shared" si="12"/>
        <v>1.7010000000000004E-2</v>
      </c>
      <c r="L142" s="29">
        <f t="shared" si="9"/>
        <v>726971.88781525753</v>
      </c>
      <c r="N142" s="12" t="s">
        <v>56</v>
      </c>
      <c r="O142" s="3" t="s">
        <v>71</v>
      </c>
      <c r="P142" s="3">
        <f t="shared" si="11"/>
        <v>851</v>
      </c>
      <c r="Q142" s="3" t="s">
        <v>71</v>
      </c>
      <c r="R142" s="3" t="s">
        <v>96</v>
      </c>
      <c r="S142" s="3" t="s">
        <v>71</v>
      </c>
      <c r="T142" s="4">
        <f t="shared" si="10"/>
        <v>726971.88781525753</v>
      </c>
    </row>
    <row r="143" spans="7:20" x14ac:dyDescent="0.3">
      <c r="G143" s="26">
        <v>852</v>
      </c>
      <c r="H143" s="26">
        <v>-16.100000000000001</v>
      </c>
      <c r="I143" s="26">
        <v>6.8525</v>
      </c>
      <c r="J143" s="29">
        <v>36</v>
      </c>
      <c r="K143" s="29">
        <f t="shared" si="12"/>
        <v>1.7010000000000004E-2</v>
      </c>
      <c r="L143" s="29">
        <f t="shared" si="9"/>
        <v>726971.88781525753</v>
      </c>
      <c r="N143" s="12" t="s">
        <v>56</v>
      </c>
      <c r="O143" s="3" t="s">
        <v>71</v>
      </c>
      <c r="P143" s="3">
        <f t="shared" si="11"/>
        <v>852</v>
      </c>
      <c r="Q143" s="3" t="s">
        <v>71</v>
      </c>
      <c r="R143" s="3" t="s">
        <v>96</v>
      </c>
      <c r="S143" s="3" t="s">
        <v>71</v>
      </c>
      <c r="T143" s="4">
        <f t="shared" si="10"/>
        <v>726971.88781525753</v>
      </c>
    </row>
    <row r="144" spans="7:20" x14ac:dyDescent="0.3">
      <c r="G144" s="26">
        <v>853</v>
      </c>
      <c r="H144" s="26">
        <v>-16.100000000000001</v>
      </c>
      <c r="I144" s="26">
        <v>7.3250000000000002</v>
      </c>
      <c r="J144" s="29">
        <v>36</v>
      </c>
      <c r="K144" s="29">
        <f t="shared" si="12"/>
        <v>1.7010000000000004E-2</v>
      </c>
      <c r="L144" s="29">
        <f t="shared" si="9"/>
        <v>726971.88781525753</v>
      </c>
      <c r="N144" s="12" t="s">
        <v>56</v>
      </c>
      <c r="O144" s="3" t="s">
        <v>71</v>
      </c>
      <c r="P144" s="3">
        <f>$G144</f>
        <v>853</v>
      </c>
      <c r="Q144" s="3" t="s">
        <v>71</v>
      </c>
      <c r="R144" s="3" t="s">
        <v>96</v>
      </c>
      <c r="S144" s="3" t="s">
        <v>71</v>
      </c>
      <c r="T144" s="4">
        <f t="shared" si="10"/>
        <v>726971.88781525753</v>
      </c>
    </row>
    <row r="145" spans="7:20" x14ac:dyDescent="0.3">
      <c r="G145" s="26">
        <v>854</v>
      </c>
      <c r="H145" s="26">
        <v>-16.100000000000001</v>
      </c>
      <c r="I145" s="26">
        <v>7.7975000000000003</v>
      </c>
      <c r="J145" s="29">
        <v>36</v>
      </c>
      <c r="K145" s="29">
        <f t="shared" si="12"/>
        <v>1.700999999999999E-2</v>
      </c>
      <c r="L145" s="29">
        <f t="shared" si="9"/>
        <v>726971.88781525695</v>
      </c>
      <c r="N145" s="12" t="s">
        <v>56</v>
      </c>
      <c r="O145" s="3" t="s">
        <v>71</v>
      </c>
      <c r="P145" s="3">
        <f t="shared" si="11"/>
        <v>854</v>
      </c>
      <c r="Q145" s="3" t="s">
        <v>71</v>
      </c>
      <c r="R145" s="3" t="s">
        <v>96</v>
      </c>
      <c r="S145" s="3" t="s">
        <v>71</v>
      </c>
      <c r="T145" s="4">
        <f t="shared" si="10"/>
        <v>726971.88781525695</v>
      </c>
    </row>
    <row r="146" spans="7:20" x14ac:dyDescent="0.3">
      <c r="G146" s="26">
        <v>855</v>
      </c>
      <c r="H146" s="26">
        <v>-16.100000000000001</v>
      </c>
      <c r="I146" s="26">
        <v>8.27</v>
      </c>
      <c r="J146" s="29">
        <v>36</v>
      </c>
      <c r="K146" s="29">
        <f t="shared" si="12"/>
        <v>1.700999999999999E-2</v>
      </c>
      <c r="L146" s="29">
        <f t="shared" si="9"/>
        <v>726971.88781525695</v>
      </c>
      <c r="N146" s="12" t="s">
        <v>56</v>
      </c>
      <c r="O146" s="3" t="s">
        <v>71</v>
      </c>
      <c r="P146" s="3">
        <f t="shared" si="11"/>
        <v>855</v>
      </c>
      <c r="Q146" s="3" t="s">
        <v>71</v>
      </c>
      <c r="R146" s="3" t="s">
        <v>96</v>
      </c>
      <c r="S146" s="3" t="s">
        <v>71</v>
      </c>
      <c r="T146" s="4">
        <f t="shared" si="10"/>
        <v>726971.88781525695</v>
      </c>
    </row>
    <row r="147" spans="7:20" x14ac:dyDescent="0.3">
      <c r="G147" s="26">
        <v>856</v>
      </c>
      <c r="H147" s="26">
        <v>-16.100000000000001</v>
      </c>
      <c r="I147" s="26">
        <v>8.7424999999999997</v>
      </c>
      <c r="J147" s="29">
        <v>36</v>
      </c>
      <c r="K147" s="29">
        <f t="shared" si="12"/>
        <v>1.7010000000000004E-2</v>
      </c>
      <c r="L147" s="29">
        <f t="shared" si="9"/>
        <v>726971.88781525753</v>
      </c>
      <c r="N147" s="12" t="s">
        <v>56</v>
      </c>
      <c r="O147" s="3" t="s">
        <v>71</v>
      </c>
      <c r="P147" s="3">
        <f t="shared" si="11"/>
        <v>856</v>
      </c>
      <c r="Q147" s="3" t="s">
        <v>71</v>
      </c>
      <c r="R147" s="3" t="s">
        <v>96</v>
      </c>
      <c r="S147" s="3" t="s">
        <v>71</v>
      </c>
      <c r="T147" s="4">
        <f t="shared" si="10"/>
        <v>726971.88781525753</v>
      </c>
    </row>
    <row r="148" spans="7:20" x14ac:dyDescent="0.3">
      <c r="G148" s="26">
        <v>857</v>
      </c>
      <c r="H148" s="26">
        <v>-16.100000000000001</v>
      </c>
      <c r="I148" s="26">
        <v>9.2149999999999999</v>
      </c>
      <c r="J148" s="29">
        <v>36</v>
      </c>
      <c r="K148" s="29">
        <f t="shared" si="12"/>
        <v>1.7010000000000004E-2</v>
      </c>
      <c r="L148" s="29">
        <f t="shared" si="9"/>
        <v>726971.88781525753</v>
      </c>
      <c r="N148" s="12" t="s">
        <v>56</v>
      </c>
      <c r="O148" s="3" t="s">
        <v>71</v>
      </c>
      <c r="P148" s="3">
        <f>$G148</f>
        <v>857</v>
      </c>
      <c r="Q148" s="3" t="s">
        <v>71</v>
      </c>
      <c r="R148" s="3" t="s">
        <v>96</v>
      </c>
      <c r="S148" s="3" t="s">
        <v>71</v>
      </c>
      <c r="T148" s="4">
        <f t="shared" si="10"/>
        <v>726971.88781525753</v>
      </c>
    </row>
    <row r="149" spans="7:20" x14ac:dyDescent="0.3">
      <c r="G149" s="26">
        <v>858</v>
      </c>
      <c r="H149" s="26">
        <v>-16.100000000000001</v>
      </c>
      <c r="I149" s="26">
        <v>9.6875</v>
      </c>
      <c r="J149" s="29">
        <v>36</v>
      </c>
      <c r="K149" s="29">
        <f t="shared" si="12"/>
        <v>1.7010000000000004E-2</v>
      </c>
      <c r="L149" s="29">
        <f t="shared" si="9"/>
        <v>726971.88781525753</v>
      </c>
      <c r="N149" s="12" t="s">
        <v>56</v>
      </c>
      <c r="O149" s="3" t="s">
        <v>71</v>
      </c>
      <c r="P149" s="3">
        <f t="shared" si="11"/>
        <v>858</v>
      </c>
      <c r="Q149" s="3" t="s">
        <v>71</v>
      </c>
      <c r="R149" s="3" t="s">
        <v>96</v>
      </c>
      <c r="S149" s="3" t="s">
        <v>71</v>
      </c>
      <c r="T149" s="4">
        <f t="shared" si="10"/>
        <v>726971.88781525753</v>
      </c>
    </row>
    <row r="150" spans="7:20" x14ac:dyDescent="0.3">
      <c r="G150" s="26">
        <v>859</v>
      </c>
      <c r="H150" s="26">
        <v>-16.100000000000001</v>
      </c>
      <c r="I150" s="26">
        <v>10.16</v>
      </c>
      <c r="J150" s="29">
        <v>36</v>
      </c>
      <c r="K150" s="29">
        <f t="shared" si="12"/>
        <v>1.7010000000000004E-2</v>
      </c>
      <c r="L150" s="29">
        <f t="shared" si="9"/>
        <v>726971.88781525753</v>
      </c>
      <c r="N150" s="12" t="s">
        <v>56</v>
      </c>
      <c r="O150" s="3" t="s">
        <v>71</v>
      </c>
      <c r="P150" s="3">
        <f t="shared" si="11"/>
        <v>859</v>
      </c>
      <c r="Q150" s="3" t="s">
        <v>71</v>
      </c>
      <c r="R150" s="3" t="s">
        <v>96</v>
      </c>
      <c r="S150" s="3" t="s">
        <v>71</v>
      </c>
      <c r="T150" s="4">
        <f t="shared" si="10"/>
        <v>726971.88781525753</v>
      </c>
    </row>
    <row r="151" spans="7:20" x14ac:dyDescent="0.3">
      <c r="G151" s="26">
        <v>860</v>
      </c>
      <c r="H151" s="26">
        <v>-16.100000000000001</v>
      </c>
      <c r="I151" s="26">
        <v>10.6325</v>
      </c>
      <c r="J151" s="29">
        <v>36</v>
      </c>
      <c r="K151" s="29">
        <f t="shared" si="12"/>
        <v>1.7010000000000004E-2</v>
      </c>
      <c r="L151" s="29">
        <f t="shared" si="9"/>
        <v>726971.88781525753</v>
      </c>
      <c r="N151" s="12" t="s">
        <v>56</v>
      </c>
      <c r="O151" s="3" t="s">
        <v>71</v>
      </c>
      <c r="P151" s="3">
        <f t="shared" si="11"/>
        <v>860</v>
      </c>
      <c r="Q151" s="3" t="s">
        <v>71</v>
      </c>
      <c r="R151" s="3" t="s">
        <v>96</v>
      </c>
      <c r="S151" s="3" t="s">
        <v>71</v>
      </c>
      <c r="T151" s="4">
        <f t="shared" si="10"/>
        <v>726971.88781525753</v>
      </c>
    </row>
    <row r="152" spans="7:20" x14ac:dyDescent="0.3">
      <c r="G152" s="26">
        <v>861</v>
      </c>
      <c r="H152" s="26">
        <v>-16.100000000000001</v>
      </c>
      <c r="I152" s="26">
        <v>11.105</v>
      </c>
      <c r="J152" s="29">
        <v>36</v>
      </c>
      <c r="K152" s="29">
        <f t="shared" si="12"/>
        <v>1.7010000000000004E-2</v>
      </c>
      <c r="L152" s="29">
        <f t="shared" si="9"/>
        <v>726971.88781525753</v>
      </c>
      <c r="N152" s="12" t="s">
        <v>56</v>
      </c>
      <c r="O152" s="3" t="s">
        <v>71</v>
      </c>
      <c r="P152" s="3">
        <f>$G152</f>
        <v>861</v>
      </c>
      <c r="Q152" s="3" t="s">
        <v>71</v>
      </c>
      <c r="R152" s="3" t="s">
        <v>96</v>
      </c>
      <c r="S152" s="3" t="s">
        <v>71</v>
      </c>
      <c r="T152" s="4">
        <f t="shared" si="10"/>
        <v>726971.88781525753</v>
      </c>
    </row>
    <row r="153" spans="7:20" x14ac:dyDescent="0.3">
      <c r="G153" s="26">
        <v>862</v>
      </c>
      <c r="H153" s="26">
        <v>-16.100000000000001</v>
      </c>
      <c r="I153" s="26">
        <v>11.577500000000001</v>
      </c>
      <c r="J153" s="29">
        <v>36</v>
      </c>
      <c r="K153" s="29">
        <f t="shared" si="12"/>
        <v>1.7010000000000004E-2</v>
      </c>
      <c r="L153" s="29">
        <f t="shared" si="9"/>
        <v>726971.88781525753</v>
      </c>
      <c r="N153" s="12" t="s">
        <v>56</v>
      </c>
      <c r="O153" s="3" t="s">
        <v>71</v>
      </c>
      <c r="P153" s="3">
        <f t="shared" si="11"/>
        <v>862</v>
      </c>
      <c r="Q153" s="3" t="s">
        <v>71</v>
      </c>
      <c r="R153" s="3" t="s">
        <v>96</v>
      </c>
      <c r="S153" s="3" t="s">
        <v>71</v>
      </c>
      <c r="T153" s="4">
        <f t="shared" si="10"/>
        <v>726971.88781525753</v>
      </c>
    </row>
    <row r="154" spans="7:20" x14ac:dyDescent="0.3">
      <c r="G154" s="26">
        <v>843</v>
      </c>
      <c r="H154" s="26">
        <v>-16.100000000000001</v>
      </c>
      <c r="I154" s="26">
        <v>12.05</v>
      </c>
      <c r="J154" s="29">
        <v>36</v>
      </c>
      <c r="K154" s="29">
        <f t="shared" si="12"/>
        <v>1.663874999999999E-2</v>
      </c>
      <c r="L154" s="29">
        <f t="shared" si="9"/>
        <v>711105.43788278103</v>
      </c>
      <c r="N154" s="12" t="s">
        <v>56</v>
      </c>
      <c r="O154" s="3" t="s">
        <v>71</v>
      </c>
      <c r="P154" s="3">
        <f t="shared" si="11"/>
        <v>843</v>
      </c>
      <c r="Q154" s="3" t="s">
        <v>71</v>
      </c>
      <c r="R154" s="3" t="s">
        <v>96</v>
      </c>
      <c r="S154" s="3" t="s">
        <v>71</v>
      </c>
      <c r="T154" s="4">
        <f t="shared" si="10"/>
        <v>711105.43788278103</v>
      </c>
    </row>
    <row r="155" spans="7:20" x14ac:dyDescent="0.3">
      <c r="G155" s="26">
        <v>1014</v>
      </c>
      <c r="H155" s="26">
        <v>-16.100000000000001</v>
      </c>
      <c r="I155" s="26">
        <v>12.501875</v>
      </c>
      <c r="J155" s="29">
        <v>36</v>
      </c>
      <c r="K155" s="29">
        <f t="shared" si="12"/>
        <v>1.6267499999999976E-2</v>
      </c>
      <c r="L155" s="29">
        <f t="shared" si="9"/>
        <v>695238.98795030464</v>
      </c>
      <c r="N155" s="12" t="s">
        <v>56</v>
      </c>
      <c r="O155" s="3" t="s">
        <v>71</v>
      </c>
      <c r="P155" s="3">
        <f t="shared" si="11"/>
        <v>1014</v>
      </c>
      <c r="Q155" s="3" t="s">
        <v>71</v>
      </c>
      <c r="R155" s="3" t="s">
        <v>96</v>
      </c>
      <c r="S155" s="3" t="s">
        <v>71</v>
      </c>
      <c r="T155" s="4">
        <f t="shared" si="10"/>
        <v>695238.98795030464</v>
      </c>
    </row>
    <row r="156" spans="7:20" x14ac:dyDescent="0.3">
      <c r="G156" s="26">
        <v>1015</v>
      </c>
      <c r="H156" s="26">
        <v>-16.100000000000001</v>
      </c>
      <c r="I156" s="26">
        <v>12.953749999999999</v>
      </c>
      <c r="J156" s="29">
        <v>36</v>
      </c>
      <c r="K156" s="29">
        <f t="shared" si="12"/>
        <v>1.6267500000000008E-2</v>
      </c>
      <c r="L156" s="29">
        <f t="shared" si="9"/>
        <v>695238.98795030592</v>
      </c>
      <c r="N156" s="12" t="s">
        <v>56</v>
      </c>
      <c r="O156" s="3" t="s">
        <v>71</v>
      </c>
      <c r="P156" s="3">
        <f>$G156</f>
        <v>1015</v>
      </c>
      <c r="Q156" s="3" t="s">
        <v>71</v>
      </c>
      <c r="R156" s="3" t="s">
        <v>96</v>
      </c>
      <c r="S156" s="3" t="s">
        <v>71</v>
      </c>
      <c r="T156" s="4">
        <f t="shared" si="10"/>
        <v>695238.98795030592</v>
      </c>
    </row>
    <row r="157" spans="7:20" x14ac:dyDescent="0.3">
      <c r="G157" s="26">
        <v>1016</v>
      </c>
      <c r="H157" s="26">
        <v>-16.100000000000001</v>
      </c>
      <c r="I157" s="26">
        <v>13.405625000000001</v>
      </c>
      <c r="J157" s="29">
        <v>36</v>
      </c>
      <c r="K157" s="29">
        <f t="shared" si="12"/>
        <v>1.6267500000000008E-2</v>
      </c>
      <c r="L157" s="29">
        <f t="shared" si="9"/>
        <v>695238.98795030592</v>
      </c>
      <c r="N157" s="12" t="s">
        <v>56</v>
      </c>
      <c r="O157" s="3" t="s">
        <v>71</v>
      </c>
      <c r="P157" s="3">
        <f t="shared" si="11"/>
        <v>1016</v>
      </c>
      <c r="Q157" s="3" t="s">
        <v>71</v>
      </c>
      <c r="R157" s="3" t="s">
        <v>96</v>
      </c>
      <c r="S157" s="3" t="s">
        <v>71</v>
      </c>
      <c r="T157" s="4">
        <f t="shared" si="10"/>
        <v>695238.98795030592</v>
      </c>
    </row>
    <row r="158" spans="7:20" x14ac:dyDescent="0.3">
      <c r="G158" s="26">
        <v>1017</v>
      </c>
      <c r="H158" s="26">
        <v>-16.100000000000001</v>
      </c>
      <c r="I158" s="26">
        <v>13.8575</v>
      </c>
      <c r="J158" s="29">
        <v>36</v>
      </c>
      <c r="K158" s="29">
        <f t="shared" si="12"/>
        <v>1.6267499999999976E-2</v>
      </c>
      <c r="L158" s="29">
        <f t="shared" si="9"/>
        <v>695238.98795030464</v>
      </c>
      <c r="N158" s="12" t="s">
        <v>56</v>
      </c>
      <c r="O158" s="3" t="s">
        <v>71</v>
      </c>
      <c r="P158" s="3">
        <f t="shared" si="11"/>
        <v>1017</v>
      </c>
      <c r="Q158" s="3" t="s">
        <v>71</v>
      </c>
      <c r="R158" s="3" t="s">
        <v>96</v>
      </c>
      <c r="S158" s="3" t="s">
        <v>71</v>
      </c>
      <c r="T158" s="4">
        <f t="shared" si="10"/>
        <v>695238.98795030464</v>
      </c>
    </row>
    <row r="159" spans="7:20" x14ac:dyDescent="0.3">
      <c r="G159" s="26">
        <v>1018</v>
      </c>
      <c r="H159" s="26">
        <v>-16.100000000000001</v>
      </c>
      <c r="I159" s="26">
        <v>14.309374999999999</v>
      </c>
      <c r="J159" s="29">
        <v>36</v>
      </c>
      <c r="K159" s="29">
        <f t="shared" si="12"/>
        <v>1.6267500000000008E-2</v>
      </c>
      <c r="L159" s="29">
        <f t="shared" si="9"/>
        <v>695238.98795030592</v>
      </c>
      <c r="N159" s="12" t="s">
        <v>56</v>
      </c>
      <c r="O159" s="3" t="s">
        <v>71</v>
      </c>
      <c r="P159" s="3">
        <f t="shared" si="11"/>
        <v>1018</v>
      </c>
      <c r="Q159" s="3" t="s">
        <v>71</v>
      </c>
      <c r="R159" s="3" t="s">
        <v>96</v>
      </c>
      <c r="S159" s="3" t="s">
        <v>71</v>
      </c>
      <c r="T159" s="4">
        <f t="shared" si="10"/>
        <v>695238.98795030592</v>
      </c>
    </row>
    <row r="160" spans="7:20" x14ac:dyDescent="0.3">
      <c r="G160" s="26">
        <v>1019</v>
      </c>
      <c r="H160" s="26">
        <v>-16.100000000000001</v>
      </c>
      <c r="I160" s="26">
        <v>14.76125</v>
      </c>
      <c r="J160" s="29">
        <v>36</v>
      </c>
      <c r="K160" s="29">
        <f t="shared" si="12"/>
        <v>1.6267500000000008E-2</v>
      </c>
      <c r="L160" s="29">
        <f t="shared" si="9"/>
        <v>695238.98795030592</v>
      </c>
      <c r="N160" s="12" t="s">
        <v>56</v>
      </c>
      <c r="O160" s="3" t="s">
        <v>71</v>
      </c>
      <c r="P160" s="3">
        <f>$G160</f>
        <v>1019</v>
      </c>
      <c r="Q160" s="3" t="s">
        <v>71</v>
      </c>
      <c r="R160" s="3" t="s">
        <v>96</v>
      </c>
      <c r="S160" s="3" t="s">
        <v>71</v>
      </c>
      <c r="T160" s="4">
        <f t="shared" si="10"/>
        <v>695238.98795030592</v>
      </c>
    </row>
    <row r="161" spans="7:20" x14ac:dyDescent="0.3">
      <c r="G161" s="26">
        <v>1020</v>
      </c>
      <c r="H161" s="26">
        <v>-16.100000000000001</v>
      </c>
      <c r="I161" s="26">
        <v>15.213125</v>
      </c>
      <c r="J161" s="29">
        <v>36</v>
      </c>
      <c r="K161" s="29">
        <f t="shared" si="12"/>
        <v>1.6267499999999976E-2</v>
      </c>
      <c r="L161" s="29">
        <f t="shared" si="9"/>
        <v>695238.98795030464</v>
      </c>
      <c r="N161" s="12" t="s">
        <v>56</v>
      </c>
      <c r="O161" s="3" t="s">
        <v>71</v>
      </c>
      <c r="P161" s="3">
        <f t="shared" si="11"/>
        <v>1020</v>
      </c>
      <c r="Q161" s="3" t="s">
        <v>71</v>
      </c>
      <c r="R161" s="3" t="s">
        <v>96</v>
      </c>
      <c r="S161" s="3" t="s">
        <v>71</v>
      </c>
      <c r="T161" s="4">
        <f t="shared" si="10"/>
        <v>695238.98795030464</v>
      </c>
    </row>
    <row r="162" spans="7:20" x14ac:dyDescent="0.3">
      <c r="G162" s="26">
        <v>1021</v>
      </c>
      <c r="H162" s="26">
        <v>-16.100000000000001</v>
      </c>
      <c r="I162" s="26">
        <v>15.664999999999999</v>
      </c>
      <c r="J162" s="29">
        <v>36</v>
      </c>
      <c r="K162" s="29">
        <f t="shared" si="12"/>
        <v>1.6267500000000008E-2</v>
      </c>
      <c r="L162" s="29">
        <f t="shared" si="9"/>
        <v>695238.98795030592</v>
      </c>
      <c r="N162" s="12" t="s">
        <v>56</v>
      </c>
      <c r="O162" s="3" t="s">
        <v>71</v>
      </c>
      <c r="P162" s="3">
        <f t="shared" si="11"/>
        <v>1021</v>
      </c>
      <c r="Q162" s="3" t="s">
        <v>71</v>
      </c>
      <c r="R162" s="3" t="s">
        <v>96</v>
      </c>
      <c r="S162" s="3" t="s">
        <v>71</v>
      </c>
      <c r="T162" s="4">
        <f t="shared" si="10"/>
        <v>695238.98795030592</v>
      </c>
    </row>
    <row r="163" spans="7:20" x14ac:dyDescent="0.3">
      <c r="G163" s="26">
        <v>1022</v>
      </c>
      <c r="H163" s="26">
        <v>-16.100000000000001</v>
      </c>
      <c r="I163" s="26">
        <v>16.116875</v>
      </c>
      <c r="J163" s="29">
        <v>36</v>
      </c>
      <c r="K163" s="29">
        <f t="shared" si="12"/>
        <v>1.6267500000000042E-2</v>
      </c>
      <c r="L163" s="29">
        <f t="shared" si="9"/>
        <v>695238.98795030743</v>
      </c>
      <c r="N163" s="12" t="s">
        <v>56</v>
      </c>
      <c r="O163" s="3" t="s">
        <v>71</v>
      </c>
      <c r="P163" s="3">
        <f t="shared" si="11"/>
        <v>1022</v>
      </c>
      <c r="Q163" s="3" t="s">
        <v>71</v>
      </c>
      <c r="R163" s="3" t="s">
        <v>96</v>
      </c>
      <c r="S163" s="3" t="s">
        <v>71</v>
      </c>
      <c r="T163" s="4">
        <f t="shared" si="10"/>
        <v>695238.98795030743</v>
      </c>
    </row>
    <row r="164" spans="7:20" x14ac:dyDescent="0.3">
      <c r="G164" s="26">
        <v>1023</v>
      </c>
      <c r="H164" s="26">
        <v>-16.100000000000001</v>
      </c>
      <c r="I164" s="26">
        <v>16.568750000000001</v>
      </c>
      <c r="J164" s="29">
        <v>36</v>
      </c>
      <c r="K164" s="29">
        <f t="shared" si="12"/>
        <v>1.6267499999999976E-2</v>
      </c>
      <c r="L164" s="29">
        <f t="shared" si="9"/>
        <v>695238.98795030464</v>
      </c>
      <c r="N164" s="12" t="s">
        <v>56</v>
      </c>
      <c r="O164" s="3" t="s">
        <v>71</v>
      </c>
      <c r="P164" s="3">
        <f>$G164</f>
        <v>1023</v>
      </c>
      <c r="Q164" s="3" t="s">
        <v>71</v>
      </c>
      <c r="R164" s="3" t="s">
        <v>96</v>
      </c>
      <c r="S164" s="3" t="s">
        <v>71</v>
      </c>
      <c r="T164" s="4">
        <f t="shared" si="10"/>
        <v>695238.98795030464</v>
      </c>
    </row>
    <row r="165" spans="7:20" x14ac:dyDescent="0.3">
      <c r="G165" s="26">
        <v>1024</v>
      </c>
      <c r="H165" s="26">
        <v>-16.100000000000001</v>
      </c>
      <c r="I165" s="26">
        <v>17.020624999999999</v>
      </c>
      <c r="J165" s="29">
        <v>36</v>
      </c>
      <c r="K165" s="29">
        <f t="shared" si="12"/>
        <v>1.6267499999999976E-2</v>
      </c>
      <c r="L165" s="29">
        <f t="shared" si="9"/>
        <v>695238.98795030464</v>
      </c>
      <c r="N165" s="12" t="s">
        <v>56</v>
      </c>
      <c r="O165" s="3" t="s">
        <v>71</v>
      </c>
      <c r="P165" s="3">
        <f t="shared" si="11"/>
        <v>1024</v>
      </c>
      <c r="Q165" s="3" t="s">
        <v>71</v>
      </c>
      <c r="R165" s="3" t="s">
        <v>96</v>
      </c>
      <c r="S165" s="3" t="s">
        <v>71</v>
      </c>
      <c r="T165" s="4">
        <f t="shared" si="10"/>
        <v>695238.98795030464</v>
      </c>
    </row>
    <row r="166" spans="7:20" x14ac:dyDescent="0.3">
      <c r="G166" s="26">
        <v>1025</v>
      </c>
      <c r="H166" s="26">
        <v>-16.100000000000001</v>
      </c>
      <c r="I166" s="26">
        <v>17.4725</v>
      </c>
      <c r="J166" s="29">
        <v>36</v>
      </c>
      <c r="K166" s="29">
        <f t="shared" si="12"/>
        <v>1.6267500000000042E-2</v>
      </c>
      <c r="L166" s="29">
        <f t="shared" si="9"/>
        <v>695238.98795030743</v>
      </c>
      <c r="N166" s="12" t="s">
        <v>56</v>
      </c>
      <c r="O166" s="3" t="s">
        <v>71</v>
      </c>
      <c r="P166" s="3">
        <f t="shared" si="11"/>
        <v>1025</v>
      </c>
      <c r="Q166" s="3" t="s">
        <v>71</v>
      </c>
      <c r="R166" s="3" t="s">
        <v>96</v>
      </c>
      <c r="S166" s="3" t="s">
        <v>71</v>
      </c>
      <c r="T166" s="4">
        <f t="shared" si="10"/>
        <v>695238.98795030743</v>
      </c>
    </row>
    <row r="167" spans="7:20" x14ac:dyDescent="0.3">
      <c r="G167" s="26">
        <v>1026</v>
      </c>
      <c r="H167" s="26">
        <v>-16.100000000000001</v>
      </c>
      <c r="I167" s="26">
        <v>17.924375000000001</v>
      </c>
      <c r="J167" s="29">
        <v>36</v>
      </c>
      <c r="K167" s="29">
        <f t="shared" si="12"/>
        <v>1.6267499999999976E-2</v>
      </c>
      <c r="L167" s="29">
        <f t="shared" si="9"/>
        <v>695238.98795030464</v>
      </c>
      <c r="N167" s="12" t="s">
        <v>56</v>
      </c>
      <c r="O167" s="3" t="s">
        <v>71</v>
      </c>
      <c r="P167" s="3">
        <f t="shared" si="11"/>
        <v>1026</v>
      </c>
      <c r="Q167" s="3" t="s">
        <v>71</v>
      </c>
      <c r="R167" s="3" t="s">
        <v>96</v>
      </c>
      <c r="S167" s="3" t="s">
        <v>71</v>
      </c>
      <c r="T167" s="4">
        <f t="shared" si="10"/>
        <v>695238.98795030464</v>
      </c>
    </row>
    <row r="168" spans="7:20" x14ac:dyDescent="0.3">
      <c r="G168" s="26">
        <v>1027</v>
      </c>
      <c r="H168" s="26">
        <v>-16.100000000000001</v>
      </c>
      <c r="I168" s="26">
        <v>18.376249999999999</v>
      </c>
      <c r="J168" s="29">
        <v>36</v>
      </c>
      <c r="K168" s="29">
        <f t="shared" si="12"/>
        <v>1.6267499999999976E-2</v>
      </c>
      <c r="L168" s="29">
        <f t="shared" si="9"/>
        <v>695238.98795030464</v>
      </c>
      <c r="N168" s="12" t="s">
        <v>56</v>
      </c>
      <c r="O168" s="3" t="s">
        <v>71</v>
      </c>
      <c r="P168" s="3">
        <f>$G168</f>
        <v>1027</v>
      </c>
      <c r="Q168" s="3" t="s">
        <v>71</v>
      </c>
      <c r="R168" s="3" t="s">
        <v>96</v>
      </c>
      <c r="S168" s="3" t="s">
        <v>71</v>
      </c>
      <c r="T168" s="4">
        <f t="shared" si="10"/>
        <v>695238.98795030464</v>
      </c>
    </row>
    <row r="169" spans="7:20" x14ac:dyDescent="0.3">
      <c r="G169" s="26">
        <v>1028</v>
      </c>
      <c r="H169" s="26">
        <v>-16.100000000000001</v>
      </c>
      <c r="I169" s="26">
        <v>18.828125</v>
      </c>
      <c r="J169" s="29">
        <v>36</v>
      </c>
      <c r="K169" s="29">
        <f t="shared" si="12"/>
        <v>1.6267500000000042E-2</v>
      </c>
      <c r="L169" s="29">
        <f t="shared" si="9"/>
        <v>695238.98795030743</v>
      </c>
      <c r="N169" s="12" t="s">
        <v>56</v>
      </c>
      <c r="O169" s="3" t="s">
        <v>71</v>
      </c>
      <c r="P169" s="3">
        <f t="shared" si="11"/>
        <v>1028</v>
      </c>
      <c r="Q169" s="3" t="s">
        <v>71</v>
      </c>
      <c r="R169" s="3" t="s">
        <v>96</v>
      </c>
      <c r="S169" s="3" t="s">
        <v>71</v>
      </c>
      <c r="T169" s="4">
        <f t="shared" si="10"/>
        <v>695238.98795030743</v>
      </c>
    </row>
    <row r="170" spans="7:20" x14ac:dyDescent="0.3">
      <c r="G170" s="26">
        <v>1013</v>
      </c>
      <c r="H170" s="26">
        <v>-16.100000000000001</v>
      </c>
      <c r="I170" s="26">
        <v>19.28</v>
      </c>
      <c r="J170" s="29">
        <v>36</v>
      </c>
      <c r="K170" s="29">
        <f t="shared" si="12"/>
        <v>1.6278750000000029E-2</v>
      </c>
      <c r="L170" s="29">
        <f t="shared" si="9"/>
        <v>695719.78946341213</v>
      </c>
      <c r="N170" s="12" t="s">
        <v>56</v>
      </c>
      <c r="O170" s="3" t="s">
        <v>71</v>
      </c>
      <c r="P170" s="3">
        <f t="shared" si="11"/>
        <v>1013</v>
      </c>
      <c r="Q170" s="3" t="s">
        <v>71</v>
      </c>
      <c r="R170" s="3" t="s">
        <v>96</v>
      </c>
      <c r="S170" s="3" t="s">
        <v>71</v>
      </c>
      <c r="T170" s="4">
        <f t="shared" si="10"/>
        <v>695719.78946341213</v>
      </c>
    </row>
    <row r="171" spans="7:20" x14ac:dyDescent="0.3">
      <c r="G171" s="26">
        <v>1150</v>
      </c>
      <c r="H171" s="26">
        <v>-16.100000000000001</v>
      </c>
      <c r="I171" s="26">
        <v>19.732500000000002</v>
      </c>
      <c r="J171" s="29">
        <v>36</v>
      </c>
      <c r="K171" s="29">
        <f t="shared" si="12"/>
        <v>1.6289999999999957E-2</v>
      </c>
      <c r="L171" s="29">
        <f t="shared" si="9"/>
        <v>696200.59097651439</v>
      </c>
      <c r="N171" s="12" t="s">
        <v>56</v>
      </c>
      <c r="O171" s="3" t="s">
        <v>71</v>
      </c>
      <c r="P171" s="3">
        <f t="shared" si="11"/>
        <v>1150</v>
      </c>
      <c r="Q171" s="3" t="s">
        <v>71</v>
      </c>
      <c r="R171" s="3" t="s">
        <v>96</v>
      </c>
      <c r="S171" s="3" t="s">
        <v>71</v>
      </c>
      <c r="T171" s="4">
        <f t="shared" si="10"/>
        <v>696200.59097651439</v>
      </c>
    </row>
    <row r="172" spans="7:20" x14ac:dyDescent="0.3">
      <c r="G172" s="26">
        <v>1151</v>
      </c>
      <c r="H172" s="26">
        <v>-16.100000000000001</v>
      </c>
      <c r="I172" s="26">
        <v>20.184999999999999</v>
      </c>
      <c r="J172" s="29">
        <v>36</v>
      </c>
      <c r="K172" s="29">
        <f t="shared" si="12"/>
        <v>1.6289999999999957E-2</v>
      </c>
      <c r="L172" s="29">
        <f t="shared" si="9"/>
        <v>696200.59097651439</v>
      </c>
      <c r="N172" s="12" t="s">
        <v>56</v>
      </c>
      <c r="O172" s="3" t="s">
        <v>71</v>
      </c>
      <c r="P172" s="3">
        <f>$G172</f>
        <v>1151</v>
      </c>
      <c r="Q172" s="3" t="s">
        <v>71</v>
      </c>
      <c r="R172" s="3" t="s">
        <v>96</v>
      </c>
      <c r="S172" s="3" t="s">
        <v>71</v>
      </c>
      <c r="T172" s="4">
        <f t="shared" si="10"/>
        <v>696200.59097651439</v>
      </c>
    </row>
    <row r="173" spans="7:20" x14ac:dyDescent="0.3">
      <c r="G173" s="26">
        <v>1152</v>
      </c>
      <c r="H173" s="26">
        <v>-16.100000000000001</v>
      </c>
      <c r="I173" s="26">
        <v>20.637499999999999</v>
      </c>
      <c r="J173" s="29">
        <v>36</v>
      </c>
      <c r="K173" s="29">
        <f t="shared" si="12"/>
        <v>1.629000000000002E-2</v>
      </c>
      <c r="L173" s="29">
        <f t="shared" si="9"/>
        <v>696200.59097651707</v>
      </c>
      <c r="N173" s="12" t="s">
        <v>56</v>
      </c>
      <c r="O173" s="3" t="s">
        <v>71</v>
      </c>
      <c r="P173" s="3">
        <f t="shared" si="11"/>
        <v>1152</v>
      </c>
      <c r="Q173" s="3" t="s">
        <v>71</v>
      </c>
      <c r="R173" s="3" t="s">
        <v>96</v>
      </c>
      <c r="S173" s="3" t="s">
        <v>71</v>
      </c>
      <c r="T173" s="4">
        <f t="shared" si="10"/>
        <v>696200.59097651707</v>
      </c>
    </row>
    <row r="174" spans="7:20" x14ac:dyDescent="0.3">
      <c r="G174" s="26">
        <v>1153</v>
      </c>
      <c r="H174" s="26">
        <v>-16.100000000000001</v>
      </c>
      <c r="I174" s="26">
        <v>21.09</v>
      </c>
      <c r="J174" s="29">
        <v>36</v>
      </c>
      <c r="K174" s="29">
        <f t="shared" si="12"/>
        <v>1.629000000000002E-2</v>
      </c>
      <c r="L174" s="29">
        <f t="shared" si="9"/>
        <v>696200.59097651707</v>
      </c>
      <c r="N174" s="12" t="s">
        <v>56</v>
      </c>
      <c r="O174" s="3" t="s">
        <v>71</v>
      </c>
      <c r="P174" s="3">
        <f t="shared" si="11"/>
        <v>1153</v>
      </c>
      <c r="Q174" s="3" t="s">
        <v>71</v>
      </c>
      <c r="R174" s="3" t="s">
        <v>96</v>
      </c>
      <c r="S174" s="3" t="s">
        <v>71</v>
      </c>
      <c r="T174" s="4">
        <f t="shared" si="10"/>
        <v>696200.59097651707</v>
      </c>
    </row>
    <row r="175" spans="7:20" x14ac:dyDescent="0.3">
      <c r="G175" s="26">
        <v>1154</v>
      </c>
      <c r="H175" s="26">
        <v>-16.100000000000001</v>
      </c>
      <c r="I175" s="26">
        <v>21.5425</v>
      </c>
      <c r="J175" s="29">
        <v>36</v>
      </c>
      <c r="K175" s="29">
        <f t="shared" si="12"/>
        <v>1.629000000000002E-2</v>
      </c>
      <c r="L175" s="29">
        <f t="shared" si="9"/>
        <v>696200.59097651707</v>
      </c>
      <c r="N175" s="12" t="s">
        <v>56</v>
      </c>
      <c r="O175" s="3" t="s">
        <v>71</v>
      </c>
      <c r="P175" s="3">
        <f t="shared" si="11"/>
        <v>1154</v>
      </c>
      <c r="Q175" s="3" t="s">
        <v>71</v>
      </c>
      <c r="R175" s="3" t="s">
        <v>96</v>
      </c>
      <c r="S175" s="3" t="s">
        <v>71</v>
      </c>
      <c r="T175" s="4">
        <f t="shared" si="10"/>
        <v>696200.59097651707</v>
      </c>
    </row>
    <row r="176" spans="7:20" x14ac:dyDescent="0.3">
      <c r="G176" s="26">
        <v>1155</v>
      </c>
      <c r="H176" s="26">
        <v>-16.100000000000001</v>
      </c>
      <c r="I176" s="26">
        <v>21.995000000000001</v>
      </c>
      <c r="J176" s="29">
        <v>36</v>
      </c>
      <c r="K176" s="29">
        <f t="shared" si="12"/>
        <v>1.629000000000002E-2</v>
      </c>
      <c r="L176" s="29">
        <f t="shared" si="9"/>
        <v>696200.59097651707</v>
      </c>
      <c r="N176" s="12" t="s">
        <v>56</v>
      </c>
      <c r="O176" s="3" t="s">
        <v>71</v>
      </c>
      <c r="P176" s="3">
        <f>$G176</f>
        <v>1155</v>
      </c>
      <c r="Q176" s="3" t="s">
        <v>71</v>
      </c>
      <c r="R176" s="3" t="s">
        <v>96</v>
      </c>
      <c r="S176" s="3" t="s">
        <v>71</v>
      </c>
      <c r="T176" s="4">
        <f t="shared" si="10"/>
        <v>696200.59097651707</v>
      </c>
    </row>
    <row r="177" spans="7:20" x14ac:dyDescent="0.3">
      <c r="G177" s="26">
        <v>1156</v>
      </c>
      <c r="H177" s="26">
        <v>-16.100000000000001</v>
      </c>
      <c r="I177" s="26">
        <v>22.447500000000002</v>
      </c>
      <c r="J177" s="29">
        <v>36</v>
      </c>
      <c r="K177" s="29">
        <f t="shared" si="12"/>
        <v>1.6289999999999957E-2</v>
      </c>
      <c r="L177" s="29">
        <f t="shared" si="9"/>
        <v>696200.59097651439</v>
      </c>
      <c r="N177" s="12" t="s">
        <v>56</v>
      </c>
      <c r="O177" s="3" t="s">
        <v>71</v>
      </c>
      <c r="P177" s="3">
        <f t="shared" si="11"/>
        <v>1156</v>
      </c>
      <c r="Q177" s="3" t="s">
        <v>71</v>
      </c>
      <c r="R177" s="3" t="s">
        <v>96</v>
      </c>
      <c r="S177" s="3" t="s">
        <v>71</v>
      </c>
      <c r="T177" s="4">
        <f t="shared" si="10"/>
        <v>696200.59097651439</v>
      </c>
    </row>
    <row r="178" spans="7:20" x14ac:dyDescent="0.3">
      <c r="G178" s="26">
        <v>1149</v>
      </c>
      <c r="H178" s="26">
        <v>-16.100000000000001</v>
      </c>
      <c r="I178" s="26">
        <v>22.9</v>
      </c>
      <c r="J178" s="29">
        <v>36</v>
      </c>
      <c r="K178" s="29">
        <f t="shared" si="12"/>
        <v>1.354499999999996E-2</v>
      </c>
      <c r="L178" s="29">
        <f t="shared" si="9"/>
        <v>578885.02177881426</v>
      </c>
      <c r="N178" s="12" t="s">
        <v>56</v>
      </c>
      <c r="O178" s="3" t="s">
        <v>71</v>
      </c>
      <c r="P178" s="3">
        <f t="shared" si="11"/>
        <v>1149</v>
      </c>
      <c r="Q178" s="3" t="s">
        <v>71</v>
      </c>
      <c r="R178" s="3" t="s">
        <v>96</v>
      </c>
      <c r="S178" s="3" t="s">
        <v>71</v>
      </c>
      <c r="T178" s="4">
        <f t="shared" si="10"/>
        <v>578885.02177881426</v>
      </c>
    </row>
    <row r="179" spans="7:20" x14ac:dyDescent="0.3">
      <c r="G179" s="26">
        <v>1218</v>
      </c>
      <c r="H179" s="26">
        <v>-16.100000000000001</v>
      </c>
      <c r="I179" s="26">
        <v>23.2</v>
      </c>
      <c r="J179" s="29">
        <v>36</v>
      </c>
      <c r="K179" s="29">
        <f t="shared" si="12"/>
        <v>1.0800000000000027E-2</v>
      </c>
      <c r="L179" s="29">
        <f t="shared" si="9"/>
        <v>461569.45258111687</v>
      </c>
      <c r="N179" s="12" t="s">
        <v>56</v>
      </c>
      <c r="O179" s="3" t="s">
        <v>71</v>
      </c>
      <c r="P179" s="3">
        <f t="shared" si="11"/>
        <v>1218</v>
      </c>
      <c r="Q179" s="3" t="s">
        <v>71</v>
      </c>
      <c r="R179" s="3" t="s">
        <v>96</v>
      </c>
      <c r="S179" s="3" t="s">
        <v>71</v>
      </c>
      <c r="T179" s="4">
        <f t="shared" si="10"/>
        <v>461569.45258111687</v>
      </c>
    </row>
    <row r="180" spans="7:20" x14ac:dyDescent="0.3">
      <c r="G180" s="26">
        <v>1219</v>
      </c>
      <c r="H180" s="26">
        <v>-16.100000000000001</v>
      </c>
      <c r="I180" s="26">
        <v>23.5</v>
      </c>
      <c r="J180" s="29">
        <v>36</v>
      </c>
      <c r="K180" s="29">
        <f t="shared" si="12"/>
        <v>1.0800000000000027E-2</v>
      </c>
      <c r="L180" s="29">
        <f t="shared" si="9"/>
        <v>461569.45258111687</v>
      </c>
      <c r="N180" s="12" t="s">
        <v>56</v>
      </c>
      <c r="O180" s="3" t="s">
        <v>71</v>
      </c>
      <c r="P180" s="3">
        <f>$G180</f>
        <v>1219</v>
      </c>
      <c r="Q180" s="3" t="s">
        <v>71</v>
      </c>
      <c r="R180" s="3" t="s">
        <v>96</v>
      </c>
      <c r="S180" s="3" t="s">
        <v>71</v>
      </c>
      <c r="T180" s="4">
        <f t="shared" si="10"/>
        <v>461569.45258111687</v>
      </c>
    </row>
    <row r="181" spans="7:20" x14ac:dyDescent="0.3">
      <c r="G181" s="26">
        <v>1220</v>
      </c>
      <c r="H181" s="26">
        <v>-16.100000000000001</v>
      </c>
      <c r="I181" s="26">
        <v>23.8</v>
      </c>
      <c r="J181" s="29">
        <v>36</v>
      </c>
      <c r="K181" s="29">
        <f t="shared" si="12"/>
        <v>1.0800000000000027E-2</v>
      </c>
      <c r="L181" s="29">
        <f t="shared" si="9"/>
        <v>461569.45258111687</v>
      </c>
      <c r="N181" s="12" t="s">
        <v>56</v>
      </c>
      <c r="O181" s="3" t="s">
        <v>71</v>
      </c>
      <c r="P181" s="3">
        <f t="shared" si="11"/>
        <v>1220</v>
      </c>
      <c r="Q181" s="3" t="s">
        <v>71</v>
      </c>
      <c r="R181" s="3" t="s">
        <v>96</v>
      </c>
      <c r="S181" s="3" t="s">
        <v>71</v>
      </c>
      <c r="T181" s="4">
        <f t="shared" si="10"/>
        <v>461569.45258111687</v>
      </c>
    </row>
    <row r="182" spans="7:20" x14ac:dyDescent="0.3">
      <c r="G182" s="26">
        <v>1217</v>
      </c>
      <c r="H182" s="26">
        <v>-16.100000000000001</v>
      </c>
      <c r="I182" s="26">
        <v>24.1</v>
      </c>
      <c r="J182" s="29">
        <v>36</v>
      </c>
      <c r="K182" s="29">
        <f t="shared" si="12"/>
        <v>0</v>
      </c>
      <c r="L182" s="29">
        <f t="shared" si="9"/>
        <v>0</v>
      </c>
      <c r="N182" s="12" t="s">
        <v>56</v>
      </c>
      <c r="O182" s="3" t="s">
        <v>71</v>
      </c>
      <c r="P182" s="3">
        <f t="shared" si="11"/>
        <v>1217</v>
      </c>
      <c r="Q182" s="3" t="s">
        <v>71</v>
      </c>
      <c r="R182" s="3" t="s">
        <v>96</v>
      </c>
      <c r="S182" s="3" t="s">
        <v>71</v>
      </c>
      <c r="T182" s="4">
        <f t="shared" si="10"/>
        <v>0</v>
      </c>
    </row>
    <row r="183" spans="7:20" x14ac:dyDescent="0.3">
      <c r="G183" s="26">
        <v>4723</v>
      </c>
      <c r="H183" s="26">
        <v>16.100000000000001</v>
      </c>
      <c r="I183" s="26">
        <v>0</v>
      </c>
      <c r="J183" s="29">
        <v>36</v>
      </c>
      <c r="K183" s="29">
        <f t="shared" si="12"/>
        <v>0</v>
      </c>
      <c r="L183" s="29">
        <f t="shared" si="9"/>
        <v>0</v>
      </c>
      <c r="N183" s="12" t="s">
        <v>56</v>
      </c>
      <c r="O183" s="3" t="s">
        <v>71</v>
      </c>
      <c r="P183" s="3">
        <f t="shared" si="11"/>
        <v>4723</v>
      </c>
      <c r="Q183" s="3" t="s">
        <v>71</v>
      </c>
      <c r="R183" s="3" t="s">
        <v>96</v>
      </c>
      <c r="S183" s="3" t="s">
        <v>71</v>
      </c>
      <c r="T183" s="4">
        <f t="shared" si="10"/>
        <v>0</v>
      </c>
    </row>
    <row r="184" spans="7:20" x14ac:dyDescent="0.3">
      <c r="G184" s="26">
        <v>4749</v>
      </c>
      <c r="H184" s="26">
        <v>16.100000000000001</v>
      </c>
      <c r="I184" s="26">
        <v>0.433333333333</v>
      </c>
      <c r="J184" s="29">
        <v>36</v>
      </c>
      <c r="K184" s="29">
        <f t="shared" si="12"/>
        <v>1.5600000000006E-2</v>
      </c>
      <c r="L184" s="29">
        <f t="shared" si="9"/>
        <v>666711.43150631245</v>
      </c>
      <c r="N184" s="12" t="s">
        <v>56</v>
      </c>
      <c r="O184" s="3" t="s">
        <v>71</v>
      </c>
      <c r="P184" s="3">
        <f>$G184</f>
        <v>4749</v>
      </c>
      <c r="Q184" s="3" t="s">
        <v>71</v>
      </c>
      <c r="R184" s="3" t="s">
        <v>96</v>
      </c>
      <c r="S184" s="3" t="s">
        <v>71</v>
      </c>
      <c r="T184" s="4">
        <f t="shared" si="10"/>
        <v>666711.43150631245</v>
      </c>
    </row>
    <row r="185" spans="7:20" x14ac:dyDescent="0.3">
      <c r="G185" s="26">
        <v>4750</v>
      </c>
      <c r="H185" s="26">
        <v>16.100000000000001</v>
      </c>
      <c r="I185" s="26">
        <v>0.86666666666699999</v>
      </c>
      <c r="J185" s="29">
        <v>36</v>
      </c>
      <c r="K185" s="29">
        <f t="shared" si="12"/>
        <v>1.5600000000006E-2</v>
      </c>
      <c r="L185" s="29">
        <f t="shared" si="9"/>
        <v>666711.43150631245</v>
      </c>
      <c r="N185" s="12" t="s">
        <v>56</v>
      </c>
      <c r="O185" s="3" t="s">
        <v>71</v>
      </c>
      <c r="P185" s="3">
        <f t="shared" si="11"/>
        <v>4750</v>
      </c>
      <c r="Q185" s="3" t="s">
        <v>71</v>
      </c>
      <c r="R185" s="3" t="s">
        <v>96</v>
      </c>
      <c r="S185" s="3" t="s">
        <v>71</v>
      </c>
      <c r="T185" s="4">
        <f t="shared" si="10"/>
        <v>666711.43150631245</v>
      </c>
    </row>
    <row r="186" spans="7:20" x14ac:dyDescent="0.3">
      <c r="G186" s="26">
        <v>4751</v>
      </c>
      <c r="H186" s="26">
        <v>16.100000000000001</v>
      </c>
      <c r="I186" s="26">
        <v>1.3</v>
      </c>
      <c r="J186" s="29">
        <v>36</v>
      </c>
      <c r="K186" s="29">
        <f t="shared" si="12"/>
        <v>1.5599999999934002E-2</v>
      </c>
      <c r="L186" s="29">
        <f t="shared" si="9"/>
        <v>666711.43150323548</v>
      </c>
      <c r="N186" s="12" t="s">
        <v>56</v>
      </c>
      <c r="O186" s="3" t="s">
        <v>71</v>
      </c>
      <c r="P186" s="3">
        <f t="shared" si="11"/>
        <v>4751</v>
      </c>
      <c r="Q186" s="3" t="s">
        <v>71</v>
      </c>
      <c r="R186" s="3" t="s">
        <v>96</v>
      </c>
      <c r="S186" s="3" t="s">
        <v>71</v>
      </c>
      <c r="T186" s="4">
        <f t="shared" si="10"/>
        <v>666711.43150323548</v>
      </c>
    </row>
    <row r="187" spans="7:20" x14ac:dyDescent="0.3">
      <c r="G187" s="26">
        <v>4752</v>
      </c>
      <c r="H187" s="26">
        <v>16.100000000000001</v>
      </c>
      <c r="I187" s="26">
        <v>1.7333333333300001</v>
      </c>
      <c r="J187" s="29">
        <v>36</v>
      </c>
      <c r="K187" s="29">
        <f t="shared" si="12"/>
        <v>1.5600000000059996E-2</v>
      </c>
      <c r="L187" s="29">
        <f t="shared" si="9"/>
        <v>666711.43150862027</v>
      </c>
      <c r="N187" s="12" t="s">
        <v>56</v>
      </c>
      <c r="O187" s="3" t="s">
        <v>71</v>
      </c>
      <c r="P187" s="3">
        <f t="shared" si="11"/>
        <v>4752</v>
      </c>
      <c r="Q187" s="3" t="s">
        <v>71</v>
      </c>
      <c r="R187" s="3" t="s">
        <v>96</v>
      </c>
      <c r="S187" s="3" t="s">
        <v>71</v>
      </c>
      <c r="T187" s="4">
        <f t="shared" si="10"/>
        <v>666711.43150862027</v>
      </c>
    </row>
    <row r="188" spans="7:20" x14ac:dyDescent="0.3">
      <c r="G188" s="26">
        <v>4753</v>
      </c>
      <c r="H188" s="26">
        <v>16.100000000000001</v>
      </c>
      <c r="I188" s="26">
        <v>2.1666666666699999</v>
      </c>
      <c r="J188" s="29">
        <v>36</v>
      </c>
      <c r="K188" s="29">
        <f t="shared" si="12"/>
        <v>1.560000000006E-2</v>
      </c>
      <c r="L188" s="29">
        <f t="shared" si="9"/>
        <v>666711.43150862039</v>
      </c>
      <c r="N188" s="12" t="s">
        <v>56</v>
      </c>
      <c r="O188" s="3" t="s">
        <v>71</v>
      </c>
      <c r="P188" s="3">
        <f>$G188</f>
        <v>4753</v>
      </c>
      <c r="Q188" s="3" t="s">
        <v>71</v>
      </c>
      <c r="R188" s="3" t="s">
        <v>96</v>
      </c>
      <c r="S188" s="3" t="s">
        <v>71</v>
      </c>
      <c r="T188" s="4">
        <f t="shared" si="10"/>
        <v>666711.43150862039</v>
      </c>
    </row>
    <row r="189" spans="7:20" x14ac:dyDescent="0.3">
      <c r="G189" s="26">
        <v>4739</v>
      </c>
      <c r="H189" s="26">
        <v>16.100000000000001</v>
      </c>
      <c r="I189" s="26">
        <v>2.6</v>
      </c>
      <c r="J189" s="29">
        <v>36</v>
      </c>
      <c r="K189" s="29">
        <f t="shared" si="12"/>
        <v>1.6304999999939999E-2</v>
      </c>
      <c r="L189" s="29">
        <f t="shared" si="9"/>
        <v>696841.65965809242</v>
      </c>
      <c r="N189" s="12" t="s">
        <v>56</v>
      </c>
      <c r="O189" s="3" t="s">
        <v>71</v>
      </c>
      <c r="P189" s="3">
        <f t="shared" si="11"/>
        <v>4739</v>
      </c>
      <c r="Q189" s="3" t="s">
        <v>71</v>
      </c>
      <c r="R189" s="3" t="s">
        <v>96</v>
      </c>
      <c r="S189" s="3" t="s">
        <v>71</v>
      </c>
      <c r="T189" s="4">
        <f t="shared" si="10"/>
        <v>696841.65965809242</v>
      </c>
    </row>
    <row r="190" spans="7:20" x14ac:dyDescent="0.3">
      <c r="G190" s="26">
        <v>5284</v>
      </c>
      <c r="H190" s="26">
        <v>16.100000000000001</v>
      </c>
      <c r="I190" s="26">
        <v>3.0724999999999998</v>
      </c>
      <c r="J190" s="29">
        <v>36</v>
      </c>
      <c r="K190" s="29">
        <f t="shared" si="12"/>
        <v>1.7009999999999997E-2</v>
      </c>
      <c r="L190" s="29">
        <f t="shared" si="9"/>
        <v>726971.88781525719</v>
      </c>
      <c r="N190" s="12" t="s">
        <v>56</v>
      </c>
      <c r="O190" s="3" t="s">
        <v>71</v>
      </c>
      <c r="P190" s="3">
        <f t="shared" si="11"/>
        <v>5284</v>
      </c>
      <c r="Q190" s="3" t="s">
        <v>71</v>
      </c>
      <c r="R190" s="3" t="s">
        <v>96</v>
      </c>
      <c r="S190" s="3" t="s">
        <v>71</v>
      </c>
      <c r="T190" s="4">
        <f t="shared" si="10"/>
        <v>726971.88781525719</v>
      </c>
    </row>
    <row r="191" spans="7:20" x14ac:dyDescent="0.3">
      <c r="G191" s="26">
        <v>5285</v>
      </c>
      <c r="H191" s="26">
        <v>16.100000000000001</v>
      </c>
      <c r="I191" s="26">
        <v>3.5449999999999999</v>
      </c>
      <c r="J191" s="29">
        <v>36</v>
      </c>
      <c r="K191" s="29">
        <f t="shared" si="12"/>
        <v>1.7010000000000004E-2</v>
      </c>
      <c r="L191" s="29">
        <f t="shared" si="9"/>
        <v>726971.88781525753</v>
      </c>
      <c r="N191" s="12" t="s">
        <v>56</v>
      </c>
      <c r="O191" s="3" t="s">
        <v>71</v>
      </c>
      <c r="P191" s="3">
        <f t="shared" si="11"/>
        <v>5285</v>
      </c>
      <c r="Q191" s="3" t="s">
        <v>71</v>
      </c>
      <c r="R191" s="3" t="s">
        <v>96</v>
      </c>
      <c r="S191" s="3" t="s">
        <v>71</v>
      </c>
      <c r="T191" s="4">
        <f t="shared" si="10"/>
        <v>726971.88781525753</v>
      </c>
    </row>
    <row r="192" spans="7:20" x14ac:dyDescent="0.3">
      <c r="G192" s="26">
        <v>5286</v>
      </c>
      <c r="H192" s="26">
        <v>16.100000000000001</v>
      </c>
      <c r="I192" s="26">
        <v>4.0175000000000001</v>
      </c>
      <c r="J192" s="29">
        <v>36</v>
      </c>
      <c r="K192" s="29">
        <f t="shared" si="12"/>
        <v>1.7010000000000004E-2</v>
      </c>
      <c r="L192" s="29">
        <f t="shared" si="9"/>
        <v>726971.88781525753</v>
      </c>
      <c r="N192" s="12" t="s">
        <v>56</v>
      </c>
      <c r="O192" s="3" t="s">
        <v>71</v>
      </c>
      <c r="P192" s="3">
        <f>$G192</f>
        <v>5286</v>
      </c>
      <c r="Q192" s="3" t="s">
        <v>71</v>
      </c>
      <c r="R192" s="3" t="s">
        <v>96</v>
      </c>
      <c r="S192" s="3" t="s">
        <v>71</v>
      </c>
      <c r="T192" s="4">
        <f t="shared" si="10"/>
        <v>726971.88781525753</v>
      </c>
    </row>
    <row r="193" spans="7:20" x14ac:dyDescent="0.3">
      <c r="G193" s="26">
        <v>5287</v>
      </c>
      <c r="H193" s="26">
        <v>16.100000000000001</v>
      </c>
      <c r="I193" s="26">
        <v>4.49</v>
      </c>
      <c r="J193" s="29">
        <v>36</v>
      </c>
      <c r="K193" s="29">
        <f t="shared" si="12"/>
        <v>1.7010000000000004E-2</v>
      </c>
      <c r="L193" s="29">
        <f t="shared" si="9"/>
        <v>726971.88781525753</v>
      </c>
      <c r="N193" s="12" t="s">
        <v>56</v>
      </c>
      <c r="O193" s="3" t="s">
        <v>71</v>
      </c>
      <c r="P193" s="3">
        <f t="shared" si="11"/>
        <v>5287</v>
      </c>
      <c r="Q193" s="3" t="s">
        <v>71</v>
      </c>
      <c r="R193" s="3" t="s">
        <v>96</v>
      </c>
      <c r="S193" s="3" t="s">
        <v>71</v>
      </c>
      <c r="T193" s="4">
        <f t="shared" si="10"/>
        <v>726971.88781525753</v>
      </c>
    </row>
    <row r="194" spans="7:20" x14ac:dyDescent="0.3">
      <c r="G194" s="26">
        <v>5288</v>
      </c>
      <c r="H194" s="26">
        <v>16.100000000000001</v>
      </c>
      <c r="I194" s="26">
        <v>4.9625000000000004</v>
      </c>
      <c r="J194" s="29">
        <v>36</v>
      </c>
      <c r="K194" s="29">
        <f t="shared" si="12"/>
        <v>1.700999999999999E-2</v>
      </c>
      <c r="L194" s="29">
        <f t="shared" si="9"/>
        <v>726971.88781525695</v>
      </c>
      <c r="N194" s="12" t="s">
        <v>56</v>
      </c>
      <c r="O194" s="3" t="s">
        <v>71</v>
      </c>
      <c r="P194" s="3">
        <f t="shared" si="11"/>
        <v>5288</v>
      </c>
      <c r="Q194" s="3" t="s">
        <v>71</v>
      </c>
      <c r="R194" s="3" t="s">
        <v>96</v>
      </c>
      <c r="S194" s="3" t="s">
        <v>71</v>
      </c>
      <c r="T194" s="4">
        <f t="shared" si="10"/>
        <v>726971.88781525695</v>
      </c>
    </row>
    <row r="195" spans="7:20" x14ac:dyDescent="0.3">
      <c r="G195" s="26">
        <v>5289</v>
      </c>
      <c r="H195" s="26">
        <v>16.100000000000001</v>
      </c>
      <c r="I195" s="26">
        <v>5.4349999999999996</v>
      </c>
      <c r="J195" s="29">
        <v>36</v>
      </c>
      <c r="K195" s="29">
        <f t="shared" si="12"/>
        <v>1.700999999999999E-2</v>
      </c>
      <c r="L195" s="29">
        <f t="shared" ref="L195:L258" si="13">$C$22*10^3/$C$12*$K195</f>
        <v>726971.88781525695</v>
      </c>
      <c r="N195" s="12" t="s">
        <v>56</v>
      </c>
      <c r="O195" s="3" t="s">
        <v>71</v>
      </c>
      <c r="P195" s="3">
        <f t="shared" si="11"/>
        <v>5289</v>
      </c>
      <c r="Q195" s="3" t="s">
        <v>71</v>
      </c>
      <c r="R195" s="3" t="s">
        <v>96</v>
      </c>
      <c r="S195" s="3" t="s">
        <v>71</v>
      </c>
      <c r="T195" s="4">
        <f t="shared" ref="T195:T258" si="14">$L195</f>
        <v>726971.88781525695</v>
      </c>
    </row>
    <row r="196" spans="7:20" x14ac:dyDescent="0.3">
      <c r="G196" s="26">
        <v>5290</v>
      </c>
      <c r="H196" s="26">
        <v>16.100000000000001</v>
      </c>
      <c r="I196" s="26">
        <v>5.9074999999999998</v>
      </c>
      <c r="J196" s="29">
        <v>36</v>
      </c>
      <c r="K196" s="29">
        <f t="shared" si="12"/>
        <v>1.7010000000000004E-2</v>
      </c>
      <c r="L196" s="29">
        <f t="shared" si="13"/>
        <v>726971.88781525753</v>
      </c>
      <c r="N196" s="12" t="s">
        <v>56</v>
      </c>
      <c r="O196" s="3" t="s">
        <v>71</v>
      </c>
      <c r="P196" s="3">
        <f>$G196</f>
        <v>5290</v>
      </c>
      <c r="Q196" s="3" t="s">
        <v>71</v>
      </c>
      <c r="R196" s="3" t="s">
        <v>96</v>
      </c>
      <c r="S196" s="3" t="s">
        <v>71</v>
      </c>
      <c r="T196" s="4">
        <f t="shared" si="14"/>
        <v>726971.88781525753</v>
      </c>
    </row>
    <row r="197" spans="7:20" x14ac:dyDescent="0.3">
      <c r="G197" s="26">
        <v>5291</v>
      </c>
      <c r="H197" s="26">
        <v>16.100000000000001</v>
      </c>
      <c r="I197" s="26">
        <v>6.38</v>
      </c>
      <c r="J197" s="29">
        <v>36</v>
      </c>
      <c r="K197" s="29">
        <f t="shared" si="12"/>
        <v>1.7010000000000004E-2</v>
      </c>
      <c r="L197" s="29">
        <f t="shared" si="13"/>
        <v>726971.88781525753</v>
      </c>
      <c r="N197" s="12" t="s">
        <v>56</v>
      </c>
      <c r="O197" s="3" t="s">
        <v>71</v>
      </c>
      <c r="P197" s="3">
        <f t="shared" ref="P197:P260" si="15">$G197</f>
        <v>5291</v>
      </c>
      <c r="Q197" s="3" t="s">
        <v>71</v>
      </c>
      <c r="R197" s="3" t="s">
        <v>96</v>
      </c>
      <c r="S197" s="3" t="s">
        <v>71</v>
      </c>
      <c r="T197" s="4">
        <f t="shared" si="14"/>
        <v>726971.88781525753</v>
      </c>
    </row>
    <row r="198" spans="7:20" x14ac:dyDescent="0.3">
      <c r="G198" s="26">
        <v>5292</v>
      </c>
      <c r="H198" s="26">
        <v>16.100000000000001</v>
      </c>
      <c r="I198" s="26">
        <v>6.8525</v>
      </c>
      <c r="J198" s="29">
        <v>36</v>
      </c>
      <c r="K198" s="29">
        <f t="shared" si="12"/>
        <v>1.7010000000000004E-2</v>
      </c>
      <c r="L198" s="29">
        <f t="shared" si="13"/>
        <v>726971.88781525753</v>
      </c>
      <c r="N198" s="12" t="s">
        <v>56</v>
      </c>
      <c r="O198" s="3" t="s">
        <v>71</v>
      </c>
      <c r="P198" s="3">
        <f t="shared" si="15"/>
        <v>5292</v>
      </c>
      <c r="Q198" s="3" t="s">
        <v>71</v>
      </c>
      <c r="R198" s="3" t="s">
        <v>96</v>
      </c>
      <c r="S198" s="3" t="s">
        <v>71</v>
      </c>
      <c r="T198" s="4">
        <f t="shared" si="14"/>
        <v>726971.88781525753</v>
      </c>
    </row>
    <row r="199" spans="7:20" x14ac:dyDescent="0.3">
      <c r="G199" s="26">
        <v>5293</v>
      </c>
      <c r="H199" s="26">
        <v>16.100000000000001</v>
      </c>
      <c r="I199" s="26">
        <v>7.3250000000000002</v>
      </c>
      <c r="J199" s="29">
        <v>36</v>
      </c>
      <c r="K199" s="29">
        <f t="shared" si="12"/>
        <v>1.7010000000000004E-2</v>
      </c>
      <c r="L199" s="29">
        <f t="shared" si="13"/>
        <v>726971.88781525753</v>
      </c>
      <c r="N199" s="12" t="s">
        <v>56</v>
      </c>
      <c r="O199" s="3" t="s">
        <v>71</v>
      </c>
      <c r="P199" s="3">
        <f t="shared" si="15"/>
        <v>5293</v>
      </c>
      <c r="Q199" s="3" t="s">
        <v>71</v>
      </c>
      <c r="R199" s="3" t="s">
        <v>96</v>
      </c>
      <c r="S199" s="3" t="s">
        <v>71</v>
      </c>
      <c r="T199" s="4">
        <f t="shared" si="14"/>
        <v>726971.88781525753</v>
      </c>
    </row>
    <row r="200" spans="7:20" x14ac:dyDescent="0.3">
      <c r="G200" s="26">
        <v>5294</v>
      </c>
      <c r="H200" s="26">
        <v>16.100000000000001</v>
      </c>
      <c r="I200" s="26">
        <v>7.7975000000000003</v>
      </c>
      <c r="J200" s="29">
        <v>36</v>
      </c>
      <c r="K200" s="29">
        <f t="shared" si="12"/>
        <v>1.700999999999999E-2</v>
      </c>
      <c r="L200" s="29">
        <f t="shared" si="13"/>
        <v>726971.88781525695</v>
      </c>
      <c r="N200" s="12" t="s">
        <v>56</v>
      </c>
      <c r="O200" s="3" t="s">
        <v>71</v>
      </c>
      <c r="P200" s="3">
        <f>$G200</f>
        <v>5294</v>
      </c>
      <c r="Q200" s="3" t="s">
        <v>71</v>
      </c>
      <c r="R200" s="3" t="s">
        <v>96</v>
      </c>
      <c r="S200" s="3" t="s">
        <v>71</v>
      </c>
      <c r="T200" s="4">
        <f t="shared" si="14"/>
        <v>726971.88781525695</v>
      </c>
    </row>
    <row r="201" spans="7:20" x14ac:dyDescent="0.3">
      <c r="G201" s="26">
        <v>5295</v>
      </c>
      <c r="H201" s="26">
        <v>16.100000000000001</v>
      </c>
      <c r="I201" s="26">
        <v>8.27</v>
      </c>
      <c r="J201" s="29">
        <v>36</v>
      </c>
      <c r="K201" s="29">
        <f t="shared" si="12"/>
        <v>1.700999999999999E-2</v>
      </c>
      <c r="L201" s="29">
        <f t="shared" si="13"/>
        <v>726971.88781525695</v>
      </c>
      <c r="N201" s="12" t="s">
        <v>56</v>
      </c>
      <c r="O201" s="3" t="s">
        <v>71</v>
      </c>
      <c r="P201" s="3">
        <f t="shared" si="15"/>
        <v>5295</v>
      </c>
      <c r="Q201" s="3" t="s">
        <v>71</v>
      </c>
      <c r="R201" s="3" t="s">
        <v>96</v>
      </c>
      <c r="S201" s="3" t="s">
        <v>71</v>
      </c>
      <c r="T201" s="4">
        <f t="shared" si="14"/>
        <v>726971.88781525695</v>
      </c>
    </row>
    <row r="202" spans="7:20" x14ac:dyDescent="0.3">
      <c r="G202" s="26">
        <v>5296</v>
      </c>
      <c r="H202" s="26">
        <v>16.100000000000001</v>
      </c>
      <c r="I202" s="26">
        <v>8.7424999999999997</v>
      </c>
      <c r="J202" s="29">
        <v>36</v>
      </c>
      <c r="K202" s="29">
        <f t="shared" si="12"/>
        <v>1.7010000000000004E-2</v>
      </c>
      <c r="L202" s="29">
        <f t="shared" si="13"/>
        <v>726971.88781525753</v>
      </c>
      <c r="N202" s="12" t="s">
        <v>56</v>
      </c>
      <c r="O202" s="3" t="s">
        <v>71</v>
      </c>
      <c r="P202" s="3">
        <f t="shared" si="15"/>
        <v>5296</v>
      </c>
      <c r="Q202" s="3" t="s">
        <v>71</v>
      </c>
      <c r="R202" s="3" t="s">
        <v>96</v>
      </c>
      <c r="S202" s="3" t="s">
        <v>71</v>
      </c>
      <c r="T202" s="4">
        <f t="shared" si="14"/>
        <v>726971.88781525753</v>
      </c>
    </row>
    <row r="203" spans="7:20" x14ac:dyDescent="0.3">
      <c r="G203" s="26">
        <v>5297</v>
      </c>
      <c r="H203" s="26">
        <v>16.100000000000001</v>
      </c>
      <c r="I203" s="26">
        <v>9.2149999999999999</v>
      </c>
      <c r="J203" s="29">
        <v>36</v>
      </c>
      <c r="K203" s="29">
        <f t="shared" si="12"/>
        <v>1.7010000000000004E-2</v>
      </c>
      <c r="L203" s="29">
        <f t="shared" si="13"/>
        <v>726971.88781525753</v>
      </c>
      <c r="N203" s="12" t="s">
        <v>56</v>
      </c>
      <c r="O203" s="3" t="s">
        <v>71</v>
      </c>
      <c r="P203" s="3">
        <f t="shared" si="15"/>
        <v>5297</v>
      </c>
      <c r="Q203" s="3" t="s">
        <v>71</v>
      </c>
      <c r="R203" s="3" t="s">
        <v>96</v>
      </c>
      <c r="S203" s="3" t="s">
        <v>71</v>
      </c>
      <c r="T203" s="4">
        <f t="shared" si="14"/>
        <v>726971.88781525753</v>
      </c>
    </row>
    <row r="204" spans="7:20" x14ac:dyDescent="0.3">
      <c r="G204" s="26">
        <v>5298</v>
      </c>
      <c r="H204" s="26">
        <v>16.100000000000001</v>
      </c>
      <c r="I204" s="26">
        <v>9.6875</v>
      </c>
      <c r="J204" s="29">
        <v>36</v>
      </c>
      <c r="K204" s="29">
        <f t="shared" ref="K204:K267" si="16">IF(AND(I204&gt;I203,I205&gt;I204),(I205-I203)/2*J204*10^-3,0)</f>
        <v>1.7010000000000004E-2</v>
      </c>
      <c r="L204" s="29">
        <f t="shared" si="13"/>
        <v>726971.88781525753</v>
      </c>
      <c r="N204" s="12" t="s">
        <v>56</v>
      </c>
      <c r="O204" s="3" t="s">
        <v>71</v>
      </c>
      <c r="P204" s="3">
        <f>$G204</f>
        <v>5298</v>
      </c>
      <c r="Q204" s="3" t="s">
        <v>71</v>
      </c>
      <c r="R204" s="3" t="s">
        <v>96</v>
      </c>
      <c r="S204" s="3" t="s">
        <v>71</v>
      </c>
      <c r="T204" s="4">
        <f t="shared" si="14"/>
        <v>726971.88781525753</v>
      </c>
    </row>
    <row r="205" spans="7:20" x14ac:dyDescent="0.3">
      <c r="G205" s="26">
        <v>5299</v>
      </c>
      <c r="H205" s="26">
        <v>16.100000000000001</v>
      </c>
      <c r="I205" s="26">
        <v>10.16</v>
      </c>
      <c r="J205" s="29">
        <v>36</v>
      </c>
      <c r="K205" s="29">
        <f t="shared" si="16"/>
        <v>1.7010000000000004E-2</v>
      </c>
      <c r="L205" s="29">
        <f t="shared" si="13"/>
        <v>726971.88781525753</v>
      </c>
      <c r="N205" s="12" t="s">
        <v>56</v>
      </c>
      <c r="O205" s="3" t="s">
        <v>71</v>
      </c>
      <c r="P205" s="3">
        <f t="shared" si="15"/>
        <v>5299</v>
      </c>
      <c r="Q205" s="3" t="s">
        <v>71</v>
      </c>
      <c r="R205" s="3" t="s">
        <v>96</v>
      </c>
      <c r="S205" s="3" t="s">
        <v>71</v>
      </c>
      <c r="T205" s="4">
        <f t="shared" si="14"/>
        <v>726971.88781525753</v>
      </c>
    </row>
    <row r="206" spans="7:20" x14ac:dyDescent="0.3">
      <c r="G206" s="26">
        <v>5300</v>
      </c>
      <c r="H206" s="26">
        <v>16.100000000000001</v>
      </c>
      <c r="I206" s="26">
        <v>10.6325</v>
      </c>
      <c r="J206" s="29">
        <v>36</v>
      </c>
      <c r="K206" s="29">
        <f t="shared" si="16"/>
        <v>1.7010000000000004E-2</v>
      </c>
      <c r="L206" s="29">
        <f t="shared" si="13"/>
        <v>726971.88781525753</v>
      </c>
      <c r="N206" s="12" t="s">
        <v>56</v>
      </c>
      <c r="O206" s="3" t="s">
        <v>71</v>
      </c>
      <c r="P206" s="3">
        <f t="shared" si="15"/>
        <v>5300</v>
      </c>
      <c r="Q206" s="3" t="s">
        <v>71</v>
      </c>
      <c r="R206" s="3" t="s">
        <v>96</v>
      </c>
      <c r="S206" s="3" t="s">
        <v>71</v>
      </c>
      <c r="T206" s="4">
        <f t="shared" si="14"/>
        <v>726971.88781525753</v>
      </c>
    </row>
    <row r="207" spans="7:20" x14ac:dyDescent="0.3">
      <c r="G207" s="26">
        <v>5301</v>
      </c>
      <c r="H207" s="26">
        <v>16.100000000000001</v>
      </c>
      <c r="I207" s="26">
        <v>11.105</v>
      </c>
      <c r="J207" s="29">
        <v>36</v>
      </c>
      <c r="K207" s="29">
        <f t="shared" si="16"/>
        <v>1.7010000000000004E-2</v>
      </c>
      <c r="L207" s="29">
        <f t="shared" si="13"/>
        <v>726971.88781525753</v>
      </c>
      <c r="N207" s="12" t="s">
        <v>56</v>
      </c>
      <c r="O207" s="3" t="s">
        <v>71</v>
      </c>
      <c r="P207" s="3">
        <f t="shared" si="15"/>
        <v>5301</v>
      </c>
      <c r="Q207" s="3" t="s">
        <v>71</v>
      </c>
      <c r="R207" s="3" t="s">
        <v>96</v>
      </c>
      <c r="S207" s="3" t="s">
        <v>71</v>
      </c>
      <c r="T207" s="4">
        <f t="shared" si="14"/>
        <v>726971.88781525753</v>
      </c>
    </row>
    <row r="208" spans="7:20" x14ac:dyDescent="0.3">
      <c r="G208" s="26">
        <v>5302</v>
      </c>
      <c r="H208" s="26">
        <v>16.100000000000001</v>
      </c>
      <c r="I208" s="26">
        <v>11.577500000000001</v>
      </c>
      <c r="J208" s="29">
        <v>36</v>
      </c>
      <c r="K208" s="29">
        <f t="shared" si="16"/>
        <v>1.7010000000000004E-2</v>
      </c>
      <c r="L208" s="29">
        <f t="shared" si="13"/>
        <v>726971.88781525753</v>
      </c>
      <c r="N208" s="12" t="s">
        <v>56</v>
      </c>
      <c r="O208" s="3" t="s">
        <v>71</v>
      </c>
      <c r="P208" s="3">
        <f>$G208</f>
        <v>5302</v>
      </c>
      <c r="Q208" s="3" t="s">
        <v>71</v>
      </c>
      <c r="R208" s="3" t="s">
        <v>96</v>
      </c>
      <c r="S208" s="3" t="s">
        <v>71</v>
      </c>
      <c r="T208" s="4">
        <f t="shared" si="14"/>
        <v>726971.88781525753</v>
      </c>
    </row>
    <row r="209" spans="7:20" x14ac:dyDescent="0.3">
      <c r="G209" s="26">
        <v>5274</v>
      </c>
      <c r="H209" s="26">
        <v>16.100000000000001</v>
      </c>
      <c r="I209" s="26">
        <v>12.05</v>
      </c>
      <c r="J209" s="29">
        <v>36</v>
      </c>
      <c r="K209" s="29">
        <f t="shared" si="16"/>
        <v>1.663874999999999E-2</v>
      </c>
      <c r="L209" s="29">
        <f t="shared" si="13"/>
        <v>711105.43788278103</v>
      </c>
      <c r="N209" s="12" t="s">
        <v>56</v>
      </c>
      <c r="O209" s="3" t="s">
        <v>71</v>
      </c>
      <c r="P209" s="3">
        <f t="shared" si="15"/>
        <v>5274</v>
      </c>
      <c r="Q209" s="3" t="s">
        <v>71</v>
      </c>
      <c r="R209" s="3" t="s">
        <v>96</v>
      </c>
      <c r="S209" s="3" t="s">
        <v>71</v>
      </c>
      <c r="T209" s="4">
        <f t="shared" si="14"/>
        <v>711105.43788278103</v>
      </c>
    </row>
    <row r="210" spans="7:20" x14ac:dyDescent="0.3">
      <c r="G210" s="26">
        <v>5450</v>
      </c>
      <c r="H210" s="26">
        <v>16.100000000000001</v>
      </c>
      <c r="I210" s="26">
        <v>12.501875</v>
      </c>
      <c r="J210" s="29">
        <v>36</v>
      </c>
      <c r="K210" s="29">
        <f t="shared" si="16"/>
        <v>1.6267499999999976E-2</v>
      </c>
      <c r="L210" s="29">
        <f t="shared" si="13"/>
        <v>695238.98795030464</v>
      </c>
      <c r="N210" s="12" t="s">
        <v>56</v>
      </c>
      <c r="O210" s="3" t="s">
        <v>71</v>
      </c>
      <c r="P210" s="3">
        <f t="shared" si="15"/>
        <v>5450</v>
      </c>
      <c r="Q210" s="3" t="s">
        <v>71</v>
      </c>
      <c r="R210" s="3" t="s">
        <v>96</v>
      </c>
      <c r="S210" s="3" t="s">
        <v>71</v>
      </c>
      <c r="T210" s="4">
        <f t="shared" si="14"/>
        <v>695238.98795030464</v>
      </c>
    </row>
    <row r="211" spans="7:20" x14ac:dyDescent="0.3">
      <c r="G211" s="26">
        <v>5451</v>
      </c>
      <c r="H211" s="26">
        <v>16.100000000000001</v>
      </c>
      <c r="I211" s="26">
        <v>12.953749999999999</v>
      </c>
      <c r="J211" s="29">
        <v>36</v>
      </c>
      <c r="K211" s="29">
        <f t="shared" si="16"/>
        <v>1.6267500000000008E-2</v>
      </c>
      <c r="L211" s="29">
        <f t="shared" si="13"/>
        <v>695238.98795030592</v>
      </c>
      <c r="N211" s="12" t="s">
        <v>56</v>
      </c>
      <c r="O211" s="3" t="s">
        <v>71</v>
      </c>
      <c r="P211" s="3">
        <f t="shared" si="15"/>
        <v>5451</v>
      </c>
      <c r="Q211" s="3" t="s">
        <v>71</v>
      </c>
      <c r="R211" s="3" t="s">
        <v>96</v>
      </c>
      <c r="S211" s="3" t="s">
        <v>71</v>
      </c>
      <c r="T211" s="4">
        <f t="shared" si="14"/>
        <v>695238.98795030592</v>
      </c>
    </row>
    <row r="212" spans="7:20" x14ac:dyDescent="0.3">
      <c r="G212" s="26">
        <v>5452</v>
      </c>
      <c r="H212" s="26">
        <v>16.100000000000001</v>
      </c>
      <c r="I212" s="26">
        <v>13.405625000000001</v>
      </c>
      <c r="J212" s="29">
        <v>36</v>
      </c>
      <c r="K212" s="29">
        <f t="shared" si="16"/>
        <v>1.6267500000000008E-2</v>
      </c>
      <c r="L212" s="29">
        <f t="shared" si="13"/>
        <v>695238.98795030592</v>
      </c>
      <c r="N212" s="12" t="s">
        <v>56</v>
      </c>
      <c r="O212" s="3" t="s">
        <v>71</v>
      </c>
      <c r="P212" s="3">
        <f>$G212</f>
        <v>5452</v>
      </c>
      <c r="Q212" s="3" t="s">
        <v>71</v>
      </c>
      <c r="R212" s="3" t="s">
        <v>96</v>
      </c>
      <c r="S212" s="3" t="s">
        <v>71</v>
      </c>
      <c r="T212" s="4">
        <f t="shared" si="14"/>
        <v>695238.98795030592</v>
      </c>
    </row>
    <row r="213" spans="7:20" x14ac:dyDescent="0.3">
      <c r="G213" s="26">
        <v>5453</v>
      </c>
      <c r="H213" s="26">
        <v>16.100000000000001</v>
      </c>
      <c r="I213" s="26">
        <v>13.8575</v>
      </c>
      <c r="J213" s="29">
        <v>36</v>
      </c>
      <c r="K213" s="29">
        <f t="shared" si="16"/>
        <v>1.6267499999999976E-2</v>
      </c>
      <c r="L213" s="29">
        <f t="shared" si="13"/>
        <v>695238.98795030464</v>
      </c>
      <c r="N213" s="12" t="s">
        <v>56</v>
      </c>
      <c r="O213" s="3" t="s">
        <v>71</v>
      </c>
      <c r="P213" s="3">
        <f t="shared" si="15"/>
        <v>5453</v>
      </c>
      <c r="Q213" s="3" t="s">
        <v>71</v>
      </c>
      <c r="R213" s="3" t="s">
        <v>96</v>
      </c>
      <c r="S213" s="3" t="s">
        <v>71</v>
      </c>
      <c r="T213" s="4">
        <f t="shared" si="14"/>
        <v>695238.98795030464</v>
      </c>
    </row>
    <row r="214" spans="7:20" x14ac:dyDescent="0.3">
      <c r="G214" s="26">
        <v>5454</v>
      </c>
      <c r="H214" s="26">
        <v>16.100000000000001</v>
      </c>
      <c r="I214" s="26">
        <v>14.309374999999999</v>
      </c>
      <c r="J214" s="29">
        <v>36</v>
      </c>
      <c r="K214" s="29">
        <f t="shared" si="16"/>
        <v>1.6267500000000008E-2</v>
      </c>
      <c r="L214" s="29">
        <f t="shared" si="13"/>
        <v>695238.98795030592</v>
      </c>
      <c r="N214" s="12" t="s">
        <v>56</v>
      </c>
      <c r="O214" s="3" t="s">
        <v>71</v>
      </c>
      <c r="P214" s="3">
        <f t="shared" si="15"/>
        <v>5454</v>
      </c>
      <c r="Q214" s="3" t="s">
        <v>71</v>
      </c>
      <c r="R214" s="3" t="s">
        <v>96</v>
      </c>
      <c r="S214" s="3" t="s">
        <v>71</v>
      </c>
      <c r="T214" s="4">
        <f t="shared" si="14"/>
        <v>695238.98795030592</v>
      </c>
    </row>
    <row r="215" spans="7:20" x14ac:dyDescent="0.3">
      <c r="G215" s="26">
        <v>5455</v>
      </c>
      <c r="H215" s="26">
        <v>16.100000000000001</v>
      </c>
      <c r="I215" s="26">
        <v>14.76125</v>
      </c>
      <c r="J215" s="29">
        <v>36</v>
      </c>
      <c r="K215" s="29">
        <f t="shared" si="16"/>
        <v>1.6267500000000008E-2</v>
      </c>
      <c r="L215" s="29">
        <f t="shared" si="13"/>
        <v>695238.98795030592</v>
      </c>
      <c r="N215" s="12" t="s">
        <v>56</v>
      </c>
      <c r="O215" s="3" t="s">
        <v>71</v>
      </c>
      <c r="P215" s="3">
        <f t="shared" si="15"/>
        <v>5455</v>
      </c>
      <c r="Q215" s="3" t="s">
        <v>71</v>
      </c>
      <c r="R215" s="3" t="s">
        <v>96</v>
      </c>
      <c r="S215" s="3" t="s">
        <v>71</v>
      </c>
      <c r="T215" s="4">
        <f t="shared" si="14"/>
        <v>695238.98795030592</v>
      </c>
    </row>
    <row r="216" spans="7:20" x14ac:dyDescent="0.3">
      <c r="G216" s="26">
        <v>5456</v>
      </c>
      <c r="H216" s="26">
        <v>16.100000000000001</v>
      </c>
      <c r="I216" s="26">
        <v>15.213125</v>
      </c>
      <c r="J216" s="29">
        <v>36</v>
      </c>
      <c r="K216" s="29">
        <f t="shared" si="16"/>
        <v>1.6267499999999976E-2</v>
      </c>
      <c r="L216" s="29">
        <f t="shared" si="13"/>
        <v>695238.98795030464</v>
      </c>
      <c r="N216" s="12" t="s">
        <v>56</v>
      </c>
      <c r="O216" s="3" t="s">
        <v>71</v>
      </c>
      <c r="P216" s="3">
        <f>$G216</f>
        <v>5456</v>
      </c>
      <c r="Q216" s="3" t="s">
        <v>71</v>
      </c>
      <c r="R216" s="3" t="s">
        <v>96</v>
      </c>
      <c r="S216" s="3" t="s">
        <v>71</v>
      </c>
      <c r="T216" s="4">
        <f t="shared" si="14"/>
        <v>695238.98795030464</v>
      </c>
    </row>
    <row r="217" spans="7:20" x14ac:dyDescent="0.3">
      <c r="G217" s="26">
        <v>5457</v>
      </c>
      <c r="H217" s="26">
        <v>16.100000000000001</v>
      </c>
      <c r="I217" s="26">
        <v>15.664999999999999</v>
      </c>
      <c r="J217" s="29">
        <v>36</v>
      </c>
      <c r="K217" s="29">
        <f t="shared" si="16"/>
        <v>1.6267500000000008E-2</v>
      </c>
      <c r="L217" s="29">
        <f t="shared" si="13"/>
        <v>695238.98795030592</v>
      </c>
      <c r="N217" s="12" t="s">
        <v>56</v>
      </c>
      <c r="O217" s="3" t="s">
        <v>71</v>
      </c>
      <c r="P217" s="3">
        <f t="shared" si="15"/>
        <v>5457</v>
      </c>
      <c r="Q217" s="3" t="s">
        <v>71</v>
      </c>
      <c r="R217" s="3" t="s">
        <v>96</v>
      </c>
      <c r="S217" s="3" t="s">
        <v>71</v>
      </c>
      <c r="T217" s="4">
        <f t="shared" si="14"/>
        <v>695238.98795030592</v>
      </c>
    </row>
    <row r="218" spans="7:20" x14ac:dyDescent="0.3">
      <c r="G218" s="26">
        <v>5458</v>
      </c>
      <c r="H218" s="26">
        <v>16.100000000000001</v>
      </c>
      <c r="I218" s="26">
        <v>16.116875</v>
      </c>
      <c r="J218" s="29">
        <v>36</v>
      </c>
      <c r="K218" s="29">
        <f t="shared" si="16"/>
        <v>1.6267500000000042E-2</v>
      </c>
      <c r="L218" s="29">
        <f t="shared" si="13"/>
        <v>695238.98795030743</v>
      </c>
      <c r="N218" s="12" t="s">
        <v>56</v>
      </c>
      <c r="O218" s="3" t="s">
        <v>71</v>
      </c>
      <c r="P218" s="3">
        <f t="shared" si="15"/>
        <v>5458</v>
      </c>
      <c r="Q218" s="3" t="s">
        <v>71</v>
      </c>
      <c r="R218" s="3" t="s">
        <v>96</v>
      </c>
      <c r="S218" s="3" t="s">
        <v>71</v>
      </c>
      <c r="T218" s="4">
        <f t="shared" si="14"/>
        <v>695238.98795030743</v>
      </c>
    </row>
    <row r="219" spans="7:20" x14ac:dyDescent="0.3">
      <c r="G219" s="26">
        <v>5459</v>
      </c>
      <c r="H219" s="26">
        <v>16.100000000000001</v>
      </c>
      <c r="I219" s="26">
        <v>16.568750000000001</v>
      </c>
      <c r="J219" s="29">
        <v>36</v>
      </c>
      <c r="K219" s="29">
        <f t="shared" si="16"/>
        <v>1.6267499999999976E-2</v>
      </c>
      <c r="L219" s="29">
        <f t="shared" si="13"/>
        <v>695238.98795030464</v>
      </c>
      <c r="N219" s="12" t="s">
        <v>56</v>
      </c>
      <c r="O219" s="3" t="s">
        <v>71</v>
      </c>
      <c r="P219" s="3">
        <f t="shared" si="15"/>
        <v>5459</v>
      </c>
      <c r="Q219" s="3" t="s">
        <v>71</v>
      </c>
      <c r="R219" s="3" t="s">
        <v>96</v>
      </c>
      <c r="S219" s="3" t="s">
        <v>71</v>
      </c>
      <c r="T219" s="4">
        <f t="shared" si="14"/>
        <v>695238.98795030464</v>
      </c>
    </row>
    <row r="220" spans="7:20" x14ac:dyDescent="0.3">
      <c r="G220" s="26">
        <v>5460</v>
      </c>
      <c r="H220" s="26">
        <v>16.100000000000001</v>
      </c>
      <c r="I220" s="26">
        <v>17.020624999999999</v>
      </c>
      <c r="J220" s="29">
        <v>36</v>
      </c>
      <c r="K220" s="29">
        <f t="shared" si="16"/>
        <v>1.6267499999999976E-2</v>
      </c>
      <c r="L220" s="29">
        <f t="shared" si="13"/>
        <v>695238.98795030464</v>
      </c>
      <c r="N220" s="12" t="s">
        <v>56</v>
      </c>
      <c r="O220" s="3" t="s">
        <v>71</v>
      </c>
      <c r="P220" s="3">
        <f>$G220</f>
        <v>5460</v>
      </c>
      <c r="Q220" s="3" t="s">
        <v>71</v>
      </c>
      <c r="R220" s="3" t="s">
        <v>96</v>
      </c>
      <c r="S220" s="3" t="s">
        <v>71</v>
      </c>
      <c r="T220" s="4">
        <f t="shared" si="14"/>
        <v>695238.98795030464</v>
      </c>
    </row>
    <row r="221" spans="7:20" x14ac:dyDescent="0.3">
      <c r="G221" s="26">
        <v>5461</v>
      </c>
      <c r="H221" s="26">
        <v>16.100000000000001</v>
      </c>
      <c r="I221" s="26">
        <v>17.4725</v>
      </c>
      <c r="J221" s="29">
        <v>36</v>
      </c>
      <c r="K221" s="29">
        <f t="shared" si="16"/>
        <v>1.6267500000000042E-2</v>
      </c>
      <c r="L221" s="29">
        <f t="shared" si="13"/>
        <v>695238.98795030743</v>
      </c>
      <c r="N221" s="12" t="s">
        <v>56</v>
      </c>
      <c r="O221" s="3" t="s">
        <v>71</v>
      </c>
      <c r="P221" s="3">
        <f t="shared" si="15"/>
        <v>5461</v>
      </c>
      <c r="Q221" s="3" t="s">
        <v>71</v>
      </c>
      <c r="R221" s="3" t="s">
        <v>96</v>
      </c>
      <c r="S221" s="3" t="s">
        <v>71</v>
      </c>
      <c r="T221" s="4">
        <f t="shared" si="14"/>
        <v>695238.98795030743</v>
      </c>
    </row>
    <row r="222" spans="7:20" x14ac:dyDescent="0.3">
      <c r="G222" s="26">
        <v>5462</v>
      </c>
      <c r="H222" s="26">
        <v>16.100000000000001</v>
      </c>
      <c r="I222" s="26">
        <v>17.924375000000001</v>
      </c>
      <c r="J222" s="29">
        <v>36</v>
      </c>
      <c r="K222" s="29">
        <f t="shared" si="16"/>
        <v>1.6267499999999976E-2</v>
      </c>
      <c r="L222" s="29">
        <f t="shared" si="13"/>
        <v>695238.98795030464</v>
      </c>
      <c r="N222" s="12" t="s">
        <v>56</v>
      </c>
      <c r="O222" s="3" t="s">
        <v>71</v>
      </c>
      <c r="P222" s="3">
        <f t="shared" si="15"/>
        <v>5462</v>
      </c>
      <c r="Q222" s="3" t="s">
        <v>71</v>
      </c>
      <c r="R222" s="3" t="s">
        <v>96</v>
      </c>
      <c r="S222" s="3" t="s">
        <v>71</v>
      </c>
      <c r="T222" s="4">
        <f t="shared" si="14"/>
        <v>695238.98795030464</v>
      </c>
    </row>
    <row r="223" spans="7:20" x14ac:dyDescent="0.3">
      <c r="G223" s="26">
        <v>5463</v>
      </c>
      <c r="H223" s="26">
        <v>16.100000000000001</v>
      </c>
      <c r="I223" s="26">
        <v>18.376249999999999</v>
      </c>
      <c r="J223" s="29">
        <v>36</v>
      </c>
      <c r="K223" s="29">
        <f t="shared" si="16"/>
        <v>1.6267499999999976E-2</v>
      </c>
      <c r="L223" s="29">
        <f t="shared" si="13"/>
        <v>695238.98795030464</v>
      </c>
      <c r="N223" s="12" t="s">
        <v>56</v>
      </c>
      <c r="O223" s="3" t="s">
        <v>71</v>
      </c>
      <c r="P223" s="3">
        <f t="shared" si="15"/>
        <v>5463</v>
      </c>
      <c r="Q223" s="3" t="s">
        <v>71</v>
      </c>
      <c r="R223" s="3" t="s">
        <v>96</v>
      </c>
      <c r="S223" s="3" t="s">
        <v>71</v>
      </c>
      <c r="T223" s="4">
        <f t="shared" si="14"/>
        <v>695238.98795030464</v>
      </c>
    </row>
    <row r="224" spans="7:20" x14ac:dyDescent="0.3">
      <c r="G224" s="26">
        <v>5464</v>
      </c>
      <c r="H224" s="26">
        <v>16.100000000000001</v>
      </c>
      <c r="I224" s="26">
        <v>18.828125</v>
      </c>
      <c r="J224" s="29">
        <v>36</v>
      </c>
      <c r="K224" s="29">
        <f t="shared" si="16"/>
        <v>1.6267500000000042E-2</v>
      </c>
      <c r="L224" s="29">
        <f t="shared" si="13"/>
        <v>695238.98795030743</v>
      </c>
      <c r="N224" s="12" t="s">
        <v>56</v>
      </c>
      <c r="O224" s="3" t="s">
        <v>71</v>
      </c>
      <c r="P224" s="3">
        <f t="shared" si="15"/>
        <v>5464</v>
      </c>
      <c r="Q224" s="3" t="s">
        <v>71</v>
      </c>
      <c r="R224" s="3" t="s">
        <v>96</v>
      </c>
      <c r="S224" s="3" t="s">
        <v>71</v>
      </c>
      <c r="T224" s="4">
        <f t="shared" si="14"/>
        <v>695238.98795030743</v>
      </c>
    </row>
    <row r="225" spans="7:20" x14ac:dyDescent="0.3">
      <c r="G225" s="26">
        <v>5440</v>
      </c>
      <c r="H225" s="26">
        <v>16.100000000000001</v>
      </c>
      <c r="I225" s="26">
        <v>19.28</v>
      </c>
      <c r="J225" s="29">
        <v>36</v>
      </c>
      <c r="K225" s="29">
        <f t="shared" si="16"/>
        <v>1.6278750000000029E-2</v>
      </c>
      <c r="L225" s="29">
        <f t="shared" si="13"/>
        <v>695719.78946341213</v>
      </c>
      <c r="N225" s="12" t="s">
        <v>56</v>
      </c>
      <c r="O225" s="3" t="s">
        <v>71</v>
      </c>
      <c r="P225" s="3">
        <f t="shared" si="15"/>
        <v>5440</v>
      </c>
      <c r="Q225" s="3" t="s">
        <v>71</v>
      </c>
      <c r="R225" s="3" t="s">
        <v>96</v>
      </c>
      <c r="S225" s="3" t="s">
        <v>71</v>
      </c>
      <c r="T225" s="4">
        <f t="shared" si="14"/>
        <v>695719.78946341213</v>
      </c>
    </row>
    <row r="226" spans="7:20" x14ac:dyDescent="0.3">
      <c r="G226" s="26">
        <v>5578</v>
      </c>
      <c r="H226" s="26">
        <v>16.100000000000001</v>
      </c>
      <c r="I226" s="26">
        <v>19.732500000000002</v>
      </c>
      <c r="J226" s="29">
        <v>36</v>
      </c>
      <c r="K226" s="29">
        <f t="shared" si="16"/>
        <v>1.6289999999999957E-2</v>
      </c>
      <c r="L226" s="29">
        <f t="shared" si="13"/>
        <v>696200.59097651439</v>
      </c>
      <c r="N226" s="12" t="s">
        <v>56</v>
      </c>
      <c r="O226" s="3" t="s">
        <v>71</v>
      </c>
      <c r="P226" s="3">
        <f t="shared" si="15"/>
        <v>5578</v>
      </c>
      <c r="Q226" s="3" t="s">
        <v>71</v>
      </c>
      <c r="R226" s="3" t="s">
        <v>96</v>
      </c>
      <c r="S226" s="3" t="s">
        <v>71</v>
      </c>
      <c r="T226" s="4">
        <f t="shared" si="14"/>
        <v>696200.59097651439</v>
      </c>
    </row>
    <row r="227" spans="7:20" x14ac:dyDescent="0.3">
      <c r="G227" s="26">
        <v>5579</v>
      </c>
      <c r="H227" s="26">
        <v>16.100000000000001</v>
      </c>
      <c r="I227" s="26">
        <v>20.184999999999999</v>
      </c>
      <c r="J227" s="29">
        <v>36</v>
      </c>
      <c r="K227" s="29">
        <f t="shared" si="16"/>
        <v>1.6289999999999957E-2</v>
      </c>
      <c r="L227" s="29">
        <f t="shared" si="13"/>
        <v>696200.59097651439</v>
      </c>
      <c r="N227" s="12" t="s">
        <v>56</v>
      </c>
      <c r="O227" s="3" t="s">
        <v>71</v>
      </c>
      <c r="P227" s="3">
        <f t="shared" si="15"/>
        <v>5579</v>
      </c>
      <c r="Q227" s="3" t="s">
        <v>71</v>
      </c>
      <c r="R227" s="3" t="s">
        <v>96</v>
      </c>
      <c r="S227" s="3" t="s">
        <v>71</v>
      </c>
      <c r="T227" s="4">
        <f t="shared" si="14"/>
        <v>696200.59097651439</v>
      </c>
    </row>
    <row r="228" spans="7:20" x14ac:dyDescent="0.3">
      <c r="G228" s="26">
        <v>5580</v>
      </c>
      <c r="H228" s="26">
        <v>16.100000000000001</v>
      </c>
      <c r="I228" s="26">
        <v>20.637499999999999</v>
      </c>
      <c r="J228" s="29">
        <v>36</v>
      </c>
      <c r="K228" s="29">
        <f t="shared" si="16"/>
        <v>1.629000000000002E-2</v>
      </c>
      <c r="L228" s="29">
        <f t="shared" si="13"/>
        <v>696200.59097651707</v>
      </c>
      <c r="N228" s="12" t="s">
        <v>56</v>
      </c>
      <c r="O228" s="3" t="s">
        <v>71</v>
      </c>
      <c r="P228" s="3">
        <f t="shared" si="15"/>
        <v>5580</v>
      </c>
      <c r="Q228" s="3" t="s">
        <v>71</v>
      </c>
      <c r="R228" s="3" t="s">
        <v>96</v>
      </c>
      <c r="S228" s="3" t="s">
        <v>71</v>
      </c>
      <c r="T228" s="4">
        <f t="shared" si="14"/>
        <v>696200.59097651707</v>
      </c>
    </row>
    <row r="229" spans="7:20" x14ac:dyDescent="0.3">
      <c r="G229" s="26">
        <v>5581</v>
      </c>
      <c r="H229" s="26">
        <v>16.100000000000001</v>
      </c>
      <c r="I229" s="26">
        <v>21.09</v>
      </c>
      <c r="J229" s="29">
        <v>36</v>
      </c>
      <c r="K229" s="29">
        <f t="shared" si="16"/>
        <v>1.629000000000002E-2</v>
      </c>
      <c r="L229" s="29">
        <f t="shared" si="13"/>
        <v>696200.59097651707</v>
      </c>
      <c r="N229" s="12" t="s">
        <v>56</v>
      </c>
      <c r="O229" s="3" t="s">
        <v>71</v>
      </c>
      <c r="P229" s="3">
        <f t="shared" si="15"/>
        <v>5581</v>
      </c>
      <c r="Q229" s="3" t="s">
        <v>71</v>
      </c>
      <c r="R229" s="3" t="s">
        <v>96</v>
      </c>
      <c r="S229" s="3" t="s">
        <v>71</v>
      </c>
      <c r="T229" s="4">
        <f t="shared" si="14"/>
        <v>696200.59097651707</v>
      </c>
    </row>
    <row r="230" spans="7:20" x14ac:dyDescent="0.3">
      <c r="G230" s="26">
        <v>5582</v>
      </c>
      <c r="H230" s="26">
        <v>16.100000000000001</v>
      </c>
      <c r="I230" s="26">
        <v>21.5425</v>
      </c>
      <c r="J230" s="29">
        <v>36</v>
      </c>
      <c r="K230" s="29">
        <f t="shared" si="16"/>
        <v>1.629000000000002E-2</v>
      </c>
      <c r="L230" s="29">
        <f t="shared" si="13"/>
        <v>696200.59097651707</v>
      </c>
      <c r="N230" s="12" t="s">
        <v>56</v>
      </c>
      <c r="O230" s="3" t="s">
        <v>71</v>
      </c>
      <c r="P230" s="3">
        <f t="shared" si="15"/>
        <v>5582</v>
      </c>
      <c r="Q230" s="3" t="s">
        <v>71</v>
      </c>
      <c r="R230" s="3" t="s">
        <v>96</v>
      </c>
      <c r="S230" s="3" t="s">
        <v>71</v>
      </c>
      <c r="T230" s="4">
        <f t="shared" si="14"/>
        <v>696200.59097651707</v>
      </c>
    </row>
    <row r="231" spans="7:20" x14ac:dyDescent="0.3">
      <c r="G231" s="26">
        <v>5583</v>
      </c>
      <c r="H231" s="26">
        <v>16.100000000000001</v>
      </c>
      <c r="I231" s="26">
        <v>21.995000000000001</v>
      </c>
      <c r="J231" s="29">
        <v>36</v>
      </c>
      <c r="K231" s="29">
        <f t="shared" si="16"/>
        <v>1.629000000000002E-2</v>
      </c>
      <c r="L231" s="29">
        <f t="shared" si="13"/>
        <v>696200.59097651707</v>
      </c>
      <c r="N231" s="12" t="s">
        <v>56</v>
      </c>
      <c r="O231" s="3" t="s">
        <v>71</v>
      </c>
      <c r="P231" s="3">
        <f t="shared" si="15"/>
        <v>5583</v>
      </c>
      <c r="Q231" s="3" t="s">
        <v>71</v>
      </c>
      <c r="R231" s="3" t="s">
        <v>96</v>
      </c>
      <c r="S231" s="3" t="s">
        <v>71</v>
      </c>
      <c r="T231" s="4">
        <f t="shared" si="14"/>
        <v>696200.59097651707</v>
      </c>
    </row>
    <row r="232" spans="7:20" x14ac:dyDescent="0.3">
      <c r="G232" s="26">
        <v>5584</v>
      </c>
      <c r="H232" s="26">
        <v>16.100000000000001</v>
      </c>
      <c r="I232" s="26">
        <v>22.447500000000002</v>
      </c>
      <c r="J232" s="29">
        <v>36</v>
      </c>
      <c r="K232" s="29">
        <f t="shared" si="16"/>
        <v>1.6289999999999957E-2</v>
      </c>
      <c r="L232" s="29">
        <f t="shared" si="13"/>
        <v>696200.59097651439</v>
      </c>
      <c r="N232" s="12" t="s">
        <v>56</v>
      </c>
      <c r="O232" s="3" t="s">
        <v>71</v>
      </c>
      <c r="P232" s="3">
        <f t="shared" si="15"/>
        <v>5584</v>
      </c>
      <c r="Q232" s="3" t="s">
        <v>71</v>
      </c>
      <c r="R232" s="3" t="s">
        <v>96</v>
      </c>
      <c r="S232" s="3" t="s">
        <v>71</v>
      </c>
      <c r="T232" s="4">
        <f t="shared" si="14"/>
        <v>696200.59097651439</v>
      </c>
    </row>
    <row r="233" spans="7:20" x14ac:dyDescent="0.3">
      <c r="G233" s="26">
        <v>5568</v>
      </c>
      <c r="H233" s="26">
        <v>16.100000000000001</v>
      </c>
      <c r="I233" s="26">
        <v>22.9</v>
      </c>
      <c r="J233" s="29">
        <v>36</v>
      </c>
      <c r="K233" s="29">
        <f t="shared" si="16"/>
        <v>1.354499999999996E-2</v>
      </c>
      <c r="L233" s="29">
        <f t="shared" si="13"/>
        <v>578885.02177881426</v>
      </c>
      <c r="N233" s="12" t="s">
        <v>56</v>
      </c>
      <c r="O233" s="3" t="s">
        <v>71</v>
      </c>
      <c r="P233" s="3">
        <f t="shared" si="15"/>
        <v>5568</v>
      </c>
      <c r="Q233" s="3" t="s">
        <v>71</v>
      </c>
      <c r="R233" s="3" t="s">
        <v>96</v>
      </c>
      <c r="S233" s="3" t="s">
        <v>71</v>
      </c>
      <c r="T233" s="4">
        <f t="shared" si="14"/>
        <v>578885.02177881426</v>
      </c>
    </row>
    <row r="234" spans="7:20" x14ac:dyDescent="0.3">
      <c r="G234" s="26">
        <v>5642</v>
      </c>
      <c r="H234" s="26">
        <v>16.100000000000001</v>
      </c>
      <c r="I234" s="26">
        <v>23.2</v>
      </c>
      <c r="J234" s="29">
        <v>36</v>
      </c>
      <c r="K234" s="29">
        <f t="shared" si="16"/>
        <v>1.0800000000000027E-2</v>
      </c>
      <c r="L234" s="29">
        <f t="shared" si="13"/>
        <v>461569.45258111687</v>
      </c>
      <c r="N234" s="12" t="s">
        <v>56</v>
      </c>
      <c r="O234" s="3" t="s">
        <v>71</v>
      </c>
      <c r="P234" s="3">
        <f t="shared" si="15"/>
        <v>5642</v>
      </c>
      <c r="Q234" s="3" t="s">
        <v>71</v>
      </c>
      <c r="R234" s="3" t="s">
        <v>96</v>
      </c>
      <c r="S234" s="3" t="s">
        <v>71</v>
      </c>
      <c r="T234" s="4">
        <f t="shared" si="14"/>
        <v>461569.45258111687</v>
      </c>
    </row>
    <row r="235" spans="7:20" x14ac:dyDescent="0.3">
      <c r="G235" s="26">
        <v>5643</v>
      </c>
      <c r="H235" s="26">
        <v>16.100000000000001</v>
      </c>
      <c r="I235" s="26">
        <v>23.5</v>
      </c>
      <c r="J235" s="29">
        <v>36</v>
      </c>
      <c r="K235" s="29">
        <f t="shared" si="16"/>
        <v>1.0800000000000027E-2</v>
      </c>
      <c r="L235" s="29">
        <f t="shared" si="13"/>
        <v>461569.45258111687</v>
      </c>
      <c r="N235" s="12" t="s">
        <v>56</v>
      </c>
      <c r="O235" s="3" t="s">
        <v>71</v>
      </c>
      <c r="P235" s="3">
        <f t="shared" si="15"/>
        <v>5643</v>
      </c>
      <c r="Q235" s="3" t="s">
        <v>71</v>
      </c>
      <c r="R235" s="3" t="s">
        <v>96</v>
      </c>
      <c r="S235" s="3" t="s">
        <v>71</v>
      </c>
      <c r="T235" s="4">
        <f t="shared" si="14"/>
        <v>461569.45258111687</v>
      </c>
    </row>
    <row r="236" spans="7:20" x14ac:dyDescent="0.3">
      <c r="G236" s="26">
        <v>5644</v>
      </c>
      <c r="H236" s="26">
        <v>16.100000000000001</v>
      </c>
      <c r="I236" s="26">
        <v>23.8</v>
      </c>
      <c r="J236" s="29">
        <v>36</v>
      </c>
      <c r="K236" s="29">
        <f t="shared" si="16"/>
        <v>1.0800000000000027E-2</v>
      </c>
      <c r="L236" s="29">
        <f t="shared" si="13"/>
        <v>461569.45258111687</v>
      </c>
      <c r="N236" s="12" t="s">
        <v>56</v>
      </c>
      <c r="O236" s="3" t="s">
        <v>71</v>
      </c>
      <c r="P236" s="3">
        <f t="shared" si="15"/>
        <v>5644</v>
      </c>
      <c r="Q236" s="3" t="s">
        <v>71</v>
      </c>
      <c r="R236" s="3" t="s">
        <v>96</v>
      </c>
      <c r="S236" s="3" t="s">
        <v>71</v>
      </c>
      <c r="T236" s="4">
        <f t="shared" si="14"/>
        <v>461569.45258111687</v>
      </c>
    </row>
    <row r="237" spans="7:20" x14ac:dyDescent="0.3">
      <c r="G237" s="26">
        <v>5632</v>
      </c>
      <c r="H237" s="26">
        <v>16.100000000000001</v>
      </c>
      <c r="I237" s="26">
        <v>24.1</v>
      </c>
      <c r="J237" s="29">
        <v>36</v>
      </c>
      <c r="K237" s="29">
        <f t="shared" si="16"/>
        <v>0</v>
      </c>
      <c r="L237" s="29">
        <f t="shared" si="13"/>
        <v>0</v>
      </c>
      <c r="N237" s="12" t="s">
        <v>56</v>
      </c>
      <c r="O237" s="3" t="s">
        <v>71</v>
      </c>
      <c r="P237" s="3">
        <f t="shared" si="15"/>
        <v>5632</v>
      </c>
      <c r="Q237" s="3" t="s">
        <v>71</v>
      </c>
      <c r="R237" s="3" t="s">
        <v>96</v>
      </c>
      <c r="S237" s="3" t="s">
        <v>71</v>
      </c>
      <c r="T237" s="4">
        <f t="shared" si="14"/>
        <v>0</v>
      </c>
    </row>
    <row r="238" spans="7:20" x14ac:dyDescent="0.3">
      <c r="G238" s="26">
        <v>4785</v>
      </c>
      <c r="H238" s="26">
        <v>23.1</v>
      </c>
      <c r="I238" s="26">
        <v>0</v>
      </c>
      <c r="J238" s="29">
        <f t="shared" ref="J238:J292" si="17">$C$8</f>
        <v>0.84</v>
      </c>
      <c r="K238" s="29">
        <f t="shared" si="16"/>
        <v>0</v>
      </c>
      <c r="L238" s="29">
        <f t="shared" si="13"/>
        <v>0</v>
      </c>
      <c r="N238" s="12" t="s">
        <v>56</v>
      </c>
      <c r="O238" s="3" t="s">
        <v>71</v>
      </c>
      <c r="P238" s="3">
        <f t="shared" si="15"/>
        <v>4785</v>
      </c>
      <c r="Q238" s="3" t="s">
        <v>71</v>
      </c>
      <c r="R238" s="3" t="s">
        <v>96</v>
      </c>
      <c r="S238" s="3" t="s">
        <v>71</v>
      </c>
      <c r="T238" s="4">
        <f t="shared" si="14"/>
        <v>0</v>
      </c>
    </row>
    <row r="239" spans="7:20" x14ac:dyDescent="0.3">
      <c r="G239" s="26">
        <v>4811</v>
      </c>
      <c r="H239" s="26">
        <v>23.1</v>
      </c>
      <c r="I239" s="26">
        <v>0.428333333333</v>
      </c>
      <c r="J239" s="29">
        <f t="shared" si="17"/>
        <v>0.84</v>
      </c>
      <c r="K239" s="29">
        <f t="shared" si="16"/>
        <v>3.5980000000013993E-4</v>
      </c>
      <c r="L239" s="29">
        <f t="shared" si="13"/>
        <v>15377.1008369213</v>
      </c>
      <c r="N239" s="12" t="s">
        <v>56</v>
      </c>
      <c r="O239" s="3" t="s">
        <v>71</v>
      </c>
      <c r="P239" s="3">
        <f t="shared" si="15"/>
        <v>4811</v>
      </c>
      <c r="Q239" s="3" t="s">
        <v>71</v>
      </c>
      <c r="R239" s="3" t="s">
        <v>96</v>
      </c>
      <c r="S239" s="3" t="s">
        <v>71</v>
      </c>
      <c r="T239" s="4">
        <f t="shared" si="14"/>
        <v>15377.1008369213</v>
      </c>
    </row>
    <row r="240" spans="7:20" x14ac:dyDescent="0.3">
      <c r="G240" s="26">
        <v>4812</v>
      </c>
      <c r="H240" s="26">
        <v>23.1</v>
      </c>
      <c r="I240" s="26">
        <v>0.85666666666699998</v>
      </c>
      <c r="J240" s="29">
        <f t="shared" si="17"/>
        <v>0.84</v>
      </c>
      <c r="K240" s="29">
        <f t="shared" si="16"/>
        <v>3.5980000000013993E-4</v>
      </c>
      <c r="L240" s="29">
        <f t="shared" si="13"/>
        <v>15377.1008369213</v>
      </c>
      <c r="N240" s="12" t="s">
        <v>56</v>
      </c>
      <c r="O240" s="3" t="s">
        <v>71</v>
      </c>
      <c r="P240" s="3">
        <f t="shared" si="15"/>
        <v>4812</v>
      </c>
      <c r="Q240" s="3" t="s">
        <v>71</v>
      </c>
      <c r="R240" s="3" t="s">
        <v>96</v>
      </c>
      <c r="S240" s="3" t="s">
        <v>71</v>
      </c>
      <c r="T240" s="4">
        <f t="shared" si="14"/>
        <v>15377.1008369213</v>
      </c>
    </row>
    <row r="241" spans="7:20" x14ac:dyDescent="0.3">
      <c r="G241" s="26">
        <v>4813</v>
      </c>
      <c r="H241" s="26">
        <v>23.1</v>
      </c>
      <c r="I241" s="26">
        <v>1.2849999999999999</v>
      </c>
      <c r="J241" s="29">
        <f t="shared" si="17"/>
        <v>0.84</v>
      </c>
      <c r="K241" s="29">
        <f t="shared" si="16"/>
        <v>3.5979999999846002E-4</v>
      </c>
      <c r="L241" s="29">
        <f t="shared" si="13"/>
        <v>15377.100836849504</v>
      </c>
      <c r="N241" s="12" t="s">
        <v>56</v>
      </c>
      <c r="O241" s="3" t="s">
        <v>71</v>
      </c>
      <c r="P241" s="3">
        <f t="shared" si="15"/>
        <v>4813</v>
      </c>
      <c r="Q241" s="3" t="s">
        <v>71</v>
      </c>
      <c r="R241" s="3" t="s">
        <v>96</v>
      </c>
      <c r="S241" s="3" t="s">
        <v>71</v>
      </c>
      <c r="T241" s="4">
        <f t="shared" si="14"/>
        <v>15377.100836849504</v>
      </c>
    </row>
    <row r="242" spans="7:20" x14ac:dyDescent="0.3">
      <c r="G242" s="26">
        <v>4814</v>
      </c>
      <c r="H242" s="26">
        <v>23.1</v>
      </c>
      <c r="I242" s="26">
        <v>1.71333333333</v>
      </c>
      <c r="J242" s="29">
        <f t="shared" si="17"/>
        <v>0.84</v>
      </c>
      <c r="K242" s="29">
        <f t="shared" si="16"/>
        <v>3.5980000000139999E-4</v>
      </c>
      <c r="L242" s="29">
        <f t="shared" si="13"/>
        <v>15377.100836975153</v>
      </c>
      <c r="N242" s="12" t="s">
        <v>56</v>
      </c>
      <c r="O242" s="3" t="s">
        <v>71</v>
      </c>
      <c r="P242" s="3">
        <f t="shared" si="15"/>
        <v>4814</v>
      </c>
      <c r="Q242" s="3" t="s">
        <v>71</v>
      </c>
      <c r="R242" s="3" t="s">
        <v>96</v>
      </c>
      <c r="S242" s="3" t="s">
        <v>71</v>
      </c>
      <c r="T242" s="4">
        <f t="shared" si="14"/>
        <v>15377.100836975153</v>
      </c>
    </row>
    <row r="243" spans="7:20" x14ac:dyDescent="0.3">
      <c r="G243" s="26">
        <v>4815</v>
      </c>
      <c r="H243" s="26">
        <v>23.1</v>
      </c>
      <c r="I243" s="26">
        <v>2.1416666666699999</v>
      </c>
      <c r="J243" s="29">
        <f t="shared" si="17"/>
        <v>0.84</v>
      </c>
      <c r="K243" s="29">
        <f t="shared" si="16"/>
        <v>3.5980000000139989E-4</v>
      </c>
      <c r="L243" s="29">
        <f t="shared" si="13"/>
        <v>15377.100836975147</v>
      </c>
      <c r="N243" s="12" t="s">
        <v>56</v>
      </c>
      <c r="O243" s="3" t="s">
        <v>71</v>
      </c>
      <c r="P243" s="3">
        <f t="shared" si="15"/>
        <v>4815</v>
      </c>
      <c r="Q243" s="3" t="s">
        <v>71</v>
      </c>
      <c r="R243" s="3" t="s">
        <v>96</v>
      </c>
      <c r="S243" s="3" t="s">
        <v>71</v>
      </c>
      <c r="T243" s="4">
        <f t="shared" si="14"/>
        <v>15377.100836975147</v>
      </c>
    </row>
    <row r="244" spans="7:20" x14ac:dyDescent="0.3">
      <c r="G244" s="26">
        <v>4801</v>
      </c>
      <c r="H244" s="26">
        <v>23.1</v>
      </c>
      <c r="I244" s="26">
        <v>2.57</v>
      </c>
      <c r="J244" s="29">
        <f t="shared" si="17"/>
        <v>0.84</v>
      </c>
      <c r="K244" s="29">
        <f t="shared" si="16"/>
        <v>3.7897999999860003E-4</v>
      </c>
      <c r="L244" s="29">
        <f t="shared" si="13"/>
        <v>16196.813994309729</v>
      </c>
      <c r="N244" s="12" t="s">
        <v>56</v>
      </c>
      <c r="O244" s="3" t="s">
        <v>71</v>
      </c>
      <c r="P244" s="3">
        <f t="shared" si="15"/>
        <v>4801</v>
      </c>
      <c r="Q244" s="3" t="s">
        <v>71</v>
      </c>
      <c r="R244" s="3" t="s">
        <v>96</v>
      </c>
      <c r="S244" s="3" t="s">
        <v>71</v>
      </c>
      <c r="T244" s="4">
        <f t="shared" si="14"/>
        <v>16196.813994309729</v>
      </c>
    </row>
    <row r="245" spans="7:20" x14ac:dyDescent="0.3">
      <c r="G245" s="26">
        <v>4876</v>
      </c>
      <c r="H245" s="26">
        <v>23.1</v>
      </c>
      <c r="I245" s="26">
        <v>3.044</v>
      </c>
      <c r="J245" s="29">
        <f t="shared" si="17"/>
        <v>0.84</v>
      </c>
      <c r="K245" s="29">
        <f t="shared" si="16"/>
        <v>3.9815999999999994E-4</v>
      </c>
      <c r="L245" s="29">
        <f t="shared" si="13"/>
        <v>17016.527151823797</v>
      </c>
      <c r="N245" s="12" t="s">
        <v>56</v>
      </c>
      <c r="O245" s="3" t="s">
        <v>71</v>
      </c>
      <c r="P245" s="3">
        <f t="shared" si="15"/>
        <v>4876</v>
      </c>
      <c r="Q245" s="3" t="s">
        <v>71</v>
      </c>
      <c r="R245" s="3" t="s">
        <v>96</v>
      </c>
      <c r="S245" s="3" t="s">
        <v>71</v>
      </c>
      <c r="T245" s="4">
        <f t="shared" si="14"/>
        <v>17016.527151823797</v>
      </c>
    </row>
    <row r="246" spans="7:20" x14ac:dyDescent="0.3">
      <c r="G246" s="26">
        <v>4877</v>
      </c>
      <c r="H246" s="26">
        <v>23.1</v>
      </c>
      <c r="I246" s="26">
        <v>3.5179999999999998</v>
      </c>
      <c r="J246" s="29">
        <f t="shared" si="17"/>
        <v>0.84</v>
      </c>
      <c r="K246" s="29">
        <f t="shared" si="16"/>
        <v>3.9815999999999994E-4</v>
      </c>
      <c r="L246" s="29">
        <f t="shared" si="13"/>
        <v>17016.527151823797</v>
      </c>
      <c r="N246" s="12" t="s">
        <v>56</v>
      </c>
      <c r="O246" s="3" t="s">
        <v>71</v>
      </c>
      <c r="P246" s="3">
        <f t="shared" si="15"/>
        <v>4877</v>
      </c>
      <c r="Q246" s="3" t="s">
        <v>71</v>
      </c>
      <c r="R246" s="3" t="s">
        <v>96</v>
      </c>
      <c r="S246" s="3" t="s">
        <v>71</v>
      </c>
      <c r="T246" s="4">
        <f t="shared" si="14"/>
        <v>17016.527151823797</v>
      </c>
    </row>
    <row r="247" spans="7:20" x14ac:dyDescent="0.3">
      <c r="G247" s="26">
        <v>4878</v>
      </c>
      <c r="H247" s="26">
        <v>23.1</v>
      </c>
      <c r="I247" s="26">
        <v>3.992</v>
      </c>
      <c r="J247" s="29">
        <f t="shared" si="17"/>
        <v>0.84</v>
      </c>
      <c r="K247" s="29">
        <f t="shared" si="16"/>
        <v>3.9816000000000016E-4</v>
      </c>
      <c r="L247" s="29">
        <f t="shared" si="13"/>
        <v>17016.527151823808</v>
      </c>
      <c r="N247" s="12" t="s">
        <v>56</v>
      </c>
      <c r="O247" s="3" t="s">
        <v>71</v>
      </c>
      <c r="P247" s="3">
        <f t="shared" si="15"/>
        <v>4878</v>
      </c>
      <c r="Q247" s="3" t="s">
        <v>71</v>
      </c>
      <c r="R247" s="3" t="s">
        <v>96</v>
      </c>
      <c r="S247" s="3" t="s">
        <v>71</v>
      </c>
      <c r="T247" s="4">
        <f t="shared" si="14"/>
        <v>17016.527151823808</v>
      </c>
    </row>
    <row r="248" spans="7:20" x14ac:dyDescent="0.3">
      <c r="G248" s="26">
        <v>4879</v>
      </c>
      <c r="H248" s="26">
        <v>23.1</v>
      </c>
      <c r="I248" s="26">
        <v>4.4660000000000002</v>
      </c>
      <c r="J248" s="29">
        <f t="shared" si="17"/>
        <v>0.84</v>
      </c>
      <c r="K248" s="29">
        <f t="shared" si="16"/>
        <v>3.9816000000000016E-4</v>
      </c>
      <c r="L248" s="29">
        <f t="shared" si="13"/>
        <v>17016.527151823808</v>
      </c>
      <c r="N248" s="12" t="s">
        <v>56</v>
      </c>
      <c r="O248" s="3" t="s">
        <v>71</v>
      </c>
      <c r="P248" s="3">
        <f t="shared" si="15"/>
        <v>4879</v>
      </c>
      <c r="Q248" s="3" t="s">
        <v>71</v>
      </c>
      <c r="R248" s="3" t="s">
        <v>96</v>
      </c>
      <c r="S248" s="3" t="s">
        <v>71</v>
      </c>
      <c r="T248" s="4">
        <f t="shared" si="14"/>
        <v>17016.527151823808</v>
      </c>
    </row>
    <row r="249" spans="7:20" x14ac:dyDescent="0.3">
      <c r="G249" s="26">
        <v>4880</v>
      </c>
      <c r="H249" s="26">
        <v>23.1</v>
      </c>
      <c r="I249" s="26">
        <v>4.9400000000000004</v>
      </c>
      <c r="J249" s="29">
        <f t="shared" si="17"/>
        <v>0.84</v>
      </c>
      <c r="K249" s="29">
        <f t="shared" si="16"/>
        <v>3.9815999999999978E-4</v>
      </c>
      <c r="L249" s="29">
        <f t="shared" si="13"/>
        <v>17016.52715182379</v>
      </c>
      <c r="N249" s="12" t="s">
        <v>56</v>
      </c>
      <c r="O249" s="3" t="s">
        <v>71</v>
      </c>
      <c r="P249" s="3">
        <f t="shared" si="15"/>
        <v>4880</v>
      </c>
      <c r="Q249" s="3" t="s">
        <v>71</v>
      </c>
      <c r="R249" s="3" t="s">
        <v>96</v>
      </c>
      <c r="S249" s="3" t="s">
        <v>71</v>
      </c>
      <c r="T249" s="4">
        <f t="shared" si="14"/>
        <v>17016.52715182379</v>
      </c>
    </row>
    <row r="250" spans="7:20" x14ac:dyDescent="0.3">
      <c r="G250" s="26">
        <v>4881</v>
      </c>
      <c r="H250" s="26">
        <v>23.1</v>
      </c>
      <c r="I250" s="26">
        <v>5.4139999999999997</v>
      </c>
      <c r="J250" s="29">
        <f t="shared" si="17"/>
        <v>0.84</v>
      </c>
      <c r="K250" s="29">
        <f t="shared" si="16"/>
        <v>3.9815999999999978E-4</v>
      </c>
      <c r="L250" s="29">
        <f t="shared" si="13"/>
        <v>17016.52715182379</v>
      </c>
      <c r="N250" s="12" t="s">
        <v>56</v>
      </c>
      <c r="O250" s="3" t="s">
        <v>71</v>
      </c>
      <c r="P250" s="3">
        <f t="shared" si="15"/>
        <v>4881</v>
      </c>
      <c r="Q250" s="3" t="s">
        <v>71</v>
      </c>
      <c r="R250" s="3" t="s">
        <v>96</v>
      </c>
      <c r="S250" s="3" t="s">
        <v>71</v>
      </c>
      <c r="T250" s="4">
        <f t="shared" si="14"/>
        <v>17016.52715182379</v>
      </c>
    </row>
    <row r="251" spans="7:20" x14ac:dyDescent="0.3">
      <c r="G251" s="26">
        <v>4882</v>
      </c>
      <c r="H251" s="26">
        <v>23.1</v>
      </c>
      <c r="I251" s="26">
        <v>5.8879999999999999</v>
      </c>
      <c r="J251" s="29">
        <f t="shared" si="17"/>
        <v>0.84</v>
      </c>
      <c r="K251" s="29">
        <f t="shared" si="16"/>
        <v>3.9816000000000016E-4</v>
      </c>
      <c r="L251" s="29">
        <f t="shared" si="13"/>
        <v>17016.527151823808</v>
      </c>
      <c r="N251" s="12" t="s">
        <v>56</v>
      </c>
      <c r="O251" s="3" t="s">
        <v>71</v>
      </c>
      <c r="P251" s="3">
        <f t="shared" si="15"/>
        <v>4882</v>
      </c>
      <c r="Q251" s="3" t="s">
        <v>71</v>
      </c>
      <c r="R251" s="3" t="s">
        <v>96</v>
      </c>
      <c r="S251" s="3" t="s">
        <v>71</v>
      </c>
      <c r="T251" s="4">
        <f t="shared" si="14"/>
        <v>17016.527151823808</v>
      </c>
    </row>
    <row r="252" spans="7:20" x14ac:dyDescent="0.3">
      <c r="G252" s="26">
        <v>4883</v>
      </c>
      <c r="H252" s="26">
        <v>23.1</v>
      </c>
      <c r="I252" s="26">
        <v>6.3620000000000001</v>
      </c>
      <c r="J252" s="29">
        <f t="shared" si="17"/>
        <v>0.84</v>
      </c>
      <c r="K252" s="29">
        <f t="shared" si="16"/>
        <v>3.9816000000000016E-4</v>
      </c>
      <c r="L252" s="29">
        <f t="shared" si="13"/>
        <v>17016.527151823808</v>
      </c>
      <c r="N252" s="12" t="s">
        <v>56</v>
      </c>
      <c r="O252" s="3" t="s">
        <v>71</v>
      </c>
      <c r="P252" s="3">
        <f t="shared" si="15"/>
        <v>4883</v>
      </c>
      <c r="Q252" s="3" t="s">
        <v>71</v>
      </c>
      <c r="R252" s="3" t="s">
        <v>96</v>
      </c>
      <c r="S252" s="3" t="s">
        <v>71</v>
      </c>
      <c r="T252" s="4">
        <f t="shared" si="14"/>
        <v>17016.527151823808</v>
      </c>
    </row>
    <row r="253" spans="7:20" x14ac:dyDescent="0.3">
      <c r="G253" s="26">
        <v>4884</v>
      </c>
      <c r="H253" s="26">
        <v>23.1</v>
      </c>
      <c r="I253" s="26">
        <v>6.8360000000000003</v>
      </c>
      <c r="J253" s="29">
        <f t="shared" si="17"/>
        <v>0.84</v>
      </c>
      <c r="K253" s="29">
        <f t="shared" si="16"/>
        <v>3.9815999999999978E-4</v>
      </c>
      <c r="L253" s="29">
        <f t="shared" si="13"/>
        <v>17016.52715182379</v>
      </c>
      <c r="N253" s="12" t="s">
        <v>56</v>
      </c>
      <c r="O253" s="3" t="s">
        <v>71</v>
      </c>
      <c r="P253" s="3">
        <f t="shared" si="15"/>
        <v>4884</v>
      </c>
      <c r="Q253" s="3" t="s">
        <v>71</v>
      </c>
      <c r="R253" s="3" t="s">
        <v>96</v>
      </c>
      <c r="S253" s="3" t="s">
        <v>71</v>
      </c>
      <c r="T253" s="4">
        <f t="shared" si="14"/>
        <v>17016.52715182379</v>
      </c>
    </row>
    <row r="254" spans="7:20" x14ac:dyDescent="0.3">
      <c r="G254" s="26">
        <v>4885</v>
      </c>
      <c r="H254" s="26">
        <v>23.1</v>
      </c>
      <c r="I254" s="26">
        <v>7.31</v>
      </c>
      <c r="J254" s="29">
        <f t="shared" si="17"/>
        <v>0.84</v>
      </c>
      <c r="K254" s="29">
        <f t="shared" si="16"/>
        <v>3.9815999999999978E-4</v>
      </c>
      <c r="L254" s="29">
        <f t="shared" si="13"/>
        <v>17016.52715182379</v>
      </c>
      <c r="N254" s="12" t="s">
        <v>56</v>
      </c>
      <c r="O254" s="3" t="s">
        <v>71</v>
      </c>
      <c r="P254" s="3">
        <f t="shared" si="15"/>
        <v>4885</v>
      </c>
      <c r="Q254" s="3" t="s">
        <v>71</v>
      </c>
      <c r="R254" s="3" t="s">
        <v>96</v>
      </c>
      <c r="S254" s="3" t="s">
        <v>71</v>
      </c>
      <c r="T254" s="4">
        <f t="shared" si="14"/>
        <v>17016.52715182379</v>
      </c>
    </row>
    <row r="255" spans="7:20" x14ac:dyDescent="0.3">
      <c r="G255" s="26">
        <v>4886</v>
      </c>
      <c r="H255" s="26">
        <v>23.1</v>
      </c>
      <c r="I255" s="26">
        <v>7.7839999999999998</v>
      </c>
      <c r="J255" s="29">
        <f t="shared" si="17"/>
        <v>0.84</v>
      </c>
      <c r="K255" s="29">
        <f t="shared" si="16"/>
        <v>3.9815999999999978E-4</v>
      </c>
      <c r="L255" s="29">
        <f t="shared" si="13"/>
        <v>17016.52715182379</v>
      </c>
      <c r="N255" s="12" t="s">
        <v>56</v>
      </c>
      <c r="O255" s="3" t="s">
        <v>71</v>
      </c>
      <c r="P255" s="3">
        <f t="shared" si="15"/>
        <v>4886</v>
      </c>
      <c r="Q255" s="3" t="s">
        <v>71</v>
      </c>
      <c r="R255" s="3" t="s">
        <v>96</v>
      </c>
      <c r="S255" s="3" t="s">
        <v>71</v>
      </c>
      <c r="T255" s="4">
        <f t="shared" si="14"/>
        <v>17016.52715182379</v>
      </c>
    </row>
    <row r="256" spans="7:20" x14ac:dyDescent="0.3">
      <c r="G256" s="26">
        <v>4887</v>
      </c>
      <c r="H256" s="26">
        <v>23.1</v>
      </c>
      <c r="I256" s="26">
        <v>8.2579999999999991</v>
      </c>
      <c r="J256" s="29">
        <f t="shared" si="17"/>
        <v>0.84</v>
      </c>
      <c r="K256" s="29">
        <f t="shared" si="16"/>
        <v>3.9815999999999978E-4</v>
      </c>
      <c r="L256" s="29">
        <f t="shared" si="13"/>
        <v>17016.52715182379</v>
      </c>
      <c r="N256" s="12" t="s">
        <v>56</v>
      </c>
      <c r="O256" s="3" t="s">
        <v>71</v>
      </c>
      <c r="P256" s="3">
        <f t="shared" si="15"/>
        <v>4887</v>
      </c>
      <c r="Q256" s="3" t="s">
        <v>71</v>
      </c>
      <c r="R256" s="3" t="s">
        <v>96</v>
      </c>
      <c r="S256" s="3" t="s">
        <v>71</v>
      </c>
      <c r="T256" s="4">
        <f t="shared" si="14"/>
        <v>17016.52715182379</v>
      </c>
    </row>
    <row r="257" spans="7:20" x14ac:dyDescent="0.3">
      <c r="G257" s="26">
        <v>4888</v>
      </c>
      <c r="H257" s="26">
        <v>23.1</v>
      </c>
      <c r="I257" s="26">
        <v>8.7319999999999993</v>
      </c>
      <c r="J257" s="29">
        <f t="shared" si="17"/>
        <v>0.84</v>
      </c>
      <c r="K257" s="29">
        <f t="shared" si="16"/>
        <v>3.9816000000000016E-4</v>
      </c>
      <c r="L257" s="29">
        <f t="shared" si="13"/>
        <v>17016.527151823808</v>
      </c>
      <c r="N257" s="12" t="s">
        <v>56</v>
      </c>
      <c r="O257" s="3" t="s">
        <v>71</v>
      </c>
      <c r="P257" s="3">
        <f t="shared" si="15"/>
        <v>4888</v>
      </c>
      <c r="Q257" s="3" t="s">
        <v>71</v>
      </c>
      <c r="R257" s="3" t="s">
        <v>96</v>
      </c>
      <c r="S257" s="3" t="s">
        <v>71</v>
      </c>
      <c r="T257" s="4">
        <f t="shared" si="14"/>
        <v>17016.527151823808</v>
      </c>
    </row>
    <row r="258" spans="7:20" x14ac:dyDescent="0.3">
      <c r="G258" s="26">
        <v>4889</v>
      </c>
      <c r="H258" s="26">
        <v>23.1</v>
      </c>
      <c r="I258" s="26">
        <v>9.2059999999999995</v>
      </c>
      <c r="J258" s="29">
        <f t="shared" si="17"/>
        <v>0.84</v>
      </c>
      <c r="K258" s="29">
        <f t="shared" si="16"/>
        <v>3.9816000000000016E-4</v>
      </c>
      <c r="L258" s="29">
        <f t="shared" si="13"/>
        <v>17016.527151823808</v>
      </c>
      <c r="N258" s="12" t="s">
        <v>56</v>
      </c>
      <c r="O258" s="3" t="s">
        <v>71</v>
      </c>
      <c r="P258" s="3">
        <f t="shared" si="15"/>
        <v>4889</v>
      </c>
      <c r="Q258" s="3" t="s">
        <v>71</v>
      </c>
      <c r="R258" s="3" t="s">
        <v>96</v>
      </c>
      <c r="S258" s="3" t="s">
        <v>71</v>
      </c>
      <c r="T258" s="4">
        <f t="shared" si="14"/>
        <v>17016.527151823808</v>
      </c>
    </row>
    <row r="259" spans="7:20" x14ac:dyDescent="0.3">
      <c r="G259" s="26">
        <v>4890</v>
      </c>
      <c r="H259" s="26">
        <v>23.1</v>
      </c>
      <c r="I259" s="26">
        <v>9.68</v>
      </c>
      <c r="J259" s="29">
        <f t="shared" si="17"/>
        <v>0.84</v>
      </c>
      <c r="K259" s="29">
        <f t="shared" si="16"/>
        <v>3.9816000000000016E-4</v>
      </c>
      <c r="L259" s="29">
        <f t="shared" ref="L259:L292" si="18">$C$22*10^3/$C$12*$K259</f>
        <v>17016.527151823808</v>
      </c>
      <c r="N259" s="12" t="s">
        <v>56</v>
      </c>
      <c r="O259" s="3" t="s">
        <v>71</v>
      </c>
      <c r="P259" s="3">
        <f t="shared" si="15"/>
        <v>4890</v>
      </c>
      <c r="Q259" s="3" t="s">
        <v>71</v>
      </c>
      <c r="R259" s="3" t="s">
        <v>96</v>
      </c>
      <c r="S259" s="3" t="s">
        <v>71</v>
      </c>
      <c r="T259" s="4">
        <f t="shared" ref="T259:T292" si="19">$L259</f>
        <v>17016.527151823808</v>
      </c>
    </row>
    <row r="260" spans="7:20" x14ac:dyDescent="0.3">
      <c r="G260" s="26">
        <v>4891</v>
      </c>
      <c r="H260" s="26">
        <v>23.1</v>
      </c>
      <c r="I260" s="26">
        <v>10.154</v>
      </c>
      <c r="J260" s="29">
        <f t="shared" si="17"/>
        <v>0.84</v>
      </c>
      <c r="K260" s="29">
        <f t="shared" si="16"/>
        <v>3.9816000000000016E-4</v>
      </c>
      <c r="L260" s="29">
        <f t="shared" si="18"/>
        <v>17016.527151823808</v>
      </c>
      <c r="N260" s="12" t="s">
        <v>56</v>
      </c>
      <c r="O260" s="3" t="s">
        <v>71</v>
      </c>
      <c r="P260" s="3">
        <f t="shared" si="15"/>
        <v>4891</v>
      </c>
      <c r="Q260" s="3" t="s">
        <v>71</v>
      </c>
      <c r="R260" s="3" t="s">
        <v>96</v>
      </c>
      <c r="S260" s="3" t="s">
        <v>71</v>
      </c>
      <c r="T260" s="4">
        <f t="shared" si="19"/>
        <v>17016.527151823808</v>
      </c>
    </row>
    <row r="261" spans="7:20" x14ac:dyDescent="0.3">
      <c r="G261" s="26">
        <v>4892</v>
      </c>
      <c r="H261" s="26">
        <v>23.1</v>
      </c>
      <c r="I261" s="26">
        <v>10.628</v>
      </c>
      <c r="J261" s="29">
        <f t="shared" si="17"/>
        <v>0.84</v>
      </c>
      <c r="K261" s="29">
        <f t="shared" si="16"/>
        <v>3.9816000000000016E-4</v>
      </c>
      <c r="L261" s="29">
        <f t="shared" si="18"/>
        <v>17016.527151823808</v>
      </c>
      <c r="N261" s="12" t="s">
        <v>56</v>
      </c>
      <c r="O261" s="3" t="s">
        <v>71</v>
      </c>
      <c r="P261" s="3">
        <f t="shared" ref="P261:P292" si="20">$G261</f>
        <v>4892</v>
      </c>
      <c r="Q261" s="3" t="s">
        <v>71</v>
      </c>
      <c r="R261" s="3" t="s">
        <v>96</v>
      </c>
      <c r="S261" s="3" t="s">
        <v>71</v>
      </c>
      <c r="T261" s="4">
        <f t="shared" si="19"/>
        <v>17016.527151823808</v>
      </c>
    </row>
    <row r="262" spans="7:20" x14ac:dyDescent="0.3">
      <c r="G262" s="26">
        <v>4893</v>
      </c>
      <c r="H262" s="26">
        <v>23.1</v>
      </c>
      <c r="I262" s="26">
        <v>11.102</v>
      </c>
      <c r="J262" s="29">
        <f t="shared" si="17"/>
        <v>0.84</v>
      </c>
      <c r="K262" s="29">
        <f t="shared" si="16"/>
        <v>3.9816000000000016E-4</v>
      </c>
      <c r="L262" s="29">
        <f t="shared" si="18"/>
        <v>17016.527151823808</v>
      </c>
      <c r="N262" s="12" t="s">
        <v>56</v>
      </c>
      <c r="O262" s="3" t="s">
        <v>71</v>
      </c>
      <c r="P262" s="3">
        <f t="shared" si="20"/>
        <v>4893</v>
      </c>
      <c r="Q262" s="3" t="s">
        <v>71</v>
      </c>
      <c r="R262" s="3" t="s">
        <v>96</v>
      </c>
      <c r="S262" s="3" t="s">
        <v>71</v>
      </c>
      <c r="T262" s="4">
        <f t="shared" si="19"/>
        <v>17016.527151823808</v>
      </c>
    </row>
    <row r="263" spans="7:20" x14ac:dyDescent="0.3">
      <c r="G263" s="26">
        <v>4894</v>
      </c>
      <c r="H263" s="26">
        <v>23.1</v>
      </c>
      <c r="I263" s="26">
        <v>11.576000000000001</v>
      </c>
      <c r="J263" s="29">
        <f t="shared" si="17"/>
        <v>0.84</v>
      </c>
      <c r="K263" s="29">
        <f t="shared" si="16"/>
        <v>3.9816000000000016E-4</v>
      </c>
      <c r="L263" s="29">
        <f t="shared" si="18"/>
        <v>17016.527151823808</v>
      </c>
      <c r="N263" s="12" t="s">
        <v>56</v>
      </c>
      <c r="O263" s="3" t="s">
        <v>71</v>
      </c>
      <c r="P263" s="3">
        <f t="shared" si="20"/>
        <v>4894</v>
      </c>
      <c r="Q263" s="3" t="s">
        <v>71</v>
      </c>
      <c r="R263" s="3" t="s">
        <v>96</v>
      </c>
      <c r="S263" s="3" t="s">
        <v>71</v>
      </c>
      <c r="T263" s="4">
        <f t="shared" si="19"/>
        <v>17016.527151823808</v>
      </c>
    </row>
    <row r="264" spans="7:20" x14ac:dyDescent="0.3">
      <c r="G264" s="26">
        <v>4866</v>
      </c>
      <c r="H264" s="26">
        <v>23.1</v>
      </c>
      <c r="I264" s="26">
        <v>12.05</v>
      </c>
      <c r="J264" s="29">
        <f t="shared" si="17"/>
        <v>0.84</v>
      </c>
      <c r="K264" s="29">
        <f t="shared" si="16"/>
        <v>3.8886749999999983E-4</v>
      </c>
      <c r="L264" s="29">
        <f t="shared" si="18"/>
        <v>16619.385101998792</v>
      </c>
      <c r="N264" s="12" t="s">
        <v>56</v>
      </c>
      <c r="O264" s="3" t="s">
        <v>71</v>
      </c>
      <c r="P264" s="3">
        <f t="shared" si="20"/>
        <v>4866</v>
      </c>
      <c r="Q264" s="3" t="s">
        <v>71</v>
      </c>
      <c r="R264" s="3" t="s">
        <v>96</v>
      </c>
      <c r="S264" s="3" t="s">
        <v>71</v>
      </c>
      <c r="T264" s="4">
        <f t="shared" si="19"/>
        <v>16619.385101998792</v>
      </c>
    </row>
    <row r="265" spans="7:20" x14ac:dyDescent="0.3">
      <c r="G265" s="26">
        <v>5042</v>
      </c>
      <c r="H265" s="26">
        <v>23.1</v>
      </c>
      <c r="I265" s="26">
        <v>12.501875</v>
      </c>
      <c r="J265" s="29">
        <f t="shared" si="17"/>
        <v>0.84</v>
      </c>
      <c r="K265" s="29">
        <f t="shared" si="16"/>
        <v>3.7957499999999945E-4</v>
      </c>
      <c r="L265" s="29">
        <f t="shared" si="18"/>
        <v>16222.243052173773</v>
      </c>
      <c r="N265" s="12" t="s">
        <v>56</v>
      </c>
      <c r="O265" s="3" t="s">
        <v>71</v>
      </c>
      <c r="P265" s="3">
        <f t="shared" si="20"/>
        <v>5042</v>
      </c>
      <c r="Q265" s="3" t="s">
        <v>71</v>
      </c>
      <c r="R265" s="3" t="s">
        <v>96</v>
      </c>
      <c r="S265" s="3" t="s">
        <v>71</v>
      </c>
      <c r="T265" s="4">
        <f t="shared" si="19"/>
        <v>16222.243052173773</v>
      </c>
    </row>
    <row r="266" spans="7:20" x14ac:dyDescent="0.3">
      <c r="G266" s="26">
        <v>5043</v>
      </c>
      <c r="H266" s="26">
        <v>23.1</v>
      </c>
      <c r="I266" s="26">
        <v>12.953749999999999</v>
      </c>
      <c r="J266" s="29">
        <f t="shared" si="17"/>
        <v>0.84</v>
      </c>
      <c r="K266" s="29">
        <f t="shared" si="16"/>
        <v>3.7957500000000021E-4</v>
      </c>
      <c r="L266" s="29">
        <f t="shared" si="18"/>
        <v>16222.243052173806</v>
      </c>
      <c r="N266" s="12" t="s">
        <v>56</v>
      </c>
      <c r="O266" s="3" t="s">
        <v>71</v>
      </c>
      <c r="P266" s="3">
        <f t="shared" si="20"/>
        <v>5043</v>
      </c>
      <c r="Q266" s="3" t="s">
        <v>71</v>
      </c>
      <c r="R266" s="3" t="s">
        <v>96</v>
      </c>
      <c r="S266" s="3" t="s">
        <v>71</v>
      </c>
      <c r="T266" s="4">
        <f t="shared" si="19"/>
        <v>16222.243052173806</v>
      </c>
    </row>
    <row r="267" spans="7:20" x14ac:dyDescent="0.3">
      <c r="G267" s="26">
        <v>5044</v>
      </c>
      <c r="H267" s="26">
        <v>23.1</v>
      </c>
      <c r="I267" s="26">
        <v>13.405625000000001</v>
      </c>
      <c r="J267" s="29">
        <f t="shared" si="17"/>
        <v>0.84</v>
      </c>
      <c r="K267" s="29">
        <f t="shared" si="16"/>
        <v>3.7957500000000021E-4</v>
      </c>
      <c r="L267" s="29">
        <f t="shared" si="18"/>
        <v>16222.243052173806</v>
      </c>
      <c r="N267" s="12" t="s">
        <v>56</v>
      </c>
      <c r="O267" s="3" t="s">
        <v>71</v>
      </c>
      <c r="P267" s="3">
        <f t="shared" si="20"/>
        <v>5044</v>
      </c>
      <c r="Q267" s="3" t="s">
        <v>71</v>
      </c>
      <c r="R267" s="3" t="s">
        <v>96</v>
      </c>
      <c r="S267" s="3" t="s">
        <v>71</v>
      </c>
      <c r="T267" s="4">
        <f t="shared" si="19"/>
        <v>16222.243052173806</v>
      </c>
    </row>
    <row r="268" spans="7:20" x14ac:dyDescent="0.3">
      <c r="G268" s="26">
        <v>5045</v>
      </c>
      <c r="H268" s="26">
        <v>23.1</v>
      </c>
      <c r="I268" s="26">
        <v>13.8575</v>
      </c>
      <c r="J268" s="29">
        <f t="shared" si="17"/>
        <v>0.84</v>
      </c>
      <c r="K268" s="29">
        <f t="shared" ref="K268:K292" si="21">IF(AND(I268&gt;I267,I269&gt;I268),(I269-I267)/2*J268*10^-3,0)</f>
        <v>3.7957499999999945E-4</v>
      </c>
      <c r="L268" s="29">
        <f t="shared" si="18"/>
        <v>16222.243052173773</v>
      </c>
      <c r="N268" s="12" t="s">
        <v>56</v>
      </c>
      <c r="O268" s="3" t="s">
        <v>71</v>
      </c>
      <c r="P268" s="3">
        <f t="shared" si="20"/>
        <v>5045</v>
      </c>
      <c r="Q268" s="3" t="s">
        <v>71</v>
      </c>
      <c r="R268" s="3" t="s">
        <v>96</v>
      </c>
      <c r="S268" s="3" t="s">
        <v>71</v>
      </c>
      <c r="T268" s="4">
        <f t="shared" si="19"/>
        <v>16222.243052173773</v>
      </c>
    </row>
    <row r="269" spans="7:20" x14ac:dyDescent="0.3">
      <c r="G269" s="26">
        <v>5046</v>
      </c>
      <c r="H269" s="26">
        <v>23.1</v>
      </c>
      <c r="I269" s="26">
        <v>14.309374999999999</v>
      </c>
      <c r="J269" s="29">
        <f t="shared" si="17"/>
        <v>0.84</v>
      </c>
      <c r="K269" s="29">
        <f t="shared" si="21"/>
        <v>3.7957500000000021E-4</v>
      </c>
      <c r="L269" s="29">
        <f t="shared" si="18"/>
        <v>16222.243052173806</v>
      </c>
      <c r="N269" s="12" t="s">
        <v>56</v>
      </c>
      <c r="O269" s="3" t="s">
        <v>71</v>
      </c>
      <c r="P269" s="3">
        <f t="shared" si="20"/>
        <v>5046</v>
      </c>
      <c r="Q269" s="3" t="s">
        <v>71</v>
      </c>
      <c r="R269" s="3" t="s">
        <v>96</v>
      </c>
      <c r="S269" s="3" t="s">
        <v>71</v>
      </c>
      <c r="T269" s="4">
        <f t="shared" si="19"/>
        <v>16222.243052173806</v>
      </c>
    </row>
    <row r="270" spans="7:20" x14ac:dyDescent="0.3">
      <c r="G270" s="26">
        <v>5047</v>
      </c>
      <c r="H270" s="26">
        <v>23.1</v>
      </c>
      <c r="I270" s="26">
        <v>14.76125</v>
      </c>
      <c r="J270" s="29">
        <f t="shared" si="17"/>
        <v>0.84</v>
      </c>
      <c r="K270" s="29">
        <f t="shared" si="21"/>
        <v>3.7957500000000021E-4</v>
      </c>
      <c r="L270" s="29">
        <f t="shared" si="18"/>
        <v>16222.243052173806</v>
      </c>
      <c r="N270" s="12" t="s">
        <v>56</v>
      </c>
      <c r="O270" s="3" t="s">
        <v>71</v>
      </c>
      <c r="P270" s="3">
        <f t="shared" si="20"/>
        <v>5047</v>
      </c>
      <c r="Q270" s="3" t="s">
        <v>71</v>
      </c>
      <c r="R270" s="3" t="s">
        <v>96</v>
      </c>
      <c r="S270" s="3" t="s">
        <v>71</v>
      </c>
      <c r="T270" s="4">
        <f t="shared" si="19"/>
        <v>16222.243052173806</v>
      </c>
    </row>
    <row r="271" spans="7:20" x14ac:dyDescent="0.3">
      <c r="G271" s="26">
        <v>5048</v>
      </c>
      <c r="H271" s="26">
        <v>23.1</v>
      </c>
      <c r="I271" s="26">
        <v>15.213125</v>
      </c>
      <c r="J271" s="29">
        <f t="shared" si="17"/>
        <v>0.84</v>
      </c>
      <c r="K271" s="29">
        <f t="shared" si="21"/>
        <v>3.7957499999999945E-4</v>
      </c>
      <c r="L271" s="29">
        <f t="shared" si="18"/>
        <v>16222.243052173773</v>
      </c>
      <c r="N271" s="12" t="s">
        <v>56</v>
      </c>
      <c r="O271" s="3" t="s">
        <v>71</v>
      </c>
      <c r="P271" s="3">
        <f t="shared" si="20"/>
        <v>5048</v>
      </c>
      <c r="Q271" s="3" t="s">
        <v>71</v>
      </c>
      <c r="R271" s="3" t="s">
        <v>96</v>
      </c>
      <c r="S271" s="3" t="s">
        <v>71</v>
      </c>
      <c r="T271" s="4">
        <f t="shared" si="19"/>
        <v>16222.243052173773</v>
      </c>
    </row>
    <row r="272" spans="7:20" x14ac:dyDescent="0.3">
      <c r="G272" s="26">
        <v>5049</v>
      </c>
      <c r="H272" s="26">
        <v>23.1</v>
      </c>
      <c r="I272" s="26">
        <v>15.664999999999999</v>
      </c>
      <c r="J272" s="29">
        <f t="shared" si="17"/>
        <v>0.84</v>
      </c>
      <c r="K272" s="29">
        <f t="shared" si="21"/>
        <v>3.7957500000000021E-4</v>
      </c>
      <c r="L272" s="29">
        <f t="shared" si="18"/>
        <v>16222.243052173806</v>
      </c>
      <c r="N272" s="12" t="s">
        <v>56</v>
      </c>
      <c r="O272" s="3" t="s">
        <v>71</v>
      </c>
      <c r="P272" s="3">
        <f t="shared" si="20"/>
        <v>5049</v>
      </c>
      <c r="Q272" s="3" t="s">
        <v>71</v>
      </c>
      <c r="R272" s="3" t="s">
        <v>96</v>
      </c>
      <c r="S272" s="3" t="s">
        <v>71</v>
      </c>
      <c r="T272" s="4">
        <f t="shared" si="19"/>
        <v>16222.243052173806</v>
      </c>
    </row>
    <row r="273" spans="7:20" x14ac:dyDescent="0.3">
      <c r="G273" s="26">
        <v>5050</v>
      </c>
      <c r="H273" s="26">
        <v>23.1</v>
      </c>
      <c r="I273" s="26">
        <v>16.116875</v>
      </c>
      <c r="J273" s="29">
        <f t="shared" si="17"/>
        <v>0.84</v>
      </c>
      <c r="K273" s="29">
        <f t="shared" si="21"/>
        <v>3.7957500000000097E-4</v>
      </c>
      <c r="L273" s="29">
        <f t="shared" si="18"/>
        <v>16222.243052173839</v>
      </c>
      <c r="N273" s="12" t="s">
        <v>56</v>
      </c>
      <c r="O273" s="3" t="s">
        <v>71</v>
      </c>
      <c r="P273" s="3">
        <f t="shared" si="20"/>
        <v>5050</v>
      </c>
      <c r="Q273" s="3" t="s">
        <v>71</v>
      </c>
      <c r="R273" s="3" t="s">
        <v>96</v>
      </c>
      <c r="S273" s="3" t="s">
        <v>71</v>
      </c>
      <c r="T273" s="4">
        <f t="shared" si="19"/>
        <v>16222.243052173839</v>
      </c>
    </row>
    <row r="274" spans="7:20" x14ac:dyDescent="0.3">
      <c r="G274" s="26">
        <v>5051</v>
      </c>
      <c r="H274" s="26">
        <v>23.1</v>
      </c>
      <c r="I274" s="26">
        <v>16.568750000000001</v>
      </c>
      <c r="J274" s="29">
        <f t="shared" si="17"/>
        <v>0.84</v>
      </c>
      <c r="K274" s="29">
        <f t="shared" si="21"/>
        <v>3.7957499999999945E-4</v>
      </c>
      <c r="L274" s="29">
        <f t="shared" si="18"/>
        <v>16222.243052173773</v>
      </c>
      <c r="N274" s="12" t="s">
        <v>56</v>
      </c>
      <c r="O274" s="3" t="s">
        <v>71</v>
      </c>
      <c r="P274" s="3">
        <f t="shared" si="20"/>
        <v>5051</v>
      </c>
      <c r="Q274" s="3" t="s">
        <v>71</v>
      </c>
      <c r="R274" s="3" t="s">
        <v>96</v>
      </c>
      <c r="S274" s="3" t="s">
        <v>71</v>
      </c>
      <c r="T274" s="4">
        <f t="shared" si="19"/>
        <v>16222.243052173773</v>
      </c>
    </row>
    <row r="275" spans="7:20" x14ac:dyDescent="0.3">
      <c r="G275" s="26">
        <v>5052</v>
      </c>
      <c r="H275" s="26">
        <v>23.1</v>
      </c>
      <c r="I275" s="26">
        <v>17.020624999999999</v>
      </c>
      <c r="J275" s="29">
        <f t="shared" si="17"/>
        <v>0.84</v>
      </c>
      <c r="K275" s="29">
        <f t="shared" si="21"/>
        <v>3.7957499999999945E-4</v>
      </c>
      <c r="L275" s="29">
        <f t="shared" si="18"/>
        <v>16222.243052173773</v>
      </c>
      <c r="N275" s="12" t="s">
        <v>56</v>
      </c>
      <c r="O275" s="3" t="s">
        <v>71</v>
      </c>
      <c r="P275" s="3">
        <f t="shared" si="20"/>
        <v>5052</v>
      </c>
      <c r="Q275" s="3" t="s">
        <v>71</v>
      </c>
      <c r="R275" s="3" t="s">
        <v>96</v>
      </c>
      <c r="S275" s="3" t="s">
        <v>71</v>
      </c>
      <c r="T275" s="4">
        <f t="shared" si="19"/>
        <v>16222.243052173773</v>
      </c>
    </row>
    <row r="276" spans="7:20" x14ac:dyDescent="0.3">
      <c r="G276" s="26">
        <v>5053</v>
      </c>
      <c r="H276" s="26">
        <v>23.1</v>
      </c>
      <c r="I276" s="26">
        <v>17.4725</v>
      </c>
      <c r="J276" s="29">
        <f t="shared" si="17"/>
        <v>0.84</v>
      </c>
      <c r="K276" s="29">
        <f t="shared" si="21"/>
        <v>3.7957500000000097E-4</v>
      </c>
      <c r="L276" s="29">
        <f t="shared" si="18"/>
        <v>16222.243052173839</v>
      </c>
      <c r="N276" s="12" t="s">
        <v>56</v>
      </c>
      <c r="O276" s="3" t="s">
        <v>71</v>
      </c>
      <c r="P276" s="3">
        <f t="shared" si="20"/>
        <v>5053</v>
      </c>
      <c r="Q276" s="3" t="s">
        <v>71</v>
      </c>
      <c r="R276" s="3" t="s">
        <v>96</v>
      </c>
      <c r="S276" s="3" t="s">
        <v>71</v>
      </c>
      <c r="T276" s="4">
        <f t="shared" si="19"/>
        <v>16222.243052173839</v>
      </c>
    </row>
    <row r="277" spans="7:20" x14ac:dyDescent="0.3">
      <c r="G277" s="26">
        <v>5054</v>
      </c>
      <c r="H277" s="26">
        <v>23.1</v>
      </c>
      <c r="I277" s="26">
        <v>17.924375000000001</v>
      </c>
      <c r="J277" s="29">
        <f t="shared" si="17"/>
        <v>0.84</v>
      </c>
      <c r="K277" s="29">
        <f t="shared" si="21"/>
        <v>3.7957499999999945E-4</v>
      </c>
      <c r="L277" s="29">
        <f t="shared" si="18"/>
        <v>16222.243052173773</v>
      </c>
      <c r="N277" s="12" t="s">
        <v>56</v>
      </c>
      <c r="O277" s="3" t="s">
        <v>71</v>
      </c>
      <c r="P277" s="3">
        <f t="shared" si="20"/>
        <v>5054</v>
      </c>
      <c r="Q277" s="3" t="s">
        <v>71</v>
      </c>
      <c r="R277" s="3" t="s">
        <v>96</v>
      </c>
      <c r="S277" s="3" t="s">
        <v>71</v>
      </c>
      <c r="T277" s="4">
        <f t="shared" si="19"/>
        <v>16222.243052173773</v>
      </c>
    </row>
    <row r="278" spans="7:20" x14ac:dyDescent="0.3">
      <c r="G278" s="26">
        <v>5055</v>
      </c>
      <c r="H278" s="26">
        <v>23.1</v>
      </c>
      <c r="I278" s="26">
        <v>18.376249999999999</v>
      </c>
      <c r="J278" s="29">
        <f t="shared" si="17"/>
        <v>0.84</v>
      </c>
      <c r="K278" s="29">
        <f t="shared" si="21"/>
        <v>3.7957499999999945E-4</v>
      </c>
      <c r="L278" s="29">
        <f t="shared" si="18"/>
        <v>16222.243052173773</v>
      </c>
      <c r="N278" s="12" t="s">
        <v>56</v>
      </c>
      <c r="O278" s="3" t="s">
        <v>71</v>
      </c>
      <c r="P278" s="3">
        <f t="shared" si="20"/>
        <v>5055</v>
      </c>
      <c r="Q278" s="3" t="s">
        <v>71</v>
      </c>
      <c r="R278" s="3" t="s">
        <v>96</v>
      </c>
      <c r="S278" s="3" t="s">
        <v>71</v>
      </c>
      <c r="T278" s="4">
        <f t="shared" si="19"/>
        <v>16222.243052173773</v>
      </c>
    </row>
    <row r="279" spans="7:20" x14ac:dyDescent="0.3">
      <c r="G279" s="26">
        <v>5056</v>
      </c>
      <c r="H279" s="26">
        <v>23.1</v>
      </c>
      <c r="I279" s="26">
        <v>18.828125</v>
      </c>
      <c r="J279" s="29">
        <f t="shared" si="17"/>
        <v>0.84</v>
      </c>
      <c r="K279" s="29">
        <f t="shared" si="21"/>
        <v>3.7957500000000097E-4</v>
      </c>
      <c r="L279" s="29">
        <f t="shared" si="18"/>
        <v>16222.243052173839</v>
      </c>
      <c r="N279" s="12" t="s">
        <v>56</v>
      </c>
      <c r="O279" s="3" t="s">
        <v>71</v>
      </c>
      <c r="P279" s="3">
        <f t="shared" si="20"/>
        <v>5056</v>
      </c>
      <c r="Q279" s="3" t="s">
        <v>71</v>
      </c>
      <c r="R279" s="3" t="s">
        <v>96</v>
      </c>
      <c r="S279" s="3" t="s">
        <v>71</v>
      </c>
      <c r="T279" s="4">
        <f t="shared" si="19"/>
        <v>16222.243052173839</v>
      </c>
    </row>
    <row r="280" spans="7:20" x14ac:dyDescent="0.3">
      <c r="G280" s="26">
        <v>5032</v>
      </c>
      <c r="H280" s="26">
        <v>23.1</v>
      </c>
      <c r="I280" s="26">
        <v>19.28</v>
      </c>
      <c r="J280" s="29">
        <f t="shared" si="17"/>
        <v>0.84</v>
      </c>
      <c r="K280" s="29">
        <f t="shared" si="21"/>
        <v>3.7983750000000071E-4</v>
      </c>
      <c r="L280" s="29">
        <f t="shared" si="18"/>
        <v>16233.461754146285</v>
      </c>
      <c r="N280" s="12" t="s">
        <v>56</v>
      </c>
      <c r="O280" s="3" t="s">
        <v>71</v>
      </c>
      <c r="P280" s="3">
        <f t="shared" si="20"/>
        <v>5032</v>
      </c>
      <c r="Q280" s="3" t="s">
        <v>71</v>
      </c>
      <c r="R280" s="3" t="s">
        <v>96</v>
      </c>
      <c r="S280" s="3" t="s">
        <v>71</v>
      </c>
      <c r="T280" s="4">
        <f t="shared" si="19"/>
        <v>16233.461754146285</v>
      </c>
    </row>
    <row r="281" spans="7:20" x14ac:dyDescent="0.3">
      <c r="G281" s="26">
        <v>5170</v>
      </c>
      <c r="H281" s="26">
        <v>23.1</v>
      </c>
      <c r="I281" s="26">
        <v>19.732500000000002</v>
      </c>
      <c r="J281" s="29">
        <f t="shared" si="17"/>
        <v>0.84</v>
      </c>
      <c r="K281" s="29">
        <f t="shared" si="21"/>
        <v>3.8009999999999899E-4</v>
      </c>
      <c r="L281" s="29">
        <f t="shared" si="18"/>
        <v>16244.680456118669</v>
      </c>
      <c r="N281" s="12" t="s">
        <v>56</v>
      </c>
      <c r="O281" s="3" t="s">
        <v>71</v>
      </c>
      <c r="P281" s="3">
        <f t="shared" si="20"/>
        <v>5170</v>
      </c>
      <c r="Q281" s="3" t="s">
        <v>71</v>
      </c>
      <c r="R281" s="3" t="s">
        <v>96</v>
      </c>
      <c r="S281" s="3" t="s">
        <v>71</v>
      </c>
      <c r="T281" s="4">
        <f t="shared" si="19"/>
        <v>16244.680456118669</v>
      </c>
    </row>
    <row r="282" spans="7:20" x14ac:dyDescent="0.3">
      <c r="G282" s="26">
        <v>5171</v>
      </c>
      <c r="H282" s="26">
        <v>23.1</v>
      </c>
      <c r="I282" s="26">
        <v>20.184999999999999</v>
      </c>
      <c r="J282" s="29">
        <f t="shared" si="17"/>
        <v>0.84</v>
      </c>
      <c r="K282" s="29">
        <f t="shared" si="21"/>
        <v>3.8009999999999899E-4</v>
      </c>
      <c r="L282" s="29">
        <f t="shared" si="18"/>
        <v>16244.680456118669</v>
      </c>
      <c r="N282" s="12" t="s">
        <v>56</v>
      </c>
      <c r="O282" s="3" t="s">
        <v>71</v>
      </c>
      <c r="P282" s="3">
        <f t="shared" si="20"/>
        <v>5171</v>
      </c>
      <c r="Q282" s="3" t="s">
        <v>71</v>
      </c>
      <c r="R282" s="3" t="s">
        <v>96</v>
      </c>
      <c r="S282" s="3" t="s">
        <v>71</v>
      </c>
      <c r="T282" s="4">
        <f t="shared" si="19"/>
        <v>16244.680456118669</v>
      </c>
    </row>
    <row r="283" spans="7:20" x14ac:dyDescent="0.3">
      <c r="G283" s="26">
        <v>5172</v>
      </c>
      <c r="H283" s="26">
        <v>23.1</v>
      </c>
      <c r="I283" s="26">
        <v>20.637499999999999</v>
      </c>
      <c r="J283" s="29">
        <f t="shared" si="17"/>
        <v>0.84</v>
      </c>
      <c r="K283" s="29">
        <f t="shared" si="21"/>
        <v>3.8010000000000046E-4</v>
      </c>
      <c r="L283" s="29">
        <f t="shared" si="18"/>
        <v>16244.680456118733</v>
      </c>
      <c r="N283" s="12" t="s">
        <v>56</v>
      </c>
      <c r="O283" s="3" t="s">
        <v>71</v>
      </c>
      <c r="P283" s="3">
        <f t="shared" si="20"/>
        <v>5172</v>
      </c>
      <c r="Q283" s="3" t="s">
        <v>71</v>
      </c>
      <c r="R283" s="3" t="s">
        <v>96</v>
      </c>
      <c r="S283" s="3" t="s">
        <v>71</v>
      </c>
      <c r="T283" s="4">
        <f t="shared" si="19"/>
        <v>16244.680456118733</v>
      </c>
    </row>
    <row r="284" spans="7:20" x14ac:dyDescent="0.3">
      <c r="G284" s="26">
        <v>5173</v>
      </c>
      <c r="H284" s="26">
        <v>23.1</v>
      </c>
      <c r="I284" s="26">
        <v>21.09</v>
      </c>
      <c r="J284" s="29">
        <f t="shared" si="17"/>
        <v>0.84</v>
      </c>
      <c r="K284" s="29">
        <f t="shared" si="21"/>
        <v>3.8010000000000046E-4</v>
      </c>
      <c r="L284" s="29">
        <f t="shared" si="18"/>
        <v>16244.680456118733</v>
      </c>
      <c r="N284" s="12" t="s">
        <v>56</v>
      </c>
      <c r="O284" s="3" t="s">
        <v>71</v>
      </c>
      <c r="P284" s="3">
        <f t="shared" si="20"/>
        <v>5173</v>
      </c>
      <c r="Q284" s="3" t="s">
        <v>71</v>
      </c>
      <c r="R284" s="3" t="s">
        <v>96</v>
      </c>
      <c r="S284" s="3" t="s">
        <v>71</v>
      </c>
      <c r="T284" s="4">
        <f t="shared" si="19"/>
        <v>16244.680456118733</v>
      </c>
    </row>
    <row r="285" spans="7:20" x14ac:dyDescent="0.3">
      <c r="G285" s="26">
        <v>5174</v>
      </c>
      <c r="H285" s="26">
        <v>23.1</v>
      </c>
      <c r="I285" s="26">
        <v>21.5425</v>
      </c>
      <c r="J285" s="29">
        <f t="shared" si="17"/>
        <v>0.84</v>
      </c>
      <c r="K285" s="29">
        <f t="shared" si="21"/>
        <v>3.8010000000000046E-4</v>
      </c>
      <c r="L285" s="29">
        <f t="shared" si="18"/>
        <v>16244.680456118733</v>
      </c>
      <c r="N285" s="12" t="s">
        <v>56</v>
      </c>
      <c r="O285" s="3" t="s">
        <v>71</v>
      </c>
      <c r="P285" s="3">
        <f t="shared" si="20"/>
        <v>5174</v>
      </c>
      <c r="Q285" s="3" t="s">
        <v>71</v>
      </c>
      <c r="R285" s="3" t="s">
        <v>96</v>
      </c>
      <c r="S285" s="3" t="s">
        <v>71</v>
      </c>
      <c r="T285" s="4">
        <f t="shared" si="19"/>
        <v>16244.680456118733</v>
      </c>
    </row>
    <row r="286" spans="7:20" x14ac:dyDescent="0.3">
      <c r="G286" s="26">
        <v>5175</v>
      </c>
      <c r="H286" s="26">
        <v>23.1</v>
      </c>
      <c r="I286" s="26">
        <v>21.995000000000001</v>
      </c>
      <c r="J286" s="29">
        <f t="shared" si="17"/>
        <v>0.84</v>
      </c>
      <c r="K286" s="29">
        <f t="shared" si="21"/>
        <v>3.8010000000000046E-4</v>
      </c>
      <c r="L286" s="29">
        <f t="shared" si="18"/>
        <v>16244.680456118733</v>
      </c>
      <c r="N286" s="12" t="s">
        <v>56</v>
      </c>
      <c r="O286" s="3" t="s">
        <v>71</v>
      </c>
      <c r="P286" s="3">
        <f t="shared" si="20"/>
        <v>5175</v>
      </c>
      <c r="Q286" s="3" t="s">
        <v>71</v>
      </c>
      <c r="R286" s="3" t="s">
        <v>96</v>
      </c>
      <c r="S286" s="3" t="s">
        <v>71</v>
      </c>
      <c r="T286" s="4">
        <f t="shared" si="19"/>
        <v>16244.680456118733</v>
      </c>
    </row>
    <row r="287" spans="7:20" x14ac:dyDescent="0.3">
      <c r="G287" s="26">
        <v>5176</v>
      </c>
      <c r="H287" s="26">
        <v>23.1</v>
      </c>
      <c r="I287" s="26">
        <v>22.447500000000002</v>
      </c>
      <c r="J287" s="29">
        <f t="shared" si="17"/>
        <v>0.84</v>
      </c>
      <c r="K287" s="29">
        <f t="shared" si="21"/>
        <v>3.8009999999999899E-4</v>
      </c>
      <c r="L287" s="29">
        <f t="shared" si="18"/>
        <v>16244.680456118669</v>
      </c>
      <c r="N287" s="12" t="s">
        <v>56</v>
      </c>
      <c r="O287" s="3" t="s">
        <v>71</v>
      </c>
      <c r="P287" s="3">
        <f t="shared" si="20"/>
        <v>5176</v>
      </c>
      <c r="Q287" s="3" t="s">
        <v>71</v>
      </c>
      <c r="R287" s="3" t="s">
        <v>96</v>
      </c>
      <c r="S287" s="3" t="s">
        <v>71</v>
      </c>
      <c r="T287" s="4">
        <f t="shared" si="19"/>
        <v>16244.680456118669</v>
      </c>
    </row>
    <row r="288" spans="7:20" x14ac:dyDescent="0.3">
      <c r="G288" s="26">
        <v>5160</v>
      </c>
      <c r="H288" s="26">
        <v>23.1</v>
      </c>
      <c r="I288" s="26">
        <v>22.9</v>
      </c>
      <c r="J288" s="29">
        <f t="shared" si="17"/>
        <v>0.84</v>
      </c>
      <c r="K288" s="29">
        <f t="shared" si="21"/>
        <v>3.1604999999999904E-4</v>
      </c>
      <c r="L288" s="29">
        <f t="shared" si="18"/>
        <v>13507.317174839</v>
      </c>
      <c r="N288" s="12" t="s">
        <v>56</v>
      </c>
      <c r="O288" s="3" t="s">
        <v>71</v>
      </c>
      <c r="P288" s="3">
        <f t="shared" si="20"/>
        <v>5160</v>
      </c>
      <c r="Q288" s="3" t="s">
        <v>71</v>
      </c>
      <c r="R288" s="3" t="s">
        <v>96</v>
      </c>
      <c r="S288" s="3" t="s">
        <v>71</v>
      </c>
      <c r="T288" s="4">
        <f t="shared" si="19"/>
        <v>13507.317174839</v>
      </c>
    </row>
    <row r="289" spans="7:20" x14ac:dyDescent="0.3">
      <c r="G289" s="26">
        <v>5234</v>
      </c>
      <c r="H289" s="26">
        <v>23.1</v>
      </c>
      <c r="I289" s="26">
        <v>23.2</v>
      </c>
      <c r="J289" s="29">
        <f t="shared" si="17"/>
        <v>0.84</v>
      </c>
      <c r="K289" s="29">
        <f t="shared" si="21"/>
        <v>2.520000000000006E-4</v>
      </c>
      <c r="L289" s="29">
        <f t="shared" si="18"/>
        <v>10769.953893559394</v>
      </c>
      <c r="N289" s="12" t="s">
        <v>56</v>
      </c>
      <c r="O289" s="3" t="s">
        <v>71</v>
      </c>
      <c r="P289" s="3">
        <f t="shared" si="20"/>
        <v>5234</v>
      </c>
      <c r="Q289" s="3" t="s">
        <v>71</v>
      </c>
      <c r="R289" s="3" t="s">
        <v>96</v>
      </c>
      <c r="S289" s="3" t="s">
        <v>71</v>
      </c>
      <c r="T289" s="4">
        <f t="shared" si="19"/>
        <v>10769.953893559394</v>
      </c>
    </row>
    <row r="290" spans="7:20" x14ac:dyDescent="0.3">
      <c r="G290" s="26">
        <v>5235</v>
      </c>
      <c r="H290" s="26">
        <v>23.1</v>
      </c>
      <c r="I290" s="26">
        <v>23.5</v>
      </c>
      <c r="J290" s="29">
        <f t="shared" si="17"/>
        <v>0.84</v>
      </c>
      <c r="K290" s="29">
        <f t="shared" si="21"/>
        <v>2.520000000000006E-4</v>
      </c>
      <c r="L290" s="29">
        <f t="shared" si="18"/>
        <v>10769.953893559394</v>
      </c>
      <c r="N290" s="12" t="s">
        <v>56</v>
      </c>
      <c r="O290" s="3" t="s">
        <v>71</v>
      </c>
      <c r="P290" s="3">
        <f t="shared" si="20"/>
        <v>5235</v>
      </c>
      <c r="Q290" s="3" t="s">
        <v>71</v>
      </c>
      <c r="R290" s="3" t="s">
        <v>96</v>
      </c>
      <c r="S290" s="3" t="s">
        <v>71</v>
      </c>
      <c r="T290" s="4">
        <f t="shared" si="19"/>
        <v>10769.953893559394</v>
      </c>
    </row>
    <row r="291" spans="7:20" x14ac:dyDescent="0.3">
      <c r="G291" s="26">
        <v>5236</v>
      </c>
      <c r="H291" s="26">
        <v>23.1</v>
      </c>
      <c r="I291" s="26">
        <v>23.8</v>
      </c>
      <c r="J291" s="29">
        <f t="shared" si="17"/>
        <v>0.84</v>
      </c>
      <c r="K291" s="29">
        <f t="shared" si="21"/>
        <v>2.520000000000006E-4</v>
      </c>
      <c r="L291" s="29">
        <f t="shared" si="18"/>
        <v>10769.953893559394</v>
      </c>
      <c r="N291" s="12" t="s">
        <v>56</v>
      </c>
      <c r="O291" s="3" t="s">
        <v>71</v>
      </c>
      <c r="P291" s="3">
        <f t="shared" si="20"/>
        <v>5236</v>
      </c>
      <c r="Q291" s="3" t="s">
        <v>71</v>
      </c>
      <c r="R291" s="3" t="s">
        <v>96</v>
      </c>
      <c r="S291" s="3" t="s">
        <v>71</v>
      </c>
      <c r="T291" s="4">
        <f t="shared" si="19"/>
        <v>10769.953893559394</v>
      </c>
    </row>
    <row r="292" spans="7:20" x14ac:dyDescent="0.3">
      <c r="G292" s="26">
        <v>5224</v>
      </c>
      <c r="H292" s="26">
        <v>23.1</v>
      </c>
      <c r="I292" s="26">
        <v>24.1</v>
      </c>
      <c r="J292" s="29">
        <f t="shared" si="17"/>
        <v>0.84</v>
      </c>
      <c r="K292" s="29">
        <f t="shared" si="21"/>
        <v>0</v>
      </c>
      <c r="L292" s="29">
        <f t="shared" si="18"/>
        <v>0</v>
      </c>
      <c r="N292" s="13" t="s">
        <v>56</v>
      </c>
      <c r="O292" s="9" t="s">
        <v>71</v>
      </c>
      <c r="P292" s="9">
        <f t="shared" si="20"/>
        <v>5224</v>
      </c>
      <c r="Q292" s="9" t="s">
        <v>71</v>
      </c>
      <c r="R292" s="9" t="s">
        <v>96</v>
      </c>
      <c r="S292" s="9" t="s">
        <v>71</v>
      </c>
      <c r="T292" s="7">
        <f t="shared" si="19"/>
        <v>0</v>
      </c>
    </row>
  </sheetData>
  <mergeCells count="2">
    <mergeCell ref="B2:D2"/>
    <mergeCell ref="N2:T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2C85-0F56-4618-8A41-C395900951AA}">
  <dimension ref="B2:T419"/>
  <sheetViews>
    <sheetView zoomScale="80" zoomScaleNormal="80" workbookViewId="0">
      <selection activeCell="B12" sqref="B12:D23"/>
    </sheetView>
  </sheetViews>
  <sheetFormatPr defaultRowHeight="14.4" x14ac:dyDescent="0.3"/>
  <cols>
    <col min="6" max="6" width="15.6640625" bestFit="1" customWidth="1"/>
  </cols>
  <sheetData>
    <row r="2" spans="2:20" x14ac:dyDescent="0.3">
      <c r="B2" s="66" t="s">
        <v>0</v>
      </c>
      <c r="C2" s="66"/>
      <c r="D2" s="66"/>
      <c r="F2" s="10"/>
      <c r="G2" s="29" t="s">
        <v>37</v>
      </c>
      <c r="H2" s="29" t="s">
        <v>29</v>
      </c>
      <c r="I2" s="29" t="s">
        <v>30</v>
      </c>
      <c r="J2" s="29" t="s">
        <v>39</v>
      </c>
      <c r="K2" s="29" t="s">
        <v>40</v>
      </c>
      <c r="L2" s="49" t="s">
        <v>93</v>
      </c>
    </row>
    <row r="3" spans="2:20" x14ac:dyDescent="0.3">
      <c r="B3" s="42" t="s">
        <v>1</v>
      </c>
      <c r="C3" s="29">
        <v>286.2</v>
      </c>
      <c r="D3" s="29" t="s">
        <v>7</v>
      </c>
      <c r="F3" s="28" t="s">
        <v>38</v>
      </c>
      <c r="G3" s="26">
        <v>373</v>
      </c>
      <c r="H3" s="26">
        <v>-23.1</v>
      </c>
      <c r="I3" s="26">
        <v>0</v>
      </c>
      <c r="J3" s="29">
        <v>39</v>
      </c>
      <c r="K3" s="29">
        <v>0</v>
      </c>
      <c r="L3" s="29">
        <f>$C$23*10^3/$C$12*$K3</f>
        <v>0</v>
      </c>
      <c r="N3" s="33" t="s">
        <v>56</v>
      </c>
      <c r="O3" s="34" t="s">
        <v>71</v>
      </c>
      <c r="P3" s="34">
        <f>G3</f>
        <v>373</v>
      </c>
      <c r="Q3" s="34" t="s">
        <v>71</v>
      </c>
      <c r="R3" s="34" t="s">
        <v>111</v>
      </c>
      <c r="S3" s="34" t="s">
        <v>71</v>
      </c>
      <c r="T3" s="32">
        <f>L3</f>
        <v>0</v>
      </c>
    </row>
    <row r="4" spans="2:20" x14ac:dyDescent="0.3">
      <c r="B4" s="42" t="s">
        <v>2</v>
      </c>
      <c r="C4" s="29">
        <v>46.1</v>
      </c>
      <c r="D4" s="29" t="s">
        <v>7</v>
      </c>
      <c r="F4" s="10"/>
      <c r="G4" s="26">
        <v>1548</v>
      </c>
      <c r="H4" s="26">
        <v>-22.6</v>
      </c>
      <c r="I4" s="26">
        <v>0</v>
      </c>
      <c r="J4" s="29">
        <v>39</v>
      </c>
      <c r="K4" s="29">
        <f>IF(AND(H4&gt;H3,H5&gt;H4),(H5-H3)/2*J4*10^-3,0)</f>
        <v>1.95E-2</v>
      </c>
      <c r="L4" s="29">
        <f t="shared" ref="L4:L67" si="0">$C$23*10^3/$C$12*$K4</f>
        <v>-383540.24275277002</v>
      </c>
      <c r="N4" s="12" t="s">
        <v>56</v>
      </c>
      <c r="O4" s="3" t="s">
        <v>71</v>
      </c>
      <c r="P4" s="3">
        <f t="shared" ref="P4:P67" si="1">G4</f>
        <v>1548</v>
      </c>
      <c r="Q4" s="3" t="s">
        <v>71</v>
      </c>
      <c r="R4" s="3" t="s">
        <v>111</v>
      </c>
      <c r="S4" s="3" t="s">
        <v>71</v>
      </c>
      <c r="T4" s="4">
        <f t="shared" ref="T4:T67" si="2">L4</f>
        <v>-383540.24275277002</v>
      </c>
    </row>
    <row r="5" spans="2:20" x14ac:dyDescent="0.3">
      <c r="B5" s="42" t="s">
        <v>3</v>
      </c>
      <c r="C5" s="29">
        <v>24.1</v>
      </c>
      <c r="D5" s="29" t="s">
        <v>7</v>
      </c>
      <c r="F5" s="10"/>
      <c r="G5" s="26">
        <v>1547</v>
      </c>
      <c r="H5" s="26">
        <v>-22.1</v>
      </c>
      <c r="I5" s="26">
        <v>0</v>
      </c>
      <c r="J5" s="29">
        <v>39</v>
      </c>
      <c r="K5" s="29">
        <f t="shared" ref="K5:K68" si="3">IF(AND(H5&gt;H4,H6&gt;H5),(H6-H4)/2*J5*10^-3,0)</f>
        <v>1.95E-2</v>
      </c>
      <c r="L5" s="29">
        <f t="shared" si="0"/>
        <v>-383540.24275277002</v>
      </c>
      <c r="N5" s="12" t="s">
        <v>56</v>
      </c>
      <c r="O5" s="3" t="s">
        <v>71</v>
      </c>
      <c r="P5" s="3">
        <f t="shared" si="1"/>
        <v>1547</v>
      </c>
      <c r="Q5" s="3" t="s">
        <v>71</v>
      </c>
      <c r="R5" s="3" t="s">
        <v>111</v>
      </c>
      <c r="S5" s="3" t="s">
        <v>71</v>
      </c>
      <c r="T5" s="4">
        <f t="shared" si="2"/>
        <v>-383540.24275277002</v>
      </c>
    </row>
    <row r="6" spans="2:20" x14ac:dyDescent="0.3">
      <c r="B6" s="42" t="s">
        <v>4</v>
      </c>
      <c r="C6" s="29">
        <v>17.600000000000001</v>
      </c>
      <c r="D6" s="29" t="s">
        <v>7</v>
      </c>
      <c r="F6" s="10"/>
      <c r="G6" s="26">
        <v>1546</v>
      </c>
      <c r="H6" s="26">
        <v>-21.6</v>
      </c>
      <c r="I6" s="26">
        <v>0</v>
      </c>
      <c r="J6" s="29">
        <v>39</v>
      </c>
      <c r="K6" s="29">
        <f t="shared" si="3"/>
        <v>1.95E-2</v>
      </c>
      <c r="L6" s="29">
        <f t="shared" si="0"/>
        <v>-383540.24275277002</v>
      </c>
      <c r="N6" s="12" t="s">
        <v>56</v>
      </c>
      <c r="O6" s="3" t="s">
        <v>71</v>
      </c>
      <c r="P6" s="3">
        <f t="shared" si="1"/>
        <v>1546</v>
      </c>
      <c r="Q6" s="3" t="s">
        <v>71</v>
      </c>
      <c r="R6" s="3" t="s">
        <v>111</v>
      </c>
      <c r="S6" s="3" t="s">
        <v>71</v>
      </c>
      <c r="T6" s="4">
        <f t="shared" si="2"/>
        <v>-383540.24275277002</v>
      </c>
    </row>
    <row r="7" spans="2:20" x14ac:dyDescent="0.3">
      <c r="B7" s="42" t="s">
        <v>6</v>
      </c>
      <c r="C7" s="29">
        <v>15.8</v>
      </c>
      <c r="D7" s="29" t="s">
        <v>8</v>
      </c>
      <c r="F7" s="10"/>
      <c r="G7" s="26">
        <v>1545</v>
      </c>
      <c r="H7" s="26">
        <v>-21.1</v>
      </c>
      <c r="I7" s="26">
        <v>0</v>
      </c>
      <c r="J7" s="29">
        <v>39</v>
      </c>
      <c r="K7" s="29">
        <f t="shared" si="3"/>
        <v>1.95E-2</v>
      </c>
      <c r="L7" s="29">
        <f t="shared" si="0"/>
        <v>-383540.24275277002</v>
      </c>
      <c r="N7" s="12" t="s">
        <v>56</v>
      </c>
      <c r="O7" s="3" t="s">
        <v>71</v>
      </c>
      <c r="P7" s="3">
        <f t="shared" si="1"/>
        <v>1545</v>
      </c>
      <c r="Q7" s="3" t="s">
        <v>71</v>
      </c>
      <c r="R7" s="3" t="s">
        <v>111</v>
      </c>
      <c r="S7" s="3" t="s">
        <v>71</v>
      </c>
      <c r="T7" s="4">
        <f t="shared" si="2"/>
        <v>-383540.24275277002</v>
      </c>
    </row>
    <row r="8" spans="2:20" x14ac:dyDescent="0.3">
      <c r="B8" s="42" t="s">
        <v>5</v>
      </c>
      <c r="C8" s="29">
        <v>0.84</v>
      </c>
      <c r="D8" s="29" t="s">
        <v>9</v>
      </c>
      <c r="F8" s="10"/>
      <c r="G8" s="26">
        <v>1544</v>
      </c>
      <c r="H8" s="26">
        <v>-20.6</v>
      </c>
      <c r="I8" s="26">
        <v>0</v>
      </c>
      <c r="J8" s="29">
        <v>39</v>
      </c>
      <c r="K8" s="29">
        <f t="shared" si="3"/>
        <v>1.95E-2</v>
      </c>
      <c r="L8" s="29">
        <f t="shared" si="0"/>
        <v>-383540.24275277002</v>
      </c>
      <c r="N8" s="12" t="s">
        <v>56</v>
      </c>
      <c r="O8" s="3" t="s">
        <v>71</v>
      </c>
      <c r="P8" s="3">
        <f t="shared" si="1"/>
        <v>1544</v>
      </c>
      <c r="Q8" s="3" t="s">
        <v>71</v>
      </c>
      <c r="R8" s="3" t="s">
        <v>111</v>
      </c>
      <c r="S8" s="3" t="s">
        <v>71</v>
      </c>
      <c r="T8" s="4">
        <f t="shared" si="2"/>
        <v>-383540.24275277002</v>
      </c>
    </row>
    <row r="9" spans="2:20" x14ac:dyDescent="0.3">
      <c r="B9" s="42" t="s">
        <v>22</v>
      </c>
      <c r="C9" s="29">
        <v>10.313984661967035</v>
      </c>
      <c r="D9" s="29"/>
      <c r="F9" s="10"/>
      <c r="G9" s="26">
        <v>1543</v>
      </c>
      <c r="H9" s="26">
        <v>-20.100000000000001</v>
      </c>
      <c r="I9" s="26">
        <v>0</v>
      </c>
      <c r="J9" s="29">
        <v>39</v>
      </c>
      <c r="K9" s="29">
        <f t="shared" si="3"/>
        <v>1.95E-2</v>
      </c>
      <c r="L9" s="29">
        <f t="shared" si="0"/>
        <v>-383540.24275277002</v>
      </c>
      <c r="N9" s="12" t="s">
        <v>56</v>
      </c>
      <c r="O9" s="3" t="s">
        <v>71</v>
      </c>
      <c r="P9" s="3">
        <f t="shared" si="1"/>
        <v>1543</v>
      </c>
      <c r="Q9" s="3" t="s">
        <v>71</v>
      </c>
      <c r="R9" s="3" t="s">
        <v>111</v>
      </c>
      <c r="S9" s="3" t="s">
        <v>71</v>
      </c>
      <c r="T9" s="4">
        <f t="shared" si="2"/>
        <v>-383540.24275277002</v>
      </c>
    </row>
    <row r="10" spans="2:20" x14ac:dyDescent="0.3">
      <c r="F10" s="10"/>
      <c r="G10" s="26">
        <v>1542</v>
      </c>
      <c r="H10" s="26">
        <v>-19.600000000000001</v>
      </c>
      <c r="I10" s="26">
        <v>0</v>
      </c>
      <c r="J10" s="29">
        <v>39</v>
      </c>
      <c r="K10" s="29">
        <f t="shared" si="3"/>
        <v>1.95E-2</v>
      </c>
      <c r="L10" s="29">
        <f t="shared" si="0"/>
        <v>-383540.24275277002</v>
      </c>
      <c r="N10" s="12" t="s">
        <v>56</v>
      </c>
      <c r="O10" s="3" t="s">
        <v>71</v>
      </c>
      <c r="P10" s="3">
        <f t="shared" si="1"/>
        <v>1542</v>
      </c>
      <c r="Q10" s="3" t="s">
        <v>71</v>
      </c>
      <c r="R10" s="3" t="s">
        <v>111</v>
      </c>
      <c r="S10" s="3" t="s">
        <v>71</v>
      </c>
      <c r="T10" s="4">
        <f t="shared" si="2"/>
        <v>-383540.24275277002</v>
      </c>
    </row>
    <row r="11" spans="2:20" x14ac:dyDescent="0.3">
      <c r="F11" s="10"/>
      <c r="G11" s="26">
        <v>1541</v>
      </c>
      <c r="H11" s="26">
        <v>-19.100000000000001</v>
      </c>
      <c r="I11" s="26">
        <v>0</v>
      </c>
      <c r="J11" s="29">
        <v>39</v>
      </c>
      <c r="K11" s="29">
        <f t="shared" si="3"/>
        <v>1.95E-2</v>
      </c>
      <c r="L11" s="29">
        <f t="shared" si="0"/>
        <v>-383540.24275277002</v>
      </c>
      <c r="N11" s="12" t="s">
        <v>56</v>
      </c>
      <c r="O11" s="3" t="s">
        <v>71</v>
      </c>
      <c r="P11" s="3">
        <f t="shared" si="1"/>
        <v>1541</v>
      </c>
      <c r="Q11" s="3" t="s">
        <v>71</v>
      </c>
      <c r="R11" s="3" t="s">
        <v>111</v>
      </c>
      <c r="S11" s="3" t="s">
        <v>71</v>
      </c>
      <c r="T11" s="4">
        <f t="shared" si="2"/>
        <v>-383540.24275277002</v>
      </c>
    </row>
    <row r="12" spans="2:20" x14ac:dyDescent="0.3">
      <c r="B12" s="42" t="s">
        <v>94</v>
      </c>
      <c r="C12" s="26">
        <f>SUM(K3:K223)</f>
        <v>3.4321500000000156</v>
      </c>
      <c r="D12" s="29" t="s">
        <v>95</v>
      </c>
      <c r="F12" s="10"/>
      <c r="G12" s="26">
        <v>1540</v>
      </c>
      <c r="H12" s="26">
        <v>-18.600000000000001</v>
      </c>
      <c r="I12" s="26">
        <v>0</v>
      </c>
      <c r="J12" s="29">
        <v>39</v>
      </c>
      <c r="K12" s="29">
        <f t="shared" si="3"/>
        <v>1.95E-2</v>
      </c>
      <c r="L12" s="29">
        <f t="shared" si="0"/>
        <v>-383540.24275277002</v>
      </c>
      <c r="N12" s="12" t="s">
        <v>56</v>
      </c>
      <c r="O12" s="3" t="s">
        <v>71</v>
      </c>
      <c r="P12" s="3">
        <f t="shared" si="1"/>
        <v>1540</v>
      </c>
      <c r="Q12" s="3" t="s">
        <v>71</v>
      </c>
      <c r="R12" s="3" t="s">
        <v>111</v>
      </c>
      <c r="S12" s="3" t="s">
        <v>71</v>
      </c>
      <c r="T12" s="4">
        <f t="shared" si="2"/>
        <v>-383540.24275277002</v>
      </c>
    </row>
    <row r="13" spans="2:20" x14ac:dyDescent="0.3">
      <c r="B13" s="42" t="s">
        <v>81</v>
      </c>
      <c r="C13" s="29">
        <v>0</v>
      </c>
      <c r="D13" s="29" t="s">
        <v>7</v>
      </c>
      <c r="F13" s="10"/>
      <c r="G13" s="26">
        <v>1539</v>
      </c>
      <c r="H13" s="26">
        <v>-18.100000000000001</v>
      </c>
      <c r="I13" s="26">
        <v>0</v>
      </c>
      <c r="J13" s="29">
        <v>39</v>
      </c>
      <c r="K13" s="29">
        <f t="shared" si="3"/>
        <v>1.95E-2</v>
      </c>
      <c r="L13" s="29">
        <f t="shared" si="0"/>
        <v>-383540.24275277002</v>
      </c>
      <c r="N13" s="12" t="s">
        <v>56</v>
      </c>
      <c r="O13" s="3" t="s">
        <v>71</v>
      </c>
      <c r="P13" s="3">
        <f t="shared" si="1"/>
        <v>1539</v>
      </c>
      <c r="Q13" s="3" t="s">
        <v>71</v>
      </c>
      <c r="R13" s="3" t="s">
        <v>111</v>
      </c>
      <c r="S13" s="3" t="s">
        <v>71</v>
      </c>
      <c r="T13" s="4">
        <f t="shared" si="2"/>
        <v>-383540.24275277002</v>
      </c>
    </row>
    <row r="14" spans="2:20" x14ac:dyDescent="0.3">
      <c r="B14" s="42" t="s">
        <v>83</v>
      </c>
      <c r="C14" s="29">
        <f>1320329022422450*10^-12</f>
        <v>1320.32902242245</v>
      </c>
      <c r="D14" s="29" t="s">
        <v>90</v>
      </c>
      <c r="F14" s="10"/>
      <c r="G14" s="26">
        <v>1538</v>
      </c>
      <c r="H14" s="26">
        <v>-17.600000000000001</v>
      </c>
      <c r="I14" s="26">
        <v>0</v>
      </c>
      <c r="J14" s="29">
        <v>39</v>
      </c>
      <c r="K14" s="29">
        <f t="shared" si="3"/>
        <v>1.95E-2</v>
      </c>
      <c r="L14" s="29">
        <f t="shared" si="0"/>
        <v>-383540.24275277002</v>
      </c>
      <c r="N14" s="12" t="s">
        <v>56</v>
      </c>
      <c r="O14" s="3" t="s">
        <v>71</v>
      </c>
      <c r="P14" s="3">
        <f t="shared" si="1"/>
        <v>1538</v>
      </c>
      <c r="Q14" s="3" t="s">
        <v>71</v>
      </c>
      <c r="R14" s="3" t="s">
        <v>111</v>
      </c>
      <c r="S14" s="3" t="s">
        <v>71</v>
      </c>
      <c r="T14" s="4">
        <f t="shared" si="2"/>
        <v>-383540.24275277002</v>
      </c>
    </row>
    <row r="15" spans="2:20" x14ac:dyDescent="0.3">
      <c r="B15" s="42" t="s">
        <v>92</v>
      </c>
      <c r="C15" s="29">
        <f>VBM!D12</f>
        <v>4439870.6565889781</v>
      </c>
      <c r="D15" s="29" t="s">
        <v>58</v>
      </c>
      <c r="F15" s="10"/>
      <c r="G15" s="26">
        <v>1537</v>
      </c>
      <c r="H15" s="26">
        <v>-17.100000000000001</v>
      </c>
      <c r="I15" s="26">
        <v>0</v>
      </c>
      <c r="J15" s="29">
        <v>39</v>
      </c>
      <c r="K15" s="29">
        <f t="shared" si="3"/>
        <v>1.95E-2</v>
      </c>
      <c r="L15" s="29">
        <f t="shared" si="0"/>
        <v>-383540.24275277002</v>
      </c>
      <c r="N15" s="12" t="s">
        <v>56</v>
      </c>
      <c r="O15" s="3" t="s">
        <v>71</v>
      </c>
      <c r="P15" s="3">
        <f t="shared" si="1"/>
        <v>1537</v>
      </c>
      <c r="Q15" s="3" t="s">
        <v>71</v>
      </c>
      <c r="R15" s="3" t="s">
        <v>111</v>
      </c>
      <c r="S15" s="3" t="s">
        <v>71</v>
      </c>
      <c r="T15" s="4">
        <f t="shared" si="2"/>
        <v>-383540.24275277002</v>
      </c>
    </row>
    <row r="16" spans="2:20" x14ac:dyDescent="0.3">
      <c r="B16" s="42" t="s">
        <v>82</v>
      </c>
      <c r="C16" s="29">
        <f>5*C15/C3</f>
        <v>77565.874503650921</v>
      </c>
      <c r="D16" s="29" t="s">
        <v>91</v>
      </c>
      <c r="F16" s="10"/>
      <c r="G16" s="26">
        <v>1536</v>
      </c>
      <c r="H16" s="26">
        <v>-16.600000000000001</v>
      </c>
      <c r="I16" s="26">
        <v>0</v>
      </c>
      <c r="J16" s="29">
        <v>39</v>
      </c>
      <c r="K16" s="29">
        <f t="shared" si="3"/>
        <v>1.95E-2</v>
      </c>
      <c r="L16" s="29">
        <f t="shared" si="0"/>
        <v>-383540.24275277002</v>
      </c>
      <c r="N16" s="12" t="s">
        <v>56</v>
      </c>
      <c r="O16" s="3" t="s">
        <v>71</v>
      </c>
      <c r="P16" s="3">
        <f t="shared" si="1"/>
        <v>1536</v>
      </c>
      <c r="Q16" s="3" t="s">
        <v>71</v>
      </c>
      <c r="R16" s="3" t="s">
        <v>111</v>
      </c>
      <c r="S16" s="3" t="s">
        <v>71</v>
      </c>
      <c r="T16" s="4">
        <f t="shared" si="2"/>
        <v>-383540.24275277002</v>
      </c>
    </row>
    <row r="17" spans="2:20" x14ac:dyDescent="0.3">
      <c r="B17" s="42" t="s">
        <v>84</v>
      </c>
      <c r="C17" s="29">
        <v>1</v>
      </c>
      <c r="D17" s="29"/>
      <c r="F17" s="10"/>
      <c r="G17" s="26">
        <v>311</v>
      </c>
      <c r="H17" s="26">
        <v>-16.100000000000001</v>
      </c>
      <c r="I17" s="26">
        <v>0</v>
      </c>
      <c r="J17" s="29">
        <v>39</v>
      </c>
      <c r="K17" s="29">
        <f t="shared" si="3"/>
        <v>1.7550000000000041E-2</v>
      </c>
      <c r="L17" s="29">
        <f t="shared" si="0"/>
        <v>-345186.21847749379</v>
      </c>
      <c r="N17" s="12" t="s">
        <v>56</v>
      </c>
      <c r="O17" s="3" t="s">
        <v>71</v>
      </c>
      <c r="P17" s="3">
        <f t="shared" si="1"/>
        <v>311</v>
      </c>
      <c r="Q17" s="3" t="s">
        <v>71</v>
      </c>
      <c r="R17" s="3" t="s">
        <v>111</v>
      </c>
      <c r="S17" s="3" t="s">
        <v>71</v>
      </c>
      <c r="T17" s="4">
        <f t="shared" si="2"/>
        <v>-345186.21847749379</v>
      </c>
    </row>
    <row r="18" spans="2:20" x14ac:dyDescent="0.3">
      <c r="B18" s="42" t="s">
        <v>85</v>
      </c>
      <c r="C18" s="29">
        <f>C16</f>
        <v>77565.874503650921</v>
      </c>
      <c r="D18" s="29" t="s">
        <v>91</v>
      </c>
      <c r="F18" s="10"/>
      <c r="G18" s="26">
        <v>1485</v>
      </c>
      <c r="H18" s="26">
        <v>-15.7</v>
      </c>
      <c r="I18" s="26">
        <v>0</v>
      </c>
      <c r="J18" s="29">
        <v>39</v>
      </c>
      <c r="K18" s="29">
        <f t="shared" si="3"/>
        <v>1.5600000000000015E-2</v>
      </c>
      <c r="L18" s="29">
        <f t="shared" si="0"/>
        <v>-306832.19420221628</v>
      </c>
      <c r="N18" s="12" t="s">
        <v>56</v>
      </c>
      <c r="O18" s="3" t="s">
        <v>71</v>
      </c>
      <c r="P18" s="3">
        <f t="shared" si="1"/>
        <v>1485</v>
      </c>
      <c r="Q18" s="3" t="s">
        <v>71</v>
      </c>
      <c r="R18" s="3" t="s">
        <v>111</v>
      </c>
      <c r="S18" s="3" t="s">
        <v>71</v>
      </c>
      <c r="T18" s="4">
        <f t="shared" si="2"/>
        <v>-306832.19420221628</v>
      </c>
    </row>
    <row r="19" spans="2:20" x14ac:dyDescent="0.3">
      <c r="B19" s="42" t="s">
        <v>86</v>
      </c>
      <c r="C19" s="29">
        <v>1</v>
      </c>
      <c r="D19" s="29"/>
      <c r="F19" s="10"/>
      <c r="G19" s="26">
        <v>1484</v>
      </c>
      <c r="H19" s="26">
        <v>-15.3</v>
      </c>
      <c r="I19" s="26">
        <v>0</v>
      </c>
      <c r="J19" s="29">
        <v>39</v>
      </c>
      <c r="K19" s="29">
        <f t="shared" si="3"/>
        <v>1.559999999999998E-2</v>
      </c>
      <c r="L19" s="29">
        <f t="shared" si="0"/>
        <v>-306832.19420221559</v>
      </c>
      <c r="N19" s="12" t="s">
        <v>56</v>
      </c>
      <c r="O19" s="3" t="s">
        <v>71</v>
      </c>
      <c r="P19" s="3">
        <f t="shared" si="1"/>
        <v>1484</v>
      </c>
      <c r="Q19" s="3" t="s">
        <v>71</v>
      </c>
      <c r="R19" s="3" t="s">
        <v>111</v>
      </c>
      <c r="S19" s="3" t="s">
        <v>71</v>
      </c>
      <c r="T19" s="4">
        <f t="shared" si="2"/>
        <v>-306832.19420221559</v>
      </c>
    </row>
    <row r="20" spans="2:20" x14ac:dyDescent="0.3">
      <c r="B20" s="42" t="s">
        <v>87</v>
      </c>
      <c r="C20" s="29">
        <v>1</v>
      </c>
      <c r="D20" s="29"/>
      <c r="F20" s="10"/>
      <c r="G20" s="26">
        <v>1483</v>
      </c>
      <c r="H20" s="26">
        <v>-14.9</v>
      </c>
      <c r="I20" s="26">
        <v>0</v>
      </c>
      <c r="J20" s="29">
        <v>39</v>
      </c>
      <c r="K20" s="29">
        <f t="shared" si="3"/>
        <v>1.5600000000000015E-2</v>
      </c>
      <c r="L20" s="29">
        <f t="shared" si="0"/>
        <v>-306832.19420221628</v>
      </c>
      <c r="N20" s="12" t="s">
        <v>56</v>
      </c>
      <c r="O20" s="3" t="s">
        <v>71</v>
      </c>
      <c r="P20" s="3">
        <f t="shared" si="1"/>
        <v>1483</v>
      </c>
      <c r="Q20" s="3" t="s">
        <v>71</v>
      </c>
      <c r="R20" s="3" t="s">
        <v>111</v>
      </c>
      <c r="S20" s="3" t="s">
        <v>71</v>
      </c>
      <c r="T20" s="4">
        <f t="shared" si="2"/>
        <v>-306832.19420221628</v>
      </c>
    </row>
    <row r="21" spans="2:20" x14ac:dyDescent="0.3">
      <c r="B21" s="42" t="s">
        <v>88</v>
      </c>
      <c r="C21" s="29">
        <f>0.3*C20*C19*C9*C3*C4*(C8+0.7)</f>
        <v>62869.355986092305</v>
      </c>
      <c r="D21" s="29" t="s">
        <v>91</v>
      </c>
      <c r="F21" s="10"/>
      <c r="G21" s="26">
        <v>1482</v>
      </c>
      <c r="H21" s="26">
        <v>-14.5</v>
      </c>
      <c r="I21" s="26">
        <v>0</v>
      </c>
      <c r="J21" s="29">
        <v>39</v>
      </c>
      <c r="K21" s="29">
        <f t="shared" si="3"/>
        <v>1.5600000000000015E-2</v>
      </c>
      <c r="L21" s="29">
        <f t="shared" si="0"/>
        <v>-306832.19420221628</v>
      </c>
      <c r="N21" s="12" t="s">
        <v>56</v>
      </c>
      <c r="O21" s="3" t="s">
        <v>71</v>
      </c>
      <c r="P21" s="3">
        <f t="shared" si="1"/>
        <v>1482</v>
      </c>
      <c r="Q21" s="3" t="s">
        <v>71</v>
      </c>
      <c r="R21" s="3" t="s">
        <v>111</v>
      </c>
      <c r="S21" s="3" t="s">
        <v>71</v>
      </c>
      <c r="T21" s="4">
        <f t="shared" si="2"/>
        <v>-306832.19420221628</v>
      </c>
    </row>
    <row r="22" spans="2:20" x14ac:dyDescent="0.3">
      <c r="B22" s="42" t="s">
        <v>89</v>
      </c>
      <c r="C22" s="29">
        <f>C21+C18</f>
        <v>140435.23048974323</v>
      </c>
      <c r="D22" s="29" t="s">
        <v>91</v>
      </c>
      <c r="F22" s="10"/>
      <c r="G22" s="26">
        <v>1481</v>
      </c>
      <c r="H22" s="26">
        <v>-14.1</v>
      </c>
      <c r="I22" s="26">
        <v>0</v>
      </c>
      <c r="J22" s="29">
        <v>39</v>
      </c>
      <c r="K22" s="29">
        <f t="shared" si="3"/>
        <v>1.5600000000000015E-2</v>
      </c>
      <c r="L22" s="29">
        <f t="shared" si="0"/>
        <v>-306832.19420221628</v>
      </c>
      <c r="N22" s="12" t="s">
        <v>56</v>
      </c>
      <c r="O22" s="3" t="s">
        <v>71</v>
      </c>
      <c r="P22" s="3">
        <f t="shared" si="1"/>
        <v>1481</v>
      </c>
      <c r="Q22" s="3" t="s">
        <v>71</v>
      </c>
      <c r="R22" s="3" t="s">
        <v>111</v>
      </c>
      <c r="S22" s="3" t="s">
        <v>71</v>
      </c>
      <c r="T22" s="4">
        <f t="shared" si="2"/>
        <v>-306832.19420221628</v>
      </c>
    </row>
    <row r="23" spans="2:20" x14ac:dyDescent="0.3">
      <c r="B23" s="42" t="s">
        <v>99</v>
      </c>
      <c r="C23" s="29">
        <f>0.6*($C$21+$C$18)*SIN(360*0.5)</f>
        <v>-67506.033034047476</v>
      </c>
      <c r="D23" s="29" t="s">
        <v>91</v>
      </c>
      <c r="F23" s="10"/>
      <c r="G23" s="26">
        <v>1480</v>
      </c>
      <c r="H23" s="26">
        <v>-13.7</v>
      </c>
      <c r="I23" s="26">
        <v>0</v>
      </c>
      <c r="J23" s="29">
        <v>39</v>
      </c>
      <c r="K23" s="29">
        <f t="shared" si="3"/>
        <v>1.559999999999998E-2</v>
      </c>
      <c r="L23" s="29">
        <f t="shared" si="0"/>
        <v>-306832.19420221559</v>
      </c>
      <c r="N23" s="12" t="s">
        <v>56</v>
      </c>
      <c r="O23" s="3" t="s">
        <v>71</v>
      </c>
      <c r="P23" s="3">
        <f t="shared" si="1"/>
        <v>1480</v>
      </c>
      <c r="Q23" s="3" t="s">
        <v>71</v>
      </c>
      <c r="R23" s="3" t="s">
        <v>111</v>
      </c>
      <c r="S23" s="3" t="s">
        <v>71</v>
      </c>
      <c r="T23" s="4">
        <f t="shared" si="2"/>
        <v>-306832.19420221559</v>
      </c>
    </row>
    <row r="24" spans="2:20" x14ac:dyDescent="0.3">
      <c r="F24" s="10"/>
      <c r="G24" s="26">
        <v>1479</v>
      </c>
      <c r="H24" s="26">
        <v>-13.3</v>
      </c>
      <c r="I24" s="26">
        <v>0</v>
      </c>
      <c r="J24" s="29">
        <v>39</v>
      </c>
      <c r="K24" s="29">
        <f t="shared" si="3"/>
        <v>1.559999999999998E-2</v>
      </c>
      <c r="L24" s="29">
        <f t="shared" si="0"/>
        <v>-306832.19420221559</v>
      </c>
      <c r="N24" s="12" t="s">
        <v>56</v>
      </c>
      <c r="O24" s="3" t="s">
        <v>71</v>
      </c>
      <c r="P24" s="3">
        <f t="shared" si="1"/>
        <v>1479</v>
      </c>
      <c r="Q24" s="3" t="s">
        <v>71</v>
      </c>
      <c r="R24" s="3" t="s">
        <v>111</v>
      </c>
      <c r="S24" s="3" t="s">
        <v>71</v>
      </c>
      <c r="T24" s="4">
        <f t="shared" si="2"/>
        <v>-306832.19420221559</v>
      </c>
    </row>
    <row r="25" spans="2:20" x14ac:dyDescent="0.3">
      <c r="F25" s="10"/>
      <c r="G25" s="26">
        <v>249</v>
      </c>
      <c r="H25" s="26">
        <v>-12.9</v>
      </c>
      <c r="I25" s="26">
        <v>0</v>
      </c>
      <c r="J25" s="29">
        <v>39</v>
      </c>
      <c r="K25" s="29">
        <f t="shared" si="3"/>
        <v>1.5600000000000015E-2</v>
      </c>
      <c r="L25" s="29">
        <f t="shared" si="0"/>
        <v>-306832.19420221628</v>
      </c>
      <c r="N25" s="12" t="s">
        <v>56</v>
      </c>
      <c r="O25" s="3" t="s">
        <v>71</v>
      </c>
      <c r="P25" s="3">
        <f t="shared" si="1"/>
        <v>249</v>
      </c>
      <c r="Q25" s="3" t="s">
        <v>71</v>
      </c>
      <c r="R25" s="3" t="s">
        <v>111</v>
      </c>
      <c r="S25" s="3" t="s">
        <v>71</v>
      </c>
      <c r="T25" s="4">
        <f t="shared" si="2"/>
        <v>-306832.19420221628</v>
      </c>
    </row>
    <row r="26" spans="2:20" x14ac:dyDescent="0.3">
      <c r="F26" s="10"/>
      <c r="G26" s="26">
        <v>1428</v>
      </c>
      <c r="H26" s="26">
        <v>-12.5</v>
      </c>
      <c r="I26" s="26">
        <v>0</v>
      </c>
      <c r="J26" s="29">
        <v>39</v>
      </c>
      <c r="K26" s="29">
        <f t="shared" si="3"/>
        <v>1.5600000000000015E-2</v>
      </c>
      <c r="L26" s="29">
        <f t="shared" si="0"/>
        <v>-306832.19420221628</v>
      </c>
      <c r="N26" s="12" t="s">
        <v>56</v>
      </c>
      <c r="O26" s="3" t="s">
        <v>71</v>
      </c>
      <c r="P26" s="3">
        <f t="shared" si="1"/>
        <v>1428</v>
      </c>
      <c r="Q26" s="3" t="s">
        <v>71</v>
      </c>
      <c r="R26" s="3" t="s">
        <v>111</v>
      </c>
      <c r="S26" s="3" t="s">
        <v>71</v>
      </c>
      <c r="T26" s="4">
        <f t="shared" si="2"/>
        <v>-306832.19420221628</v>
      </c>
    </row>
    <row r="27" spans="2:20" x14ac:dyDescent="0.3">
      <c r="F27" s="10"/>
      <c r="G27" s="26">
        <v>1427</v>
      </c>
      <c r="H27" s="26">
        <v>-12.1</v>
      </c>
      <c r="I27" s="26">
        <v>0</v>
      </c>
      <c r="J27" s="29">
        <v>39</v>
      </c>
      <c r="K27" s="29">
        <f t="shared" si="3"/>
        <v>1.5600000000000015E-2</v>
      </c>
      <c r="L27" s="29">
        <f t="shared" si="0"/>
        <v>-306832.19420221628</v>
      </c>
      <c r="N27" s="12" t="s">
        <v>56</v>
      </c>
      <c r="O27" s="3" t="s">
        <v>71</v>
      </c>
      <c r="P27" s="3">
        <f t="shared" si="1"/>
        <v>1427</v>
      </c>
      <c r="Q27" s="3" t="s">
        <v>71</v>
      </c>
      <c r="R27" s="3" t="s">
        <v>111</v>
      </c>
      <c r="S27" s="3" t="s">
        <v>71</v>
      </c>
      <c r="T27" s="4">
        <f t="shared" si="2"/>
        <v>-306832.19420221628</v>
      </c>
    </row>
    <row r="28" spans="2:20" x14ac:dyDescent="0.3">
      <c r="F28" s="10"/>
      <c r="G28" s="26">
        <v>1426</v>
      </c>
      <c r="H28" s="26">
        <v>-11.7</v>
      </c>
      <c r="I28" s="26">
        <v>0</v>
      </c>
      <c r="J28" s="29">
        <v>39</v>
      </c>
      <c r="K28" s="29">
        <f t="shared" si="3"/>
        <v>1.559999999999998E-2</v>
      </c>
      <c r="L28" s="29">
        <f t="shared" si="0"/>
        <v>-306832.19420221559</v>
      </c>
      <c r="N28" s="12" t="s">
        <v>56</v>
      </c>
      <c r="O28" s="3" t="s">
        <v>71</v>
      </c>
      <c r="P28" s="3">
        <f t="shared" si="1"/>
        <v>1426</v>
      </c>
      <c r="Q28" s="3" t="s">
        <v>71</v>
      </c>
      <c r="R28" s="3" t="s">
        <v>111</v>
      </c>
      <c r="S28" s="3" t="s">
        <v>71</v>
      </c>
      <c r="T28" s="4">
        <f t="shared" si="2"/>
        <v>-306832.19420221559</v>
      </c>
    </row>
    <row r="29" spans="2:20" x14ac:dyDescent="0.3">
      <c r="F29" s="10"/>
      <c r="G29" s="26">
        <v>1425</v>
      </c>
      <c r="H29" s="26">
        <v>-11.3</v>
      </c>
      <c r="I29" s="26">
        <v>0</v>
      </c>
      <c r="J29" s="29">
        <v>39</v>
      </c>
      <c r="K29" s="29">
        <f t="shared" si="3"/>
        <v>1.559999999999998E-2</v>
      </c>
      <c r="L29" s="29">
        <f t="shared" si="0"/>
        <v>-306832.19420221559</v>
      </c>
      <c r="N29" s="12" t="s">
        <v>56</v>
      </c>
      <c r="O29" s="3" t="s">
        <v>71</v>
      </c>
      <c r="P29" s="3">
        <f t="shared" si="1"/>
        <v>1425</v>
      </c>
      <c r="Q29" s="3" t="s">
        <v>71</v>
      </c>
      <c r="R29" s="3" t="s">
        <v>111</v>
      </c>
      <c r="S29" s="3" t="s">
        <v>71</v>
      </c>
      <c r="T29" s="4">
        <f t="shared" si="2"/>
        <v>-306832.19420221559</v>
      </c>
    </row>
    <row r="30" spans="2:20" x14ac:dyDescent="0.3">
      <c r="F30" s="10"/>
      <c r="G30" s="26">
        <v>1424</v>
      </c>
      <c r="H30" s="26">
        <v>-10.9</v>
      </c>
      <c r="I30" s="26">
        <v>0</v>
      </c>
      <c r="J30" s="29">
        <v>39</v>
      </c>
      <c r="K30" s="29">
        <f t="shared" si="3"/>
        <v>1.5600000000000015E-2</v>
      </c>
      <c r="L30" s="29">
        <f t="shared" si="0"/>
        <v>-306832.19420221628</v>
      </c>
      <c r="N30" s="12" t="s">
        <v>56</v>
      </c>
      <c r="O30" s="3" t="s">
        <v>71</v>
      </c>
      <c r="P30" s="3">
        <f t="shared" si="1"/>
        <v>1424</v>
      </c>
      <c r="Q30" s="3" t="s">
        <v>71</v>
      </c>
      <c r="R30" s="3" t="s">
        <v>111</v>
      </c>
      <c r="S30" s="3" t="s">
        <v>71</v>
      </c>
      <c r="T30" s="4">
        <f t="shared" si="2"/>
        <v>-306832.19420221628</v>
      </c>
    </row>
    <row r="31" spans="2:20" x14ac:dyDescent="0.3">
      <c r="F31" s="10"/>
      <c r="G31" s="26">
        <v>1423</v>
      </c>
      <c r="H31" s="26">
        <v>-10.5</v>
      </c>
      <c r="I31" s="26">
        <v>0</v>
      </c>
      <c r="J31" s="29">
        <v>39</v>
      </c>
      <c r="K31" s="29">
        <f t="shared" si="3"/>
        <v>1.5600000000000015E-2</v>
      </c>
      <c r="L31" s="29">
        <f t="shared" si="0"/>
        <v>-306832.19420221628</v>
      </c>
      <c r="N31" s="12" t="s">
        <v>56</v>
      </c>
      <c r="O31" s="3" t="s">
        <v>71</v>
      </c>
      <c r="P31" s="3">
        <f t="shared" si="1"/>
        <v>1423</v>
      </c>
      <c r="Q31" s="3" t="s">
        <v>71</v>
      </c>
      <c r="R31" s="3" t="s">
        <v>111</v>
      </c>
      <c r="S31" s="3" t="s">
        <v>71</v>
      </c>
      <c r="T31" s="4">
        <f t="shared" si="2"/>
        <v>-306832.19420221628</v>
      </c>
    </row>
    <row r="32" spans="2:20" x14ac:dyDescent="0.3">
      <c r="F32" s="10"/>
      <c r="G32" s="26">
        <v>1422</v>
      </c>
      <c r="H32" s="26">
        <v>-10.1</v>
      </c>
      <c r="I32" s="26">
        <v>0</v>
      </c>
      <c r="J32" s="29">
        <v>39</v>
      </c>
      <c r="K32" s="29">
        <f t="shared" si="3"/>
        <v>1.5600000000000015E-2</v>
      </c>
      <c r="L32" s="29">
        <f t="shared" si="0"/>
        <v>-306832.19420221628</v>
      </c>
      <c r="N32" s="12" t="s">
        <v>56</v>
      </c>
      <c r="O32" s="3" t="s">
        <v>71</v>
      </c>
      <c r="P32" s="3">
        <f t="shared" si="1"/>
        <v>1422</v>
      </c>
      <c r="Q32" s="3" t="s">
        <v>71</v>
      </c>
      <c r="R32" s="3" t="s">
        <v>111</v>
      </c>
      <c r="S32" s="3" t="s">
        <v>71</v>
      </c>
      <c r="T32" s="4">
        <f t="shared" si="2"/>
        <v>-306832.19420221628</v>
      </c>
    </row>
    <row r="33" spans="6:20" x14ac:dyDescent="0.3">
      <c r="F33" s="10"/>
      <c r="G33" s="26">
        <v>187</v>
      </c>
      <c r="H33" s="26">
        <v>-9.6999999999999993</v>
      </c>
      <c r="I33" s="26">
        <v>0</v>
      </c>
      <c r="J33" s="29">
        <v>39</v>
      </c>
      <c r="K33" s="29">
        <f t="shared" si="3"/>
        <v>1.584375E-2</v>
      </c>
      <c r="L33" s="29">
        <f t="shared" si="0"/>
        <v>-311626.44723662565</v>
      </c>
      <c r="N33" s="12" t="s">
        <v>56</v>
      </c>
      <c r="O33" s="3" t="s">
        <v>71</v>
      </c>
      <c r="P33" s="3">
        <f t="shared" si="1"/>
        <v>187</v>
      </c>
      <c r="Q33" s="3" t="s">
        <v>71</v>
      </c>
      <c r="R33" s="3" t="s">
        <v>111</v>
      </c>
      <c r="S33" s="3" t="s">
        <v>71</v>
      </c>
      <c r="T33" s="4">
        <f t="shared" si="2"/>
        <v>-311626.44723662565</v>
      </c>
    </row>
    <row r="34" spans="6:20" x14ac:dyDescent="0.3">
      <c r="F34" s="10"/>
      <c r="G34" s="26">
        <v>1371</v>
      </c>
      <c r="H34" s="26">
        <v>-9.2874999999999996</v>
      </c>
      <c r="I34" s="26">
        <v>0</v>
      </c>
      <c r="J34" s="29">
        <v>39</v>
      </c>
      <c r="K34" s="29">
        <f t="shared" si="3"/>
        <v>1.6087499999999984E-2</v>
      </c>
      <c r="L34" s="29">
        <f t="shared" si="0"/>
        <v>-316420.7002710349</v>
      </c>
      <c r="N34" s="12" t="s">
        <v>56</v>
      </c>
      <c r="O34" s="3" t="s">
        <v>71</v>
      </c>
      <c r="P34" s="3">
        <f t="shared" si="1"/>
        <v>1371</v>
      </c>
      <c r="Q34" s="3" t="s">
        <v>71</v>
      </c>
      <c r="R34" s="3" t="s">
        <v>111</v>
      </c>
      <c r="S34" s="3" t="s">
        <v>71</v>
      </c>
      <c r="T34" s="4">
        <f t="shared" si="2"/>
        <v>-316420.7002710349</v>
      </c>
    </row>
    <row r="35" spans="6:20" x14ac:dyDescent="0.3">
      <c r="F35" s="10"/>
      <c r="G35" s="26">
        <v>1370</v>
      </c>
      <c r="H35" s="26">
        <v>-8.875</v>
      </c>
      <c r="I35" s="26">
        <v>0</v>
      </c>
      <c r="J35" s="29">
        <v>39</v>
      </c>
      <c r="K35" s="29">
        <f t="shared" si="3"/>
        <v>1.6087499999999984E-2</v>
      </c>
      <c r="L35" s="29">
        <f t="shared" si="0"/>
        <v>-316420.7002710349</v>
      </c>
      <c r="N35" s="12" t="s">
        <v>56</v>
      </c>
      <c r="O35" s="3" t="s">
        <v>71</v>
      </c>
      <c r="P35" s="3">
        <f t="shared" si="1"/>
        <v>1370</v>
      </c>
      <c r="Q35" s="3" t="s">
        <v>71</v>
      </c>
      <c r="R35" s="3" t="s">
        <v>111</v>
      </c>
      <c r="S35" s="3" t="s">
        <v>71</v>
      </c>
      <c r="T35" s="4">
        <f t="shared" si="2"/>
        <v>-316420.7002710349</v>
      </c>
    </row>
    <row r="36" spans="6:20" x14ac:dyDescent="0.3">
      <c r="F36" s="10"/>
      <c r="G36" s="26">
        <v>1369</v>
      </c>
      <c r="H36" s="26">
        <v>-8.4625000000000004</v>
      </c>
      <c r="I36" s="26">
        <v>0</v>
      </c>
      <c r="J36" s="29">
        <v>39</v>
      </c>
      <c r="K36" s="29">
        <f t="shared" si="3"/>
        <v>1.6087499999999984E-2</v>
      </c>
      <c r="L36" s="29">
        <f t="shared" si="0"/>
        <v>-316420.7002710349</v>
      </c>
      <c r="N36" s="12" t="s">
        <v>56</v>
      </c>
      <c r="O36" s="3" t="s">
        <v>71</v>
      </c>
      <c r="P36" s="3">
        <f t="shared" si="1"/>
        <v>1369</v>
      </c>
      <c r="Q36" s="3" t="s">
        <v>71</v>
      </c>
      <c r="R36" s="3" t="s">
        <v>111</v>
      </c>
      <c r="S36" s="3" t="s">
        <v>71</v>
      </c>
      <c r="T36" s="4">
        <f t="shared" si="2"/>
        <v>-316420.7002710349</v>
      </c>
    </row>
    <row r="37" spans="6:20" x14ac:dyDescent="0.3">
      <c r="F37" s="10"/>
      <c r="G37" s="26">
        <v>1368</v>
      </c>
      <c r="H37" s="26">
        <v>-8.0500000000000007</v>
      </c>
      <c r="I37" s="26">
        <v>0</v>
      </c>
      <c r="J37" s="29">
        <v>39</v>
      </c>
      <c r="K37" s="29">
        <f t="shared" si="3"/>
        <v>1.6087500000000001E-2</v>
      </c>
      <c r="L37" s="29">
        <f t="shared" si="0"/>
        <v>-316420.70027103525</v>
      </c>
      <c r="N37" s="12" t="s">
        <v>56</v>
      </c>
      <c r="O37" s="3" t="s">
        <v>71</v>
      </c>
      <c r="P37" s="3">
        <f t="shared" si="1"/>
        <v>1368</v>
      </c>
      <c r="Q37" s="3" t="s">
        <v>71</v>
      </c>
      <c r="R37" s="3" t="s">
        <v>111</v>
      </c>
      <c r="S37" s="3" t="s">
        <v>71</v>
      </c>
      <c r="T37" s="4">
        <f t="shared" si="2"/>
        <v>-316420.70027103525</v>
      </c>
    </row>
    <row r="38" spans="6:20" x14ac:dyDescent="0.3">
      <c r="F38" s="10"/>
      <c r="G38" s="26">
        <v>1367</v>
      </c>
      <c r="H38" s="26">
        <v>-7.6375000000000002</v>
      </c>
      <c r="I38" s="26">
        <v>0</v>
      </c>
      <c r="J38" s="29">
        <v>39</v>
      </c>
      <c r="K38" s="29">
        <f t="shared" si="3"/>
        <v>1.6087500000000022E-2</v>
      </c>
      <c r="L38" s="29">
        <f t="shared" si="0"/>
        <v>-316420.70027103566</v>
      </c>
      <c r="N38" s="12" t="s">
        <v>56</v>
      </c>
      <c r="O38" s="3" t="s">
        <v>71</v>
      </c>
      <c r="P38" s="3">
        <f t="shared" si="1"/>
        <v>1367</v>
      </c>
      <c r="Q38" s="3" t="s">
        <v>71</v>
      </c>
      <c r="R38" s="3" t="s">
        <v>111</v>
      </c>
      <c r="S38" s="3" t="s">
        <v>71</v>
      </c>
      <c r="T38" s="4">
        <f t="shared" si="2"/>
        <v>-316420.70027103566</v>
      </c>
    </row>
    <row r="39" spans="6:20" x14ac:dyDescent="0.3">
      <c r="F39" s="10"/>
      <c r="G39" s="26">
        <v>1366</v>
      </c>
      <c r="H39" s="26">
        <v>-7.2249999999999996</v>
      </c>
      <c r="I39" s="26">
        <v>0</v>
      </c>
      <c r="J39" s="29">
        <v>39</v>
      </c>
      <c r="K39" s="29">
        <f t="shared" si="3"/>
        <v>1.6087500000000001E-2</v>
      </c>
      <c r="L39" s="29">
        <f t="shared" si="0"/>
        <v>-316420.70027103525</v>
      </c>
      <c r="N39" s="12" t="s">
        <v>56</v>
      </c>
      <c r="O39" s="3" t="s">
        <v>71</v>
      </c>
      <c r="P39" s="3">
        <f t="shared" si="1"/>
        <v>1366</v>
      </c>
      <c r="Q39" s="3" t="s">
        <v>71</v>
      </c>
      <c r="R39" s="3" t="s">
        <v>111</v>
      </c>
      <c r="S39" s="3" t="s">
        <v>71</v>
      </c>
      <c r="T39" s="4">
        <f t="shared" si="2"/>
        <v>-316420.70027103525</v>
      </c>
    </row>
    <row r="40" spans="6:20" x14ac:dyDescent="0.3">
      <c r="F40" s="10"/>
      <c r="G40" s="26">
        <v>1365</v>
      </c>
      <c r="H40" s="26">
        <v>-6.8125</v>
      </c>
      <c r="I40" s="26">
        <v>0</v>
      </c>
      <c r="J40" s="29">
        <v>39</v>
      </c>
      <c r="K40" s="29">
        <f t="shared" si="3"/>
        <v>1.6087499999999984E-2</v>
      </c>
      <c r="L40" s="29">
        <f t="shared" si="0"/>
        <v>-316420.7002710349</v>
      </c>
      <c r="N40" s="12" t="s">
        <v>56</v>
      </c>
      <c r="O40" s="3" t="s">
        <v>71</v>
      </c>
      <c r="P40" s="3">
        <f t="shared" si="1"/>
        <v>1365</v>
      </c>
      <c r="Q40" s="3" t="s">
        <v>71</v>
      </c>
      <c r="R40" s="3" t="s">
        <v>111</v>
      </c>
      <c r="S40" s="3" t="s">
        <v>71</v>
      </c>
      <c r="T40" s="4">
        <f t="shared" si="2"/>
        <v>-316420.7002710349</v>
      </c>
    </row>
    <row r="41" spans="6:20" x14ac:dyDescent="0.3">
      <c r="F41" s="10"/>
      <c r="G41" s="26">
        <v>125</v>
      </c>
      <c r="H41" s="26">
        <v>-6.4</v>
      </c>
      <c r="I41" s="26">
        <v>0</v>
      </c>
      <c r="J41" s="29">
        <v>39</v>
      </c>
      <c r="K41" s="29">
        <f t="shared" si="3"/>
        <v>1.584375E-2</v>
      </c>
      <c r="L41" s="29">
        <f t="shared" si="0"/>
        <v>-311626.44723662565</v>
      </c>
      <c r="N41" s="12" t="s">
        <v>56</v>
      </c>
      <c r="O41" s="3" t="s">
        <v>71</v>
      </c>
      <c r="P41" s="3">
        <f t="shared" si="1"/>
        <v>125</v>
      </c>
      <c r="Q41" s="3" t="s">
        <v>71</v>
      </c>
      <c r="R41" s="3" t="s">
        <v>111</v>
      </c>
      <c r="S41" s="3" t="s">
        <v>71</v>
      </c>
      <c r="T41" s="4">
        <f t="shared" si="2"/>
        <v>-311626.44723662565</v>
      </c>
    </row>
    <row r="42" spans="6:20" x14ac:dyDescent="0.3">
      <c r="F42" s="10"/>
      <c r="G42" s="26">
        <v>1314</v>
      </c>
      <c r="H42" s="26">
        <v>-6</v>
      </c>
      <c r="I42" s="26">
        <v>0</v>
      </c>
      <c r="J42" s="29">
        <v>39</v>
      </c>
      <c r="K42" s="29">
        <f t="shared" si="3"/>
        <v>1.5600000000000015E-2</v>
      </c>
      <c r="L42" s="29">
        <f t="shared" si="0"/>
        <v>-306832.19420221628</v>
      </c>
      <c r="N42" s="12" t="s">
        <v>56</v>
      </c>
      <c r="O42" s="3" t="s">
        <v>71</v>
      </c>
      <c r="P42" s="3">
        <f t="shared" si="1"/>
        <v>1314</v>
      </c>
      <c r="Q42" s="3" t="s">
        <v>71</v>
      </c>
      <c r="R42" s="3" t="s">
        <v>111</v>
      </c>
      <c r="S42" s="3" t="s">
        <v>71</v>
      </c>
      <c r="T42" s="4">
        <f t="shared" si="2"/>
        <v>-306832.19420221628</v>
      </c>
    </row>
    <row r="43" spans="6:20" x14ac:dyDescent="0.3">
      <c r="F43" s="10"/>
      <c r="G43" s="26">
        <v>1313</v>
      </c>
      <c r="H43" s="26">
        <v>-5.6</v>
      </c>
      <c r="I43" s="26">
        <v>0</v>
      </c>
      <c r="J43" s="29">
        <v>39</v>
      </c>
      <c r="K43" s="29">
        <f t="shared" si="3"/>
        <v>1.5599999999999996E-2</v>
      </c>
      <c r="L43" s="29">
        <f t="shared" si="0"/>
        <v>-306832.19420221593</v>
      </c>
      <c r="N43" s="12" t="s">
        <v>56</v>
      </c>
      <c r="O43" s="3" t="s">
        <v>71</v>
      </c>
      <c r="P43" s="3">
        <f t="shared" si="1"/>
        <v>1313</v>
      </c>
      <c r="Q43" s="3" t="s">
        <v>71</v>
      </c>
      <c r="R43" s="3" t="s">
        <v>111</v>
      </c>
      <c r="S43" s="3" t="s">
        <v>71</v>
      </c>
      <c r="T43" s="4">
        <f t="shared" si="2"/>
        <v>-306832.19420221593</v>
      </c>
    </row>
    <row r="44" spans="6:20" x14ac:dyDescent="0.3">
      <c r="F44" s="10"/>
      <c r="G44" s="26">
        <v>1312</v>
      </c>
      <c r="H44" s="26">
        <v>-5.2</v>
      </c>
      <c r="I44" s="26">
        <v>0</v>
      </c>
      <c r="J44" s="29">
        <v>39</v>
      </c>
      <c r="K44" s="29">
        <f t="shared" si="3"/>
        <v>1.5599999999999996E-2</v>
      </c>
      <c r="L44" s="29">
        <f t="shared" si="0"/>
        <v>-306832.19420221593</v>
      </c>
      <c r="N44" s="12" t="s">
        <v>56</v>
      </c>
      <c r="O44" s="3" t="s">
        <v>71</v>
      </c>
      <c r="P44" s="3">
        <f t="shared" si="1"/>
        <v>1312</v>
      </c>
      <c r="Q44" s="3" t="s">
        <v>71</v>
      </c>
      <c r="R44" s="3" t="s">
        <v>111</v>
      </c>
      <c r="S44" s="3" t="s">
        <v>71</v>
      </c>
      <c r="T44" s="4">
        <f t="shared" si="2"/>
        <v>-306832.19420221593</v>
      </c>
    </row>
    <row r="45" spans="6:20" x14ac:dyDescent="0.3">
      <c r="F45" s="10"/>
      <c r="G45" s="26">
        <v>1311</v>
      </c>
      <c r="H45" s="26">
        <v>-4.8</v>
      </c>
      <c r="I45" s="26">
        <v>0</v>
      </c>
      <c r="J45" s="29">
        <v>39</v>
      </c>
      <c r="K45" s="29">
        <f t="shared" si="3"/>
        <v>1.5599999999999996E-2</v>
      </c>
      <c r="L45" s="29">
        <f t="shared" si="0"/>
        <v>-306832.19420221593</v>
      </c>
      <c r="N45" s="12" t="s">
        <v>56</v>
      </c>
      <c r="O45" s="3" t="s">
        <v>71</v>
      </c>
      <c r="P45" s="3">
        <f t="shared" si="1"/>
        <v>1311</v>
      </c>
      <c r="Q45" s="3" t="s">
        <v>71</v>
      </c>
      <c r="R45" s="3" t="s">
        <v>111</v>
      </c>
      <c r="S45" s="3" t="s">
        <v>71</v>
      </c>
      <c r="T45" s="4">
        <f t="shared" si="2"/>
        <v>-306832.19420221593</v>
      </c>
    </row>
    <row r="46" spans="6:20" x14ac:dyDescent="0.3">
      <c r="F46" s="10"/>
      <c r="G46" s="26">
        <v>1310</v>
      </c>
      <c r="H46" s="26">
        <v>-4.4000000000000004</v>
      </c>
      <c r="I46" s="26">
        <v>0</v>
      </c>
      <c r="J46" s="29">
        <v>39</v>
      </c>
      <c r="K46" s="29">
        <f t="shared" si="3"/>
        <v>1.5599999999999996E-2</v>
      </c>
      <c r="L46" s="29">
        <f t="shared" si="0"/>
        <v>-306832.19420221593</v>
      </c>
      <c r="N46" s="12" t="s">
        <v>56</v>
      </c>
      <c r="O46" s="3" t="s">
        <v>71</v>
      </c>
      <c r="P46" s="3">
        <f t="shared" si="1"/>
        <v>1310</v>
      </c>
      <c r="Q46" s="3" t="s">
        <v>71</v>
      </c>
      <c r="R46" s="3" t="s">
        <v>111</v>
      </c>
      <c r="S46" s="3" t="s">
        <v>71</v>
      </c>
      <c r="T46" s="4">
        <f t="shared" si="2"/>
        <v>-306832.19420221593</v>
      </c>
    </row>
    <row r="47" spans="6:20" x14ac:dyDescent="0.3">
      <c r="F47" s="10"/>
      <c r="G47" s="26">
        <v>1309</v>
      </c>
      <c r="H47" s="26">
        <v>-4</v>
      </c>
      <c r="I47" s="26">
        <v>0</v>
      </c>
      <c r="J47" s="29">
        <v>39</v>
      </c>
      <c r="K47" s="29">
        <f t="shared" si="3"/>
        <v>1.5600000000000004E-2</v>
      </c>
      <c r="L47" s="29">
        <f t="shared" si="0"/>
        <v>-306832.19420221611</v>
      </c>
      <c r="N47" s="12" t="s">
        <v>56</v>
      </c>
      <c r="O47" s="3" t="s">
        <v>71</v>
      </c>
      <c r="P47" s="3">
        <f t="shared" si="1"/>
        <v>1309</v>
      </c>
      <c r="Q47" s="3" t="s">
        <v>71</v>
      </c>
      <c r="R47" s="3" t="s">
        <v>111</v>
      </c>
      <c r="S47" s="3" t="s">
        <v>71</v>
      </c>
      <c r="T47" s="4">
        <f t="shared" si="2"/>
        <v>-306832.19420221611</v>
      </c>
    </row>
    <row r="48" spans="6:20" x14ac:dyDescent="0.3">
      <c r="F48" s="10"/>
      <c r="G48" s="26">
        <v>1308</v>
      </c>
      <c r="H48" s="26">
        <v>-3.6</v>
      </c>
      <c r="I48" s="26">
        <v>0</v>
      </c>
      <c r="J48" s="29">
        <v>39</v>
      </c>
      <c r="K48" s="29">
        <f t="shared" si="3"/>
        <v>1.5599999999999996E-2</v>
      </c>
      <c r="L48" s="29">
        <f t="shared" si="0"/>
        <v>-306832.19420221593</v>
      </c>
      <c r="N48" s="12" t="s">
        <v>56</v>
      </c>
      <c r="O48" s="3" t="s">
        <v>71</v>
      </c>
      <c r="P48" s="3">
        <f t="shared" si="1"/>
        <v>1308</v>
      </c>
      <c r="Q48" s="3" t="s">
        <v>71</v>
      </c>
      <c r="R48" s="3" t="s">
        <v>111</v>
      </c>
      <c r="S48" s="3" t="s">
        <v>71</v>
      </c>
      <c r="T48" s="4">
        <f t="shared" si="2"/>
        <v>-306832.19420221593</v>
      </c>
    </row>
    <row r="49" spans="6:20" x14ac:dyDescent="0.3">
      <c r="F49" s="10"/>
      <c r="G49" s="26">
        <v>63</v>
      </c>
      <c r="H49" s="26">
        <v>-3.2</v>
      </c>
      <c r="I49" s="26">
        <v>0</v>
      </c>
      <c r="J49" s="29">
        <v>39</v>
      </c>
      <c r="K49" s="29">
        <f t="shared" si="3"/>
        <v>1.5600000000000004E-2</v>
      </c>
      <c r="L49" s="29">
        <f t="shared" si="0"/>
        <v>-306832.19420221611</v>
      </c>
      <c r="N49" s="12" t="s">
        <v>56</v>
      </c>
      <c r="O49" s="3" t="s">
        <v>71</v>
      </c>
      <c r="P49" s="3">
        <f t="shared" si="1"/>
        <v>63</v>
      </c>
      <c r="Q49" s="3" t="s">
        <v>71</v>
      </c>
      <c r="R49" s="3" t="s">
        <v>111</v>
      </c>
      <c r="S49" s="3" t="s">
        <v>71</v>
      </c>
      <c r="T49" s="4">
        <f t="shared" si="2"/>
        <v>-306832.19420221611</v>
      </c>
    </row>
    <row r="50" spans="6:20" x14ac:dyDescent="0.3">
      <c r="F50" s="10"/>
      <c r="G50" s="26">
        <v>1257</v>
      </c>
      <c r="H50" s="26">
        <v>-2.8</v>
      </c>
      <c r="I50" s="26">
        <v>0</v>
      </c>
      <c r="J50" s="29">
        <v>39</v>
      </c>
      <c r="K50" s="29">
        <f t="shared" si="3"/>
        <v>1.5600000000000004E-2</v>
      </c>
      <c r="L50" s="29">
        <f t="shared" si="0"/>
        <v>-306832.19420221611</v>
      </c>
      <c r="N50" s="12" t="s">
        <v>56</v>
      </c>
      <c r="O50" s="3" t="s">
        <v>71</v>
      </c>
      <c r="P50" s="3">
        <f t="shared" si="1"/>
        <v>1257</v>
      </c>
      <c r="Q50" s="3" t="s">
        <v>71</v>
      </c>
      <c r="R50" s="3" t="s">
        <v>111</v>
      </c>
      <c r="S50" s="3" t="s">
        <v>71</v>
      </c>
      <c r="T50" s="4">
        <f t="shared" si="2"/>
        <v>-306832.19420221611</v>
      </c>
    </row>
    <row r="51" spans="6:20" x14ac:dyDescent="0.3">
      <c r="F51" s="10"/>
      <c r="G51" s="26">
        <v>1256</v>
      </c>
      <c r="H51" s="26">
        <v>-2.4</v>
      </c>
      <c r="I51" s="26">
        <v>0</v>
      </c>
      <c r="J51" s="29">
        <v>39</v>
      </c>
      <c r="K51" s="29">
        <f t="shared" si="3"/>
        <v>1.5599999999999996E-2</v>
      </c>
      <c r="L51" s="29">
        <f t="shared" si="0"/>
        <v>-306832.19420221593</v>
      </c>
      <c r="N51" s="12" t="s">
        <v>56</v>
      </c>
      <c r="O51" s="3" t="s">
        <v>71</v>
      </c>
      <c r="P51" s="3">
        <f t="shared" si="1"/>
        <v>1256</v>
      </c>
      <c r="Q51" s="3" t="s">
        <v>71</v>
      </c>
      <c r="R51" s="3" t="s">
        <v>111</v>
      </c>
      <c r="S51" s="3" t="s">
        <v>71</v>
      </c>
      <c r="T51" s="4">
        <f t="shared" si="2"/>
        <v>-306832.19420221593</v>
      </c>
    </row>
    <row r="52" spans="6:20" x14ac:dyDescent="0.3">
      <c r="F52" s="10"/>
      <c r="G52" s="26">
        <v>1255</v>
      </c>
      <c r="H52" s="26">
        <v>-2</v>
      </c>
      <c r="I52" s="26">
        <v>0</v>
      </c>
      <c r="J52" s="29">
        <v>39</v>
      </c>
      <c r="K52" s="29">
        <f t="shared" si="3"/>
        <v>1.5599999999999996E-2</v>
      </c>
      <c r="L52" s="29">
        <f t="shared" si="0"/>
        <v>-306832.19420221593</v>
      </c>
      <c r="N52" s="12" t="s">
        <v>56</v>
      </c>
      <c r="O52" s="3" t="s">
        <v>71</v>
      </c>
      <c r="P52" s="3">
        <f t="shared" si="1"/>
        <v>1255</v>
      </c>
      <c r="Q52" s="3" t="s">
        <v>71</v>
      </c>
      <c r="R52" s="3" t="s">
        <v>111</v>
      </c>
      <c r="S52" s="3" t="s">
        <v>71</v>
      </c>
      <c r="T52" s="4">
        <f t="shared" si="2"/>
        <v>-306832.19420221593</v>
      </c>
    </row>
    <row r="53" spans="6:20" x14ac:dyDescent="0.3">
      <c r="F53" s="10"/>
      <c r="G53" s="26">
        <v>1254</v>
      </c>
      <c r="H53" s="26">
        <v>-1.6</v>
      </c>
      <c r="I53" s="26">
        <v>0</v>
      </c>
      <c r="J53" s="29">
        <v>39</v>
      </c>
      <c r="K53" s="29">
        <f t="shared" si="3"/>
        <v>1.5600000000000001E-2</v>
      </c>
      <c r="L53" s="29">
        <f t="shared" si="0"/>
        <v>-306832.19420221605</v>
      </c>
      <c r="N53" s="12" t="s">
        <v>56</v>
      </c>
      <c r="O53" s="3" t="s">
        <v>71</v>
      </c>
      <c r="P53" s="3">
        <f t="shared" si="1"/>
        <v>1254</v>
      </c>
      <c r="Q53" s="3" t="s">
        <v>71</v>
      </c>
      <c r="R53" s="3" t="s">
        <v>111</v>
      </c>
      <c r="S53" s="3" t="s">
        <v>71</v>
      </c>
      <c r="T53" s="4">
        <f t="shared" si="2"/>
        <v>-306832.19420221605</v>
      </c>
    </row>
    <row r="54" spans="6:20" x14ac:dyDescent="0.3">
      <c r="F54" s="10"/>
      <c r="G54" s="26">
        <v>1253</v>
      </c>
      <c r="H54" s="26">
        <v>-1.2</v>
      </c>
      <c r="I54" s="26">
        <v>0</v>
      </c>
      <c r="J54" s="29">
        <v>39</v>
      </c>
      <c r="K54" s="29">
        <f t="shared" si="3"/>
        <v>1.5600000000000001E-2</v>
      </c>
      <c r="L54" s="29">
        <f t="shared" si="0"/>
        <v>-306832.19420221605</v>
      </c>
      <c r="N54" s="12" t="s">
        <v>56</v>
      </c>
      <c r="O54" s="3" t="s">
        <v>71</v>
      </c>
      <c r="P54" s="3">
        <f t="shared" si="1"/>
        <v>1253</v>
      </c>
      <c r="Q54" s="3" t="s">
        <v>71</v>
      </c>
      <c r="R54" s="3" t="s">
        <v>111</v>
      </c>
      <c r="S54" s="3" t="s">
        <v>71</v>
      </c>
      <c r="T54" s="4">
        <f t="shared" si="2"/>
        <v>-306832.19420221605</v>
      </c>
    </row>
    <row r="55" spans="6:20" x14ac:dyDescent="0.3">
      <c r="F55" s="10"/>
      <c r="G55" s="26">
        <v>1252</v>
      </c>
      <c r="H55" s="26">
        <v>-0.8</v>
      </c>
      <c r="I55" s="26">
        <v>0</v>
      </c>
      <c r="J55" s="29">
        <v>39</v>
      </c>
      <c r="K55" s="29">
        <f t="shared" si="3"/>
        <v>1.5599999999999998E-2</v>
      </c>
      <c r="L55" s="29">
        <f t="shared" si="0"/>
        <v>-306832.19420221593</v>
      </c>
      <c r="N55" s="12" t="s">
        <v>56</v>
      </c>
      <c r="O55" s="3" t="s">
        <v>71</v>
      </c>
      <c r="P55" s="3">
        <f t="shared" si="1"/>
        <v>1252</v>
      </c>
      <c r="Q55" s="3" t="s">
        <v>71</v>
      </c>
      <c r="R55" s="3" t="s">
        <v>111</v>
      </c>
      <c r="S55" s="3" t="s">
        <v>71</v>
      </c>
      <c r="T55" s="4">
        <f t="shared" si="2"/>
        <v>-306832.19420221593</v>
      </c>
    </row>
    <row r="56" spans="6:20" x14ac:dyDescent="0.3">
      <c r="F56" s="10"/>
      <c r="G56" s="26">
        <v>1251</v>
      </c>
      <c r="H56" s="26">
        <v>-0.4</v>
      </c>
      <c r="I56" s="26">
        <v>0</v>
      </c>
      <c r="J56" s="29">
        <v>39</v>
      </c>
      <c r="K56" s="29">
        <f t="shared" si="3"/>
        <v>1.5600000000000001E-2</v>
      </c>
      <c r="L56" s="29">
        <f t="shared" si="0"/>
        <v>-306832.19420221605</v>
      </c>
      <c r="N56" s="12" t="s">
        <v>56</v>
      </c>
      <c r="O56" s="3" t="s">
        <v>71</v>
      </c>
      <c r="P56" s="3">
        <f t="shared" si="1"/>
        <v>1251</v>
      </c>
      <c r="Q56" s="3" t="s">
        <v>71</v>
      </c>
      <c r="R56" s="3" t="s">
        <v>111</v>
      </c>
      <c r="S56" s="3" t="s">
        <v>71</v>
      </c>
      <c r="T56" s="4">
        <f t="shared" si="2"/>
        <v>-306832.19420221605</v>
      </c>
    </row>
    <row r="57" spans="6:20" x14ac:dyDescent="0.3">
      <c r="F57" s="10"/>
      <c r="G57" s="26">
        <v>1</v>
      </c>
      <c r="H57" s="26">
        <v>0</v>
      </c>
      <c r="I57" s="26">
        <v>0</v>
      </c>
      <c r="J57" s="29">
        <v>39</v>
      </c>
      <c r="K57" s="29">
        <f t="shared" si="3"/>
        <v>1.5600000000000001E-2</v>
      </c>
      <c r="L57" s="29">
        <f t="shared" si="0"/>
        <v>-306832.19420221605</v>
      </c>
      <c r="N57" s="12" t="s">
        <v>56</v>
      </c>
      <c r="O57" s="3" t="s">
        <v>71</v>
      </c>
      <c r="P57" s="3">
        <f t="shared" si="1"/>
        <v>1</v>
      </c>
      <c r="Q57" s="3" t="s">
        <v>71</v>
      </c>
      <c r="R57" s="3" t="s">
        <v>111</v>
      </c>
      <c r="S57" s="3" t="s">
        <v>71</v>
      </c>
      <c r="T57" s="4">
        <f t="shared" si="2"/>
        <v>-306832.19420221605</v>
      </c>
    </row>
    <row r="58" spans="6:20" x14ac:dyDescent="0.3">
      <c r="F58" s="10"/>
      <c r="G58" s="26">
        <v>7263</v>
      </c>
      <c r="H58" s="26">
        <v>0.4</v>
      </c>
      <c r="I58" s="26">
        <v>0</v>
      </c>
      <c r="J58" s="29">
        <v>39</v>
      </c>
      <c r="K58" s="29">
        <f t="shared" si="3"/>
        <v>1.5600000000000001E-2</v>
      </c>
      <c r="L58" s="29">
        <f t="shared" si="0"/>
        <v>-306832.19420221605</v>
      </c>
      <c r="N58" s="12" t="s">
        <v>56</v>
      </c>
      <c r="O58" s="3" t="s">
        <v>71</v>
      </c>
      <c r="P58" s="3">
        <f t="shared" si="1"/>
        <v>7263</v>
      </c>
      <c r="Q58" s="3" t="s">
        <v>71</v>
      </c>
      <c r="R58" s="3" t="s">
        <v>111</v>
      </c>
      <c r="S58" s="3" t="s">
        <v>71</v>
      </c>
      <c r="T58" s="4">
        <f t="shared" si="2"/>
        <v>-306832.19420221605</v>
      </c>
    </row>
    <row r="59" spans="6:20" x14ac:dyDescent="0.3">
      <c r="F59" s="10"/>
      <c r="G59" s="26">
        <v>7264</v>
      </c>
      <c r="H59" s="26">
        <v>0.8</v>
      </c>
      <c r="I59" s="26">
        <v>0</v>
      </c>
      <c r="J59" s="29">
        <v>39</v>
      </c>
      <c r="K59" s="29">
        <f t="shared" si="3"/>
        <v>1.5599999999999998E-2</v>
      </c>
      <c r="L59" s="29">
        <f t="shared" si="0"/>
        <v>-306832.19420221593</v>
      </c>
      <c r="N59" s="12" t="s">
        <v>56</v>
      </c>
      <c r="O59" s="3" t="s">
        <v>71</v>
      </c>
      <c r="P59" s="3">
        <f t="shared" si="1"/>
        <v>7264</v>
      </c>
      <c r="Q59" s="3" t="s">
        <v>71</v>
      </c>
      <c r="R59" s="3" t="s">
        <v>111</v>
      </c>
      <c r="S59" s="3" t="s">
        <v>71</v>
      </c>
      <c r="T59" s="4">
        <f t="shared" si="2"/>
        <v>-306832.19420221593</v>
      </c>
    </row>
    <row r="60" spans="6:20" x14ac:dyDescent="0.3">
      <c r="F60" s="10"/>
      <c r="G60" s="26">
        <v>7265</v>
      </c>
      <c r="H60" s="26">
        <v>1.2</v>
      </c>
      <c r="I60" s="26">
        <v>0</v>
      </c>
      <c r="J60" s="29">
        <v>39</v>
      </c>
      <c r="K60" s="29">
        <f t="shared" si="3"/>
        <v>1.5600000000000001E-2</v>
      </c>
      <c r="L60" s="29">
        <f t="shared" si="0"/>
        <v>-306832.19420221605</v>
      </c>
      <c r="N60" s="12" t="s">
        <v>56</v>
      </c>
      <c r="O60" s="3" t="s">
        <v>71</v>
      </c>
      <c r="P60" s="3">
        <f t="shared" si="1"/>
        <v>7265</v>
      </c>
      <c r="Q60" s="3" t="s">
        <v>71</v>
      </c>
      <c r="R60" s="3" t="s">
        <v>111</v>
      </c>
      <c r="S60" s="3" t="s">
        <v>71</v>
      </c>
      <c r="T60" s="4">
        <f t="shared" si="2"/>
        <v>-306832.19420221605</v>
      </c>
    </row>
    <row r="61" spans="6:20" x14ac:dyDescent="0.3">
      <c r="F61" s="10"/>
      <c r="G61" s="26">
        <v>7266</v>
      </c>
      <c r="H61" s="26">
        <v>1.6</v>
      </c>
      <c r="I61" s="26">
        <v>0</v>
      </c>
      <c r="J61" s="29">
        <v>39</v>
      </c>
      <c r="K61" s="29">
        <f t="shared" si="3"/>
        <v>1.5600000000000001E-2</v>
      </c>
      <c r="L61" s="29">
        <f t="shared" si="0"/>
        <v>-306832.19420221605</v>
      </c>
      <c r="N61" s="12" t="s">
        <v>56</v>
      </c>
      <c r="O61" s="3" t="s">
        <v>71</v>
      </c>
      <c r="P61" s="3">
        <f t="shared" si="1"/>
        <v>7266</v>
      </c>
      <c r="Q61" s="3" t="s">
        <v>71</v>
      </c>
      <c r="R61" s="3" t="s">
        <v>111</v>
      </c>
      <c r="S61" s="3" t="s">
        <v>71</v>
      </c>
      <c r="T61" s="4">
        <f t="shared" si="2"/>
        <v>-306832.19420221605</v>
      </c>
    </row>
    <row r="62" spans="6:20" x14ac:dyDescent="0.3">
      <c r="F62" s="10"/>
      <c r="G62" s="26">
        <v>7267</v>
      </c>
      <c r="H62" s="26">
        <v>2</v>
      </c>
      <c r="I62" s="26">
        <v>0</v>
      </c>
      <c r="J62" s="29">
        <v>39</v>
      </c>
      <c r="K62" s="29">
        <f t="shared" si="3"/>
        <v>1.5599999999999996E-2</v>
      </c>
      <c r="L62" s="29">
        <f t="shared" si="0"/>
        <v>-306832.19420221593</v>
      </c>
      <c r="N62" s="12" t="s">
        <v>56</v>
      </c>
      <c r="O62" s="3" t="s">
        <v>71</v>
      </c>
      <c r="P62" s="3">
        <f t="shared" si="1"/>
        <v>7267</v>
      </c>
      <c r="Q62" s="3" t="s">
        <v>71</v>
      </c>
      <c r="R62" s="3" t="s">
        <v>111</v>
      </c>
      <c r="S62" s="3" t="s">
        <v>71</v>
      </c>
      <c r="T62" s="4">
        <f t="shared" si="2"/>
        <v>-306832.19420221593</v>
      </c>
    </row>
    <row r="63" spans="6:20" x14ac:dyDescent="0.3">
      <c r="F63" s="10"/>
      <c r="G63" s="26">
        <v>7268</v>
      </c>
      <c r="H63" s="26">
        <v>2.4</v>
      </c>
      <c r="I63" s="26">
        <v>0</v>
      </c>
      <c r="J63" s="29">
        <v>39</v>
      </c>
      <c r="K63" s="29">
        <f t="shared" si="3"/>
        <v>1.5599999999999996E-2</v>
      </c>
      <c r="L63" s="29">
        <f t="shared" si="0"/>
        <v>-306832.19420221593</v>
      </c>
      <c r="N63" s="12" t="s">
        <v>56</v>
      </c>
      <c r="O63" s="3" t="s">
        <v>71</v>
      </c>
      <c r="P63" s="3">
        <f t="shared" si="1"/>
        <v>7268</v>
      </c>
      <c r="Q63" s="3" t="s">
        <v>71</v>
      </c>
      <c r="R63" s="3" t="s">
        <v>111</v>
      </c>
      <c r="S63" s="3" t="s">
        <v>71</v>
      </c>
      <c r="T63" s="4">
        <f t="shared" si="2"/>
        <v>-306832.19420221593</v>
      </c>
    </row>
    <row r="64" spans="6:20" x14ac:dyDescent="0.3">
      <c r="F64" s="10"/>
      <c r="G64" s="26">
        <v>7269</v>
      </c>
      <c r="H64" s="26">
        <v>2.8</v>
      </c>
      <c r="I64" s="26">
        <v>0</v>
      </c>
      <c r="J64" s="29">
        <v>39</v>
      </c>
      <c r="K64" s="29">
        <f t="shared" si="3"/>
        <v>1.5600000000000004E-2</v>
      </c>
      <c r="L64" s="29">
        <f t="shared" si="0"/>
        <v>-306832.19420221611</v>
      </c>
      <c r="N64" s="12" t="s">
        <v>56</v>
      </c>
      <c r="O64" s="3" t="s">
        <v>71</v>
      </c>
      <c r="P64" s="3">
        <f t="shared" si="1"/>
        <v>7269</v>
      </c>
      <c r="Q64" s="3" t="s">
        <v>71</v>
      </c>
      <c r="R64" s="3" t="s">
        <v>111</v>
      </c>
      <c r="S64" s="3" t="s">
        <v>71</v>
      </c>
      <c r="T64" s="4">
        <f t="shared" si="2"/>
        <v>-306832.19420221611</v>
      </c>
    </row>
    <row r="65" spans="6:20" x14ac:dyDescent="0.3">
      <c r="F65" s="10"/>
      <c r="G65" s="26">
        <v>4475</v>
      </c>
      <c r="H65" s="26">
        <v>3.2</v>
      </c>
      <c r="I65" s="26">
        <v>0</v>
      </c>
      <c r="J65" s="29">
        <v>39</v>
      </c>
      <c r="K65" s="29">
        <f t="shared" si="3"/>
        <v>1.5600000000000004E-2</v>
      </c>
      <c r="L65" s="29">
        <f t="shared" si="0"/>
        <v>-306832.19420221611</v>
      </c>
      <c r="N65" s="12" t="s">
        <v>56</v>
      </c>
      <c r="O65" s="3" t="s">
        <v>71</v>
      </c>
      <c r="P65" s="3">
        <f t="shared" si="1"/>
        <v>4475</v>
      </c>
      <c r="Q65" s="3" t="s">
        <v>71</v>
      </c>
      <c r="R65" s="3" t="s">
        <v>111</v>
      </c>
      <c r="S65" s="3" t="s">
        <v>71</v>
      </c>
      <c r="T65" s="4">
        <f t="shared" si="2"/>
        <v>-306832.19420221611</v>
      </c>
    </row>
    <row r="66" spans="6:20" x14ac:dyDescent="0.3">
      <c r="F66" s="10"/>
      <c r="G66" s="26">
        <v>5669</v>
      </c>
      <c r="H66" s="26">
        <v>3.6</v>
      </c>
      <c r="I66" s="26">
        <v>0</v>
      </c>
      <c r="J66" s="29">
        <v>39</v>
      </c>
      <c r="K66" s="29">
        <f t="shared" si="3"/>
        <v>1.5599999999999996E-2</v>
      </c>
      <c r="L66" s="29">
        <f t="shared" si="0"/>
        <v>-306832.19420221593</v>
      </c>
      <c r="N66" s="12" t="s">
        <v>56</v>
      </c>
      <c r="O66" s="3" t="s">
        <v>71</v>
      </c>
      <c r="P66" s="3">
        <f t="shared" si="1"/>
        <v>5669</v>
      </c>
      <c r="Q66" s="3" t="s">
        <v>71</v>
      </c>
      <c r="R66" s="3" t="s">
        <v>111</v>
      </c>
      <c r="S66" s="3" t="s">
        <v>71</v>
      </c>
      <c r="T66" s="4">
        <f t="shared" si="2"/>
        <v>-306832.19420221593</v>
      </c>
    </row>
    <row r="67" spans="6:20" x14ac:dyDescent="0.3">
      <c r="F67" s="10"/>
      <c r="G67" s="26">
        <v>5670</v>
      </c>
      <c r="H67" s="26">
        <v>4</v>
      </c>
      <c r="I67" s="26">
        <v>0</v>
      </c>
      <c r="J67" s="29">
        <v>39</v>
      </c>
      <c r="K67" s="29">
        <f t="shared" si="3"/>
        <v>1.5600000000000004E-2</v>
      </c>
      <c r="L67" s="29">
        <f t="shared" si="0"/>
        <v>-306832.19420221611</v>
      </c>
      <c r="N67" s="12" t="s">
        <v>56</v>
      </c>
      <c r="O67" s="3" t="s">
        <v>71</v>
      </c>
      <c r="P67" s="3">
        <f t="shared" si="1"/>
        <v>5670</v>
      </c>
      <c r="Q67" s="3" t="s">
        <v>71</v>
      </c>
      <c r="R67" s="3" t="s">
        <v>111</v>
      </c>
      <c r="S67" s="3" t="s">
        <v>71</v>
      </c>
      <c r="T67" s="4">
        <f t="shared" si="2"/>
        <v>-306832.19420221611</v>
      </c>
    </row>
    <row r="68" spans="6:20" x14ac:dyDescent="0.3">
      <c r="F68" s="10"/>
      <c r="G68" s="26">
        <v>5671</v>
      </c>
      <c r="H68" s="26">
        <v>4.4000000000000004</v>
      </c>
      <c r="I68" s="26">
        <v>0</v>
      </c>
      <c r="J68" s="29">
        <v>39</v>
      </c>
      <c r="K68" s="29">
        <f t="shared" si="3"/>
        <v>1.5599999999999996E-2</v>
      </c>
      <c r="L68" s="29">
        <f t="shared" ref="L68:L131" si="4">$C$23*10^3/$C$12*$K68</f>
        <v>-306832.19420221593</v>
      </c>
      <c r="N68" s="12" t="s">
        <v>56</v>
      </c>
      <c r="O68" s="3" t="s">
        <v>71</v>
      </c>
      <c r="P68" s="3">
        <f t="shared" ref="P68:P131" si="5">G68</f>
        <v>5671</v>
      </c>
      <c r="Q68" s="3" t="s">
        <v>71</v>
      </c>
      <c r="R68" s="3" t="s">
        <v>111</v>
      </c>
      <c r="S68" s="3" t="s">
        <v>71</v>
      </c>
      <c r="T68" s="4">
        <f t="shared" ref="T68:T131" si="6">L68</f>
        <v>-306832.19420221593</v>
      </c>
    </row>
    <row r="69" spans="6:20" x14ac:dyDescent="0.3">
      <c r="F69" s="10"/>
      <c r="G69" s="26">
        <v>5672</v>
      </c>
      <c r="H69" s="26">
        <v>4.8</v>
      </c>
      <c r="I69" s="26">
        <v>0</v>
      </c>
      <c r="J69" s="29">
        <v>39</v>
      </c>
      <c r="K69" s="29">
        <f t="shared" ref="K69:K132" si="7">IF(AND(H69&gt;H68,H70&gt;H69),(H70-H68)/2*J69*10^-3,0)</f>
        <v>1.5599999999999996E-2</v>
      </c>
      <c r="L69" s="29">
        <f t="shared" si="4"/>
        <v>-306832.19420221593</v>
      </c>
      <c r="N69" s="12" t="s">
        <v>56</v>
      </c>
      <c r="O69" s="3" t="s">
        <v>71</v>
      </c>
      <c r="P69" s="3">
        <f t="shared" si="5"/>
        <v>5672</v>
      </c>
      <c r="Q69" s="3" t="s">
        <v>71</v>
      </c>
      <c r="R69" s="3" t="s">
        <v>111</v>
      </c>
      <c r="S69" s="3" t="s">
        <v>71</v>
      </c>
      <c r="T69" s="4">
        <f t="shared" si="6"/>
        <v>-306832.19420221593</v>
      </c>
    </row>
    <row r="70" spans="6:20" x14ac:dyDescent="0.3">
      <c r="F70" s="10"/>
      <c r="G70" s="26">
        <v>5673</v>
      </c>
      <c r="H70" s="26">
        <v>5.2</v>
      </c>
      <c r="I70" s="26">
        <v>0</v>
      </c>
      <c r="J70" s="29">
        <v>39</v>
      </c>
      <c r="K70" s="29">
        <f t="shared" si="7"/>
        <v>1.5599999999999996E-2</v>
      </c>
      <c r="L70" s="29">
        <f t="shared" si="4"/>
        <v>-306832.19420221593</v>
      </c>
      <c r="N70" s="12" t="s">
        <v>56</v>
      </c>
      <c r="O70" s="3" t="s">
        <v>71</v>
      </c>
      <c r="P70" s="3">
        <f t="shared" si="5"/>
        <v>5673</v>
      </c>
      <c r="Q70" s="3" t="s">
        <v>71</v>
      </c>
      <c r="R70" s="3" t="s">
        <v>111</v>
      </c>
      <c r="S70" s="3" t="s">
        <v>71</v>
      </c>
      <c r="T70" s="4">
        <f t="shared" si="6"/>
        <v>-306832.19420221593</v>
      </c>
    </row>
    <row r="71" spans="6:20" x14ac:dyDescent="0.3">
      <c r="F71" s="10"/>
      <c r="G71" s="26">
        <v>5674</v>
      </c>
      <c r="H71" s="26">
        <v>5.6</v>
      </c>
      <c r="I71" s="26">
        <v>0</v>
      </c>
      <c r="J71" s="29">
        <v>39</v>
      </c>
      <c r="K71" s="29">
        <f t="shared" si="7"/>
        <v>1.5599999999999996E-2</v>
      </c>
      <c r="L71" s="29">
        <f t="shared" si="4"/>
        <v>-306832.19420221593</v>
      </c>
      <c r="N71" s="12" t="s">
        <v>56</v>
      </c>
      <c r="O71" s="3" t="s">
        <v>71</v>
      </c>
      <c r="P71" s="3">
        <f t="shared" si="5"/>
        <v>5674</v>
      </c>
      <c r="Q71" s="3" t="s">
        <v>71</v>
      </c>
      <c r="R71" s="3" t="s">
        <v>111</v>
      </c>
      <c r="S71" s="3" t="s">
        <v>71</v>
      </c>
      <c r="T71" s="4">
        <f t="shared" si="6"/>
        <v>-306832.19420221593</v>
      </c>
    </row>
    <row r="72" spans="6:20" x14ac:dyDescent="0.3">
      <c r="F72" s="10"/>
      <c r="G72" s="26">
        <v>5675</v>
      </c>
      <c r="H72" s="26">
        <v>6</v>
      </c>
      <c r="I72" s="26">
        <v>0</v>
      </c>
      <c r="J72" s="29">
        <v>39</v>
      </c>
      <c r="K72" s="29">
        <f t="shared" si="7"/>
        <v>1.5600000000000015E-2</v>
      </c>
      <c r="L72" s="29">
        <f t="shared" si="4"/>
        <v>-306832.19420221628</v>
      </c>
      <c r="N72" s="12" t="s">
        <v>56</v>
      </c>
      <c r="O72" s="3" t="s">
        <v>71</v>
      </c>
      <c r="P72" s="3">
        <f t="shared" si="5"/>
        <v>5675</v>
      </c>
      <c r="Q72" s="3" t="s">
        <v>71</v>
      </c>
      <c r="R72" s="3" t="s">
        <v>111</v>
      </c>
      <c r="S72" s="3" t="s">
        <v>71</v>
      </c>
      <c r="T72" s="4">
        <f t="shared" si="6"/>
        <v>-306832.19420221628</v>
      </c>
    </row>
    <row r="73" spans="6:20" x14ac:dyDescent="0.3">
      <c r="F73" s="10"/>
      <c r="G73" s="26">
        <v>4537</v>
      </c>
      <c r="H73" s="26">
        <v>6.4</v>
      </c>
      <c r="I73" s="26">
        <v>0</v>
      </c>
      <c r="J73" s="29">
        <v>39</v>
      </c>
      <c r="K73" s="29">
        <f t="shared" si="7"/>
        <v>1.584375E-2</v>
      </c>
      <c r="L73" s="29">
        <f t="shared" si="4"/>
        <v>-311626.44723662565</v>
      </c>
      <c r="N73" s="12" t="s">
        <v>56</v>
      </c>
      <c r="O73" s="3" t="s">
        <v>71</v>
      </c>
      <c r="P73" s="3">
        <f t="shared" si="5"/>
        <v>4537</v>
      </c>
      <c r="Q73" s="3" t="s">
        <v>71</v>
      </c>
      <c r="R73" s="3" t="s">
        <v>111</v>
      </c>
      <c r="S73" s="3" t="s">
        <v>71</v>
      </c>
      <c r="T73" s="4">
        <f t="shared" si="6"/>
        <v>-311626.44723662565</v>
      </c>
    </row>
    <row r="74" spans="6:20" x14ac:dyDescent="0.3">
      <c r="F74" s="10"/>
      <c r="G74" s="26">
        <v>5726</v>
      </c>
      <c r="H74" s="26">
        <v>6.8125</v>
      </c>
      <c r="I74" s="26">
        <v>0</v>
      </c>
      <c r="J74" s="29">
        <v>39</v>
      </c>
      <c r="K74" s="29">
        <f t="shared" si="7"/>
        <v>1.6087499999999984E-2</v>
      </c>
      <c r="L74" s="29">
        <f t="shared" si="4"/>
        <v>-316420.7002710349</v>
      </c>
      <c r="N74" s="12" t="s">
        <v>56</v>
      </c>
      <c r="O74" s="3" t="s">
        <v>71</v>
      </c>
      <c r="P74" s="3">
        <f t="shared" si="5"/>
        <v>5726</v>
      </c>
      <c r="Q74" s="3" t="s">
        <v>71</v>
      </c>
      <c r="R74" s="3" t="s">
        <v>111</v>
      </c>
      <c r="S74" s="3" t="s">
        <v>71</v>
      </c>
      <c r="T74" s="4">
        <f t="shared" si="6"/>
        <v>-316420.7002710349</v>
      </c>
    </row>
    <row r="75" spans="6:20" x14ac:dyDescent="0.3">
      <c r="F75" s="10"/>
      <c r="G75" s="26">
        <v>5727</v>
      </c>
      <c r="H75" s="26">
        <v>7.2249999999999996</v>
      </c>
      <c r="I75" s="26">
        <v>0</v>
      </c>
      <c r="J75" s="29">
        <v>39</v>
      </c>
      <c r="K75" s="29">
        <f t="shared" si="7"/>
        <v>1.6087500000000001E-2</v>
      </c>
      <c r="L75" s="29">
        <f t="shared" si="4"/>
        <v>-316420.70027103525</v>
      </c>
      <c r="N75" s="12" t="s">
        <v>56</v>
      </c>
      <c r="O75" s="3" t="s">
        <v>71</v>
      </c>
      <c r="P75" s="3">
        <f t="shared" si="5"/>
        <v>5727</v>
      </c>
      <c r="Q75" s="3" t="s">
        <v>71</v>
      </c>
      <c r="R75" s="3" t="s">
        <v>111</v>
      </c>
      <c r="S75" s="3" t="s">
        <v>71</v>
      </c>
      <c r="T75" s="4">
        <f t="shared" si="6"/>
        <v>-316420.70027103525</v>
      </c>
    </row>
    <row r="76" spans="6:20" x14ac:dyDescent="0.3">
      <c r="F76" s="10"/>
      <c r="G76" s="26">
        <v>5728</v>
      </c>
      <c r="H76" s="26">
        <v>7.6375000000000002</v>
      </c>
      <c r="I76" s="26">
        <v>0</v>
      </c>
      <c r="J76" s="29">
        <v>39</v>
      </c>
      <c r="K76" s="29">
        <f t="shared" si="7"/>
        <v>1.6087500000000022E-2</v>
      </c>
      <c r="L76" s="29">
        <f t="shared" si="4"/>
        <v>-316420.70027103566</v>
      </c>
      <c r="N76" s="12" t="s">
        <v>56</v>
      </c>
      <c r="O76" s="3" t="s">
        <v>71</v>
      </c>
      <c r="P76" s="3">
        <f t="shared" si="5"/>
        <v>5728</v>
      </c>
      <c r="Q76" s="3" t="s">
        <v>71</v>
      </c>
      <c r="R76" s="3" t="s">
        <v>111</v>
      </c>
      <c r="S76" s="3" t="s">
        <v>71</v>
      </c>
      <c r="T76" s="4">
        <f t="shared" si="6"/>
        <v>-316420.70027103566</v>
      </c>
    </row>
    <row r="77" spans="6:20" x14ac:dyDescent="0.3">
      <c r="F77" s="10"/>
      <c r="G77" s="26">
        <v>5729</v>
      </c>
      <c r="H77" s="26">
        <v>8.0500000000000007</v>
      </c>
      <c r="I77" s="26">
        <v>0</v>
      </c>
      <c r="J77" s="29">
        <v>39</v>
      </c>
      <c r="K77" s="29">
        <f t="shared" si="7"/>
        <v>1.6087500000000001E-2</v>
      </c>
      <c r="L77" s="29">
        <f t="shared" si="4"/>
        <v>-316420.70027103525</v>
      </c>
      <c r="N77" s="12" t="s">
        <v>56</v>
      </c>
      <c r="O77" s="3" t="s">
        <v>71</v>
      </c>
      <c r="P77" s="3">
        <f t="shared" si="5"/>
        <v>5729</v>
      </c>
      <c r="Q77" s="3" t="s">
        <v>71</v>
      </c>
      <c r="R77" s="3" t="s">
        <v>111</v>
      </c>
      <c r="S77" s="3" t="s">
        <v>71</v>
      </c>
      <c r="T77" s="4">
        <f t="shared" si="6"/>
        <v>-316420.70027103525</v>
      </c>
    </row>
    <row r="78" spans="6:20" x14ac:dyDescent="0.3">
      <c r="F78" s="10"/>
      <c r="G78" s="26">
        <v>5730</v>
      </c>
      <c r="H78" s="26">
        <v>8.4625000000000004</v>
      </c>
      <c r="I78" s="26">
        <v>0</v>
      </c>
      <c r="J78" s="29">
        <v>39</v>
      </c>
      <c r="K78" s="29">
        <f t="shared" si="7"/>
        <v>1.6087499999999984E-2</v>
      </c>
      <c r="L78" s="29">
        <f t="shared" si="4"/>
        <v>-316420.7002710349</v>
      </c>
      <c r="N78" s="12" t="s">
        <v>56</v>
      </c>
      <c r="O78" s="3" t="s">
        <v>71</v>
      </c>
      <c r="P78" s="3">
        <f t="shared" si="5"/>
        <v>5730</v>
      </c>
      <c r="Q78" s="3" t="s">
        <v>71</v>
      </c>
      <c r="R78" s="3" t="s">
        <v>111</v>
      </c>
      <c r="S78" s="3" t="s">
        <v>71</v>
      </c>
      <c r="T78" s="4">
        <f t="shared" si="6"/>
        <v>-316420.7002710349</v>
      </c>
    </row>
    <row r="79" spans="6:20" x14ac:dyDescent="0.3">
      <c r="F79" s="10"/>
      <c r="G79" s="26">
        <v>5731</v>
      </c>
      <c r="H79" s="26">
        <v>8.875</v>
      </c>
      <c r="I79" s="26">
        <v>0</v>
      </c>
      <c r="J79" s="29">
        <v>39</v>
      </c>
      <c r="K79" s="29">
        <f t="shared" si="7"/>
        <v>1.6087499999999984E-2</v>
      </c>
      <c r="L79" s="29">
        <f t="shared" si="4"/>
        <v>-316420.7002710349</v>
      </c>
      <c r="N79" s="12" t="s">
        <v>56</v>
      </c>
      <c r="O79" s="3" t="s">
        <v>71</v>
      </c>
      <c r="P79" s="3">
        <f t="shared" si="5"/>
        <v>5731</v>
      </c>
      <c r="Q79" s="3" t="s">
        <v>71</v>
      </c>
      <c r="R79" s="3" t="s">
        <v>111</v>
      </c>
      <c r="S79" s="3" t="s">
        <v>71</v>
      </c>
      <c r="T79" s="4">
        <f t="shared" si="6"/>
        <v>-316420.7002710349</v>
      </c>
    </row>
    <row r="80" spans="6:20" x14ac:dyDescent="0.3">
      <c r="F80" s="10"/>
      <c r="G80" s="26">
        <v>5732</v>
      </c>
      <c r="H80" s="26">
        <v>9.2874999999999996</v>
      </c>
      <c r="I80" s="26">
        <v>0</v>
      </c>
      <c r="J80" s="29">
        <v>39</v>
      </c>
      <c r="K80" s="29">
        <f t="shared" si="7"/>
        <v>1.6087499999999984E-2</v>
      </c>
      <c r="L80" s="29">
        <f t="shared" si="4"/>
        <v>-316420.7002710349</v>
      </c>
      <c r="N80" s="12" t="s">
        <v>56</v>
      </c>
      <c r="O80" s="3" t="s">
        <v>71</v>
      </c>
      <c r="P80" s="3">
        <f t="shared" si="5"/>
        <v>5732</v>
      </c>
      <c r="Q80" s="3" t="s">
        <v>71</v>
      </c>
      <c r="R80" s="3" t="s">
        <v>111</v>
      </c>
      <c r="S80" s="3" t="s">
        <v>71</v>
      </c>
      <c r="T80" s="4">
        <f t="shared" si="6"/>
        <v>-316420.7002710349</v>
      </c>
    </row>
    <row r="81" spans="6:20" x14ac:dyDescent="0.3">
      <c r="F81" s="10"/>
      <c r="G81" s="26">
        <v>4599</v>
      </c>
      <c r="H81" s="26">
        <v>9.6999999999999993</v>
      </c>
      <c r="I81" s="26">
        <v>0</v>
      </c>
      <c r="J81" s="29">
        <v>39</v>
      </c>
      <c r="K81" s="29">
        <f t="shared" si="7"/>
        <v>1.584375E-2</v>
      </c>
      <c r="L81" s="29">
        <f t="shared" si="4"/>
        <v>-311626.44723662565</v>
      </c>
      <c r="N81" s="12" t="s">
        <v>56</v>
      </c>
      <c r="O81" s="3" t="s">
        <v>71</v>
      </c>
      <c r="P81" s="3">
        <f t="shared" si="5"/>
        <v>4599</v>
      </c>
      <c r="Q81" s="3" t="s">
        <v>71</v>
      </c>
      <c r="R81" s="3" t="s">
        <v>111</v>
      </c>
      <c r="S81" s="3" t="s">
        <v>71</v>
      </c>
      <c r="T81" s="4">
        <f t="shared" si="6"/>
        <v>-311626.44723662565</v>
      </c>
    </row>
    <row r="82" spans="6:20" x14ac:dyDescent="0.3">
      <c r="F82" s="10"/>
      <c r="G82" s="26">
        <v>5783</v>
      </c>
      <c r="H82" s="26">
        <v>10.1</v>
      </c>
      <c r="I82" s="26">
        <v>0</v>
      </c>
      <c r="J82" s="29">
        <v>39</v>
      </c>
      <c r="K82" s="29">
        <f t="shared" si="7"/>
        <v>1.5600000000000015E-2</v>
      </c>
      <c r="L82" s="29">
        <f t="shared" si="4"/>
        <v>-306832.19420221628</v>
      </c>
      <c r="N82" s="12" t="s">
        <v>56</v>
      </c>
      <c r="O82" s="3" t="s">
        <v>71</v>
      </c>
      <c r="P82" s="3">
        <f t="shared" si="5"/>
        <v>5783</v>
      </c>
      <c r="Q82" s="3" t="s">
        <v>71</v>
      </c>
      <c r="R82" s="3" t="s">
        <v>111</v>
      </c>
      <c r="S82" s="3" t="s">
        <v>71</v>
      </c>
      <c r="T82" s="4">
        <f t="shared" si="6"/>
        <v>-306832.19420221628</v>
      </c>
    </row>
    <row r="83" spans="6:20" x14ac:dyDescent="0.3">
      <c r="F83" s="10"/>
      <c r="G83" s="26">
        <v>5784</v>
      </c>
      <c r="H83" s="26">
        <v>10.5</v>
      </c>
      <c r="I83" s="26">
        <v>0</v>
      </c>
      <c r="J83" s="29">
        <v>39</v>
      </c>
      <c r="K83" s="29">
        <f t="shared" si="7"/>
        <v>1.5600000000000015E-2</v>
      </c>
      <c r="L83" s="29">
        <f t="shared" si="4"/>
        <v>-306832.19420221628</v>
      </c>
      <c r="N83" s="12" t="s">
        <v>56</v>
      </c>
      <c r="O83" s="3" t="s">
        <v>71</v>
      </c>
      <c r="P83" s="3">
        <f t="shared" si="5"/>
        <v>5784</v>
      </c>
      <c r="Q83" s="3" t="s">
        <v>71</v>
      </c>
      <c r="R83" s="3" t="s">
        <v>111</v>
      </c>
      <c r="S83" s="3" t="s">
        <v>71</v>
      </c>
      <c r="T83" s="4">
        <f t="shared" si="6"/>
        <v>-306832.19420221628</v>
      </c>
    </row>
    <row r="84" spans="6:20" x14ac:dyDescent="0.3">
      <c r="F84" s="10"/>
      <c r="G84" s="26">
        <v>5785</v>
      </c>
      <c r="H84" s="26">
        <v>10.9</v>
      </c>
      <c r="I84" s="26">
        <v>0</v>
      </c>
      <c r="J84" s="29">
        <v>39</v>
      </c>
      <c r="K84" s="29">
        <f t="shared" si="7"/>
        <v>1.5600000000000015E-2</v>
      </c>
      <c r="L84" s="29">
        <f t="shared" si="4"/>
        <v>-306832.19420221628</v>
      </c>
      <c r="N84" s="12" t="s">
        <v>56</v>
      </c>
      <c r="O84" s="3" t="s">
        <v>71</v>
      </c>
      <c r="P84" s="3">
        <f t="shared" si="5"/>
        <v>5785</v>
      </c>
      <c r="Q84" s="3" t="s">
        <v>71</v>
      </c>
      <c r="R84" s="3" t="s">
        <v>111</v>
      </c>
      <c r="S84" s="3" t="s">
        <v>71</v>
      </c>
      <c r="T84" s="4">
        <f t="shared" si="6"/>
        <v>-306832.19420221628</v>
      </c>
    </row>
    <row r="85" spans="6:20" x14ac:dyDescent="0.3">
      <c r="F85" s="10"/>
      <c r="G85" s="26">
        <v>5786</v>
      </c>
      <c r="H85" s="26">
        <v>11.3</v>
      </c>
      <c r="I85" s="26">
        <v>0</v>
      </c>
      <c r="J85" s="29">
        <v>39</v>
      </c>
      <c r="K85" s="29">
        <f t="shared" si="7"/>
        <v>1.559999999999998E-2</v>
      </c>
      <c r="L85" s="29">
        <f t="shared" si="4"/>
        <v>-306832.19420221559</v>
      </c>
      <c r="N85" s="12" t="s">
        <v>56</v>
      </c>
      <c r="O85" s="3" t="s">
        <v>71</v>
      </c>
      <c r="P85" s="3">
        <f t="shared" si="5"/>
        <v>5786</v>
      </c>
      <c r="Q85" s="3" t="s">
        <v>71</v>
      </c>
      <c r="R85" s="3" t="s">
        <v>111</v>
      </c>
      <c r="S85" s="3" t="s">
        <v>71</v>
      </c>
      <c r="T85" s="4">
        <f t="shared" si="6"/>
        <v>-306832.19420221559</v>
      </c>
    </row>
    <row r="86" spans="6:20" x14ac:dyDescent="0.3">
      <c r="F86" s="10"/>
      <c r="G86" s="26">
        <v>5787</v>
      </c>
      <c r="H86" s="26">
        <v>11.7</v>
      </c>
      <c r="I86" s="26">
        <v>0</v>
      </c>
      <c r="J86" s="29">
        <v>39</v>
      </c>
      <c r="K86" s="29">
        <f t="shared" si="7"/>
        <v>1.559999999999998E-2</v>
      </c>
      <c r="L86" s="29">
        <f t="shared" si="4"/>
        <v>-306832.19420221559</v>
      </c>
      <c r="N86" s="12" t="s">
        <v>56</v>
      </c>
      <c r="O86" s="3" t="s">
        <v>71</v>
      </c>
      <c r="P86" s="3">
        <f t="shared" si="5"/>
        <v>5787</v>
      </c>
      <c r="Q86" s="3" t="s">
        <v>71</v>
      </c>
      <c r="R86" s="3" t="s">
        <v>111</v>
      </c>
      <c r="S86" s="3" t="s">
        <v>71</v>
      </c>
      <c r="T86" s="4">
        <f t="shared" si="6"/>
        <v>-306832.19420221559</v>
      </c>
    </row>
    <row r="87" spans="6:20" x14ac:dyDescent="0.3">
      <c r="F87" s="10"/>
      <c r="G87" s="26">
        <v>5788</v>
      </c>
      <c r="H87" s="26">
        <v>12.1</v>
      </c>
      <c r="I87" s="26">
        <v>0</v>
      </c>
      <c r="J87" s="29">
        <v>39</v>
      </c>
      <c r="K87" s="29">
        <f t="shared" si="7"/>
        <v>1.5600000000000015E-2</v>
      </c>
      <c r="L87" s="29">
        <f t="shared" si="4"/>
        <v>-306832.19420221628</v>
      </c>
      <c r="N87" s="12" t="s">
        <v>56</v>
      </c>
      <c r="O87" s="3" t="s">
        <v>71</v>
      </c>
      <c r="P87" s="3">
        <f t="shared" si="5"/>
        <v>5788</v>
      </c>
      <c r="Q87" s="3" t="s">
        <v>71</v>
      </c>
      <c r="R87" s="3" t="s">
        <v>111</v>
      </c>
      <c r="S87" s="3" t="s">
        <v>71</v>
      </c>
      <c r="T87" s="4">
        <f t="shared" si="6"/>
        <v>-306832.19420221628</v>
      </c>
    </row>
    <row r="88" spans="6:20" x14ac:dyDescent="0.3">
      <c r="F88" s="10"/>
      <c r="G88" s="26">
        <v>5789</v>
      </c>
      <c r="H88" s="26">
        <v>12.5</v>
      </c>
      <c r="I88" s="26">
        <v>0</v>
      </c>
      <c r="J88" s="29">
        <v>39</v>
      </c>
      <c r="K88" s="29">
        <f t="shared" si="7"/>
        <v>1.5600000000000015E-2</v>
      </c>
      <c r="L88" s="29">
        <f t="shared" si="4"/>
        <v>-306832.19420221628</v>
      </c>
      <c r="N88" s="12" t="s">
        <v>56</v>
      </c>
      <c r="O88" s="3" t="s">
        <v>71</v>
      </c>
      <c r="P88" s="3">
        <f t="shared" si="5"/>
        <v>5789</v>
      </c>
      <c r="Q88" s="3" t="s">
        <v>71</v>
      </c>
      <c r="R88" s="3" t="s">
        <v>111</v>
      </c>
      <c r="S88" s="3" t="s">
        <v>71</v>
      </c>
      <c r="T88" s="4">
        <f t="shared" si="6"/>
        <v>-306832.19420221628</v>
      </c>
    </row>
    <row r="89" spans="6:20" x14ac:dyDescent="0.3">
      <c r="F89" s="10"/>
      <c r="G89" s="26">
        <v>4661</v>
      </c>
      <c r="H89" s="26">
        <v>12.9</v>
      </c>
      <c r="I89" s="26">
        <v>0</v>
      </c>
      <c r="J89" s="29">
        <v>39</v>
      </c>
      <c r="K89" s="29">
        <f t="shared" si="7"/>
        <v>1.5600000000000015E-2</v>
      </c>
      <c r="L89" s="29">
        <f t="shared" si="4"/>
        <v>-306832.19420221628</v>
      </c>
      <c r="N89" s="12" t="s">
        <v>56</v>
      </c>
      <c r="O89" s="3" t="s">
        <v>71</v>
      </c>
      <c r="P89" s="3">
        <f t="shared" si="5"/>
        <v>4661</v>
      </c>
      <c r="Q89" s="3" t="s">
        <v>71</v>
      </c>
      <c r="R89" s="3" t="s">
        <v>111</v>
      </c>
      <c r="S89" s="3" t="s">
        <v>71</v>
      </c>
      <c r="T89" s="4">
        <f t="shared" si="6"/>
        <v>-306832.19420221628</v>
      </c>
    </row>
    <row r="90" spans="6:20" x14ac:dyDescent="0.3">
      <c r="F90" s="10"/>
      <c r="G90" s="26">
        <v>5840</v>
      </c>
      <c r="H90" s="26">
        <v>13.3</v>
      </c>
      <c r="I90" s="26">
        <v>0</v>
      </c>
      <c r="J90" s="29">
        <v>39</v>
      </c>
      <c r="K90" s="29">
        <f t="shared" si="7"/>
        <v>1.559999999999998E-2</v>
      </c>
      <c r="L90" s="29">
        <f t="shared" si="4"/>
        <v>-306832.19420221559</v>
      </c>
      <c r="N90" s="12" t="s">
        <v>56</v>
      </c>
      <c r="O90" s="3" t="s">
        <v>71</v>
      </c>
      <c r="P90" s="3">
        <f t="shared" si="5"/>
        <v>5840</v>
      </c>
      <c r="Q90" s="3" t="s">
        <v>71</v>
      </c>
      <c r="R90" s="3" t="s">
        <v>111</v>
      </c>
      <c r="S90" s="3" t="s">
        <v>71</v>
      </c>
      <c r="T90" s="4">
        <f t="shared" si="6"/>
        <v>-306832.19420221559</v>
      </c>
    </row>
    <row r="91" spans="6:20" x14ac:dyDescent="0.3">
      <c r="F91" s="10"/>
      <c r="G91" s="26">
        <v>5841</v>
      </c>
      <c r="H91" s="26">
        <v>13.7</v>
      </c>
      <c r="I91" s="26">
        <v>0</v>
      </c>
      <c r="J91" s="29">
        <v>39</v>
      </c>
      <c r="K91" s="29">
        <f t="shared" si="7"/>
        <v>1.559999999999998E-2</v>
      </c>
      <c r="L91" s="29">
        <f t="shared" si="4"/>
        <v>-306832.19420221559</v>
      </c>
      <c r="N91" s="12" t="s">
        <v>56</v>
      </c>
      <c r="O91" s="3" t="s">
        <v>71</v>
      </c>
      <c r="P91" s="3">
        <f t="shared" si="5"/>
        <v>5841</v>
      </c>
      <c r="Q91" s="3" t="s">
        <v>71</v>
      </c>
      <c r="R91" s="3" t="s">
        <v>111</v>
      </c>
      <c r="S91" s="3" t="s">
        <v>71</v>
      </c>
      <c r="T91" s="4">
        <f t="shared" si="6"/>
        <v>-306832.19420221559</v>
      </c>
    </row>
    <row r="92" spans="6:20" x14ac:dyDescent="0.3">
      <c r="F92" s="10"/>
      <c r="G92" s="26">
        <v>5842</v>
      </c>
      <c r="H92" s="26">
        <v>14.1</v>
      </c>
      <c r="I92" s="26">
        <v>0</v>
      </c>
      <c r="J92" s="29">
        <v>39</v>
      </c>
      <c r="K92" s="29">
        <f t="shared" si="7"/>
        <v>1.5600000000000015E-2</v>
      </c>
      <c r="L92" s="29">
        <f t="shared" si="4"/>
        <v>-306832.19420221628</v>
      </c>
      <c r="N92" s="12" t="s">
        <v>56</v>
      </c>
      <c r="O92" s="3" t="s">
        <v>71</v>
      </c>
      <c r="P92" s="3">
        <f t="shared" si="5"/>
        <v>5842</v>
      </c>
      <c r="Q92" s="3" t="s">
        <v>71</v>
      </c>
      <c r="R92" s="3" t="s">
        <v>111</v>
      </c>
      <c r="S92" s="3" t="s">
        <v>71</v>
      </c>
      <c r="T92" s="4">
        <f t="shared" si="6"/>
        <v>-306832.19420221628</v>
      </c>
    </row>
    <row r="93" spans="6:20" x14ac:dyDescent="0.3">
      <c r="F93" s="10"/>
      <c r="G93" s="26">
        <v>5843</v>
      </c>
      <c r="H93" s="26">
        <v>14.5</v>
      </c>
      <c r="I93" s="26">
        <v>0</v>
      </c>
      <c r="J93" s="29">
        <v>39</v>
      </c>
      <c r="K93" s="29">
        <f t="shared" si="7"/>
        <v>1.5600000000000015E-2</v>
      </c>
      <c r="L93" s="29">
        <f t="shared" si="4"/>
        <v>-306832.19420221628</v>
      </c>
      <c r="N93" s="12" t="s">
        <v>56</v>
      </c>
      <c r="O93" s="3" t="s">
        <v>71</v>
      </c>
      <c r="P93" s="3">
        <f t="shared" si="5"/>
        <v>5843</v>
      </c>
      <c r="Q93" s="3" t="s">
        <v>71</v>
      </c>
      <c r="R93" s="3" t="s">
        <v>111</v>
      </c>
      <c r="S93" s="3" t="s">
        <v>71</v>
      </c>
      <c r="T93" s="4">
        <f t="shared" si="6"/>
        <v>-306832.19420221628</v>
      </c>
    </row>
    <row r="94" spans="6:20" x14ac:dyDescent="0.3">
      <c r="F94" s="10"/>
      <c r="G94" s="26">
        <v>5844</v>
      </c>
      <c r="H94" s="26">
        <v>14.9</v>
      </c>
      <c r="I94" s="26">
        <v>0</v>
      </c>
      <c r="J94" s="29">
        <v>39</v>
      </c>
      <c r="K94" s="29">
        <f t="shared" si="7"/>
        <v>1.5600000000000015E-2</v>
      </c>
      <c r="L94" s="29">
        <f t="shared" si="4"/>
        <v>-306832.19420221628</v>
      </c>
      <c r="N94" s="12" t="s">
        <v>56</v>
      </c>
      <c r="O94" s="3" t="s">
        <v>71</v>
      </c>
      <c r="P94" s="3">
        <f t="shared" si="5"/>
        <v>5844</v>
      </c>
      <c r="Q94" s="3" t="s">
        <v>71</v>
      </c>
      <c r="R94" s="3" t="s">
        <v>111</v>
      </c>
      <c r="S94" s="3" t="s">
        <v>71</v>
      </c>
      <c r="T94" s="4">
        <f t="shared" si="6"/>
        <v>-306832.19420221628</v>
      </c>
    </row>
    <row r="95" spans="6:20" x14ac:dyDescent="0.3">
      <c r="F95" s="10"/>
      <c r="G95" s="26">
        <v>5845</v>
      </c>
      <c r="H95" s="26">
        <v>15.3</v>
      </c>
      <c r="I95" s="26">
        <v>0</v>
      </c>
      <c r="J95" s="29">
        <v>39</v>
      </c>
      <c r="K95" s="29">
        <f t="shared" si="7"/>
        <v>1.559999999999998E-2</v>
      </c>
      <c r="L95" s="29">
        <f t="shared" si="4"/>
        <v>-306832.19420221559</v>
      </c>
      <c r="N95" s="12" t="s">
        <v>56</v>
      </c>
      <c r="O95" s="3" t="s">
        <v>71</v>
      </c>
      <c r="P95" s="3">
        <f t="shared" si="5"/>
        <v>5845</v>
      </c>
      <c r="Q95" s="3" t="s">
        <v>71</v>
      </c>
      <c r="R95" s="3" t="s">
        <v>111</v>
      </c>
      <c r="S95" s="3" t="s">
        <v>71</v>
      </c>
      <c r="T95" s="4">
        <f t="shared" si="6"/>
        <v>-306832.19420221559</v>
      </c>
    </row>
    <row r="96" spans="6:20" x14ac:dyDescent="0.3">
      <c r="F96" s="10"/>
      <c r="G96" s="26">
        <v>5846</v>
      </c>
      <c r="H96" s="26">
        <v>15.7</v>
      </c>
      <c r="I96" s="26">
        <v>0</v>
      </c>
      <c r="J96" s="29">
        <v>39</v>
      </c>
      <c r="K96" s="29">
        <f t="shared" si="7"/>
        <v>1.5600000000000015E-2</v>
      </c>
      <c r="L96" s="29">
        <f t="shared" si="4"/>
        <v>-306832.19420221628</v>
      </c>
      <c r="N96" s="12" t="s">
        <v>56</v>
      </c>
      <c r="O96" s="3" t="s">
        <v>71</v>
      </c>
      <c r="P96" s="3">
        <f t="shared" si="5"/>
        <v>5846</v>
      </c>
      <c r="Q96" s="3" t="s">
        <v>71</v>
      </c>
      <c r="R96" s="3" t="s">
        <v>111</v>
      </c>
      <c r="S96" s="3" t="s">
        <v>71</v>
      </c>
      <c r="T96" s="4">
        <f t="shared" si="6"/>
        <v>-306832.19420221628</v>
      </c>
    </row>
    <row r="97" spans="6:20" x14ac:dyDescent="0.3">
      <c r="F97" s="10"/>
      <c r="G97" s="26">
        <v>4723</v>
      </c>
      <c r="H97" s="26">
        <v>16.100000000000001</v>
      </c>
      <c r="I97" s="26">
        <v>0</v>
      </c>
      <c r="J97" s="29">
        <v>39</v>
      </c>
      <c r="K97" s="29">
        <f t="shared" si="7"/>
        <v>1.7550000000000041E-2</v>
      </c>
      <c r="L97" s="29">
        <f t="shared" si="4"/>
        <v>-345186.21847749379</v>
      </c>
      <c r="N97" s="12" t="s">
        <v>56</v>
      </c>
      <c r="O97" s="3" t="s">
        <v>71</v>
      </c>
      <c r="P97" s="3">
        <f t="shared" si="5"/>
        <v>4723</v>
      </c>
      <c r="Q97" s="3" t="s">
        <v>71</v>
      </c>
      <c r="R97" s="3" t="s">
        <v>111</v>
      </c>
      <c r="S97" s="3" t="s">
        <v>71</v>
      </c>
      <c r="T97" s="4">
        <f t="shared" si="6"/>
        <v>-345186.21847749379</v>
      </c>
    </row>
    <row r="98" spans="6:20" x14ac:dyDescent="0.3">
      <c r="F98" s="10"/>
      <c r="G98" s="26">
        <v>5903</v>
      </c>
      <c r="H98" s="26">
        <v>16.600000000000001</v>
      </c>
      <c r="I98" s="26">
        <v>0</v>
      </c>
      <c r="J98" s="29">
        <v>39</v>
      </c>
      <c r="K98" s="29">
        <f t="shared" si="7"/>
        <v>1.95E-2</v>
      </c>
      <c r="L98" s="29">
        <f t="shared" si="4"/>
        <v>-383540.24275277002</v>
      </c>
      <c r="N98" s="12" t="s">
        <v>56</v>
      </c>
      <c r="O98" s="3" t="s">
        <v>71</v>
      </c>
      <c r="P98" s="3">
        <f t="shared" si="5"/>
        <v>5903</v>
      </c>
      <c r="Q98" s="3" t="s">
        <v>71</v>
      </c>
      <c r="R98" s="3" t="s">
        <v>111</v>
      </c>
      <c r="S98" s="3" t="s">
        <v>71</v>
      </c>
      <c r="T98" s="4">
        <f t="shared" si="6"/>
        <v>-383540.24275277002</v>
      </c>
    </row>
    <row r="99" spans="6:20" x14ac:dyDescent="0.3">
      <c r="F99" s="10"/>
      <c r="G99" s="26">
        <v>5904</v>
      </c>
      <c r="H99" s="26">
        <v>17.100000000000001</v>
      </c>
      <c r="I99" s="26">
        <v>0</v>
      </c>
      <c r="J99" s="29">
        <v>39</v>
      </c>
      <c r="K99" s="29">
        <f t="shared" si="7"/>
        <v>1.95E-2</v>
      </c>
      <c r="L99" s="29">
        <f t="shared" si="4"/>
        <v>-383540.24275277002</v>
      </c>
      <c r="N99" s="12" t="s">
        <v>56</v>
      </c>
      <c r="O99" s="3" t="s">
        <v>71</v>
      </c>
      <c r="P99" s="3">
        <f t="shared" si="5"/>
        <v>5904</v>
      </c>
      <c r="Q99" s="3" t="s">
        <v>71</v>
      </c>
      <c r="R99" s="3" t="s">
        <v>111</v>
      </c>
      <c r="S99" s="3" t="s">
        <v>71</v>
      </c>
      <c r="T99" s="4">
        <f t="shared" si="6"/>
        <v>-383540.24275277002</v>
      </c>
    </row>
    <row r="100" spans="6:20" x14ac:dyDescent="0.3">
      <c r="F100" s="10"/>
      <c r="G100" s="26">
        <v>5905</v>
      </c>
      <c r="H100" s="26">
        <v>17.600000000000001</v>
      </c>
      <c r="I100" s="26">
        <v>0</v>
      </c>
      <c r="J100" s="29">
        <v>39</v>
      </c>
      <c r="K100" s="29">
        <f t="shared" si="7"/>
        <v>1.95E-2</v>
      </c>
      <c r="L100" s="29">
        <f t="shared" si="4"/>
        <v>-383540.24275277002</v>
      </c>
      <c r="N100" s="12" t="s">
        <v>56</v>
      </c>
      <c r="O100" s="3" t="s">
        <v>71</v>
      </c>
      <c r="P100" s="3">
        <f t="shared" si="5"/>
        <v>5905</v>
      </c>
      <c r="Q100" s="3" t="s">
        <v>71</v>
      </c>
      <c r="R100" s="3" t="s">
        <v>111</v>
      </c>
      <c r="S100" s="3" t="s">
        <v>71</v>
      </c>
      <c r="T100" s="4">
        <f t="shared" si="6"/>
        <v>-383540.24275277002</v>
      </c>
    </row>
    <row r="101" spans="6:20" x14ac:dyDescent="0.3">
      <c r="F101" s="10"/>
      <c r="G101" s="26">
        <v>5906</v>
      </c>
      <c r="H101" s="26">
        <v>18.100000000000001</v>
      </c>
      <c r="I101" s="26">
        <v>0</v>
      </c>
      <c r="J101" s="29">
        <v>39</v>
      </c>
      <c r="K101" s="29">
        <f t="shared" si="7"/>
        <v>1.95E-2</v>
      </c>
      <c r="L101" s="29">
        <f t="shared" si="4"/>
        <v>-383540.24275277002</v>
      </c>
      <c r="N101" s="12" t="s">
        <v>56</v>
      </c>
      <c r="O101" s="3" t="s">
        <v>71</v>
      </c>
      <c r="P101" s="3">
        <f t="shared" si="5"/>
        <v>5906</v>
      </c>
      <c r="Q101" s="3" t="s">
        <v>71</v>
      </c>
      <c r="R101" s="3" t="s">
        <v>111</v>
      </c>
      <c r="S101" s="3" t="s">
        <v>71</v>
      </c>
      <c r="T101" s="4">
        <f t="shared" si="6"/>
        <v>-383540.24275277002</v>
      </c>
    </row>
    <row r="102" spans="6:20" x14ac:dyDescent="0.3">
      <c r="F102" s="10"/>
      <c r="G102" s="26">
        <v>5907</v>
      </c>
      <c r="H102" s="26">
        <v>18.600000000000001</v>
      </c>
      <c r="I102" s="26">
        <v>0</v>
      </c>
      <c r="J102" s="29">
        <v>39</v>
      </c>
      <c r="K102" s="29">
        <f t="shared" si="7"/>
        <v>1.95E-2</v>
      </c>
      <c r="L102" s="29">
        <f t="shared" si="4"/>
        <v>-383540.24275277002</v>
      </c>
      <c r="N102" s="12" t="s">
        <v>56</v>
      </c>
      <c r="O102" s="3" t="s">
        <v>71</v>
      </c>
      <c r="P102" s="3">
        <f t="shared" si="5"/>
        <v>5907</v>
      </c>
      <c r="Q102" s="3" t="s">
        <v>71</v>
      </c>
      <c r="R102" s="3" t="s">
        <v>111</v>
      </c>
      <c r="S102" s="3" t="s">
        <v>71</v>
      </c>
      <c r="T102" s="4">
        <f t="shared" si="6"/>
        <v>-383540.24275277002</v>
      </c>
    </row>
    <row r="103" spans="6:20" x14ac:dyDescent="0.3">
      <c r="F103" s="10"/>
      <c r="G103" s="26">
        <v>5908</v>
      </c>
      <c r="H103" s="26">
        <v>19.100000000000001</v>
      </c>
      <c r="I103" s="26">
        <v>0</v>
      </c>
      <c r="J103" s="29">
        <v>39</v>
      </c>
      <c r="K103" s="29">
        <f t="shared" si="7"/>
        <v>1.95E-2</v>
      </c>
      <c r="L103" s="29">
        <f t="shared" si="4"/>
        <v>-383540.24275277002</v>
      </c>
      <c r="N103" s="12" t="s">
        <v>56</v>
      </c>
      <c r="O103" s="3" t="s">
        <v>71</v>
      </c>
      <c r="P103" s="3">
        <f t="shared" si="5"/>
        <v>5908</v>
      </c>
      <c r="Q103" s="3" t="s">
        <v>71</v>
      </c>
      <c r="R103" s="3" t="s">
        <v>111</v>
      </c>
      <c r="S103" s="3" t="s">
        <v>71</v>
      </c>
      <c r="T103" s="4">
        <f t="shared" si="6"/>
        <v>-383540.24275277002</v>
      </c>
    </row>
    <row r="104" spans="6:20" x14ac:dyDescent="0.3">
      <c r="F104" s="10"/>
      <c r="G104" s="26">
        <v>5909</v>
      </c>
      <c r="H104" s="26">
        <v>19.600000000000001</v>
      </c>
      <c r="I104" s="26">
        <v>0</v>
      </c>
      <c r="J104" s="29">
        <v>39</v>
      </c>
      <c r="K104" s="29">
        <f t="shared" si="7"/>
        <v>1.95E-2</v>
      </c>
      <c r="L104" s="29">
        <f t="shared" si="4"/>
        <v>-383540.24275277002</v>
      </c>
      <c r="N104" s="12" t="s">
        <v>56</v>
      </c>
      <c r="O104" s="3" t="s">
        <v>71</v>
      </c>
      <c r="P104" s="3">
        <f t="shared" si="5"/>
        <v>5909</v>
      </c>
      <c r="Q104" s="3" t="s">
        <v>71</v>
      </c>
      <c r="R104" s="3" t="s">
        <v>111</v>
      </c>
      <c r="S104" s="3" t="s">
        <v>71</v>
      </c>
      <c r="T104" s="4">
        <f t="shared" si="6"/>
        <v>-383540.24275277002</v>
      </c>
    </row>
    <row r="105" spans="6:20" x14ac:dyDescent="0.3">
      <c r="F105" s="10"/>
      <c r="G105" s="26">
        <v>5910</v>
      </c>
      <c r="H105" s="26">
        <v>20.100000000000001</v>
      </c>
      <c r="I105" s="26">
        <v>0</v>
      </c>
      <c r="J105" s="29">
        <v>39</v>
      </c>
      <c r="K105" s="29">
        <f t="shared" si="7"/>
        <v>1.95E-2</v>
      </c>
      <c r="L105" s="29">
        <f t="shared" si="4"/>
        <v>-383540.24275277002</v>
      </c>
      <c r="N105" s="12" t="s">
        <v>56</v>
      </c>
      <c r="O105" s="3" t="s">
        <v>71</v>
      </c>
      <c r="P105" s="3">
        <f t="shared" si="5"/>
        <v>5910</v>
      </c>
      <c r="Q105" s="3" t="s">
        <v>71</v>
      </c>
      <c r="R105" s="3" t="s">
        <v>111</v>
      </c>
      <c r="S105" s="3" t="s">
        <v>71</v>
      </c>
      <c r="T105" s="4">
        <f t="shared" si="6"/>
        <v>-383540.24275277002</v>
      </c>
    </row>
    <row r="106" spans="6:20" x14ac:dyDescent="0.3">
      <c r="F106" s="10"/>
      <c r="G106" s="26">
        <v>5911</v>
      </c>
      <c r="H106" s="26">
        <v>20.6</v>
      </c>
      <c r="I106" s="26">
        <v>0</v>
      </c>
      <c r="J106" s="29">
        <v>39</v>
      </c>
      <c r="K106" s="29">
        <f t="shared" si="7"/>
        <v>1.95E-2</v>
      </c>
      <c r="L106" s="29">
        <f t="shared" si="4"/>
        <v>-383540.24275277002</v>
      </c>
      <c r="N106" s="12" t="s">
        <v>56</v>
      </c>
      <c r="O106" s="3" t="s">
        <v>71</v>
      </c>
      <c r="P106" s="3">
        <f t="shared" si="5"/>
        <v>5911</v>
      </c>
      <c r="Q106" s="3" t="s">
        <v>71</v>
      </c>
      <c r="R106" s="3" t="s">
        <v>111</v>
      </c>
      <c r="S106" s="3" t="s">
        <v>71</v>
      </c>
      <c r="T106" s="4">
        <f t="shared" si="6"/>
        <v>-383540.24275277002</v>
      </c>
    </row>
    <row r="107" spans="6:20" x14ac:dyDescent="0.3">
      <c r="F107" s="10"/>
      <c r="G107" s="26">
        <v>5912</v>
      </c>
      <c r="H107" s="26">
        <v>21.1</v>
      </c>
      <c r="I107" s="26">
        <v>0</v>
      </c>
      <c r="J107" s="29">
        <v>39</v>
      </c>
      <c r="K107" s="29">
        <f t="shared" si="7"/>
        <v>1.95E-2</v>
      </c>
      <c r="L107" s="29">
        <f t="shared" si="4"/>
        <v>-383540.24275277002</v>
      </c>
      <c r="N107" s="12" t="s">
        <v>56</v>
      </c>
      <c r="O107" s="3" t="s">
        <v>71</v>
      </c>
      <c r="P107" s="3">
        <f t="shared" si="5"/>
        <v>5912</v>
      </c>
      <c r="Q107" s="3" t="s">
        <v>71</v>
      </c>
      <c r="R107" s="3" t="s">
        <v>111</v>
      </c>
      <c r="S107" s="3" t="s">
        <v>71</v>
      </c>
      <c r="T107" s="4">
        <f t="shared" si="6"/>
        <v>-383540.24275277002</v>
      </c>
    </row>
    <row r="108" spans="6:20" x14ac:dyDescent="0.3">
      <c r="F108" s="10"/>
      <c r="G108" s="26">
        <v>5913</v>
      </c>
      <c r="H108" s="26">
        <v>21.6</v>
      </c>
      <c r="I108" s="26">
        <v>0</v>
      </c>
      <c r="J108" s="29">
        <v>39</v>
      </c>
      <c r="K108" s="29">
        <f t="shared" si="7"/>
        <v>1.95E-2</v>
      </c>
      <c r="L108" s="29">
        <f t="shared" si="4"/>
        <v>-383540.24275277002</v>
      </c>
      <c r="N108" s="12" t="s">
        <v>56</v>
      </c>
      <c r="O108" s="3" t="s">
        <v>71</v>
      </c>
      <c r="P108" s="3">
        <f t="shared" si="5"/>
        <v>5913</v>
      </c>
      <c r="Q108" s="3" t="s">
        <v>71</v>
      </c>
      <c r="R108" s="3" t="s">
        <v>111</v>
      </c>
      <c r="S108" s="3" t="s">
        <v>71</v>
      </c>
      <c r="T108" s="4">
        <f t="shared" si="6"/>
        <v>-383540.24275277002</v>
      </c>
    </row>
    <row r="109" spans="6:20" x14ac:dyDescent="0.3">
      <c r="F109" s="10"/>
      <c r="G109" s="26">
        <v>5914</v>
      </c>
      <c r="H109" s="26">
        <v>22.1</v>
      </c>
      <c r="I109" s="26">
        <v>0</v>
      </c>
      <c r="J109" s="29">
        <v>39</v>
      </c>
      <c r="K109" s="29">
        <f t="shared" si="7"/>
        <v>1.95E-2</v>
      </c>
      <c r="L109" s="29">
        <f t="shared" si="4"/>
        <v>-383540.24275277002</v>
      </c>
      <c r="N109" s="12" t="s">
        <v>56</v>
      </c>
      <c r="O109" s="3" t="s">
        <v>71</v>
      </c>
      <c r="P109" s="3">
        <f t="shared" si="5"/>
        <v>5914</v>
      </c>
      <c r="Q109" s="3" t="s">
        <v>71</v>
      </c>
      <c r="R109" s="3" t="s">
        <v>111</v>
      </c>
      <c r="S109" s="3" t="s">
        <v>71</v>
      </c>
      <c r="T109" s="4">
        <f t="shared" si="6"/>
        <v>-383540.24275277002</v>
      </c>
    </row>
    <row r="110" spans="6:20" x14ac:dyDescent="0.3">
      <c r="F110" s="10"/>
      <c r="G110" s="26">
        <v>5915</v>
      </c>
      <c r="H110" s="26">
        <v>22.6</v>
      </c>
      <c r="I110" s="26">
        <v>0</v>
      </c>
      <c r="J110" s="29">
        <v>39</v>
      </c>
      <c r="K110" s="29">
        <f t="shared" si="7"/>
        <v>1.95E-2</v>
      </c>
      <c r="L110" s="29">
        <f t="shared" si="4"/>
        <v>-383540.24275277002</v>
      </c>
      <c r="N110" s="12" t="s">
        <v>56</v>
      </c>
      <c r="O110" s="3" t="s">
        <v>71</v>
      </c>
      <c r="P110" s="3">
        <f t="shared" si="5"/>
        <v>5915</v>
      </c>
      <c r="Q110" s="3" t="s">
        <v>71</v>
      </c>
      <c r="R110" s="3" t="s">
        <v>111</v>
      </c>
      <c r="S110" s="3" t="s">
        <v>71</v>
      </c>
      <c r="T110" s="4">
        <f t="shared" si="6"/>
        <v>-383540.24275277002</v>
      </c>
    </row>
    <row r="111" spans="6:20" x14ac:dyDescent="0.3">
      <c r="F111" s="10"/>
      <c r="G111" s="26">
        <v>4785</v>
      </c>
      <c r="H111" s="26">
        <v>23.1</v>
      </c>
      <c r="I111" s="26">
        <v>0</v>
      </c>
      <c r="J111" s="29">
        <v>39</v>
      </c>
      <c r="K111" s="29">
        <f t="shared" si="7"/>
        <v>0</v>
      </c>
      <c r="L111" s="29">
        <f t="shared" si="4"/>
        <v>0</v>
      </c>
      <c r="N111" s="12" t="s">
        <v>56</v>
      </c>
      <c r="O111" s="3" t="s">
        <v>71</v>
      </c>
      <c r="P111" s="3">
        <f t="shared" si="5"/>
        <v>4785</v>
      </c>
      <c r="Q111" s="3" t="s">
        <v>71</v>
      </c>
      <c r="R111" s="3" t="s">
        <v>111</v>
      </c>
      <c r="S111" s="3" t="s">
        <v>71</v>
      </c>
      <c r="T111" s="4">
        <f t="shared" si="6"/>
        <v>0</v>
      </c>
    </row>
    <row r="112" spans="6:20" x14ac:dyDescent="0.3">
      <c r="F112" s="10"/>
      <c r="G112" s="26">
        <v>374</v>
      </c>
      <c r="H112" s="26">
        <v>-23.1</v>
      </c>
      <c r="I112" s="57">
        <v>2.57</v>
      </c>
      <c r="J112" s="29">
        <v>36</v>
      </c>
      <c r="K112" s="29">
        <f t="shared" si="7"/>
        <v>0</v>
      </c>
      <c r="L112" s="29">
        <f t="shared" si="4"/>
        <v>0</v>
      </c>
      <c r="N112" s="12" t="s">
        <v>56</v>
      </c>
      <c r="O112" s="3" t="s">
        <v>71</v>
      </c>
      <c r="P112" s="3">
        <f t="shared" si="5"/>
        <v>374</v>
      </c>
      <c r="Q112" s="3" t="s">
        <v>71</v>
      </c>
      <c r="R112" s="3" t="s">
        <v>111</v>
      </c>
      <c r="S112" s="3" t="s">
        <v>71</v>
      </c>
      <c r="T112" s="4">
        <f t="shared" si="6"/>
        <v>0</v>
      </c>
    </row>
    <row r="113" spans="6:20" x14ac:dyDescent="0.3">
      <c r="F113" s="10"/>
      <c r="G113" s="26">
        <v>1943</v>
      </c>
      <c r="H113" s="26">
        <v>-22.662500000000001</v>
      </c>
      <c r="I113" s="57">
        <v>2.5718749999999999</v>
      </c>
      <c r="J113" s="29">
        <v>36</v>
      </c>
      <c r="K113" s="29">
        <f t="shared" si="7"/>
        <v>1.575E-2</v>
      </c>
      <c r="L113" s="29">
        <f t="shared" si="4"/>
        <v>-309782.50376185268</v>
      </c>
      <c r="N113" s="12" t="s">
        <v>56</v>
      </c>
      <c r="O113" s="3" t="s">
        <v>71</v>
      </c>
      <c r="P113" s="3">
        <f t="shared" si="5"/>
        <v>1943</v>
      </c>
      <c r="Q113" s="3" t="s">
        <v>71</v>
      </c>
      <c r="R113" s="3" t="s">
        <v>111</v>
      </c>
      <c r="S113" s="3" t="s">
        <v>71</v>
      </c>
      <c r="T113" s="4">
        <f t="shared" si="6"/>
        <v>-309782.50376185268</v>
      </c>
    </row>
    <row r="114" spans="6:20" x14ac:dyDescent="0.3">
      <c r="F114" s="10"/>
      <c r="G114" s="26">
        <v>1942</v>
      </c>
      <c r="H114" s="26">
        <v>-22.225000000000001</v>
      </c>
      <c r="I114" s="57">
        <v>2.57375</v>
      </c>
      <c r="J114" s="29">
        <v>36</v>
      </c>
      <c r="K114" s="29">
        <f t="shared" si="7"/>
        <v>1.575E-2</v>
      </c>
      <c r="L114" s="29">
        <f t="shared" si="4"/>
        <v>-309782.50376185268</v>
      </c>
      <c r="N114" s="12" t="s">
        <v>56</v>
      </c>
      <c r="O114" s="3" t="s">
        <v>71</v>
      </c>
      <c r="P114" s="3">
        <f t="shared" si="5"/>
        <v>1942</v>
      </c>
      <c r="Q114" s="3" t="s">
        <v>71</v>
      </c>
      <c r="R114" s="3" t="s">
        <v>111</v>
      </c>
      <c r="S114" s="3" t="s">
        <v>71</v>
      </c>
      <c r="T114" s="4">
        <f t="shared" si="6"/>
        <v>-309782.50376185268</v>
      </c>
    </row>
    <row r="115" spans="6:20" x14ac:dyDescent="0.3">
      <c r="F115" s="10"/>
      <c r="G115" s="26">
        <v>1941</v>
      </c>
      <c r="H115" s="26">
        <v>-21.787500000000001</v>
      </c>
      <c r="I115" s="57">
        <v>2.5756250000000001</v>
      </c>
      <c r="J115" s="29">
        <v>36</v>
      </c>
      <c r="K115" s="29">
        <f t="shared" si="7"/>
        <v>1.575E-2</v>
      </c>
      <c r="L115" s="29">
        <f t="shared" si="4"/>
        <v>-309782.50376185268</v>
      </c>
      <c r="N115" s="12" t="s">
        <v>56</v>
      </c>
      <c r="O115" s="3" t="s">
        <v>71</v>
      </c>
      <c r="P115" s="3">
        <f t="shared" si="5"/>
        <v>1941</v>
      </c>
      <c r="Q115" s="3" t="s">
        <v>71</v>
      </c>
      <c r="R115" s="3" t="s">
        <v>111</v>
      </c>
      <c r="S115" s="3" t="s">
        <v>71</v>
      </c>
      <c r="T115" s="4">
        <f t="shared" si="6"/>
        <v>-309782.50376185268</v>
      </c>
    </row>
    <row r="116" spans="6:20" x14ac:dyDescent="0.3">
      <c r="F116" s="10"/>
      <c r="G116" s="26">
        <v>1940</v>
      </c>
      <c r="H116" s="26">
        <v>-21.35</v>
      </c>
      <c r="I116" s="57">
        <v>2.5775000000000001</v>
      </c>
      <c r="J116" s="29">
        <v>36</v>
      </c>
      <c r="K116" s="29">
        <f t="shared" si="7"/>
        <v>1.575E-2</v>
      </c>
      <c r="L116" s="29">
        <f t="shared" si="4"/>
        <v>-309782.50376185268</v>
      </c>
      <c r="N116" s="12" t="s">
        <v>56</v>
      </c>
      <c r="O116" s="3" t="s">
        <v>71</v>
      </c>
      <c r="P116" s="3">
        <f t="shared" si="5"/>
        <v>1940</v>
      </c>
      <c r="Q116" s="3" t="s">
        <v>71</v>
      </c>
      <c r="R116" s="3" t="s">
        <v>111</v>
      </c>
      <c r="S116" s="3" t="s">
        <v>71</v>
      </c>
      <c r="T116" s="4">
        <f t="shared" si="6"/>
        <v>-309782.50376185268</v>
      </c>
    </row>
    <row r="117" spans="6:20" x14ac:dyDescent="0.3">
      <c r="F117" s="10"/>
      <c r="G117" s="26">
        <v>1939</v>
      </c>
      <c r="H117" s="26">
        <v>-20.912500000000001</v>
      </c>
      <c r="I117" s="57">
        <v>2.5793750000000002</v>
      </c>
      <c r="J117" s="29">
        <v>36</v>
      </c>
      <c r="K117" s="29">
        <f t="shared" si="7"/>
        <v>1.575E-2</v>
      </c>
      <c r="L117" s="29">
        <f t="shared" si="4"/>
        <v>-309782.50376185268</v>
      </c>
      <c r="N117" s="12" t="s">
        <v>56</v>
      </c>
      <c r="O117" s="3" t="s">
        <v>71</v>
      </c>
      <c r="P117" s="3">
        <f t="shared" si="5"/>
        <v>1939</v>
      </c>
      <c r="Q117" s="3" t="s">
        <v>71</v>
      </c>
      <c r="R117" s="3" t="s">
        <v>111</v>
      </c>
      <c r="S117" s="3" t="s">
        <v>71</v>
      </c>
      <c r="T117" s="4">
        <f t="shared" si="6"/>
        <v>-309782.50376185268</v>
      </c>
    </row>
    <row r="118" spans="6:20" x14ac:dyDescent="0.3">
      <c r="F118" s="10"/>
      <c r="G118" s="26">
        <v>1938</v>
      </c>
      <c r="H118" s="26">
        <v>-20.475000000000001</v>
      </c>
      <c r="I118" s="57">
        <v>2.5812499999999998</v>
      </c>
      <c r="J118" s="29">
        <v>36</v>
      </c>
      <c r="K118" s="29">
        <f t="shared" si="7"/>
        <v>1.575E-2</v>
      </c>
      <c r="L118" s="29">
        <f t="shared" si="4"/>
        <v>-309782.50376185268</v>
      </c>
      <c r="N118" s="12" t="s">
        <v>56</v>
      </c>
      <c r="O118" s="3" t="s">
        <v>71</v>
      </c>
      <c r="P118" s="3">
        <f t="shared" si="5"/>
        <v>1938</v>
      </c>
      <c r="Q118" s="3" t="s">
        <v>71</v>
      </c>
      <c r="R118" s="3" t="s">
        <v>111</v>
      </c>
      <c r="S118" s="3" t="s">
        <v>71</v>
      </c>
      <c r="T118" s="4">
        <f t="shared" si="6"/>
        <v>-309782.50376185268</v>
      </c>
    </row>
    <row r="119" spans="6:20" x14ac:dyDescent="0.3">
      <c r="F119" s="10"/>
      <c r="G119" s="26">
        <v>1937</v>
      </c>
      <c r="H119" s="26">
        <v>-20.037500000000001</v>
      </c>
      <c r="I119" s="57">
        <v>2.5831249999999999</v>
      </c>
      <c r="J119" s="29">
        <v>36</v>
      </c>
      <c r="K119" s="29">
        <f t="shared" si="7"/>
        <v>1.575E-2</v>
      </c>
      <c r="L119" s="29">
        <f t="shared" si="4"/>
        <v>-309782.50376185268</v>
      </c>
      <c r="N119" s="12" t="s">
        <v>56</v>
      </c>
      <c r="O119" s="3" t="s">
        <v>71</v>
      </c>
      <c r="P119" s="3">
        <f t="shared" si="5"/>
        <v>1937</v>
      </c>
      <c r="Q119" s="3" t="s">
        <v>71</v>
      </c>
      <c r="R119" s="3" t="s">
        <v>111</v>
      </c>
      <c r="S119" s="3" t="s">
        <v>71</v>
      </c>
      <c r="T119" s="4">
        <f t="shared" si="6"/>
        <v>-309782.50376185268</v>
      </c>
    </row>
    <row r="120" spans="6:20" x14ac:dyDescent="0.3">
      <c r="F120" s="10"/>
      <c r="G120" s="26">
        <v>1936</v>
      </c>
      <c r="H120" s="26">
        <v>-19.600000000000001</v>
      </c>
      <c r="I120" s="57">
        <v>2.585</v>
      </c>
      <c r="J120" s="29">
        <v>36</v>
      </c>
      <c r="K120" s="29">
        <f t="shared" si="7"/>
        <v>1.575E-2</v>
      </c>
      <c r="L120" s="29">
        <f t="shared" si="4"/>
        <v>-309782.50376185268</v>
      </c>
      <c r="N120" s="12" t="s">
        <v>56</v>
      </c>
      <c r="O120" s="3" t="s">
        <v>71</v>
      </c>
      <c r="P120" s="3">
        <f t="shared" si="5"/>
        <v>1936</v>
      </c>
      <c r="Q120" s="3" t="s">
        <v>71</v>
      </c>
      <c r="R120" s="3" t="s">
        <v>111</v>
      </c>
      <c r="S120" s="3" t="s">
        <v>71</v>
      </c>
      <c r="T120" s="4">
        <f t="shared" si="6"/>
        <v>-309782.50376185268</v>
      </c>
    </row>
    <row r="121" spans="6:20" x14ac:dyDescent="0.3">
      <c r="F121" s="10"/>
      <c r="G121" s="26">
        <v>1935</v>
      </c>
      <c r="H121" s="26">
        <v>-19.162500000000001</v>
      </c>
      <c r="I121" s="57">
        <v>2.586875</v>
      </c>
      <c r="J121" s="29">
        <v>36</v>
      </c>
      <c r="K121" s="29">
        <f t="shared" si="7"/>
        <v>1.575E-2</v>
      </c>
      <c r="L121" s="29">
        <f t="shared" si="4"/>
        <v>-309782.50376185268</v>
      </c>
      <c r="N121" s="12" t="s">
        <v>56</v>
      </c>
      <c r="O121" s="3" t="s">
        <v>71</v>
      </c>
      <c r="P121" s="3">
        <f t="shared" si="5"/>
        <v>1935</v>
      </c>
      <c r="Q121" s="3" t="s">
        <v>71</v>
      </c>
      <c r="R121" s="3" t="s">
        <v>111</v>
      </c>
      <c r="S121" s="3" t="s">
        <v>71</v>
      </c>
      <c r="T121" s="4">
        <f t="shared" si="6"/>
        <v>-309782.50376185268</v>
      </c>
    </row>
    <row r="122" spans="6:20" x14ac:dyDescent="0.3">
      <c r="F122" s="10"/>
      <c r="G122" s="26">
        <v>1934</v>
      </c>
      <c r="H122" s="26">
        <v>-18.725000000000001</v>
      </c>
      <c r="I122" s="57">
        <v>2.5887500000000001</v>
      </c>
      <c r="J122" s="29">
        <v>36</v>
      </c>
      <c r="K122" s="29">
        <f t="shared" si="7"/>
        <v>1.575E-2</v>
      </c>
      <c r="L122" s="29">
        <f t="shared" si="4"/>
        <v>-309782.50376185268</v>
      </c>
      <c r="N122" s="12" t="s">
        <v>56</v>
      </c>
      <c r="O122" s="3" t="s">
        <v>71</v>
      </c>
      <c r="P122" s="3">
        <f t="shared" si="5"/>
        <v>1934</v>
      </c>
      <c r="Q122" s="3" t="s">
        <v>71</v>
      </c>
      <c r="R122" s="3" t="s">
        <v>111</v>
      </c>
      <c r="S122" s="3" t="s">
        <v>71</v>
      </c>
      <c r="T122" s="4">
        <f t="shared" si="6"/>
        <v>-309782.50376185268</v>
      </c>
    </row>
    <row r="123" spans="6:20" x14ac:dyDescent="0.3">
      <c r="F123" s="10"/>
      <c r="G123" s="26">
        <v>1933</v>
      </c>
      <c r="H123" s="26">
        <v>-18.287500000000001</v>
      </c>
      <c r="I123" s="57">
        <v>2.5906250000000002</v>
      </c>
      <c r="J123" s="29">
        <v>36</v>
      </c>
      <c r="K123" s="29">
        <f t="shared" si="7"/>
        <v>1.575E-2</v>
      </c>
      <c r="L123" s="29">
        <f t="shared" si="4"/>
        <v>-309782.50376185268</v>
      </c>
      <c r="N123" s="12" t="s">
        <v>56</v>
      </c>
      <c r="O123" s="3" t="s">
        <v>71</v>
      </c>
      <c r="P123" s="3">
        <f t="shared" si="5"/>
        <v>1933</v>
      </c>
      <c r="Q123" s="3" t="s">
        <v>71</v>
      </c>
      <c r="R123" s="3" t="s">
        <v>111</v>
      </c>
      <c r="S123" s="3" t="s">
        <v>71</v>
      </c>
      <c r="T123" s="4">
        <f t="shared" si="6"/>
        <v>-309782.50376185268</v>
      </c>
    </row>
    <row r="124" spans="6:20" x14ac:dyDescent="0.3">
      <c r="F124" s="10"/>
      <c r="G124" s="26">
        <v>1932</v>
      </c>
      <c r="H124" s="26">
        <v>-17.850000000000001</v>
      </c>
      <c r="I124" s="57">
        <v>2.5924999999999998</v>
      </c>
      <c r="J124" s="29">
        <v>36</v>
      </c>
      <c r="K124" s="29">
        <f t="shared" si="7"/>
        <v>1.575E-2</v>
      </c>
      <c r="L124" s="29">
        <f t="shared" si="4"/>
        <v>-309782.50376185268</v>
      </c>
      <c r="N124" s="12" t="s">
        <v>56</v>
      </c>
      <c r="O124" s="3" t="s">
        <v>71</v>
      </c>
      <c r="P124" s="3">
        <f t="shared" si="5"/>
        <v>1932</v>
      </c>
      <c r="Q124" s="3" t="s">
        <v>71</v>
      </c>
      <c r="R124" s="3" t="s">
        <v>111</v>
      </c>
      <c r="S124" s="3" t="s">
        <v>71</v>
      </c>
      <c r="T124" s="4">
        <f t="shared" si="6"/>
        <v>-309782.50376185268</v>
      </c>
    </row>
    <row r="125" spans="6:20" x14ac:dyDescent="0.3">
      <c r="F125" s="10"/>
      <c r="G125" s="26">
        <v>1931</v>
      </c>
      <c r="H125" s="26">
        <v>-17.412500000000001</v>
      </c>
      <c r="I125" s="57">
        <v>2.5943749999999999</v>
      </c>
      <c r="J125" s="29">
        <v>36</v>
      </c>
      <c r="K125" s="29">
        <f t="shared" si="7"/>
        <v>1.575E-2</v>
      </c>
      <c r="L125" s="29">
        <f t="shared" si="4"/>
        <v>-309782.50376185268</v>
      </c>
      <c r="N125" s="12" t="s">
        <v>56</v>
      </c>
      <c r="O125" s="3" t="s">
        <v>71</v>
      </c>
      <c r="P125" s="3">
        <f t="shared" si="5"/>
        <v>1931</v>
      </c>
      <c r="Q125" s="3" t="s">
        <v>71</v>
      </c>
      <c r="R125" s="3" t="s">
        <v>111</v>
      </c>
      <c r="S125" s="3" t="s">
        <v>71</v>
      </c>
      <c r="T125" s="4">
        <f t="shared" si="6"/>
        <v>-309782.50376185268</v>
      </c>
    </row>
    <row r="126" spans="6:20" x14ac:dyDescent="0.3">
      <c r="F126" s="10"/>
      <c r="G126" s="26">
        <v>1930</v>
      </c>
      <c r="H126" s="26">
        <v>-16.975000000000001</v>
      </c>
      <c r="I126" s="57">
        <v>2.5962499999999999</v>
      </c>
      <c r="J126" s="29">
        <v>36</v>
      </c>
      <c r="K126" s="29">
        <f t="shared" si="7"/>
        <v>1.575E-2</v>
      </c>
      <c r="L126" s="29">
        <f t="shared" si="4"/>
        <v>-309782.50376185268</v>
      </c>
      <c r="N126" s="12" t="s">
        <v>56</v>
      </c>
      <c r="O126" s="3" t="s">
        <v>71</v>
      </c>
      <c r="P126" s="3">
        <f t="shared" si="5"/>
        <v>1930</v>
      </c>
      <c r="Q126" s="3" t="s">
        <v>71</v>
      </c>
      <c r="R126" s="3" t="s">
        <v>111</v>
      </c>
      <c r="S126" s="3" t="s">
        <v>71</v>
      </c>
      <c r="T126" s="4">
        <f t="shared" si="6"/>
        <v>-309782.50376185268</v>
      </c>
    </row>
    <row r="127" spans="6:20" x14ac:dyDescent="0.3">
      <c r="F127" s="10"/>
      <c r="G127" s="26">
        <v>1929</v>
      </c>
      <c r="H127" s="26">
        <v>-16.537500000000001</v>
      </c>
      <c r="I127" s="57">
        <v>2.598125</v>
      </c>
      <c r="J127" s="29">
        <v>36</v>
      </c>
      <c r="K127" s="29">
        <f t="shared" si="7"/>
        <v>1.575E-2</v>
      </c>
      <c r="L127" s="29">
        <f t="shared" si="4"/>
        <v>-309782.50376185268</v>
      </c>
      <c r="N127" s="12" t="s">
        <v>56</v>
      </c>
      <c r="O127" s="3" t="s">
        <v>71</v>
      </c>
      <c r="P127" s="3">
        <f t="shared" si="5"/>
        <v>1929</v>
      </c>
      <c r="Q127" s="3" t="s">
        <v>71</v>
      </c>
      <c r="R127" s="3" t="s">
        <v>111</v>
      </c>
      <c r="S127" s="3" t="s">
        <v>71</v>
      </c>
      <c r="T127" s="4">
        <f t="shared" si="6"/>
        <v>-309782.50376185268</v>
      </c>
    </row>
    <row r="128" spans="6:20" x14ac:dyDescent="0.3">
      <c r="F128" s="10"/>
      <c r="G128" s="26">
        <v>312</v>
      </c>
      <c r="H128" s="26">
        <v>-16.100000000000001</v>
      </c>
      <c r="I128" s="57">
        <v>2.6</v>
      </c>
      <c r="J128" s="29">
        <v>36</v>
      </c>
      <c r="K128" s="29">
        <f t="shared" si="7"/>
        <v>1.5075000000000038E-2</v>
      </c>
      <c r="L128" s="29">
        <f t="shared" si="4"/>
        <v>-296506.1107434883</v>
      </c>
      <c r="N128" s="12" t="s">
        <v>56</v>
      </c>
      <c r="O128" s="3" t="s">
        <v>71</v>
      </c>
      <c r="P128" s="3">
        <f t="shared" si="5"/>
        <v>312</v>
      </c>
      <c r="Q128" s="3" t="s">
        <v>71</v>
      </c>
      <c r="R128" s="3" t="s">
        <v>111</v>
      </c>
      <c r="S128" s="3" t="s">
        <v>71</v>
      </c>
      <c r="T128" s="4">
        <f t="shared" si="6"/>
        <v>-296506.1107434883</v>
      </c>
    </row>
    <row r="129" spans="6:20" x14ac:dyDescent="0.3">
      <c r="F129" s="10"/>
      <c r="G129" s="26">
        <v>1878</v>
      </c>
      <c r="H129" s="26">
        <v>-15.7</v>
      </c>
      <c r="I129" s="57">
        <v>2.6</v>
      </c>
      <c r="J129" s="29">
        <v>36</v>
      </c>
      <c r="K129" s="29">
        <f t="shared" si="7"/>
        <v>1.4400000000000013E-2</v>
      </c>
      <c r="L129" s="29">
        <f t="shared" si="4"/>
        <v>-283229.71772512275</v>
      </c>
      <c r="N129" s="12" t="s">
        <v>56</v>
      </c>
      <c r="O129" s="3" t="s">
        <v>71</v>
      </c>
      <c r="P129" s="3">
        <f t="shared" si="5"/>
        <v>1878</v>
      </c>
      <c r="Q129" s="3" t="s">
        <v>71</v>
      </c>
      <c r="R129" s="3" t="s">
        <v>111</v>
      </c>
      <c r="S129" s="3" t="s">
        <v>71</v>
      </c>
      <c r="T129" s="4">
        <f t="shared" si="6"/>
        <v>-283229.71772512275</v>
      </c>
    </row>
    <row r="130" spans="6:20" x14ac:dyDescent="0.3">
      <c r="F130" s="10"/>
      <c r="G130" s="26">
        <v>1877</v>
      </c>
      <c r="H130" s="26">
        <v>-15.3</v>
      </c>
      <c r="I130" s="57">
        <v>2.6</v>
      </c>
      <c r="J130" s="29">
        <v>36</v>
      </c>
      <c r="K130" s="29">
        <f t="shared" si="7"/>
        <v>1.4399999999999981E-2</v>
      </c>
      <c r="L130" s="29">
        <f t="shared" si="4"/>
        <v>-283229.71772512206</v>
      </c>
      <c r="N130" s="12" t="s">
        <v>56</v>
      </c>
      <c r="O130" s="3" t="s">
        <v>71</v>
      </c>
      <c r="P130" s="3">
        <f t="shared" si="5"/>
        <v>1877</v>
      </c>
      <c r="Q130" s="3" t="s">
        <v>71</v>
      </c>
      <c r="R130" s="3" t="s">
        <v>111</v>
      </c>
      <c r="S130" s="3" t="s">
        <v>71</v>
      </c>
      <c r="T130" s="4">
        <f t="shared" si="6"/>
        <v>-283229.71772512206</v>
      </c>
    </row>
    <row r="131" spans="6:20" x14ac:dyDescent="0.3">
      <c r="F131" s="10"/>
      <c r="G131" s="26">
        <v>1876</v>
      </c>
      <c r="H131" s="26">
        <v>-14.9</v>
      </c>
      <c r="I131" s="57">
        <v>2.6</v>
      </c>
      <c r="J131" s="29">
        <v>36</v>
      </c>
      <c r="K131" s="29">
        <f t="shared" si="7"/>
        <v>1.4400000000000013E-2</v>
      </c>
      <c r="L131" s="29">
        <f t="shared" si="4"/>
        <v>-283229.71772512275</v>
      </c>
      <c r="N131" s="12" t="s">
        <v>56</v>
      </c>
      <c r="O131" s="3" t="s">
        <v>71</v>
      </c>
      <c r="P131" s="3">
        <f t="shared" si="5"/>
        <v>1876</v>
      </c>
      <c r="Q131" s="3" t="s">
        <v>71</v>
      </c>
      <c r="R131" s="3" t="s">
        <v>111</v>
      </c>
      <c r="S131" s="3" t="s">
        <v>71</v>
      </c>
      <c r="T131" s="4">
        <f t="shared" si="6"/>
        <v>-283229.71772512275</v>
      </c>
    </row>
    <row r="132" spans="6:20" x14ac:dyDescent="0.3">
      <c r="F132" s="10"/>
      <c r="G132" s="26">
        <v>1875</v>
      </c>
      <c r="H132" s="26">
        <v>-14.5</v>
      </c>
      <c r="I132" s="57">
        <v>2.6</v>
      </c>
      <c r="J132" s="29">
        <v>36</v>
      </c>
      <c r="K132" s="29">
        <f t="shared" si="7"/>
        <v>1.4400000000000013E-2</v>
      </c>
      <c r="L132" s="29">
        <f t="shared" ref="L132:L195" si="8">$C$23*10^3/$C$12*$K132</f>
        <v>-283229.71772512275</v>
      </c>
      <c r="N132" s="12" t="s">
        <v>56</v>
      </c>
      <c r="O132" s="3" t="s">
        <v>71</v>
      </c>
      <c r="P132" s="3">
        <f t="shared" ref="P132:P195" si="9">G132</f>
        <v>1875</v>
      </c>
      <c r="Q132" s="3" t="s">
        <v>71</v>
      </c>
      <c r="R132" s="3" t="s">
        <v>111</v>
      </c>
      <c r="S132" s="3" t="s">
        <v>71</v>
      </c>
      <c r="T132" s="4">
        <f t="shared" ref="T132:T195" si="10">L132</f>
        <v>-283229.71772512275</v>
      </c>
    </row>
    <row r="133" spans="6:20" x14ac:dyDescent="0.3">
      <c r="F133" s="10"/>
      <c r="G133" s="26">
        <v>1874</v>
      </c>
      <c r="H133" s="26">
        <v>-14.1</v>
      </c>
      <c r="I133" s="57">
        <v>2.6</v>
      </c>
      <c r="J133" s="29">
        <v>36</v>
      </c>
      <c r="K133" s="29">
        <f t="shared" ref="K133:K196" si="11">IF(AND(H133&gt;H132,H134&gt;H133),(H134-H132)/2*J133*10^-3,0)</f>
        <v>1.4400000000000013E-2</v>
      </c>
      <c r="L133" s="29">
        <f t="shared" si="8"/>
        <v>-283229.71772512275</v>
      </c>
      <c r="N133" s="12" t="s">
        <v>56</v>
      </c>
      <c r="O133" s="3" t="s">
        <v>71</v>
      </c>
      <c r="P133" s="3">
        <f t="shared" si="9"/>
        <v>1874</v>
      </c>
      <c r="Q133" s="3" t="s">
        <v>71</v>
      </c>
      <c r="R133" s="3" t="s">
        <v>111</v>
      </c>
      <c r="S133" s="3" t="s">
        <v>71</v>
      </c>
      <c r="T133" s="4">
        <f t="shared" si="10"/>
        <v>-283229.71772512275</v>
      </c>
    </row>
    <row r="134" spans="6:20" x14ac:dyDescent="0.3">
      <c r="F134" s="10"/>
      <c r="G134" s="26">
        <v>1873</v>
      </c>
      <c r="H134" s="26">
        <v>-13.7</v>
      </c>
      <c r="I134" s="57">
        <v>2.6</v>
      </c>
      <c r="J134" s="29">
        <v>36</v>
      </c>
      <c r="K134" s="29">
        <f t="shared" si="11"/>
        <v>1.4399999999999981E-2</v>
      </c>
      <c r="L134" s="29">
        <f t="shared" si="8"/>
        <v>-283229.71772512206</v>
      </c>
      <c r="N134" s="12" t="s">
        <v>56</v>
      </c>
      <c r="O134" s="3" t="s">
        <v>71</v>
      </c>
      <c r="P134" s="3">
        <f t="shared" si="9"/>
        <v>1873</v>
      </c>
      <c r="Q134" s="3" t="s">
        <v>71</v>
      </c>
      <c r="R134" s="3" t="s">
        <v>111</v>
      </c>
      <c r="S134" s="3" t="s">
        <v>71</v>
      </c>
      <c r="T134" s="4">
        <f t="shared" si="10"/>
        <v>-283229.71772512206</v>
      </c>
    </row>
    <row r="135" spans="6:20" x14ac:dyDescent="0.3">
      <c r="F135" s="10"/>
      <c r="G135" s="26">
        <v>1872</v>
      </c>
      <c r="H135" s="26">
        <v>-13.3</v>
      </c>
      <c r="I135" s="57">
        <v>2.6</v>
      </c>
      <c r="J135" s="29">
        <v>36</v>
      </c>
      <c r="K135" s="29">
        <f t="shared" si="11"/>
        <v>1.4399999999999981E-2</v>
      </c>
      <c r="L135" s="29">
        <f t="shared" si="8"/>
        <v>-283229.71772512206</v>
      </c>
      <c r="N135" s="12" t="s">
        <v>56</v>
      </c>
      <c r="O135" s="3" t="s">
        <v>71</v>
      </c>
      <c r="P135" s="3">
        <f t="shared" si="9"/>
        <v>1872</v>
      </c>
      <c r="Q135" s="3" t="s">
        <v>71</v>
      </c>
      <c r="R135" s="3" t="s">
        <v>111</v>
      </c>
      <c r="S135" s="3" t="s">
        <v>71</v>
      </c>
      <c r="T135" s="4">
        <f t="shared" si="10"/>
        <v>-283229.71772512206</v>
      </c>
    </row>
    <row r="136" spans="6:20" x14ac:dyDescent="0.3">
      <c r="F136" s="10"/>
      <c r="G136" s="26">
        <v>250</v>
      </c>
      <c r="H136" s="26">
        <v>-12.9</v>
      </c>
      <c r="I136" s="57">
        <v>2.6</v>
      </c>
      <c r="J136" s="29">
        <v>36</v>
      </c>
      <c r="K136" s="29">
        <f t="shared" si="11"/>
        <v>1.4400000000000013E-2</v>
      </c>
      <c r="L136" s="29">
        <f t="shared" si="8"/>
        <v>-283229.71772512275</v>
      </c>
      <c r="N136" s="12" t="s">
        <v>56</v>
      </c>
      <c r="O136" s="3" t="s">
        <v>71</v>
      </c>
      <c r="P136" s="3">
        <f t="shared" si="9"/>
        <v>250</v>
      </c>
      <c r="Q136" s="3" t="s">
        <v>71</v>
      </c>
      <c r="R136" s="3" t="s">
        <v>111</v>
      </c>
      <c r="S136" s="3" t="s">
        <v>71</v>
      </c>
      <c r="T136" s="4">
        <f t="shared" si="10"/>
        <v>-283229.71772512275</v>
      </c>
    </row>
    <row r="137" spans="6:20" x14ac:dyDescent="0.3">
      <c r="F137" s="10"/>
      <c r="G137" s="26">
        <v>1821</v>
      </c>
      <c r="H137" s="26">
        <v>-12.5</v>
      </c>
      <c r="I137" s="57">
        <v>2.6</v>
      </c>
      <c r="J137" s="29">
        <v>36</v>
      </c>
      <c r="K137" s="29">
        <f t="shared" si="11"/>
        <v>1.4400000000000013E-2</v>
      </c>
      <c r="L137" s="29">
        <f t="shared" si="8"/>
        <v>-283229.71772512275</v>
      </c>
      <c r="N137" s="12" t="s">
        <v>56</v>
      </c>
      <c r="O137" s="3" t="s">
        <v>71</v>
      </c>
      <c r="P137" s="3">
        <f t="shared" si="9"/>
        <v>1821</v>
      </c>
      <c r="Q137" s="3" t="s">
        <v>71</v>
      </c>
      <c r="R137" s="3" t="s">
        <v>111</v>
      </c>
      <c r="S137" s="3" t="s">
        <v>71</v>
      </c>
      <c r="T137" s="4">
        <f t="shared" si="10"/>
        <v>-283229.71772512275</v>
      </c>
    </row>
    <row r="138" spans="6:20" x14ac:dyDescent="0.3">
      <c r="F138" s="10"/>
      <c r="G138" s="26">
        <v>1820</v>
      </c>
      <c r="H138" s="26">
        <v>-12.1</v>
      </c>
      <c r="I138" s="57">
        <v>2.6</v>
      </c>
      <c r="J138" s="29">
        <v>36</v>
      </c>
      <c r="K138" s="29">
        <f t="shared" si="11"/>
        <v>1.4400000000000013E-2</v>
      </c>
      <c r="L138" s="29">
        <f t="shared" si="8"/>
        <v>-283229.71772512275</v>
      </c>
      <c r="N138" s="12" t="s">
        <v>56</v>
      </c>
      <c r="O138" s="3" t="s">
        <v>71</v>
      </c>
      <c r="P138" s="3">
        <f t="shared" si="9"/>
        <v>1820</v>
      </c>
      <c r="Q138" s="3" t="s">
        <v>71</v>
      </c>
      <c r="R138" s="3" t="s">
        <v>111</v>
      </c>
      <c r="S138" s="3" t="s">
        <v>71</v>
      </c>
      <c r="T138" s="4">
        <f t="shared" si="10"/>
        <v>-283229.71772512275</v>
      </c>
    </row>
    <row r="139" spans="6:20" x14ac:dyDescent="0.3">
      <c r="F139" s="10"/>
      <c r="G139" s="26">
        <v>1819</v>
      </c>
      <c r="H139" s="26">
        <v>-11.7</v>
      </c>
      <c r="I139" s="57">
        <v>2.6</v>
      </c>
      <c r="J139" s="29">
        <v>36</v>
      </c>
      <c r="K139" s="29">
        <f t="shared" si="11"/>
        <v>1.4399999999999981E-2</v>
      </c>
      <c r="L139" s="29">
        <f t="shared" si="8"/>
        <v>-283229.71772512206</v>
      </c>
      <c r="N139" s="12" t="s">
        <v>56</v>
      </c>
      <c r="O139" s="3" t="s">
        <v>71</v>
      </c>
      <c r="P139" s="3">
        <f t="shared" si="9"/>
        <v>1819</v>
      </c>
      <c r="Q139" s="3" t="s">
        <v>71</v>
      </c>
      <c r="R139" s="3" t="s">
        <v>111</v>
      </c>
      <c r="S139" s="3" t="s">
        <v>71</v>
      </c>
      <c r="T139" s="4">
        <f t="shared" si="10"/>
        <v>-283229.71772512206</v>
      </c>
    </row>
    <row r="140" spans="6:20" x14ac:dyDescent="0.3">
      <c r="F140" s="10"/>
      <c r="G140" s="26">
        <v>1818</v>
      </c>
      <c r="H140" s="26">
        <v>-11.3</v>
      </c>
      <c r="I140" s="57">
        <v>2.6</v>
      </c>
      <c r="J140" s="29">
        <v>36</v>
      </c>
      <c r="K140" s="29">
        <f t="shared" si="11"/>
        <v>1.4399999999999981E-2</v>
      </c>
      <c r="L140" s="29">
        <f t="shared" si="8"/>
        <v>-283229.71772512206</v>
      </c>
      <c r="N140" s="12" t="s">
        <v>56</v>
      </c>
      <c r="O140" s="3" t="s">
        <v>71</v>
      </c>
      <c r="P140" s="3">
        <f t="shared" si="9"/>
        <v>1818</v>
      </c>
      <c r="Q140" s="3" t="s">
        <v>71</v>
      </c>
      <c r="R140" s="3" t="s">
        <v>111</v>
      </c>
      <c r="S140" s="3" t="s">
        <v>71</v>
      </c>
      <c r="T140" s="4">
        <f t="shared" si="10"/>
        <v>-283229.71772512206</v>
      </c>
    </row>
    <row r="141" spans="6:20" x14ac:dyDescent="0.3">
      <c r="F141" s="10"/>
      <c r="G141" s="26">
        <v>1817</v>
      </c>
      <c r="H141" s="26">
        <v>-10.9</v>
      </c>
      <c r="I141" s="57">
        <v>2.6</v>
      </c>
      <c r="J141" s="29">
        <v>36</v>
      </c>
      <c r="K141" s="29">
        <f t="shared" si="11"/>
        <v>1.4400000000000013E-2</v>
      </c>
      <c r="L141" s="29">
        <f t="shared" si="8"/>
        <v>-283229.71772512275</v>
      </c>
      <c r="N141" s="12" t="s">
        <v>56</v>
      </c>
      <c r="O141" s="3" t="s">
        <v>71</v>
      </c>
      <c r="P141" s="3">
        <f t="shared" si="9"/>
        <v>1817</v>
      </c>
      <c r="Q141" s="3" t="s">
        <v>71</v>
      </c>
      <c r="R141" s="3" t="s">
        <v>111</v>
      </c>
      <c r="S141" s="3" t="s">
        <v>71</v>
      </c>
      <c r="T141" s="4">
        <f t="shared" si="10"/>
        <v>-283229.71772512275</v>
      </c>
    </row>
    <row r="142" spans="6:20" x14ac:dyDescent="0.3">
      <c r="F142" s="10"/>
      <c r="G142" s="26">
        <v>1816</v>
      </c>
      <c r="H142" s="26">
        <v>-10.5</v>
      </c>
      <c r="I142" s="57">
        <v>2.6</v>
      </c>
      <c r="J142" s="29">
        <v>36</v>
      </c>
      <c r="K142" s="29">
        <f t="shared" si="11"/>
        <v>1.4400000000000013E-2</v>
      </c>
      <c r="L142" s="29">
        <f t="shared" si="8"/>
        <v>-283229.71772512275</v>
      </c>
      <c r="N142" s="12" t="s">
        <v>56</v>
      </c>
      <c r="O142" s="3" t="s">
        <v>71</v>
      </c>
      <c r="P142" s="3">
        <f t="shared" si="9"/>
        <v>1816</v>
      </c>
      <c r="Q142" s="3" t="s">
        <v>71</v>
      </c>
      <c r="R142" s="3" t="s">
        <v>111</v>
      </c>
      <c r="S142" s="3" t="s">
        <v>71</v>
      </c>
      <c r="T142" s="4">
        <f t="shared" si="10"/>
        <v>-283229.71772512275</v>
      </c>
    </row>
    <row r="143" spans="6:20" x14ac:dyDescent="0.3">
      <c r="F143" s="10"/>
      <c r="G143" s="26">
        <v>1815</v>
      </c>
      <c r="H143" s="26">
        <v>-10.1</v>
      </c>
      <c r="I143" s="57">
        <v>2.6</v>
      </c>
      <c r="J143" s="29">
        <v>36</v>
      </c>
      <c r="K143" s="29">
        <f t="shared" si="11"/>
        <v>1.4400000000000013E-2</v>
      </c>
      <c r="L143" s="29">
        <f t="shared" si="8"/>
        <v>-283229.71772512275</v>
      </c>
      <c r="N143" s="12" t="s">
        <v>56</v>
      </c>
      <c r="O143" s="3" t="s">
        <v>71</v>
      </c>
      <c r="P143" s="3">
        <f t="shared" si="9"/>
        <v>1815</v>
      </c>
      <c r="Q143" s="3" t="s">
        <v>71</v>
      </c>
      <c r="R143" s="3" t="s">
        <v>111</v>
      </c>
      <c r="S143" s="3" t="s">
        <v>71</v>
      </c>
      <c r="T143" s="4">
        <f t="shared" si="10"/>
        <v>-283229.71772512275</v>
      </c>
    </row>
    <row r="144" spans="6:20" x14ac:dyDescent="0.3">
      <c r="F144" s="10"/>
      <c r="G144" s="26">
        <v>188</v>
      </c>
      <c r="H144" s="26">
        <v>-9.6999999999999993</v>
      </c>
      <c r="I144" s="57">
        <v>2.6</v>
      </c>
      <c r="J144" s="29">
        <v>36</v>
      </c>
      <c r="K144" s="29">
        <f t="shared" si="11"/>
        <v>1.4625000000000001E-2</v>
      </c>
      <c r="L144" s="29">
        <f t="shared" si="8"/>
        <v>-287655.18206457753</v>
      </c>
      <c r="N144" s="12" t="s">
        <v>56</v>
      </c>
      <c r="O144" s="3" t="s">
        <v>71</v>
      </c>
      <c r="P144" s="3">
        <f t="shared" si="9"/>
        <v>188</v>
      </c>
      <c r="Q144" s="3" t="s">
        <v>71</v>
      </c>
      <c r="R144" s="3" t="s">
        <v>111</v>
      </c>
      <c r="S144" s="3" t="s">
        <v>71</v>
      </c>
      <c r="T144" s="4">
        <f t="shared" si="10"/>
        <v>-287655.18206457753</v>
      </c>
    </row>
    <row r="145" spans="6:20" x14ac:dyDescent="0.3">
      <c r="F145" s="10"/>
      <c r="G145" s="26">
        <v>1764</v>
      </c>
      <c r="H145" s="26">
        <v>-9.2874999999999996</v>
      </c>
      <c r="I145" s="57">
        <v>2.6</v>
      </c>
      <c r="J145" s="29">
        <v>36</v>
      </c>
      <c r="K145" s="29">
        <f t="shared" si="11"/>
        <v>1.4849999999999988E-2</v>
      </c>
      <c r="L145" s="29">
        <f t="shared" si="8"/>
        <v>-292080.6464040323</v>
      </c>
      <c r="N145" s="12" t="s">
        <v>56</v>
      </c>
      <c r="O145" s="3" t="s">
        <v>71</v>
      </c>
      <c r="P145" s="3">
        <f t="shared" si="9"/>
        <v>1764</v>
      </c>
      <c r="Q145" s="3" t="s">
        <v>71</v>
      </c>
      <c r="R145" s="3" t="s">
        <v>111</v>
      </c>
      <c r="S145" s="3" t="s">
        <v>71</v>
      </c>
      <c r="T145" s="4">
        <f t="shared" si="10"/>
        <v>-292080.6464040323</v>
      </c>
    </row>
    <row r="146" spans="6:20" x14ac:dyDescent="0.3">
      <c r="F146" s="10"/>
      <c r="G146" s="26">
        <v>1763</v>
      </c>
      <c r="H146" s="26">
        <v>-8.875</v>
      </c>
      <c r="I146" s="57">
        <v>2.6</v>
      </c>
      <c r="J146" s="29">
        <v>36</v>
      </c>
      <c r="K146" s="29">
        <f t="shared" si="11"/>
        <v>1.4849999999999988E-2</v>
      </c>
      <c r="L146" s="29">
        <f t="shared" si="8"/>
        <v>-292080.6464040323</v>
      </c>
      <c r="N146" s="12" t="s">
        <v>56</v>
      </c>
      <c r="O146" s="3" t="s">
        <v>71</v>
      </c>
      <c r="P146" s="3">
        <f t="shared" si="9"/>
        <v>1763</v>
      </c>
      <c r="Q146" s="3" t="s">
        <v>71</v>
      </c>
      <c r="R146" s="3" t="s">
        <v>111</v>
      </c>
      <c r="S146" s="3" t="s">
        <v>71</v>
      </c>
      <c r="T146" s="4">
        <f t="shared" si="10"/>
        <v>-292080.6464040323</v>
      </c>
    </row>
    <row r="147" spans="6:20" x14ac:dyDescent="0.3">
      <c r="F147" s="10"/>
      <c r="G147" s="26">
        <v>1762</v>
      </c>
      <c r="H147" s="26">
        <v>-8.4625000000000004</v>
      </c>
      <c r="I147" s="57">
        <v>2.6</v>
      </c>
      <c r="J147" s="29">
        <v>36</v>
      </c>
      <c r="K147" s="29">
        <f t="shared" si="11"/>
        <v>1.4849999999999988E-2</v>
      </c>
      <c r="L147" s="29">
        <f t="shared" si="8"/>
        <v>-292080.6464040323</v>
      </c>
      <c r="N147" s="12" t="s">
        <v>56</v>
      </c>
      <c r="O147" s="3" t="s">
        <v>71</v>
      </c>
      <c r="P147" s="3">
        <f t="shared" si="9"/>
        <v>1762</v>
      </c>
      <c r="Q147" s="3" t="s">
        <v>71</v>
      </c>
      <c r="R147" s="3" t="s">
        <v>111</v>
      </c>
      <c r="S147" s="3" t="s">
        <v>71</v>
      </c>
      <c r="T147" s="4">
        <f t="shared" si="10"/>
        <v>-292080.6464040323</v>
      </c>
    </row>
    <row r="148" spans="6:20" x14ac:dyDescent="0.3">
      <c r="F148" s="10"/>
      <c r="G148" s="26">
        <v>1761</v>
      </c>
      <c r="H148" s="26">
        <v>-8.0500000000000007</v>
      </c>
      <c r="I148" s="57">
        <v>2.6</v>
      </c>
      <c r="J148" s="29">
        <v>36</v>
      </c>
      <c r="K148" s="29">
        <f t="shared" si="11"/>
        <v>1.4850000000000004E-2</v>
      </c>
      <c r="L148" s="29">
        <f t="shared" si="8"/>
        <v>-292080.6464040326</v>
      </c>
      <c r="N148" s="12" t="s">
        <v>56</v>
      </c>
      <c r="O148" s="3" t="s">
        <v>71</v>
      </c>
      <c r="P148" s="3">
        <f t="shared" si="9"/>
        <v>1761</v>
      </c>
      <c r="Q148" s="3" t="s">
        <v>71</v>
      </c>
      <c r="R148" s="3" t="s">
        <v>111</v>
      </c>
      <c r="S148" s="3" t="s">
        <v>71</v>
      </c>
      <c r="T148" s="4">
        <f t="shared" si="10"/>
        <v>-292080.6464040326</v>
      </c>
    </row>
    <row r="149" spans="6:20" x14ac:dyDescent="0.3">
      <c r="F149" s="10"/>
      <c r="G149" s="26">
        <v>1760</v>
      </c>
      <c r="H149" s="26">
        <v>-7.6375000000000002</v>
      </c>
      <c r="I149" s="57">
        <v>2.6</v>
      </c>
      <c r="J149" s="29">
        <v>36</v>
      </c>
      <c r="K149" s="29">
        <f t="shared" si="11"/>
        <v>1.4850000000000019E-2</v>
      </c>
      <c r="L149" s="29">
        <f t="shared" si="8"/>
        <v>-292080.64640403294</v>
      </c>
      <c r="N149" s="12" t="s">
        <v>56</v>
      </c>
      <c r="O149" s="3" t="s">
        <v>71</v>
      </c>
      <c r="P149" s="3">
        <f t="shared" si="9"/>
        <v>1760</v>
      </c>
      <c r="Q149" s="3" t="s">
        <v>71</v>
      </c>
      <c r="R149" s="3" t="s">
        <v>111</v>
      </c>
      <c r="S149" s="3" t="s">
        <v>71</v>
      </c>
      <c r="T149" s="4">
        <f t="shared" si="10"/>
        <v>-292080.64640403294</v>
      </c>
    </row>
    <row r="150" spans="6:20" x14ac:dyDescent="0.3">
      <c r="F150" s="10"/>
      <c r="G150" s="26">
        <v>1759</v>
      </c>
      <c r="H150" s="26">
        <v>-7.2249999999999996</v>
      </c>
      <c r="I150" s="57">
        <v>2.6</v>
      </c>
      <c r="J150" s="29">
        <v>36</v>
      </c>
      <c r="K150" s="29">
        <f t="shared" si="11"/>
        <v>1.4850000000000004E-2</v>
      </c>
      <c r="L150" s="29">
        <f t="shared" si="8"/>
        <v>-292080.6464040326</v>
      </c>
      <c r="N150" s="12" t="s">
        <v>56</v>
      </c>
      <c r="O150" s="3" t="s">
        <v>71</v>
      </c>
      <c r="P150" s="3">
        <f t="shared" si="9"/>
        <v>1759</v>
      </c>
      <c r="Q150" s="3" t="s">
        <v>71</v>
      </c>
      <c r="R150" s="3" t="s">
        <v>111</v>
      </c>
      <c r="S150" s="3" t="s">
        <v>71</v>
      </c>
      <c r="T150" s="4">
        <f t="shared" si="10"/>
        <v>-292080.6464040326</v>
      </c>
    </row>
    <row r="151" spans="6:20" x14ac:dyDescent="0.3">
      <c r="F151" s="10"/>
      <c r="G151" s="26">
        <v>1758</v>
      </c>
      <c r="H151" s="26">
        <v>-6.8125</v>
      </c>
      <c r="I151" s="57">
        <v>2.6</v>
      </c>
      <c r="J151" s="29">
        <v>36</v>
      </c>
      <c r="K151" s="29">
        <f t="shared" si="11"/>
        <v>1.4849999999999988E-2</v>
      </c>
      <c r="L151" s="29">
        <f t="shared" si="8"/>
        <v>-292080.6464040323</v>
      </c>
      <c r="N151" s="12" t="s">
        <v>56</v>
      </c>
      <c r="O151" s="3" t="s">
        <v>71</v>
      </c>
      <c r="P151" s="3">
        <f t="shared" si="9"/>
        <v>1758</v>
      </c>
      <c r="Q151" s="3" t="s">
        <v>71</v>
      </c>
      <c r="R151" s="3" t="s">
        <v>111</v>
      </c>
      <c r="S151" s="3" t="s">
        <v>71</v>
      </c>
      <c r="T151" s="4">
        <f t="shared" si="10"/>
        <v>-292080.6464040323</v>
      </c>
    </row>
    <row r="152" spans="6:20" x14ac:dyDescent="0.3">
      <c r="F152" s="10"/>
      <c r="G152" s="26">
        <v>126</v>
      </c>
      <c r="H152" s="26">
        <v>-6.4</v>
      </c>
      <c r="I152" s="57">
        <v>2.6</v>
      </c>
      <c r="J152" s="29">
        <v>36</v>
      </c>
      <c r="K152" s="29">
        <f t="shared" si="11"/>
        <v>1.4625000000000001E-2</v>
      </c>
      <c r="L152" s="29">
        <f t="shared" si="8"/>
        <v>-287655.18206457753</v>
      </c>
      <c r="N152" s="12" t="s">
        <v>56</v>
      </c>
      <c r="O152" s="3" t="s">
        <v>71</v>
      </c>
      <c r="P152" s="3">
        <f t="shared" si="9"/>
        <v>126</v>
      </c>
      <c r="Q152" s="3" t="s">
        <v>71</v>
      </c>
      <c r="R152" s="3" t="s">
        <v>111</v>
      </c>
      <c r="S152" s="3" t="s">
        <v>71</v>
      </c>
      <c r="T152" s="4">
        <f t="shared" si="10"/>
        <v>-287655.18206457753</v>
      </c>
    </row>
    <row r="153" spans="6:20" x14ac:dyDescent="0.3">
      <c r="F153" s="10"/>
      <c r="G153" s="26">
        <v>1707</v>
      </c>
      <c r="H153" s="26">
        <v>-6</v>
      </c>
      <c r="I153" s="57">
        <v>2.6</v>
      </c>
      <c r="J153" s="29">
        <v>36</v>
      </c>
      <c r="K153" s="29">
        <f t="shared" si="11"/>
        <v>1.4400000000000013E-2</v>
      </c>
      <c r="L153" s="29">
        <f t="shared" si="8"/>
        <v>-283229.71772512275</v>
      </c>
      <c r="N153" s="12" t="s">
        <v>56</v>
      </c>
      <c r="O153" s="3" t="s">
        <v>71</v>
      </c>
      <c r="P153" s="3">
        <f t="shared" si="9"/>
        <v>1707</v>
      </c>
      <c r="Q153" s="3" t="s">
        <v>71</v>
      </c>
      <c r="R153" s="3" t="s">
        <v>111</v>
      </c>
      <c r="S153" s="3" t="s">
        <v>71</v>
      </c>
      <c r="T153" s="4">
        <f t="shared" si="10"/>
        <v>-283229.71772512275</v>
      </c>
    </row>
    <row r="154" spans="6:20" x14ac:dyDescent="0.3">
      <c r="F154" s="10"/>
      <c r="G154" s="26">
        <v>1706</v>
      </c>
      <c r="H154" s="26">
        <v>-5.6</v>
      </c>
      <c r="I154" s="57">
        <v>2.6</v>
      </c>
      <c r="J154" s="29">
        <v>36</v>
      </c>
      <c r="K154" s="29">
        <f t="shared" si="11"/>
        <v>1.4399999999999998E-2</v>
      </c>
      <c r="L154" s="29">
        <f t="shared" si="8"/>
        <v>-283229.71772512241</v>
      </c>
      <c r="N154" s="12" t="s">
        <v>56</v>
      </c>
      <c r="O154" s="3" t="s">
        <v>71</v>
      </c>
      <c r="P154" s="3">
        <f t="shared" si="9"/>
        <v>1706</v>
      </c>
      <c r="Q154" s="3" t="s">
        <v>71</v>
      </c>
      <c r="R154" s="3" t="s">
        <v>111</v>
      </c>
      <c r="S154" s="3" t="s">
        <v>71</v>
      </c>
      <c r="T154" s="4">
        <f t="shared" si="10"/>
        <v>-283229.71772512241</v>
      </c>
    </row>
    <row r="155" spans="6:20" x14ac:dyDescent="0.3">
      <c r="F155" s="10"/>
      <c r="G155" s="26">
        <v>1705</v>
      </c>
      <c r="H155" s="26">
        <v>-5.2</v>
      </c>
      <c r="I155" s="57">
        <v>2.6</v>
      </c>
      <c r="J155" s="29">
        <v>36</v>
      </c>
      <c r="K155" s="29">
        <f t="shared" si="11"/>
        <v>1.4399999999999998E-2</v>
      </c>
      <c r="L155" s="29">
        <f t="shared" si="8"/>
        <v>-283229.71772512241</v>
      </c>
      <c r="N155" s="12" t="s">
        <v>56</v>
      </c>
      <c r="O155" s="3" t="s">
        <v>71</v>
      </c>
      <c r="P155" s="3">
        <f t="shared" si="9"/>
        <v>1705</v>
      </c>
      <c r="Q155" s="3" t="s">
        <v>71</v>
      </c>
      <c r="R155" s="3" t="s">
        <v>111</v>
      </c>
      <c r="S155" s="3" t="s">
        <v>71</v>
      </c>
      <c r="T155" s="4">
        <f t="shared" si="10"/>
        <v>-283229.71772512241</v>
      </c>
    </row>
    <row r="156" spans="6:20" x14ac:dyDescent="0.3">
      <c r="F156" s="10"/>
      <c r="G156" s="26">
        <v>1704</v>
      </c>
      <c r="H156" s="26">
        <v>-4.8</v>
      </c>
      <c r="I156" s="57">
        <v>2.6</v>
      </c>
      <c r="J156" s="29">
        <v>36</v>
      </c>
      <c r="K156" s="29">
        <f t="shared" si="11"/>
        <v>1.4399999999999998E-2</v>
      </c>
      <c r="L156" s="29">
        <f t="shared" si="8"/>
        <v>-283229.71772512241</v>
      </c>
      <c r="N156" s="12" t="s">
        <v>56</v>
      </c>
      <c r="O156" s="3" t="s">
        <v>71</v>
      </c>
      <c r="P156" s="3">
        <f t="shared" si="9"/>
        <v>1704</v>
      </c>
      <c r="Q156" s="3" t="s">
        <v>71</v>
      </c>
      <c r="R156" s="3" t="s">
        <v>111</v>
      </c>
      <c r="S156" s="3" t="s">
        <v>71</v>
      </c>
      <c r="T156" s="4">
        <f t="shared" si="10"/>
        <v>-283229.71772512241</v>
      </c>
    </row>
    <row r="157" spans="6:20" x14ac:dyDescent="0.3">
      <c r="G157" s="26">
        <v>1703</v>
      </c>
      <c r="H157" s="26">
        <v>-4.4000000000000004</v>
      </c>
      <c r="I157" s="57">
        <v>2.6</v>
      </c>
      <c r="J157" s="29">
        <v>36</v>
      </c>
      <c r="K157" s="29">
        <f t="shared" si="11"/>
        <v>1.4399999999999998E-2</v>
      </c>
      <c r="L157" s="29">
        <f t="shared" si="8"/>
        <v>-283229.71772512241</v>
      </c>
      <c r="N157" s="12" t="s">
        <v>56</v>
      </c>
      <c r="O157" s="3" t="s">
        <v>71</v>
      </c>
      <c r="P157" s="3">
        <f t="shared" si="9"/>
        <v>1703</v>
      </c>
      <c r="Q157" s="3" t="s">
        <v>71</v>
      </c>
      <c r="R157" s="3" t="s">
        <v>111</v>
      </c>
      <c r="S157" s="3" t="s">
        <v>71</v>
      </c>
      <c r="T157" s="4">
        <f t="shared" si="10"/>
        <v>-283229.71772512241</v>
      </c>
    </row>
    <row r="158" spans="6:20" x14ac:dyDescent="0.3">
      <c r="F158" s="10"/>
      <c r="G158" s="26">
        <v>1702</v>
      </c>
      <c r="H158" s="26">
        <v>-4</v>
      </c>
      <c r="I158" s="57">
        <v>2.6</v>
      </c>
      <c r="J158" s="29">
        <v>36</v>
      </c>
      <c r="K158" s="29">
        <f t="shared" si="11"/>
        <v>1.4400000000000007E-2</v>
      </c>
      <c r="L158" s="29">
        <f t="shared" si="8"/>
        <v>-283229.71772512258</v>
      </c>
      <c r="N158" s="12" t="s">
        <v>56</v>
      </c>
      <c r="O158" s="3" t="s">
        <v>71</v>
      </c>
      <c r="P158" s="3">
        <f t="shared" si="9"/>
        <v>1702</v>
      </c>
      <c r="Q158" s="3" t="s">
        <v>71</v>
      </c>
      <c r="R158" s="3" t="s">
        <v>111</v>
      </c>
      <c r="S158" s="3" t="s">
        <v>71</v>
      </c>
      <c r="T158" s="4">
        <f t="shared" si="10"/>
        <v>-283229.71772512258</v>
      </c>
    </row>
    <row r="159" spans="6:20" x14ac:dyDescent="0.3">
      <c r="F159" s="10"/>
      <c r="G159" s="26">
        <v>1701</v>
      </c>
      <c r="H159" s="26">
        <v>-3.6</v>
      </c>
      <c r="I159" s="57">
        <v>2.6</v>
      </c>
      <c r="J159" s="29">
        <v>36</v>
      </c>
      <c r="K159" s="29">
        <f t="shared" si="11"/>
        <v>1.4399999999999998E-2</v>
      </c>
      <c r="L159" s="29">
        <f t="shared" si="8"/>
        <v>-283229.71772512241</v>
      </c>
      <c r="N159" s="12" t="s">
        <v>56</v>
      </c>
      <c r="O159" s="3" t="s">
        <v>71</v>
      </c>
      <c r="P159" s="3">
        <f t="shared" si="9"/>
        <v>1701</v>
      </c>
      <c r="Q159" s="3" t="s">
        <v>71</v>
      </c>
      <c r="R159" s="3" t="s">
        <v>111</v>
      </c>
      <c r="S159" s="3" t="s">
        <v>71</v>
      </c>
      <c r="T159" s="4">
        <f t="shared" si="10"/>
        <v>-283229.71772512241</v>
      </c>
    </row>
    <row r="160" spans="6:20" x14ac:dyDescent="0.3">
      <c r="F160" s="10"/>
      <c r="G160" s="26">
        <v>64</v>
      </c>
      <c r="H160" s="26">
        <v>-3.2</v>
      </c>
      <c r="I160" s="57">
        <v>2.6</v>
      </c>
      <c r="J160" s="29">
        <v>36</v>
      </c>
      <c r="K160" s="29">
        <f t="shared" si="11"/>
        <v>1.4400000000000007E-2</v>
      </c>
      <c r="L160" s="29">
        <f t="shared" si="8"/>
        <v>-283229.71772512258</v>
      </c>
      <c r="N160" s="12" t="s">
        <v>56</v>
      </c>
      <c r="O160" s="3" t="s">
        <v>71</v>
      </c>
      <c r="P160" s="3">
        <f t="shared" si="9"/>
        <v>64</v>
      </c>
      <c r="Q160" s="3" t="s">
        <v>71</v>
      </c>
      <c r="R160" s="3" t="s">
        <v>111</v>
      </c>
      <c r="S160" s="3" t="s">
        <v>71</v>
      </c>
      <c r="T160" s="4">
        <f t="shared" si="10"/>
        <v>-283229.71772512258</v>
      </c>
    </row>
    <row r="161" spans="6:20" x14ac:dyDescent="0.3">
      <c r="F161" s="10"/>
      <c r="G161" s="26">
        <v>1650</v>
      </c>
      <c r="H161" s="26">
        <v>-2.8</v>
      </c>
      <c r="I161" s="57">
        <v>2.6</v>
      </c>
      <c r="J161" s="29">
        <v>36</v>
      </c>
      <c r="K161" s="29">
        <f t="shared" si="11"/>
        <v>1.4400000000000007E-2</v>
      </c>
      <c r="L161" s="29">
        <f t="shared" si="8"/>
        <v>-283229.71772512258</v>
      </c>
      <c r="N161" s="12" t="s">
        <v>56</v>
      </c>
      <c r="O161" s="3" t="s">
        <v>71</v>
      </c>
      <c r="P161" s="3">
        <f t="shared" si="9"/>
        <v>1650</v>
      </c>
      <c r="Q161" s="3" t="s">
        <v>71</v>
      </c>
      <c r="R161" s="3" t="s">
        <v>111</v>
      </c>
      <c r="S161" s="3" t="s">
        <v>71</v>
      </c>
      <c r="T161" s="4">
        <f t="shared" si="10"/>
        <v>-283229.71772512258</v>
      </c>
    </row>
    <row r="162" spans="6:20" x14ac:dyDescent="0.3">
      <c r="F162" s="10"/>
      <c r="G162" s="26">
        <v>1649</v>
      </c>
      <c r="H162" s="26">
        <v>-2.4</v>
      </c>
      <c r="I162" s="57">
        <v>2.6</v>
      </c>
      <c r="J162" s="29">
        <v>36</v>
      </c>
      <c r="K162" s="29">
        <f t="shared" si="11"/>
        <v>1.4399999999999998E-2</v>
      </c>
      <c r="L162" s="29">
        <f t="shared" si="8"/>
        <v>-283229.71772512241</v>
      </c>
      <c r="N162" s="12" t="s">
        <v>56</v>
      </c>
      <c r="O162" s="3" t="s">
        <v>71</v>
      </c>
      <c r="P162" s="3">
        <f t="shared" si="9"/>
        <v>1649</v>
      </c>
      <c r="Q162" s="3" t="s">
        <v>71</v>
      </c>
      <c r="R162" s="3" t="s">
        <v>111</v>
      </c>
      <c r="S162" s="3" t="s">
        <v>71</v>
      </c>
      <c r="T162" s="4">
        <f t="shared" si="10"/>
        <v>-283229.71772512241</v>
      </c>
    </row>
    <row r="163" spans="6:20" x14ac:dyDescent="0.3">
      <c r="F163" s="10"/>
      <c r="G163" s="26">
        <v>1648</v>
      </c>
      <c r="H163" s="26">
        <v>-2</v>
      </c>
      <c r="I163" s="57">
        <v>2.6</v>
      </c>
      <c r="J163" s="29">
        <v>36</v>
      </c>
      <c r="K163" s="29">
        <f t="shared" si="11"/>
        <v>1.4399999999999998E-2</v>
      </c>
      <c r="L163" s="29">
        <f t="shared" si="8"/>
        <v>-283229.71772512241</v>
      </c>
      <c r="N163" s="12" t="s">
        <v>56</v>
      </c>
      <c r="O163" s="3" t="s">
        <v>71</v>
      </c>
      <c r="P163" s="3">
        <f t="shared" si="9"/>
        <v>1648</v>
      </c>
      <c r="Q163" s="3" t="s">
        <v>71</v>
      </c>
      <c r="R163" s="3" t="s">
        <v>111</v>
      </c>
      <c r="S163" s="3" t="s">
        <v>71</v>
      </c>
      <c r="T163" s="4">
        <f t="shared" si="10"/>
        <v>-283229.71772512241</v>
      </c>
    </row>
    <row r="164" spans="6:20" x14ac:dyDescent="0.3">
      <c r="F164" s="10"/>
      <c r="G164" s="26">
        <v>1647</v>
      </c>
      <c r="H164" s="26">
        <v>-1.6</v>
      </c>
      <c r="I164" s="57">
        <v>2.6</v>
      </c>
      <c r="J164" s="29">
        <v>36</v>
      </c>
      <c r="K164" s="29">
        <f t="shared" si="11"/>
        <v>1.4400000000000001E-2</v>
      </c>
      <c r="L164" s="29">
        <f t="shared" si="8"/>
        <v>-283229.71772512246</v>
      </c>
      <c r="N164" s="12" t="s">
        <v>56</v>
      </c>
      <c r="O164" s="3" t="s">
        <v>71</v>
      </c>
      <c r="P164" s="3">
        <f t="shared" si="9"/>
        <v>1647</v>
      </c>
      <c r="Q164" s="3" t="s">
        <v>71</v>
      </c>
      <c r="R164" s="3" t="s">
        <v>111</v>
      </c>
      <c r="S164" s="3" t="s">
        <v>71</v>
      </c>
      <c r="T164" s="4">
        <f t="shared" si="10"/>
        <v>-283229.71772512246</v>
      </c>
    </row>
    <row r="165" spans="6:20" x14ac:dyDescent="0.3">
      <c r="F165" s="10"/>
      <c r="G165" s="26">
        <v>1646</v>
      </c>
      <c r="H165" s="26">
        <v>-1.2</v>
      </c>
      <c r="I165" s="57">
        <v>2.6</v>
      </c>
      <c r="J165" s="29">
        <v>36</v>
      </c>
      <c r="K165" s="29">
        <f t="shared" si="11"/>
        <v>1.4400000000000001E-2</v>
      </c>
      <c r="L165" s="29">
        <f t="shared" si="8"/>
        <v>-283229.71772512246</v>
      </c>
      <c r="N165" s="12" t="s">
        <v>56</v>
      </c>
      <c r="O165" s="3" t="s">
        <v>71</v>
      </c>
      <c r="P165" s="3">
        <f t="shared" si="9"/>
        <v>1646</v>
      </c>
      <c r="Q165" s="3" t="s">
        <v>71</v>
      </c>
      <c r="R165" s="3" t="s">
        <v>111</v>
      </c>
      <c r="S165" s="3" t="s">
        <v>71</v>
      </c>
      <c r="T165" s="4">
        <f t="shared" si="10"/>
        <v>-283229.71772512246</v>
      </c>
    </row>
    <row r="166" spans="6:20" x14ac:dyDescent="0.3">
      <c r="F166" s="10"/>
      <c r="G166" s="26">
        <v>1645</v>
      </c>
      <c r="H166" s="26">
        <v>-0.8</v>
      </c>
      <c r="I166" s="57">
        <v>2.6</v>
      </c>
      <c r="J166" s="29">
        <v>36</v>
      </c>
      <c r="K166" s="29">
        <f t="shared" si="11"/>
        <v>1.44E-2</v>
      </c>
      <c r="L166" s="29">
        <f t="shared" si="8"/>
        <v>-283229.71772512246</v>
      </c>
      <c r="N166" s="12" t="s">
        <v>56</v>
      </c>
      <c r="O166" s="3" t="s">
        <v>71</v>
      </c>
      <c r="P166" s="3">
        <f t="shared" si="9"/>
        <v>1645</v>
      </c>
      <c r="Q166" s="3" t="s">
        <v>71</v>
      </c>
      <c r="R166" s="3" t="s">
        <v>111</v>
      </c>
      <c r="S166" s="3" t="s">
        <v>71</v>
      </c>
      <c r="T166" s="4">
        <f t="shared" si="10"/>
        <v>-283229.71772512246</v>
      </c>
    </row>
    <row r="167" spans="6:20" x14ac:dyDescent="0.3">
      <c r="F167" s="10"/>
      <c r="G167" s="26">
        <v>1644</v>
      </c>
      <c r="H167" s="26">
        <v>-0.4</v>
      </c>
      <c r="I167" s="57">
        <v>2.6</v>
      </c>
      <c r="J167" s="29">
        <v>36</v>
      </c>
      <c r="K167" s="29">
        <f t="shared" si="11"/>
        <v>1.4400000000000001E-2</v>
      </c>
      <c r="L167" s="29">
        <f t="shared" si="8"/>
        <v>-283229.71772512246</v>
      </c>
      <c r="N167" s="12" t="s">
        <v>56</v>
      </c>
      <c r="O167" s="3" t="s">
        <v>71</v>
      </c>
      <c r="P167" s="3">
        <f t="shared" si="9"/>
        <v>1644</v>
      </c>
      <c r="Q167" s="3" t="s">
        <v>71</v>
      </c>
      <c r="R167" s="3" t="s">
        <v>111</v>
      </c>
      <c r="S167" s="3" t="s">
        <v>71</v>
      </c>
      <c r="T167" s="4">
        <f t="shared" si="10"/>
        <v>-283229.71772512246</v>
      </c>
    </row>
    <row r="168" spans="6:20" x14ac:dyDescent="0.3">
      <c r="F168" s="10"/>
      <c r="G168" s="26">
        <v>2</v>
      </c>
      <c r="H168" s="26">
        <v>0</v>
      </c>
      <c r="I168" s="57">
        <v>2.6</v>
      </c>
      <c r="J168" s="29">
        <v>42</v>
      </c>
      <c r="K168" s="29">
        <f t="shared" si="11"/>
        <v>1.6800000000000002E-2</v>
      </c>
      <c r="L168" s="29">
        <f t="shared" si="8"/>
        <v>-330434.67067930958</v>
      </c>
      <c r="N168" s="12" t="s">
        <v>56</v>
      </c>
      <c r="O168" s="3" t="s">
        <v>71</v>
      </c>
      <c r="P168" s="3">
        <f t="shared" si="9"/>
        <v>2</v>
      </c>
      <c r="Q168" s="3" t="s">
        <v>71</v>
      </c>
      <c r="R168" s="3" t="s">
        <v>111</v>
      </c>
      <c r="S168" s="3" t="s">
        <v>71</v>
      </c>
      <c r="T168" s="4">
        <f t="shared" si="10"/>
        <v>-330434.67067930958</v>
      </c>
    </row>
    <row r="169" spans="6:20" x14ac:dyDescent="0.3">
      <c r="F169" s="10"/>
      <c r="G169" s="26">
        <v>7270</v>
      </c>
      <c r="H169" s="26">
        <v>0.4</v>
      </c>
      <c r="I169" s="57">
        <v>2.6</v>
      </c>
      <c r="J169" s="29">
        <v>36</v>
      </c>
      <c r="K169" s="29">
        <f t="shared" si="11"/>
        <v>1.4400000000000001E-2</v>
      </c>
      <c r="L169" s="29">
        <f t="shared" si="8"/>
        <v>-283229.71772512246</v>
      </c>
      <c r="N169" s="12" t="s">
        <v>56</v>
      </c>
      <c r="O169" s="3" t="s">
        <v>71</v>
      </c>
      <c r="P169" s="3">
        <f t="shared" si="9"/>
        <v>7270</v>
      </c>
      <c r="Q169" s="3" t="s">
        <v>71</v>
      </c>
      <c r="R169" s="3" t="s">
        <v>111</v>
      </c>
      <c r="S169" s="3" t="s">
        <v>71</v>
      </c>
      <c r="T169" s="4">
        <f t="shared" si="10"/>
        <v>-283229.71772512246</v>
      </c>
    </row>
    <row r="170" spans="6:20" x14ac:dyDescent="0.3">
      <c r="F170" s="10"/>
      <c r="G170" s="26">
        <v>7271</v>
      </c>
      <c r="H170" s="26">
        <v>0.8</v>
      </c>
      <c r="I170" s="57">
        <v>2.6</v>
      </c>
      <c r="J170" s="29">
        <v>36</v>
      </c>
      <c r="K170" s="29">
        <f t="shared" si="11"/>
        <v>1.44E-2</v>
      </c>
      <c r="L170" s="29">
        <f t="shared" si="8"/>
        <v>-283229.71772512246</v>
      </c>
      <c r="N170" s="12" t="s">
        <v>56</v>
      </c>
      <c r="O170" s="3" t="s">
        <v>71</v>
      </c>
      <c r="P170" s="3">
        <f t="shared" si="9"/>
        <v>7271</v>
      </c>
      <c r="Q170" s="3" t="s">
        <v>71</v>
      </c>
      <c r="R170" s="3" t="s">
        <v>111</v>
      </c>
      <c r="S170" s="3" t="s">
        <v>71</v>
      </c>
      <c r="T170" s="4">
        <f t="shared" si="10"/>
        <v>-283229.71772512246</v>
      </c>
    </row>
    <row r="171" spans="6:20" x14ac:dyDescent="0.3">
      <c r="F171" s="10"/>
      <c r="G171" s="26">
        <v>7272</v>
      </c>
      <c r="H171" s="26">
        <v>1.2</v>
      </c>
      <c r="I171" s="57">
        <v>2.6</v>
      </c>
      <c r="J171" s="29">
        <v>36</v>
      </c>
      <c r="K171" s="29">
        <f t="shared" si="11"/>
        <v>1.4400000000000001E-2</v>
      </c>
      <c r="L171" s="29">
        <f t="shared" si="8"/>
        <v>-283229.71772512246</v>
      </c>
      <c r="N171" s="12" t="s">
        <v>56</v>
      </c>
      <c r="O171" s="3" t="s">
        <v>71</v>
      </c>
      <c r="P171" s="3">
        <f t="shared" si="9"/>
        <v>7272</v>
      </c>
      <c r="Q171" s="3" t="s">
        <v>71</v>
      </c>
      <c r="R171" s="3" t="s">
        <v>111</v>
      </c>
      <c r="S171" s="3" t="s">
        <v>71</v>
      </c>
      <c r="T171" s="4">
        <f t="shared" si="10"/>
        <v>-283229.71772512246</v>
      </c>
    </row>
    <row r="172" spans="6:20" x14ac:dyDescent="0.3">
      <c r="F172" s="10"/>
      <c r="G172" s="26">
        <v>7273</v>
      </c>
      <c r="H172" s="26">
        <v>1.6</v>
      </c>
      <c r="I172" s="57">
        <v>2.6</v>
      </c>
      <c r="J172" s="29">
        <v>36</v>
      </c>
      <c r="K172" s="29">
        <f t="shared" si="11"/>
        <v>1.4400000000000001E-2</v>
      </c>
      <c r="L172" s="29">
        <f t="shared" si="8"/>
        <v>-283229.71772512246</v>
      </c>
      <c r="N172" s="12" t="s">
        <v>56</v>
      </c>
      <c r="O172" s="3" t="s">
        <v>71</v>
      </c>
      <c r="P172" s="3">
        <f t="shared" si="9"/>
        <v>7273</v>
      </c>
      <c r="Q172" s="3" t="s">
        <v>71</v>
      </c>
      <c r="R172" s="3" t="s">
        <v>111</v>
      </c>
      <c r="S172" s="3" t="s">
        <v>71</v>
      </c>
      <c r="T172" s="4">
        <f t="shared" si="10"/>
        <v>-283229.71772512246</v>
      </c>
    </row>
    <row r="173" spans="6:20" x14ac:dyDescent="0.3">
      <c r="F173" s="10"/>
      <c r="G173" s="26">
        <v>7274</v>
      </c>
      <c r="H173" s="26">
        <v>2</v>
      </c>
      <c r="I173" s="57">
        <v>2.6</v>
      </c>
      <c r="J173" s="29">
        <v>36</v>
      </c>
      <c r="K173" s="29">
        <f t="shared" si="11"/>
        <v>1.4399999999999998E-2</v>
      </c>
      <c r="L173" s="29">
        <f t="shared" si="8"/>
        <v>-283229.71772512241</v>
      </c>
      <c r="N173" s="12" t="s">
        <v>56</v>
      </c>
      <c r="O173" s="3" t="s">
        <v>71</v>
      </c>
      <c r="P173" s="3">
        <f t="shared" si="9"/>
        <v>7274</v>
      </c>
      <c r="Q173" s="3" t="s">
        <v>71</v>
      </c>
      <c r="R173" s="3" t="s">
        <v>111</v>
      </c>
      <c r="S173" s="3" t="s">
        <v>71</v>
      </c>
      <c r="T173" s="4">
        <f t="shared" si="10"/>
        <v>-283229.71772512241</v>
      </c>
    </row>
    <row r="174" spans="6:20" x14ac:dyDescent="0.3">
      <c r="F174" s="10"/>
      <c r="G174" s="26">
        <v>7275</v>
      </c>
      <c r="H174" s="26">
        <v>2.4</v>
      </c>
      <c r="I174" s="57">
        <v>2.6</v>
      </c>
      <c r="J174" s="29">
        <v>36</v>
      </c>
      <c r="K174" s="29">
        <f t="shared" si="11"/>
        <v>1.4399999999999998E-2</v>
      </c>
      <c r="L174" s="29">
        <f t="shared" si="8"/>
        <v>-283229.71772512241</v>
      </c>
      <c r="N174" s="12" t="s">
        <v>56</v>
      </c>
      <c r="O174" s="3" t="s">
        <v>71</v>
      </c>
      <c r="P174" s="3">
        <f t="shared" si="9"/>
        <v>7275</v>
      </c>
      <c r="Q174" s="3" t="s">
        <v>71</v>
      </c>
      <c r="R174" s="3" t="s">
        <v>111</v>
      </c>
      <c r="S174" s="3" t="s">
        <v>71</v>
      </c>
      <c r="T174" s="4">
        <f t="shared" si="10"/>
        <v>-283229.71772512241</v>
      </c>
    </row>
    <row r="175" spans="6:20" x14ac:dyDescent="0.3">
      <c r="F175" s="10"/>
      <c r="G175" s="26">
        <v>7276</v>
      </c>
      <c r="H175" s="26">
        <v>2.8</v>
      </c>
      <c r="I175" s="57">
        <v>2.6</v>
      </c>
      <c r="J175" s="29">
        <v>36</v>
      </c>
      <c r="K175" s="29">
        <f t="shared" si="11"/>
        <v>1.4400000000000007E-2</v>
      </c>
      <c r="L175" s="29">
        <f t="shared" si="8"/>
        <v>-283229.71772512258</v>
      </c>
      <c r="N175" s="12" t="s">
        <v>56</v>
      </c>
      <c r="O175" s="3" t="s">
        <v>71</v>
      </c>
      <c r="P175" s="3">
        <f t="shared" si="9"/>
        <v>7276</v>
      </c>
      <c r="Q175" s="3" t="s">
        <v>71</v>
      </c>
      <c r="R175" s="3" t="s">
        <v>111</v>
      </c>
      <c r="S175" s="3" t="s">
        <v>71</v>
      </c>
      <c r="T175" s="4">
        <f t="shared" si="10"/>
        <v>-283229.71772512258</v>
      </c>
    </row>
    <row r="176" spans="6:20" x14ac:dyDescent="0.3">
      <c r="F176" s="10"/>
      <c r="G176" s="26">
        <v>4491</v>
      </c>
      <c r="H176" s="26">
        <v>3.2</v>
      </c>
      <c r="I176" s="57">
        <v>2.6</v>
      </c>
      <c r="J176" s="29">
        <v>36</v>
      </c>
      <c r="K176" s="29">
        <f t="shared" si="11"/>
        <v>1.4400000000000007E-2</v>
      </c>
      <c r="L176" s="29">
        <f t="shared" si="8"/>
        <v>-283229.71772512258</v>
      </c>
      <c r="N176" s="12" t="s">
        <v>56</v>
      </c>
      <c r="O176" s="3" t="s">
        <v>71</v>
      </c>
      <c r="P176" s="3">
        <f t="shared" si="9"/>
        <v>4491</v>
      </c>
      <c r="Q176" s="3" t="s">
        <v>71</v>
      </c>
      <c r="R176" s="3" t="s">
        <v>111</v>
      </c>
      <c r="S176" s="3" t="s">
        <v>71</v>
      </c>
      <c r="T176" s="4">
        <f t="shared" si="10"/>
        <v>-283229.71772512258</v>
      </c>
    </row>
    <row r="177" spans="6:20" x14ac:dyDescent="0.3">
      <c r="F177" s="10"/>
      <c r="G177" s="26">
        <v>6005</v>
      </c>
      <c r="H177" s="26">
        <v>3.6</v>
      </c>
      <c r="I177" s="57">
        <v>2.6</v>
      </c>
      <c r="J177" s="29">
        <v>36</v>
      </c>
      <c r="K177" s="29">
        <f t="shared" si="11"/>
        <v>1.4399999999999998E-2</v>
      </c>
      <c r="L177" s="29">
        <f t="shared" si="8"/>
        <v>-283229.71772512241</v>
      </c>
      <c r="N177" s="12" t="s">
        <v>56</v>
      </c>
      <c r="O177" s="3" t="s">
        <v>71</v>
      </c>
      <c r="P177" s="3">
        <f t="shared" si="9"/>
        <v>6005</v>
      </c>
      <c r="Q177" s="3" t="s">
        <v>71</v>
      </c>
      <c r="R177" s="3" t="s">
        <v>111</v>
      </c>
      <c r="S177" s="3" t="s">
        <v>71</v>
      </c>
      <c r="T177" s="4">
        <f t="shared" si="10"/>
        <v>-283229.71772512241</v>
      </c>
    </row>
    <row r="178" spans="6:20" x14ac:dyDescent="0.3">
      <c r="F178" s="10"/>
      <c r="G178" s="26">
        <v>6006</v>
      </c>
      <c r="H178" s="26">
        <v>4</v>
      </c>
      <c r="I178" s="57">
        <v>2.6</v>
      </c>
      <c r="J178" s="29">
        <v>36</v>
      </c>
      <c r="K178" s="29">
        <f t="shared" si="11"/>
        <v>1.4400000000000007E-2</v>
      </c>
      <c r="L178" s="29">
        <f t="shared" si="8"/>
        <v>-283229.71772512258</v>
      </c>
      <c r="N178" s="12" t="s">
        <v>56</v>
      </c>
      <c r="O178" s="3" t="s">
        <v>71</v>
      </c>
      <c r="P178" s="3">
        <f t="shared" si="9"/>
        <v>6006</v>
      </c>
      <c r="Q178" s="3" t="s">
        <v>71</v>
      </c>
      <c r="R178" s="3" t="s">
        <v>111</v>
      </c>
      <c r="S178" s="3" t="s">
        <v>71</v>
      </c>
      <c r="T178" s="4">
        <f t="shared" si="10"/>
        <v>-283229.71772512258</v>
      </c>
    </row>
    <row r="179" spans="6:20" x14ac:dyDescent="0.3">
      <c r="F179" s="10"/>
      <c r="G179" s="26">
        <v>6007</v>
      </c>
      <c r="H179" s="26">
        <v>4.4000000000000004</v>
      </c>
      <c r="I179" s="57">
        <v>2.6</v>
      </c>
      <c r="J179" s="29">
        <v>36</v>
      </c>
      <c r="K179" s="29">
        <f t="shared" si="11"/>
        <v>1.4399999999999998E-2</v>
      </c>
      <c r="L179" s="29">
        <f t="shared" si="8"/>
        <v>-283229.71772512241</v>
      </c>
      <c r="N179" s="12" t="s">
        <v>56</v>
      </c>
      <c r="O179" s="3" t="s">
        <v>71</v>
      </c>
      <c r="P179" s="3">
        <f t="shared" si="9"/>
        <v>6007</v>
      </c>
      <c r="Q179" s="3" t="s">
        <v>71</v>
      </c>
      <c r="R179" s="3" t="s">
        <v>111</v>
      </c>
      <c r="S179" s="3" t="s">
        <v>71</v>
      </c>
      <c r="T179" s="4">
        <f t="shared" si="10"/>
        <v>-283229.71772512241</v>
      </c>
    </row>
    <row r="180" spans="6:20" x14ac:dyDescent="0.3">
      <c r="F180" s="10"/>
      <c r="G180" s="26">
        <v>6008</v>
      </c>
      <c r="H180" s="26">
        <v>4.8</v>
      </c>
      <c r="I180" s="57">
        <v>2.6</v>
      </c>
      <c r="J180" s="29">
        <v>36</v>
      </c>
      <c r="K180" s="29">
        <f t="shared" si="11"/>
        <v>1.4399999999999998E-2</v>
      </c>
      <c r="L180" s="29">
        <f t="shared" si="8"/>
        <v>-283229.71772512241</v>
      </c>
      <c r="N180" s="12" t="s">
        <v>56</v>
      </c>
      <c r="O180" s="3" t="s">
        <v>71</v>
      </c>
      <c r="P180" s="3">
        <f t="shared" si="9"/>
        <v>6008</v>
      </c>
      <c r="Q180" s="3" t="s">
        <v>71</v>
      </c>
      <c r="R180" s="3" t="s">
        <v>111</v>
      </c>
      <c r="S180" s="3" t="s">
        <v>71</v>
      </c>
      <c r="T180" s="4">
        <f t="shared" si="10"/>
        <v>-283229.71772512241</v>
      </c>
    </row>
    <row r="181" spans="6:20" x14ac:dyDescent="0.3">
      <c r="F181" s="10"/>
      <c r="G181" s="26">
        <v>6009</v>
      </c>
      <c r="H181" s="26">
        <v>5.2</v>
      </c>
      <c r="I181" s="57">
        <v>2.6</v>
      </c>
      <c r="J181" s="29">
        <v>36</v>
      </c>
      <c r="K181" s="29">
        <f t="shared" si="11"/>
        <v>1.4399999999999998E-2</v>
      </c>
      <c r="L181" s="29">
        <f t="shared" si="8"/>
        <v>-283229.71772512241</v>
      </c>
      <c r="N181" s="12" t="s">
        <v>56</v>
      </c>
      <c r="O181" s="3" t="s">
        <v>71</v>
      </c>
      <c r="P181" s="3">
        <f t="shared" si="9"/>
        <v>6009</v>
      </c>
      <c r="Q181" s="3" t="s">
        <v>71</v>
      </c>
      <c r="R181" s="3" t="s">
        <v>111</v>
      </c>
      <c r="S181" s="3" t="s">
        <v>71</v>
      </c>
      <c r="T181" s="4">
        <f t="shared" si="10"/>
        <v>-283229.71772512241</v>
      </c>
    </row>
    <row r="182" spans="6:20" x14ac:dyDescent="0.3">
      <c r="F182" s="10"/>
      <c r="G182" s="26">
        <v>6010</v>
      </c>
      <c r="H182" s="26">
        <v>5.6</v>
      </c>
      <c r="I182" s="57">
        <v>2.6</v>
      </c>
      <c r="J182" s="29">
        <v>36</v>
      </c>
      <c r="K182" s="29">
        <f t="shared" si="11"/>
        <v>1.4399999999999998E-2</v>
      </c>
      <c r="L182" s="29">
        <f t="shared" si="8"/>
        <v>-283229.71772512241</v>
      </c>
      <c r="N182" s="12" t="s">
        <v>56</v>
      </c>
      <c r="O182" s="3" t="s">
        <v>71</v>
      </c>
      <c r="P182" s="3">
        <f t="shared" si="9"/>
        <v>6010</v>
      </c>
      <c r="Q182" s="3" t="s">
        <v>71</v>
      </c>
      <c r="R182" s="3" t="s">
        <v>111</v>
      </c>
      <c r="S182" s="3" t="s">
        <v>71</v>
      </c>
      <c r="T182" s="4">
        <f t="shared" si="10"/>
        <v>-283229.71772512241</v>
      </c>
    </row>
    <row r="183" spans="6:20" x14ac:dyDescent="0.3">
      <c r="F183" s="10"/>
      <c r="G183" s="26">
        <v>6011</v>
      </c>
      <c r="H183" s="26">
        <v>6</v>
      </c>
      <c r="I183" s="57">
        <v>2.6</v>
      </c>
      <c r="J183" s="29">
        <v>36</v>
      </c>
      <c r="K183" s="29">
        <f t="shared" si="11"/>
        <v>1.4400000000000013E-2</v>
      </c>
      <c r="L183" s="29">
        <f t="shared" si="8"/>
        <v>-283229.71772512275</v>
      </c>
      <c r="N183" s="12" t="s">
        <v>56</v>
      </c>
      <c r="O183" s="3" t="s">
        <v>71</v>
      </c>
      <c r="P183" s="3">
        <f t="shared" si="9"/>
        <v>6011</v>
      </c>
      <c r="Q183" s="3" t="s">
        <v>71</v>
      </c>
      <c r="R183" s="3" t="s">
        <v>111</v>
      </c>
      <c r="S183" s="3" t="s">
        <v>71</v>
      </c>
      <c r="T183" s="4">
        <f t="shared" si="10"/>
        <v>-283229.71772512275</v>
      </c>
    </row>
    <row r="184" spans="6:20" x14ac:dyDescent="0.3">
      <c r="F184" s="10"/>
      <c r="G184" s="26">
        <v>4553</v>
      </c>
      <c r="H184" s="26">
        <v>6.4</v>
      </c>
      <c r="I184" s="57">
        <v>2.6</v>
      </c>
      <c r="J184" s="29">
        <v>36</v>
      </c>
      <c r="K184" s="29">
        <f t="shared" si="11"/>
        <v>1.4625000000000001E-2</v>
      </c>
      <c r="L184" s="29">
        <f t="shared" si="8"/>
        <v>-287655.18206457753</v>
      </c>
      <c r="N184" s="12" t="s">
        <v>56</v>
      </c>
      <c r="O184" s="3" t="s">
        <v>71</v>
      </c>
      <c r="P184" s="3">
        <f t="shared" si="9"/>
        <v>4553</v>
      </c>
      <c r="Q184" s="3" t="s">
        <v>71</v>
      </c>
      <c r="R184" s="3" t="s">
        <v>111</v>
      </c>
      <c r="S184" s="3" t="s">
        <v>71</v>
      </c>
      <c r="T184" s="4">
        <f t="shared" si="10"/>
        <v>-287655.18206457753</v>
      </c>
    </row>
    <row r="185" spans="6:20" x14ac:dyDescent="0.3">
      <c r="F185" s="10"/>
      <c r="G185" s="26">
        <v>6062</v>
      </c>
      <c r="H185" s="26">
        <v>6.8125</v>
      </c>
      <c r="I185" s="57">
        <v>2.6</v>
      </c>
      <c r="J185" s="29">
        <v>36</v>
      </c>
      <c r="K185" s="29">
        <f t="shared" si="11"/>
        <v>1.4849999999999988E-2</v>
      </c>
      <c r="L185" s="29">
        <f t="shared" si="8"/>
        <v>-292080.6464040323</v>
      </c>
      <c r="N185" s="12" t="s">
        <v>56</v>
      </c>
      <c r="O185" s="3" t="s">
        <v>71</v>
      </c>
      <c r="P185" s="3">
        <f t="shared" si="9"/>
        <v>6062</v>
      </c>
      <c r="Q185" s="3" t="s">
        <v>71</v>
      </c>
      <c r="R185" s="3" t="s">
        <v>111</v>
      </c>
      <c r="S185" s="3" t="s">
        <v>71</v>
      </c>
      <c r="T185" s="4">
        <f t="shared" si="10"/>
        <v>-292080.6464040323</v>
      </c>
    </row>
    <row r="186" spans="6:20" x14ac:dyDescent="0.3">
      <c r="F186" s="10"/>
      <c r="G186" s="26">
        <v>6063</v>
      </c>
      <c r="H186" s="26">
        <v>7.2249999999999996</v>
      </c>
      <c r="I186" s="57">
        <v>2.6</v>
      </c>
      <c r="J186" s="29">
        <v>36</v>
      </c>
      <c r="K186" s="29">
        <f t="shared" si="11"/>
        <v>1.4850000000000004E-2</v>
      </c>
      <c r="L186" s="29">
        <f t="shared" si="8"/>
        <v>-292080.6464040326</v>
      </c>
      <c r="N186" s="12" t="s">
        <v>56</v>
      </c>
      <c r="O186" s="3" t="s">
        <v>71</v>
      </c>
      <c r="P186" s="3">
        <f t="shared" si="9"/>
        <v>6063</v>
      </c>
      <c r="Q186" s="3" t="s">
        <v>71</v>
      </c>
      <c r="R186" s="3" t="s">
        <v>111</v>
      </c>
      <c r="S186" s="3" t="s">
        <v>71</v>
      </c>
      <c r="T186" s="4">
        <f t="shared" si="10"/>
        <v>-292080.6464040326</v>
      </c>
    </row>
    <row r="187" spans="6:20" x14ac:dyDescent="0.3">
      <c r="F187" s="10"/>
      <c r="G187" s="26">
        <v>6064</v>
      </c>
      <c r="H187" s="26">
        <v>7.6375000000000002</v>
      </c>
      <c r="I187" s="57">
        <v>2.6</v>
      </c>
      <c r="J187" s="29">
        <v>36</v>
      </c>
      <c r="K187" s="29">
        <f t="shared" si="11"/>
        <v>1.4850000000000019E-2</v>
      </c>
      <c r="L187" s="29">
        <f t="shared" si="8"/>
        <v>-292080.64640403294</v>
      </c>
      <c r="N187" s="12" t="s">
        <v>56</v>
      </c>
      <c r="O187" s="3" t="s">
        <v>71</v>
      </c>
      <c r="P187" s="3">
        <f t="shared" si="9"/>
        <v>6064</v>
      </c>
      <c r="Q187" s="3" t="s">
        <v>71</v>
      </c>
      <c r="R187" s="3" t="s">
        <v>111</v>
      </c>
      <c r="S187" s="3" t="s">
        <v>71</v>
      </c>
      <c r="T187" s="4">
        <f t="shared" si="10"/>
        <v>-292080.64640403294</v>
      </c>
    </row>
    <row r="188" spans="6:20" x14ac:dyDescent="0.3">
      <c r="F188" s="10"/>
      <c r="G188" s="26">
        <v>6065</v>
      </c>
      <c r="H188" s="26">
        <v>8.0500000000000007</v>
      </c>
      <c r="I188" s="57">
        <v>2.6</v>
      </c>
      <c r="J188" s="29">
        <v>36</v>
      </c>
      <c r="K188" s="29">
        <f t="shared" si="11"/>
        <v>1.4850000000000004E-2</v>
      </c>
      <c r="L188" s="29">
        <f t="shared" si="8"/>
        <v>-292080.6464040326</v>
      </c>
      <c r="N188" s="12" t="s">
        <v>56</v>
      </c>
      <c r="O188" s="3" t="s">
        <v>71</v>
      </c>
      <c r="P188" s="3">
        <f t="shared" si="9"/>
        <v>6065</v>
      </c>
      <c r="Q188" s="3" t="s">
        <v>71</v>
      </c>
      <c r="R188" s="3" t="s">
        <v>111</v>
      </c>
      <c r="S188" s="3" t="s">
        <v>71</v>
      </c>
      <c r="T188" s="4">
        <f t="shared" si="10"/>
        <v>-292080.6464040326</v>
      </c>
    </row>
    <row r="189" spans="6:20" x14ac:dyDescent="0.3">
      <c r="F189" s="10"/>
      <c r="G189" s="26">
        <v>6066</v>
      </c>
      <c r="H189" s="26">
        <v>8.4625000000000004</v>
      </c>
      <c r="I189" s="57">
        <v>2.6</v>
      </c>
      <c r="J189" s="29">
        <v>36</v>
      </c>
      <c r="K189" s="29">
        <f t="shared" si="11"/>
        <v>1.4849999999999988E-2</v>
      </c>
      <c r="L189" s="29">
        <f t="shared" si="8"/>
        <v>-292080.6464040323</v>
      </c>
      <c r="N189" s="12" t="s">
        <v>56</v>
      </c>
      <c r="O189" s="3" t="s">
        <v>71</v>
      </c>
      <c r="P189" s="3">
        <f t="shared" si="9"/>
        <v>6066</v>
      </c>
      <c r="Q189" s="3" t="s">
        <v>71</v>
      </c>
      <c r="R189" s="3" t="s">
        <v>111</v>
      </c>
      <c r="S189" s="3" t="s">
        <v>71</v>
      </c>
      <c r="T189" s="4">
        <f t="shared" si="10"/>
        <v>-292080.6464040323</v>
      </c>
    </row>
    <row r="190" spans="6:20" x14ac:dyDescent="0.3">
      <c r="F190" s="10"/>
      <c r="G190" s="26">
        <v>6067</v>
      </c>
      <c r="H190" s="26">
        <v>8.875</v>
      </c>
      <c r="I190" s="57">
        <v>2.6</v>
      </c>
      <c r="J190" s="29">
        <v>36</v>
      </c>
      <c r="K190" s="29">
        <f t="shared" si="11"/>
        <v>1.4849999999999988E-2</v>
      </c>
      <c r="L190" s="29">
        <f t="shared" si="8"/>
        <v>-292080.6464040323</v>
      </c>
      <c r="N190" s="12" t="s">
        <v>56</v>
      </c>
      <c r="O190" s="3" t="s">
        <v>71</v>
      </c>
      <c r="P190" s="3">
        <f t="shared" si="9"/>
        <v>6067</v>
      </c>
      <c r="Q190" s="3" t="s">
        <v>71</v>
      </c>
      <c r="R190" s="3" t="s">
        <v>111</v>
      </c>
      <c r="S190" s="3" t="s">
        <v>71</v>
      </c>
      <c r="T190" s="4">
        <f t="shared" si="10"/>
        <v>-292080.6464040323</v>
      </c>
    </row>
    <row r="191" spans="6:20" x14ac:dyDescent="0.3">
      <c r="F191" s="10"/>
      <c r="G191" s="26">
        <v>6068</v>
      </c>
      <c r="H191" s="26">
        <v>9.2874999999999996</v>
      </c>
      <c r="I191" s="57">
        <v>2.6</v>
      </c>
      <c r="J191" s="29">
        <v>36</v>
      </c>
      <c r="K191" s="29">
        <f t="shared" si="11"/>
        <v>1.4849999999999988E-2</v>
      </c>
      <c r="L191" s="29">
        <f t="shared" si="8"/>
        <v>-292080.6464040323</v>
      </c>
      <c r="N191" s="12" t="s">
        <v>56</v>
      </c>
      <c r="O191" s="3" t="s">
        <v>71</v>
      </c>
      <c r="P191" s="3">
        <f t="shared" si="9"/>
        <v>6068</v>
      </c>
      <c r="Q191" s="3" t="s">
        <v>71</v>
      </c>
      <c r="R191" s="3" t="s">
        <v>111</v>
      </c>
      <c r="S191" s="3" t="s">
        <v>71</v>
      </c>
      <c r="T191" s="4">
        <f t="shared" si="10"/>
        <v>-292080.6464040323</v>
      </c>
    </row>
    <row r="192" spans="6:20" x14ac:dyDescent="0.3">
      <c r="F192" s="10"/>
      <c r="G192" s="26">
        <v>4615</v>
      </c>
      <c r="H192" s="26">
        <v>9.6999999999999993</v>
      </c>
      <c r="I192" s="57">
        <v>2.6</v>
      </c>
      <c r="J192" s="29">
        <v>36</v>
      </c>
      <c r="K192" s="29">
        <f t="shared" si="11"/>
        <v>1.4625000000000001E-2</v>
      </c>
      <c r="L192" s="29">
        <f t="shared" si="8"/>
        <v>-287655.18206457753</v>
      </c>
      <c r="N192" s="12" t="s">
        <v>56</v>
      </c>
      <c r="O192" s="3" t="s">
        <v>71</v>
      </c>
      <c r="P192" s="3">
        <f t="shared" si="9"/>
        <v>4615</v>
      </c>
      <c r="Q192" s="3" t="s">
        <v>71</v>
      </c>
      <c r="R192" s="3" t="s">
        <v>111</v>
      </c>
      <c r="S192" s="3" t="s">
        <v>71</v>
      </c>
      <c r="T192" s="4">
        <f t="shared" si="10"/>
        <v>-287655.18206457753</v>
      </c>
    </row>
    <row r="193" spans="6:20" x14ac:dyDescent="0.3">
      <c r="F193" s="10"/>
      <c r="G193" s="26">
        <v>6119</v>
      </c>
      <c r="H193" s="26">
        <v>10.1</v>
      </c>
      <c r="I193" s="57">
        <v>2.6</v>
      </c>
      <c r="J193" s="29">
        <v>36</v>
      </c>
      <c r="K193" s="29">
        <f t="shared" si="11"/>
        <v>1.4400000000000013E-2</v>
      </c>
      <c r="L193" s="29">
        <f t="shared" si="8"/>
        <v>-283229.71772512275</v>
      </c>
      <c r="N193" s="12" t="s">
        <v>56</v>
      </c>
      <c r="O193" s="3" t="s">
        <v>71</v>
      </c>
      <c r="P193" s="3">
        <f t="shared" si="9"/>
        <v>6119</v>
      </c>
      <c r="Q193" s="3" t="s">
        <v>71</v>
      </c>
      <c r="R193" s="3" t="s">
        <v>111</v>
      </c>
      <c r="S193" s="3" t="s">
        <v>71</v>
      </c>
      <c r="T193" s="4">
        <f t="shared" si="10"/>
        <v>-283229.71772512275</v>
      </c>
    </row>
    <row r="194" spans="6:20" x14ac:dyDescent="0.3">
      <c r="F194" s="10"/>
      <c r="G194" s="26">
        <v>6120</v>
      </c>
      <c r="H194" s="26">
        <v>10.5</v>
      </c>
      <c r="I194" s="57">
        <v>2.6</v>
      </c>
      <c r="J194" s="29">
        <v>36</v>
      </c>
      <c r="K194" s="29">
        <f t="shared" si="11"/>
        <v>1.4400000000000013E-2</v>
      </c>
      <c r="L194" s="29">
        <f t="shared" si="8"/>
        <v>-283229.71772512275</v>
      </c>
      <c r="N194" s="12" t="s">
        <v>56</v>
      </c>
      <c r="O194" s="3" t="s">
        <v>71</v>
      </c>
      <c r="P194" s="3">
        <f t="shared" si="9"/>
        <v>6120</v>
      </c>
      <c r="Q194" s="3" t="s">
        <v>71</v>
      </c>
      <c r="R194" s="3" t="s">
        <v>111</v>
      </c>
      <c r="S194" s="3" t="s">
        <v>71</v>
      </c>
      <c r="T194" s="4">
        <f t="shared" si="10"/>
        <v>-283229.71772512275</v>
      </c>
    </row>
    <row r="195" spans="6:20" x14ac:dyDescent="0.3">
      <c r="F195" s="10"/>
      <c r="G195" s="26">
        <v>6121</v>
      </c>
      <c r="H195" s="26">
        <v>10.9</v>
      </c>
      <c r="I195" s="57">
        <v>2.6</v>
      </c>
      <c r="J195" s="29">
        <v>36</v>
      </c>
      <c r="K195" s="29">
        <f t="shared" si="11"/>
        <v>1.4400000000000013E-2</v>
      </c>
      <c r="L195" s="29">
        <f t="shared" si="8"/>
        <v>-283229.71772512275</v>
      </c>
      <c r="N195" s="12" t="s">
        <v>56</v>
      </c>
      <c r="O195" s="3" t="s">
        <v>71</v>
      </c>
      <c r="P195" s="3">
        <f t="shared" si="9"/>
        <v>6121</v>
      </c>
      <c r="Q195" s="3" t="s">
        <v>71</v>
      </c>
      <c r="R195" s="3" t="s">
        <v>111</v>
      </c>
      <c r="S195" s="3" t="s">
        <v>71</v>
      </c>
      <c r="T195" s="4">
        <f t="shared" si="10"/>
        <v>-283229.71772512275</v>
      </c>
    </row>
    <row r="196" spans="6:20" x14ac:dyDescent="0.3">
      <c r="F196" s="10"/>
      <c r="G196" s="26">
        <v>6122</v>
      </c>
      <c r="H196" s="26">
        <v>11.3</v>
      </c>
      <c r="I196" s="57">
        <v>2.6</v>
      </c>
      <c r="J196" s="29">
        <v>36</v>
      </c>
      <c r="K196" s="29">
        <f t="shared" si="11"/>
        <v>1.4399999999999981E-2</v>
      </c>
      <c r="L196" s="29">
        <f t="shared" ref="L196:L259" si="12">$C$23*10^3/$C$12*$K196</f>
        <v>-283229.71772512206</v>
      </c>
      <c r="N196" s="12" t="s">
        <v>56</v>
      </c>
      <c r="O196" s="3" t="s">
        <v>71</v>
      </c>
      <c r="P196" s="3">
        <f t="shared" ref="P196:P259" si="13">G196</f>
        <v>6122</v>
      </c>
      <c r="Q196" s="3" t="s">
        <v>71</v>
      </c>
      <c r="R196" s="3" t="s">
        <v>111</v>
      </c>
      <c r="S196" s="3" t="s">
        <v>71</v>
      </c>
      <c r="T196" s="4">
        <f t="shared" ref="T196:T259" si="14">L196</f>
        <v>-283229.71772512206</v>
      </c>
    </row>
    <row r="197" spans="6:20" x14ac:dyDescent="0.3">
      <c r="F197" s="10"/>
      <c r="G197" s="26">
        <v>6123</v>
      </c>
      <c r="H197" s="26">
        <v>11.7</v>
      </c>
      <c r="I197" s="57">
        <v>2.6</v>
      </c>
      <c r="J197" s="29">
        <v>36</v>
      </c>
      <c r="K197" s="29">
        <f t="shared" ref="K197:K224" si="15">IF(AND(H197&gt;H196,H198&gt;H197),(H198-H196)/2*J197*10^-3,0)</f>
        <v>1.4399999999999981E-2</v>
      </c>
      <c r="L197" s="29">
        <f t="shared" si="12"/>
        <v>-283229.71772512206</v>
      </c>
      <c r="N197" s="12" t="s">
        <v>56</v>
      </c>
      <c r="O197" s="3" t="s">
        <v>71</v>
      </c>
      <c r="P197" s="3">
        <f t="shared" si="13"/>
        <v>6123</v>
      </c>
      <c r="Q197" s="3" t="s">
        <v>71</v>
      </c>
      <c r="R197" s="3" t="s">
        <v>111</v>
      </c>
      <c r="S197" s="3" t="s">
        <v>71</v>
      </c>
      <c r="T197" s="4">
        <f t="shared" si="14"/>
        <v>-283229.71772512206</v>
      </c>
    </row>
    <row r="198" spans="6:20" x14ac:dyDescent="0.3">
      <c r="F198" s="10"/>
      <c r="G198" s="26">
        <v>6124</v>
      </c>
      <c r="H198" s="26">
        <v>12.1</v>
      </c>
      <c r="I198" s="57">
        <v>2.6</v>
      </c>
      <c r="J198" s="29">
        <v>36</v>
      </c>
      <c r="K198" s="29">
        <f t="shared" si="15"/>
        <v>1.4400000000000013E-2</v>
      </c>
      <c r="L198" s="29">
        <f t="shared" si="12"/>
        <v>-283229.71772512275</v>
      </c>
      <c r="N198" s="12" t="s">
        <v>56</v>
      </c>
      <c r="O198" s="3" t="s">
        <v>71</v>
      </c>
      <c r="P198" s="3">
        <f t="shared" si="13"/>
        <v>6124</v>
      </c>
      <c r="Q198" s="3" t="s">
        <v>71</v>
      </c>
      <c r="R198" s="3" t="s">
        <v>111</v>
      </c>
      <c r="S198" s="3" t="s">
        <v>71</v>
      </c>
      <c r="T198" s="4">
        <f t="shared" si="14"/>
        <v>-283229.71772512275</v>
      </c>
    </row>
    <row r="199" spans="6:20" x14ac:dyDescent="0.3">
      <c r="F199" s="10"/>
      <c r="G199" s="26">
        <v>6125</v>
      </c>
      <c r="H199" s="26">
        <v>12.5</v>
      </c>
      <c r="I199" s="57">
        <v>2.6</v>
      </c>
      <c r="J199" s="29">
        <v>36</v>
      </c>
      <c r="K199" s="29">
        <f t="shared" si="15"/>
        <v>1.4400000000000013E-2</v>
      </c>
      <c r="L199" s="29">
        <f t="shared" si="12"/>
        <v>-283229.71772512275</v>
      </c>
      <c r="N199" s="12" t="s">
        <v>56</v>
      </c>
      <c r="O199" s="3" t="s">
        <v>71</v>
      </c>
      <c r="P199" s="3">
        <f t="shared" si="13"/>
        <v>6125</v>
      </c>
      <c r="Q199" s="3" t="s">
        <v>71</v>
      </c>
      <c r="R199" s="3" t="s">
        <v>111</v>
      </c>
      <c r="S199" s="3" t="s">
        <v>71</v>
      </c>
      <c r="T199" s="4">
        <f t="shared" si="14"/>
        <v>-283229.71772512275</v>
      </c>
    </row>
    <row r="200" spans="6:20" x14ac:dyDescent="0.3">
      <c r="F200" s="10"/>
      <c r="G200" s="26">
        <v>4677</v>
      </c>
      <c r="H200" s="26">
        <v>12.9</v>
      </c>
      <c r="I200" s="57">
        <v>2.6</v>
      </c>
      <c r="J200" s="29">
        <v>36</v>
      </c>
      <c r="K200" s="29">
        <f t="shared" si="15"/>
        <v>1.4400000000000013E-2</v>
      </c>
      <c r="L200" s="29">
        <f t="shared" si="12"/>
        <v>-283229.71772512275</v>
      </c>
      <c r="N200" s="12" t="s">
        <v>56</v>
      </c>
      <c r="O200" s="3" t="s">
        <v>71</v>
      </c>
      <c r="P200" s="3">
        <f t="shared" si="13"/>
        <v>4677</v>
      </c>
      <c r="Q200" s="3" t="s">
        <v>71</v>
      </c>
      <c r="R200" s="3" t="s">
        <v>111</v>
      </c>
      <c r="S200" s="3" t="s">
        <v>71</v>
      </c>
      <c r="T200" s="4">
        <f t="shared" si="14"/>
        <v>-283229.71772512275</v>
      </c>
    </row>
    <row r="201" spans="6:20" x14ac:dyDescent="0.3">
      <c r="F201" s="10"/>
      <c r="G201" s="26">
        <v>6176</v>
      </c>
      <c r="H201" s="26">
        <v>13.3</v>
      </c>
      <c r="I201" s="57">
        <v>2.6</v>
      </c>
      <c r="J201" s="29">
        <v>36</v>
      </c>
      <c r="K201" s="29">
        <f t="shared" si="15"/>
        <v>1.4399999999999981E-2</v>
      </c>
      <c r="L201" s="29">
        <f t="shared" si="12"/>
        <v>-283229.71772512206</v>
      </c>
      <c r="N201" s="12" t="s">
        <v>56</v>
      </c>
      <c r="O201" s="3" t="s">
        <v>71</v>
      </c>
      <c r="P201" s="3">
        <f t="shared" si="13"/>
        <v>6176</v>
      </c>
      <c r="Q201" s="3" t="s">
        <v>71</v>
      </c>
      <c r="R201" s="3" t="s">
        <v>111</v>
      </c>
      <c r="S201" s="3" t="s">
        <v>71</v>
      </c>
      <c r="T201" s="4">
        <f t="shared" si="14"/>
        <v>-283229.71772512206</v>
      </c>
    </row>
    <row r="202" spans="6:20" x14ac:dyDescent="0.3">
      <c r="F202" s="10"/>
      <c r="G202" s="26">
        <v>6177</v>
      </c>
      <c r="H202" s="26">
        <v>13.7</v>
      </c>
      <c r="I202" s="57">
        <v>2.6</v>
      </c>
      <c r="J202" s="29">
        <v>36</v>
      </c>
      <c r="K202" s="29">
        <f t="shared" si="15"/>
        <v>1.4399999999999981E-2</v>
      </c>
      <c r="L202" s="29">
        <f t="shared" si="12"/>
        <v>-283229.71772512206</v>
      </c>
      <c r="N202" s="12" t="s">
        <v>56</v>
      </c>
      <c r="O202" s="3" t="s">
        <v>71</v>
      </c>
      <c r="P202" s="3">
        <f t="shared" si="13"/>
        <v>6177</v>
      </c>
      <c r="Q202" s="3" t="s">
        <v>71</v>
      </c>
      <c r="R202" s="3" t="s">
        <v>111</v>
      </c>
      <c r="S202" s="3" t="s">
        <v>71</v>
      </c>
      <c r="T202" s="4">
        <f t="shared" si="14"/>
        <v>-283229.71772512206</v>
      </c>
    </row>
    <row r="203" spans="6:20" x14ac:dyDescent="0.3">
      <c r="F203" s="10"/>
      <c r="G203" s="26">
        <v>6178</v>
      </c>
      <c r="H203" s="26">
        <v>14.1</v>
      </c>
      <c r="I203" s="57">
        <v>2.6</v>
      </c>
      <c r="J203" s="29">
        <v>36</v>
      </c>
      <c r="K203" s="29">
        <f t="shared" si="15"/>
        <v>1.4400000000000013E-2</v>
      </c>
      <c r="L203" s="29">
        <f t="shared" si="12"/>
        <v>-283229.71772512275</v>
      </c>
      <c r="N203" s="12" t="s">
        <v>56</v>
      </c>
      <c r="O203" s="3" t="s">
        <v>71</v>
      </c>
      <c r="P203" s="3">
        <f t="shared" si="13"/>
        <v>6178</v>
      </c>
      <c r="Q203" s="3" t="s">
        <v>71</v>
      </c>
      <c r="R203" s="3" t="s">
        <v>111</v>
      </c>
      <c r="S203" s="3" t="s">
        <v>71</v>
      </c>
      <c r="T203" s="4">
        <f t="shared" si="14"/>
        <v>-283229.71772512275</v>
      </c>
    </row>
    <row r="204" spans="6:20" x14ac:dyDescent="0.3">
      <c r="F204" s="10"/>
      <c r="G204" s="26">
        <v>6179</v>
      </c>
      <c r="H204" s="26">
        <v>14.5</v>
      </c>
      <c r="I204" s="57">
        <v>2.6</v>
      </c>
      <c r="J204" s="29">
        <v>36</v>
      </c>
      <c r="K204" s="29">
        <f t="shared" si="15"/>
        <v>1.4400000000000013E-2</v>
      </c>
      <c r="L204" s="29">
        <f t="shared" si="12"/>
        <v>-283229.71772512275</v>
      </c>
      <c r="N204" s="12" t="s">
        <v>56</v>
      </c>
      <c r="O204" s="3" t="s">
        <v>71</v>
      </c>
      <c r="P204" s="3">
        <f t="shared" si="13"/>
        <v>6179</v>
      </c>
      <c r="Q204" s="3" t="s">
        <v>71</v>
      </c>
      <c r="R204" s="3" t="s">
        <v>111</v>
      </c>
      <c r="S204" s="3" t="s">
        <v>71</v>
      </c>
      <c r="T204" s="4">
        <f t="shared" si="14"/>
        <v>-283229.71772512275</v>
      </c>
    </row>
    <row r="205" spans="6:20" x14ac:dyDescent="0.3">
      <c r="F205" s="10"/>
      <c r="G205" s="26">
        <v>6180</v>
      </c>
      <c r="H205" s="26">
        <v>14.9</v>
      </c>
      <c r="I205" s="57">
        <v>2.6</v>
      </c>
      <c r="J205" s="29">
        <v>36</v>
      </c>
      <c r="K205" s="29">
        <f t="shared" si="15"/>
        <v>1.4400000000000013E-2</v>
      </c>
      <c r="L205" s="29">
        <f t="shared" si="12"/>
        <v>-283229.71772512275</v>
      </c>
      <c r="N205" s="12" t="s">
        <v>56</v>
      </c>
      <c r="O205" s="3" t="s">
        <v>71</v>
      </c>
      <c r="P205" s="3">
        <f t="shared" si="13"/>
        <v>6180</v>
      </c>
      <c r="Q205" s="3" t="s">
        <v>71</v>
      </c>
      <c r="R205" s="3" t="s">
        <v>111</v>
      </c>
      <c r="S205" s="3" t="s">
        <v>71</v>
      </c>
      <c r="T205" s="4">
        <f t="shared" si="14"/>
        <v>-283229.71772512275</v>
      </c>
    </row>
    <row r="206" spans="6:20" x14ac:dyDescent="0.3">
      <c r="F206" s="10"/>
      <c r="G206" s="26">
        <v>6181</v>
      </c>
      <c r="H206" s="26">
        <v>15.3</v>
      </c>
      <c r="I206" s="57">
        <v>2.6</v>
      </c>
      <c r="J206" s="29">
        <v>36</v>
      </c>
      <c r="K206" s="29">
        <f t="shared" si="15"/>
        <v>1.4399999999999981E-2</v>
      </c>
      <c r="L206" s="29">
        <f t="shared" si="12"/>
        <v>-283229.71772512206</v>
      </c>
      <c r="N206" s="12" t="s">
        <v>56</v>
      </c>
      <c r="O206" s="3" t="s">
        <v>71</v>
      </c>
      <c r="P206" s="3">
        <f t="shared" si="13"/>
        <v>6181</v>
      </c>
      <c r="Q206" s="3" t="s">
        <v>71</v>
      </c>
      <c r="R206" s="3" t="s">
        <v>111</v>
      </c>
      <c r="S206" s="3" t="s">
        <v>71</v>
      </c>
      <c r="T206" s="4">
        <f t="shared" si="14"/>
        <v>-283229.71772512206</v>
      </c>
    </row>
    <row r="207" spans="6:20" x14ac:dyDescent="0.3">
      <c r="F207" s="10"/>
      <c r="G207" s="26">
        <v>6182</v>
      </c>
      <c r="H207" s="26">
        <v>15.7</v>
      </c>
      <c r="I207" s="57">
        <v>2.6</v>
      </c>
      <c r="J207" s="29">
        <v>36</v>
      </c>
      <c r="K207" s="29">
        <f t="shared" si="15"/>
        <v>1.4400000000000013E-2</v>
      </c>
      <c r="L207" s="29">
        <f t="shared" si="12"/>
        <v>-283229.71772512275</v>
      </c>
      <c r="N207" s="12" t="s">
        <v>56</v>
      </c>
      <c r="O207" s="3" t="s">
        <v>71</v>
      </c>
      <c r="P207" s="3">
        <f t="shared" si="13"/>
        <v>6182</v>
      </c>
      <c r="Q207" s="3" t="s">
        <v>71</v>
      </c>
      <c r="R207" s="3" t="s">
        <v>111</v>
      </c>
      <c r="S207" s="3" t="s">
        <v>71</v>
      </c>
      <c r="T207" s="4">
        <f t="shared" si="14"/>
        <v>-283229.71772512275</v>
      </c>
    </row>
    <row r="208" spans="6:20" x14ac:dyDescent="0.3">
      <c r="F208" s="10"/>
      <c r="G208" s="26">
        <v>4739</v>
      </c>
      <c r="H208" s="26">
        <v>16.100000000000001</v>
      </c>
      <c r="I208" s="57">
        <v>2.6</v>
      </c>
      <c r="J208" s="29">
        <v>36</v>
      </c>
      <c r="K208" s="29">
        <f t="shared" si="15"/>
        <v>1.5075000000000038E-2</v>
      </c>
      <c r="L208" s="29">
        <f t="shared" si="12"/>
        <v>-296506.1107434883</v>
      </c>
      <c r="N208" s="12" t="s">
        <v>56</v>
      </c>
      <c r="O208" s="3" t="s">
        <v>71</v>
      </c>
      <c r="P208" s="3">
        <f t="shared" si="13"/>
        <v>4739</v>
      </c>
      <c r="Q208" s="3" t="s">
        <v>71</v>
      </c>
      <c r="R208" s="3" t="s">
        <v>111</v>
      </c>
      <c r="S208" s="3" t="s">
        <v>71</v>
      </c>
      <c r="T208" s="4">
        <f t="shared" si="14"/>
        <v>-296506.1107434883</v>
      </c>
    </row>
    <row r="209" spans="6:20" x14ac:dyDescent="0.3">
      <c r="F209" s="10"/>
      <c r="G209" s="26">
        <v>6241</v>
      </c>
      <c r="H209" s="26">
        <v>16.537500000000001</v>
      </c>
      <c r="I209" s="57">
        <v>2.598125</v>
      </c>
      <c r="J209" s="29">
        <v>36</v>
      </c>
      <c r="K209" s="29">
        <f t="shared" si="15"/>
        <v>1.575E-2</v>
      </c>
      <c r="L209" s="29">
        <f t="shared" si="12"/>
        <v>-309782.50376185268</v>
      </c>
      <c r="N209" s="12" t="s">
        <v>56</v>
      </c>
      <c r="O209" s="3" t="s">
        <v>71</v>
      </c>
      <c r="P209" s="3">
        <f t="shared" si="13"/>
        <v>6241</v>
      </c>
      <c r="Q209" s="3" t="s">
        <v>71</v>
      </c>
      <c r="R209" s="3" t="s">
        <v>111</v>
      </c>
      <c r="S209" s="3" t="s">
        <v>71</v>
      </c>
      <c r="T209" s="4">
        <f t="shared" si="14"/>
        <v>-309782.50376185268</v>
      </c>
    </row>
    <row r="210" spans="6:20" x14ac:dyDescent="0.3">
      <c r="F210" s="10"/>
      <c r="G210" s="26">
        <v>6242</v>
      </c>
      <c r="H210" s="26">
        <v>16.975000000000001</v>
      </c>
      <c r="I210" s="57">
        <v>2.5962499999999999</v>
      </c>
      <c r="J210" s="29">
        <v>36</v>
      </c>
      <c r="K210" s="29">
        <f t="shared" si="15"/>
        <v>1.575E-2</v>
      </c>
      <c r="L210" s="29">
        <f t="shared" si="12"/>
        <v>-309782.50376185268</v>
      </c>
      <c r="N210" s="12" t="s">
        <v>56</v>
      </c>
      <c r="O210" s="3" t="s">
        <v>71</v>
      </c>
      <c r="P210" s="3">
        <f t="shared" si="13"/>
        <v>6242</v>
      </c>
      <c r="Q210" s="3" t="s">
        <v>71</v>
      </c>
      <c r="R210" s="3" t="s">
        <v>111</v>
      </c>
      <c r="S210" s="3" t="s">
        <v>71</v>
      </c>
      <c r="T210" s="4">
        <f t="shared" si="14"/>
        <v>-309782.50376185268</v>
      </c>
    </row>
    <row r="211" spans="6:20" x14ac:dyDescent="0.3">
      <c r="F211" s="10"/>
      <c r="G211" s="26">
        <v>6243</v>
      </c>
      <c r="H211" s="26">
        <v>17.412500000000001</v>
      </c>
      <c r="I211" s="57">
        <v>2.5943749999999999</v>
      </c>
      <c r="J211" s="29">
        <v>36</v>
      </c>
      <c r="K211" s="29">
        <f t="shared" si="15"/>
        <v>1.575E-2</v>
      </c>
      <c r="L211" s="29">
        <f t="shared" si="12"/>
        <v>-309782.50376185268</v>
      </c>
      <c r="N211" s="12" t="s">
        <v>56</v>
      </c>
      <c r="O211" s="3" t="s">
        <v>71</v>
      </c>
      <c r="P211" s="3">
        <f t="shared" si="13"/>
        <v>6243</v>
      </c>
      <c r="Q211" s="3" t="s">
        <v>71</v>
      </c>
      <c r="R211" s="3" t="s">
        <v>111</v>
      </c>
      <c r="S211" s="3" t="s">
        <v>71</v>
      </c>
      <c r="T211" s="4">
        <f t="shared" si="14"/>
        <v>-309782.50376185268</v>
      </c>
    </row>
    <row r="212" spans="6:20" x14ac:dyDescent="0.3">
      <c r="F212" s="10"/>
      <c r="G212" s="26">
        <v>6244</v>
      </c>
      <c r="H212" s="26">
        <v>17.850000000000001</v>
      </c>
      <c r="I212" s="57">
        <v>2.5924999999999998</v>
      </c>
      <c r="J212" s="29">
        <v>36</v>
      </c>
      <c r="K212" s="29">
        <f t="shared" si="15"/>
        <v>1.575E-2</v>
      </c>
      <c r="L212" s="29">
        <f t="shared" si="12"/>
        <v>-309782.50376185268</v>
      </c>
      <c r="N212" s="12" t="s">
        <v>56</v>
      </c>
      <c r="O212" s="3" t="s">
        <v>71</v>
      </c>
      <c r="P212" s="3">
        <f t="shared" si="13"/>
        <v>6244</v>
      </c>
      <c r="Q212" s="3" t="s">
        <v>71</v>
      </c>
      <c r="R212" s="3" t="s">
        <v>111</v>
      </c>
      <c r="S212" s="3" t="s">
        <v>71</v>
      </c>
      <c r="T212" s="4">
        <f t="shared" si="14"/>
        <v>-309782.50376185268</v>
      </c>
    </row>
    <row r="213" spans="6:20" x14ac:dyDescent="0.3">
      <c r="F213" s="10"/>
      <c r="G213" s="26">
        <v>6245</v>
      </c>
      <c r="H213" s="26">
        <v>18.287500000000001</v>
      </c>
      <c r="I213" s="57">
        <v>2.5906250000000002</v>
      </c>
      <c r="J213" s="29">
        <v>36</v>
      </c>
      <c r="K213" s="29">
        <f t="shared" si="15"/>
        <v>1.575E-2</v>
      </c>
      <c r="L213" s="29">
        <f t="shared" si="12"/>
        <v>-309782.50376185268</v>
      </c>
      <c r="N213" s="12" t="s">
        <v>56</v>
      </c>
      <c r="O213" s="3" t="s">
        <v>71</v>
      </c>
      <c r="P213" s="3">
        <f t="shared" si="13"/>
        <v>6245</v>
      </c>
      <c r="Q213" s="3" t="s">
        <v>71</v>
      </c>
      <c r="R213" s="3" t="s">
        <v>111</v>
      </c>
      <c r="S213" s="3" t="s">
        <v>71</v>
      </c>
      <c r="T213" s="4">
        <f t="shared" si="14"/>
        <v>-309782.50376185268</v>
      </c>
    </row>
    <row r="214" spans="6:20" x14ac:dyDescent="0.3">
      <c r="F214" s="10"/>
      <c r="G214" s="26">
        <v>6246</v>
      </c>
      <c r="H214" s="26">
        <v>18.725000000000001</v>
      </c>
      <c r="I214" s="57">
        <v>2.5887500000000001</v>
      </c>
      <c r="J214" s="29">
        <v>36</v>
      </c>
      <c r="K214" s="29">
        <f t="shared" si="15"/>
        <v>1.575E-2</v>
      </c>
      <c r="L214" s="29">
        <f t="shared" si="12"/>
        <v>-309782.50376185268</v>
      </c>
      <c r="N214" s="12" t="s">
        <v>56</v>
      </c>
      <c r="O214" s="3" t="s">
        <v>71</v>
      </c>
      <c r="P214" s="3">
        <f t="shared" si="13"/>
        <v>6246</v>
      </c>
      <c r="Q214" s="3" t="s">
        <v>71</v>
      </c>
      <c r="R214" s="3" t="s">
        <v>111</v>
      </c>
      <c r="S214" s="3" t="s">
        <v>71</v>
      </c>
      <c r="T214" s="4">
        <f t="shared" si="14"/>
        <v>-309782.50376185268</v>
      </c>
    </row>
    <row r="215" spans="6:20" x14ac:dyDescent="0.3">
      <c r="G215" s="26">
        <v>6247</v>
      </c>
      <c r="H215" s="26">
        <v>19.162500000000001</v>
      </c>
      <c r="I215" s="57">
        <v>2.586875</v>
      </c>
      <c r="J215" s="29">
        <v>36</v>
      </c>
      <c r="K215" s="29">
        <f t="shared" si="15"/>
        <v>1.575E-2</v>
      </c>
      <c r="L215" s="29">
        <f t="shared" si="12"/>
        <v>-309782.50376185268</v>
      </c>
      <c r="N215" s="12" t="s">
        <v>56</v>
      </c>
      <c r="O215" s="3" t="s">
        <v>71</v>
      </c>
      <c r="P215" s="3">
        <f t="shared" si="13"/>
        <v>6247</v>
      </c>
      <c r="Q215" s="3" t="s">
        <v>71</v>
      </c>
      <c r="R215" s="3" t="s">
        <v>111</v>
      </c>
      <c r="S215" s="3" t="s">
        <v>71</v>
      </c>
      <c r="T215" s="4">
        <f t="shared" si="14"/>
        <v>-309782.50376185268</v>
      </c>
    </row>
    <row r="216" spans="6:20" x14ac:dyDescent="0.3">
      <c r="F216" s="10"/>
      <c r="G216" s="26">
        <v>6248</v>
      </c>
      <c r="H216" s="26">
        <v>19.600000000000001</v>
      </c>
      <c r="I216" s="57">
        <v>2.585</v>
      </c>
      <c r="J216" s="29">
        <v>36</v>
      </c>
      <c r="K216" s="29">
        <f t="shared" si="15"/>
        <v>1.575E-2</v>
      </c>
      <c r="L216" s="29">
        <f t="shared" si="12"/>
        <v>-309782.50376185268</v>
      </c>
      <c r="N216" s="12" t="s">
        <v>56</v>
      </c>
      <c r="O216" s="3" t="s">
        <v>71</v>
      </c>
      <c r="P216" s="3">
        <f t="shared" si="13"/>
        <v>6248</v>
      </c>
      <c r="Q216" s="3" t="s">
        <v>71</v>
      </c>
      <c r="R216" s="3" t="s">
        <v>111</v>
      </c>
      <c r="S216" s="3" t="s">
        <v>71</v>
      </c>
      <c r="T216" s="4">
        <f t="shared" si="14"/>
        <v>-309782.50376185268</v>
      </c>
    </row>
    <row r="217" spans="6:20" x14ac:dyDescent="0.3">
      <c r="F217" s="10"/>
      <c r="G217" s="26">
        <v>6249</v>
      </c>
      <c r="H217" s="26">
        <v>20.037500000000001</v>
      </c>
      <c r="I217" s="57">
        <v>2.5831249999999999</v>
      </c>
      <c r="J217" s="29">
        <v>36</v>
      </c>
      <c r="K217" s="29">
        <f t="shared" si="15"/>
        <v>1.575E-2</v>
      </c>
      <c r="L217" s="29">
        <f t="shared" si="12"/>
        <v>-309782.50376185268</v>
      </c>
      <c r="N217" s="12" t="s">
        <v>56</v>
      </c>
      <c r="O217" s="3" t="s">
        <v>71</v>
      </c>
      <c r="P217" s="3">
        <f t="shared" si="13"/>
        <v>6249</v>
      </c>
      <c r="Q217" s="3" t="s">
        <v>71</v>
      </c>
      <c r="R217" s="3" t="s">
        <v>111</v>
      </c>
      <c r="S217" s="3" t="s">
        <v>71</v>
      </c>
      <c r="T217" s="4">
        <f t="shared" si="14"/>
        <v>-309782.50376185268</v>
      </c>
    </row>
    <row r="218" spans="6:20" x14ac:dyDescent="0.3">
      <c r="F218" s="10"/>
      <c r="G218" s="26">
        <v>6250</v>
      </c>
      <c r="H218" s="26">
        <v>20.475000000000001</v>
      </c>
      <c r="I218" s="57">
        <v>2.5812499999999998</v>
      </c>
      <c r="J218" s="29">
        <v>36</v>
      </c>
      <c r="K218" s="29">
        <f t="shared" si="15"/>
        <v>1.575E-2</v>
      </c>
      <c r="L218" s="29">
        <f t="shared" si="12"/>
        <v>-309782.50376185268</v>
      </c>
      <c r="N218" s="12" t="s">
        <v>56</v>
      </c>
      <c r="O218" s="3" t="s">
        <v>71</v>
      </c>
      <c r="P218" s="3">
        <f t="shared" si="13"/>
        <v>6250</v>
      </c>
      <c r="Q218" s="3" t="s">
        <v>71</v>
      </c>
      <c r="R218" s="3" t="s">
        <v>111</v>
      </c>
      <c r="S218" s="3" t="s">
        <v>71</v>
      </c>
      <c r="T218" s="4">
        <f t="shared" si="14"/>
        <v>-309782.50376185268</v>
      </c>
    </row>
    <row r="219" spans="6:20" x14ac:dyDescent="0.3">
      <c r="F219" s="10"/>
      <c r="G219" s="26">
        <v>6251</v>
      </c>
      <c r="H219" s="26">
        <v>20.912500000000001</v>
      </c>
      <c r="I219" s="57">
        <v>2.5793750000000002</v>
      </c>
      <c r="J219" s="29">
        <v>36</v>
      </c>
      <c r="K219" s="29">
        <f t="shared" si="15"/>
        <v>1.575E-2</v>
      </c>
      <c r="L219" s="29">
        <f t="shared" si="12"/>
        <v>-309782.50376185268</v>
      </c>
      <c r="N219" s="12" t="s">
        <v>56</v>
      </c>
      <c r="O219" s="3" t="s">
        <v>71</v>
      </c>
      <c r="P219" s="3">
        <f t="shared" si="13"/>
        <v>6251</v>
      </c>
      <c r="Q219" s="3" t="s">
        <v>71</v>
      </c>
      <c r="R219" s="3" t="s">
        <v>111</v>
      </c>
      <c r="S219" s="3" t="s">
        <v>71</v>
      </c>
      <c r="T219" s="4">
        <f t="shared" si="14"/>
        <v>-309782.50376185268</v>
      </c>
    </row>
    <row r="220" spans="6:20" x14ac:dyDescent="0.3">
      <c r="F220" s="10"/>
      <c r="G220" s="26">
        <v>6252</v>
      </c>
      <c r="H220" s="26">
        <v>21.35</v>
      </c>
      <c r="I220" s="57">
        <v>2.5775000000000001</v>
      </c>
      <c r="J220" s="29">
        <v>36</v>
      </c>
      <c r="K220" s="29">
        <f t="shared" si="15"/>
        <v>1.575E-2</v>
      </c>
      <c r="L220" s="29">
        <f t="shared" si="12"/>
        <v>-309782.50376185268</v>
      </c>
      <c r="N220" s="12" t="s">
        <v>56</v>
      </c>
      <c r="O220" s="3" t="s">
        <v>71</v>
      </c>
      <c r="P220" s="3">
        <f t="shared" si="13"/>
        <v>6252</v>
      </c>
      <c r="Q220" s="3" t="s">
        <v>71</v>
      </c>
      <c r="R220" s="3" t="s">
        <v>111</v>
      </c>
      <c r="S220" s="3" t="s">
        <v>71</v>
      </c>
      <c r="T220" s="4">
        <f t="shared" si="14"/>
        <v>-309782.50376185268</v>
      </c>
    </row>
    <row r="221" spans="6:20" x14ac:dyDescent="0.3">
      <c r="F221" s="10"/>
      <c r="G221" s="26">
        <v>6253</v>
      </c>
      <c r="H221" s="26">
        <v>21.787500000000001</v>
      </c>
      <c r="I221" s="57">
        <v>2.5756250000000001</v>
      </c>
      <c r="J221" s="29">
        <v>36</v>
      </c>
      <c r="K221" s="29">
        <f t="shared" si="15"/>
        <v>1.575E-2</v>
      </c>
      <c r="L221" s="29">
        <f t="shared" si="12"/>
        <v>-309782.50376185268</v>
      </c>
      <c r="N221" s="12" t="s">
        <v>56</v>
      </c>
      <c r="O221" s="3" t="s">
        <v>71</v>
      </c>
      <c r="P221" s="3">
        <f t="shared" si="13"/>
        <v>6253</v>
      </c>
      <c r="Q221" s="3" t="s">
        <v>71</v>
      </c>
      <c r="R221" s="3" t="s">
        <v>111</v>
      </c>
      <c r="S221" s="3" t="s">
        <v>71</v>
      </c>
      <c r="T221" s="4">
        <f t="shared" si="14"/>
        <v>-309782.50376185268</v>
      </c>
    </row>
    <row r="222" spans="6:20" x14ac:dyDescent="0.3">
      <c r="F222" s="10"/>
      <c r="G222" s="26">
        <v>6254</v>
      </c>
      <c r="H222" s="26">
        <v>22.225000000000001</v>
      </c>
      <c r="I222" s="57">
        <v>2.57375</v>
      </c>
      <c r="J222" s="29">
        <v>36</v>
      </c>
      <c r="K222" s="29">
        <f t="shared" si="15"/>
        <v>1.575E-2</v>
      </c>
      <c r="L222" s="29">
        <f t="shared" si="12"/>
        <v>-309782.50376185268</v>
      </c>
      <c r="N222" s="12" t="s">
        <v>56</v>
      </c>
      <c r="O222" s="3" t="s">
        <v>71</v>
      </c>
      <c r="P222" s="3">
        <f t="shared" si="13"/>
        <v>6254</v>
      </c>
      <c r="Q222" s="3" t="s">
        <v>71</v>
      </c>
      <c r="R222" s="3" t="s">
        <v>111</v>
      </c>
      <c r="S222" s="3" t="s">
        <v>71</v>
      </c>
      <c r="T222" s="4">
        <f t="shared" si="14"/>
        <v>-309782.50376185268</v>
      </c>
    </row>
    <row r="223" spans="6:20" x14ac:dyDescent="0.3">
      <c r="F223" s="10"/>
      <c r="G223" s="26">
        <v>6255</v>
      </c>
      <c r="H223" s="26">
        <v>22.662500000000001</v>
      </c>
      <c r="I223" s="57">
        <v>2.5718749999999999</v>
      </c>
      <c r="J223" s="29">
        <v>36</v>
      </c>
      <c r="K223" s="29">
        <f t="shared" si="15"/>
        <v>1.575E-2</v>
      </c>
      <c r="L223" s="29">
        <f t="shared" si="12"/>
        <v>-309782.50376185268</v>
      </c>
      <c r="N223" s="12" t="s">
        <v>56</v>
      </c>
      <c r="O223" s="3" t="s">
        <v>71</v>
      </c>
      <c r="P223" s="3">
        <f t="shared" si="13"/>
        <v>6255</v>
      </c>
      <c r="Q223" s="3" t="s">
        <v>71</v>
      </c>
      <c r="R223" s="3" t="s">
        <v>111</v>
      </c>
      <c r="S223" s="3" t="s">
        <v>71</v>
      </c>
      <c r="T223" s="4">
        <f t="shared" si="14"/>
        <v>-309782.50376185268</v>
      </c>
    </row>
    <row r="224" spans="6:20" x14ac:dyDescent="0.3">
      <c r="F224" s="10"/>
      <c r="G224" s="26">
        <v>4801</v>
      </c>
      <c r="H224" s="26">
        <v>23.1</v>
      </c>
      <c r="I224" s="57">
        <v>2.57</v>
      </c>
      <c r="J224" s="29">
        <v>36</v>
      </c>
      <c r="K224" s="29">
        <f t="shared" si="15"/>
        <v>0</v>
      </c>
      <c r="L224" s="29">
        <f t="shared" si="12"/>
        <v>0</v>
      </c>
      <c r="N224" s="12" t="s">
        <v>56</v>
      </c>
      <c r="O224" s="3" t="s">
        <v>71</v>
      </c>
      <c r="P224" s="3">
        <f t="shared" si="13"/>
        <v>4801</v>
      </c>
      <c r="Q224" s="3" t="s">
        <v>71</v>
      </c>
      <c r="R224" s="3" t="s">
        <v>111</v>
      </c>
      <c r="S224" s="3" t="s">
        <v>71</v>
      </c>
      <c r="T224" s="4">
        <f t="shared" si="14"/>
        <v>0</v>
      </c>
    </row>
    <row r="225" spans="6:20" x14ac:dyDescent="0.3">
      <c r="F225" s="28" t="s">
        <v>49</v>
      </c>
      <c r="G225" s="26">
        <v>374</v>
      </c>
      <c r="H225" s="26">
        <v>-23.1</v>
      </c>
      <c r="I225" s="57">
        <v>2.57</v>
      </c>
      <c r="J225" s="29">
        <v>37</v>
      </c>
      <c r="K225" s="29">
        <v>1.89E-2</v>
      </c>
      <c r="L225" s="29">
        <f t="shared" si="12"/>
        <v>-371739.00451422326</v>
      </c>
      <c r="N225" s="12" t="s">
        <v>56</v>
      </c>
      <c r="O225" s="3" t="s">
        <v>71</v>
      </c>
      <c r="P225" s="3">
        <f t="shared" si="13"/>
        <v>374</v>
      </c>
      <c r="Q225" s="3" t="s">
        <v>71</v>
      </c>
      <c r="R225" s="3" t="s">
        <v>111</v>
      </c>
      <c r="S225" s="3" t="s">
        <v>71</v>
      </c>
      <c r="T225" s="4">
        <f t="shared" si="14"/>
        <v>-371739.00451422326</v>
      </c>
    </row>
    <row r="226" spans="6:20" x14ac:dyDescent="0.3">
      <c r="F226" s="10"/>
      <c r="G226" s="26">
        <v>1943</v>
      </c>
      <c r="H226" s="26">
        <v>-22.662500000000001</v>
      </c>
      <c r="I226" s="57">
        <v>2.5718749999999999</v>
      </c>
      <c r="J226" s="29">
        <v>37</v>
      </c>
      <c r="K226" s="29">
        <v>1.89E-2</v>
      </c>
      <c r="L226" s="29">
        <f t="shared" si="12"/>
        <v>-371739.00451422326</v>
      </c>
      <c r="N226" s="12" t="s">
        <v>56</v>
      </c>
      <c r="O226" s="3" t="s">
        <v>71</v>
      </c>
      <c r="P226" s="3">
        <f t="shared" si="13"/>
        <v>1943</v>
      </c>
      <c r="Q226" s="3" t="s">
        <v>71</v>
      </c>
      <c r="R226" s="3" t="s">
        <v>111</v>
      </c>
      <c r="S226" s="3" t="s">
        <v>71</v>
      </c>
      <c r="T226" s="4">
        <f t="shared" si="14"/>
        <v>-371739.00451422326</v>
      </c>
    </row>
    <row r="227" spans="6:20" x14ac:dyDescent="0.3">
      <c r="F227" s="10"/>
      <c r="G227" s="26">
        <v>1942</v>
      </c>
      <c r="H227" s="26">
        <v>-22.225000000000001</v>
      </c>
      <c r="I227" s="57">
        <v>2.57375</v>
      </c>
      <c r="J227" s="29">
        <v>37</v>
      </c>
      <c r="K227" s="29">
        <v>1.89E-2</v>
      </c>
      <c r="L227" s="29">
        <f t="shared" si="12"/>
        <v>-371739.00451422326</v>
      </c>
      <c r="N227" s="12" t="s">
        <v>56</v>
      </c>
      <c r="O227" s="3" t="s">
        <v>71</v>
      </c>
      <c r="P227" s="3">
        <f t="shared" si="13"/>
        <v>1942</v>
      </c>
      <c r="Q227" s="3" t="s">
        <v>71</v>
      </c>
      <c r="R227" s="3" t="s">
        <v>111</v>
      </c>
      <c r="S227" s="3" t="s">
        <v>71</v>
      </c>
      <c r="T227" s="4">
        <f t="shared" si="14"/>
        <v>-371739.00451422326</v>
      </c>
    </row>
    <row r="228" spans="6:20" x14ac:dyDescent="0.3">
      <c r="F228" s="10"/>
      <c r="G228" s="26">
        <v>1941</v>
      </c>
      <c r="H228" s="26">
        <v>-21.787500000000001</v>
      </c>
      <c r="I228" s="57">
        <v>2.5756250000000001</v>
      </c>
      <c r="J228" s="29">
        <v>37</v>
      </c>
      <c r="K228" s="29">
        <v>1.89E-2</v>
      </c>
      <c r="L228" s="29">
        <f t="shared" si="12"/>
        <v>-371739.00451422326</v>
      </c>
      <c r="N228" s="12" t="s">
        <v>56</v>
      </c>
      <c r="O228" s="3" t="s">
        <v>71</v>
      </c>
      <c r="P228" s="3">
        <f t="shared" si="13"/>
        <v>1941</v>
      </c>
      <c r="Q228" s="3" t="s">
        <v>71</v>
      </c>
      <c r="R228" s="3" t="s">
        <v>111</v>
      </c>
      <c r="S228" s="3" t="s">
        <v>71</v>
      </c>
      <c r="T228" s="4">
        <f t="shared" si="14"/>
        <v>-371739.00451422326</v>
      </c>
    </row>
    <row r="229" spans="6:20" x14ac:dyDescent="0.3">
      <c r="F229" s="10"/>
      <c r="G229" s="26">
        <v>1940</v>
      </c>
      <c r="H229" s="26">
        <v>-21.35</v>
      </c>
      <c r="I229" s="57">
        <v>2.5775000000000001</v>
      </c>
      <c r="J229" s="29">
        <v>37</v>
      </c>
      <c r="K229" s="29">
        <v>1.89E-2</v>
      </c>
      <c r="L229" s="29">
        <f t="shared" si="12"/>
        <v>-371739.00451422326</v>
      </c>
      <c r="N229" s="12" t="s">
        <v>56</v>
      </c>
      <c r="O229" s="3" t="s">
        <v>71</v>
      </c>
      <c r="P229" s="3">
        <f t="shared" si="13"/>
        <v>1940</v>
      </c>
      <c r="Q229" s="3" t="s">
        <v>71</v>
      </c>
      <c r="R229" s="3" t="s">
        <v>111</v>
      </c>
      <c r="S229" s="3" t="s">
        <v>71</v>
      </c>
      <c r="T229" s="4">
        <f t="shared" si="14"/>
        <v>-371739.00451422326</v>
      </c>
    </row>
    <row r="230" spans="6:20" x14ac:dyDescent="0.3">
      <c r="F230" s="10"/>
      <c r="G230" s="26">
        <v>1939</v>
      </c>
      <c r="H230" s="26">
        <v>-20.912500000000001</v>
      </c>
      <c r="I230" s="57">
        <v>2.5793750000000002</v>
      </c>
      <c r="J230" s="29">
        <v>37</v>
      </c>
      <c r="K230" s="29">
        <v>1.89E-2</v>
      </c>
      <c r="L230" s="29">
        <f t="shared" si="12"/>
        <v>-371739.00451422326</v>
      </c>
      <c r="N230" s="12" t="s">
        <v>56</v>
      </c>
      <c r="O230" s="3" t="s">
        <v>71</v>
      </c>
      <c r="P230" s="3">
        <f t="shared" si="13"/>
        <v>1939</v>
      </c>
      <c r="Q230" s="3" t="s">
        <v>71</v>
      </c>
      <c r="R230" s="3" t="s">
        <v>111</v>
      </c>
      <c r="S230" s="3" t="s">
        <v>71</v>
      </c>
      <c r="T230" s="4">
        <f t="shared" si="14"/>
        <v>-371739.00451422326</v>
      </c>
    </row>
    <row r="231" spans="6:20" x14ac:dyDescent="0.3">
      <c r="F231" s="10"/>
      <c r="G231" s="26">
        <v>1938</v>
      </c>
      <c r="H231" s="26">
        <v>-20.475000000000001</v>
      </c>
      <c r="I231" s="57">
        <v>2.5812499999999998</v>
      </c>
      <c r="J231" s="29">
        <v>37</v>
      </c>
      <c r="K231" s="29">
        <v>1.89E-2</v>
      </c>
      <c r="L231" s="29">
        <f t="shared" si="12"/>
        <v>-371739.00451422326</v>
      </c>
      <c r="N231" s="12" t="s">
        <v>56</v>
      </c>
      <c r="O231" s="3" t="s">
        <v>71</v>
      </c>
      <c r="P231" s="3">
        <f t="shared" si="13"/>
        <v>1938</v>
      </c>
      <c r="Q231" s="3" t="s">
        <v>71</v>
      </c>
      <c r="R231" s="3" t="s">
        <v>111</v>
      </c>
      <c r="S231" s="3" t="s">
        <v>71</v>
      </c>
      <c r="T231" s="4">
        <f t="shared" si="14"/>
        <v>-371739.00451422326</v>
      </c>
    </row>
    <row r="232" spans="6:20" x14ac:dyDescent="0.3">
      <c r="F232" s="10"/>
      <c r="G232" s="26">
        <v>1937</v>
      </c>
      <c r="H232" s="26">
        <v>-20.037500000000001</v>
      </c>
      <c r="I232" s="57">
        <v>2.5831249999999999</v>
      </c>
      <c r="J232" s="29">
        <v>37</v>
      </c>
      <c r="K232" s="29">
        <v>1.89E-2</v>
      </c>
      <c r="L232" s="29">
        <f t="shared" si="12"/>
        <v>-371739.00451422326</v>
      </c>
      <c r="N232" s="12" t="s">
        <v>56</v>
      </c>
      <c r="O232" s="3" t="s">
        <v>71</v>
      </c>
      <c r="P232" s="3">
        <f t="shared" si="13"/>
        <v>1937</v>
      </c>
      <c r="Q232" s="3" t="s">
        <v>71</v>
      </c>
      <c r="R232" s="3" t="s">
        <v>111</v>
      </c>
      <c r="S232" s="3" t="s">
        <v>71</v>
      </c>
      <c r="T232" s="4">
        <f t="shared" si="14"/>
        <v>-371739.00451422326</v>
      </c>
    </row>
    <row r="233" spans="6:20" x14ac:dyDescent="0.3">
      <c r="F233" s="10"/>
      <c r="G233" s="26">
        <v>1936</v>
      </c>
      <c r="H233" s="26">
        <v>-19.600000000000001</v>
      </c>
      <c r="I233" s="57">
        <v>2.585</v>
      </c>
      <c r="J233" s="29">
        <v>37</v>
      </c>
      <c r="K233" s="29">
        <v>1.89E-2</v>
      </c>
      <c r="L233" s="29">
        <f t="shared" si="12"/>
        <v>-371739.00451422326</v>
      </c>
      <c r="N233" s="12" t="s">
        <v>56</v>
      </c>
      <c r="O233" s="3" t="s">
        <v>71</v>
      </c>
      <c r="P233" s="3">
        <f t="shared" si="13"/>
        <v>1936</v>
      </c>
      <c r="Q233" s="3" t="s">
        <v>71</v>
      </c>
      <c r="R233" s="3" t="s">
        <v>111</v>
      </c>
      <c r="S233" s="3" t="s">
        <v>71</v>
      </c>
      <c r="T233" s="4">
        <f t="shared" si="14"/>
        <v>-371739.00451422326</v>
      </c>
    </row>
    <row r="234" spans="6:20" x14ac:dyDescent="0.3">
      <c r="F234" s="10"/>
      <c r="G234" s="26">
        <v>1935</v>
      </c>
      <c r="H234" s="26">
        <v>-19.162500000000001</v>
      </c>
      <c r="I234" s="57">
        <v>2.586875</v>
      </c>
      <c r="J234" s="29">
        <v>37</v>
      </c>
      <c r="K234" s="29">
        <v>1.89E-2</v>
      </c>
      <c r="L234" s="29">
        <f t="shared" si="12"/>
        <v>-371739.00451422326</v>
      </c>
      <c r="N234" s="12" t="s">
        <v>56</v>
      </c>
      <c r="O234" s="3" t="s">
        <v>71</v>
      </c>
      <c r="P234" s="3">
        <f t="shared" si="13"/>
        <v>1935</v>
      </c>
      <c r="Q234" s="3" t="s">
        <v>71</v>
      </c>
      <c r="R234" s="3" t="s">
        <v>111</v>
      </c>
      <c r="S234" s="3" t="s">
        <v>71</v>
      </c>
      <c r="T234" s="4">
        <f t="shared" si="14"/>
        <v>-371739.00451422326</v>
      </c>
    </row>
    <row r="235" spans="6:20" x14ac:dyDescent="0.3">
      <c r="F235" s="10"/>
      <c r="G235" s="26">
        <v>1934</v>
      </c>
      <c r="H235" s="26">
        <v>-18.725000000000001</v>
      </c>
      <c r="I235" s="57">
        <v>2.5887500000000001</v>
      </c>
      <c r="J235" s="29">
        <v>37</v>
      </c>
      <c r="K235" s="29">
        <v>1.89E-2</v>
      </c>
      <c r="L235" s="29">
        <f t="shared" si="12"/>
        <v>-371739.00451422326</v>
      </c>
      <c r="N235" s="12" t="s">
        <v>56</v>
      </c>
      <c r="O235" s="3" t="s">
        <v>71</v>
      </c>
      <c r="P235" s="3">
        <f t="shared" si="13"/>
        <v>1934</v>
      </c>
      <c r="Q235" s="3" t="s">
        <v>71</v>
      </c>
      <c r="R235" s="3" t="s">
        <v>111</v>
      </c>
      <c r="S235" s="3" t="s">
        <v>71</v>
      </c>
      <c r="T235" s="4">
        <f t="shared" si="14"/>
        <v>-371739.00451422326</v>
      </c>
    </row>
    <row r="236" spans="6:20" x14ac:dyDescent="0.3">
      <c r="F236" s="10"/>
      <c r="G236" s="26">
        <v>1933</v>
      </c>
      <c r="H236" s="26">
        <v>-18.287500000000001</v>
      </c>
      <c r="I236" s="57">
        <v>2.5906250000000002</v>
      </c>
      <c r="J236" s="29">
        <v>37</v>
      </c>
      <c r="K236" s="29">
        <v>1.89E-2</v>
      </c>
      <c r="L236" s="29">
        <f t="shared" si="12"/>
        <v>-371739.00451422326</v>
      </c>
      <c r="N236" s="12" t="s">
        <v>56</v>
      </c>
      <c r="O236" s="3" t="s">
        <v>71</v>
      </c>
      <c r="P236" s="3">
        <f t="shared" si="13"/>
        <v>1933</v>
      </c>
      <c r="Q236" s="3" t="s">
        <v>71</v>
      </c>
      <c r="R236" s="3" t="s">
        <v>111</v>
      </c>
      <c r="S236" s="3" t="s">
        <v>71</v>
      </c>
      <c r="T236" s="4">
        <f t="shared" si="14"/>
        <v>-371739.00451422326</v>
      </c>
    </row>
    <row r="237" spans="6:20" x14ac:dyDescent="0.3">
      <c r="F237" s="10"/>
      <c r="G237" s="26">
        <v>1932</v>
      </c>
      <c r="H237" s="26">
        <v>-17.850000000000001</v>
      </c>
      <c r="I237" s="57">
        <v>2.5924999999999998</v>
      </c>
      <c r="J237" s="29">
        <v>37</v>
      </c>
      <c r="K237" s="29">
        <v>1.89E-2</v>
      </c>
      <c r="L237" s="29">
        <f t="shared" si="12"/>
        <v>-371739.00451422326</v>
      </c>
      <c r="N237" s="12" t="s">
        <v>56</v>
      </c>
      <c r="O237" s="3" t="s">
        <v>71</v>
      </c>
      <c r="P237" s="3">
        <f t="shared" si="13"/>
        <v>1932</v>
      </c>
      <c r="Q237" s="3" t="s">
        <v>71</v>
      </c>
      <c r="R237" s="3" t="s">
        <v>111</v>
      </c>
      <c r="S237" s="3" t="s">
        <v>71</v>
      </c>
      <c r="T237" s="4">
        <f t="shared" si="14"/>
        <v>-371739.00451422326</v>
      </c>
    </row>
    <row r="238" spans="6:20" x14ac:dyDescent="0.3">
      <c r="F238" s="10"/>
      <c r="G238" s="26">
        <v>1931</v>
      </c>
      <c r="H238" s="26">
        <v>-17.412500000000001</v>
      </c>
      <c r="I238" s="57">
        <v>2.5943749999999999</v>
      </c>
      <c r="J238" s="29">
        <v>37</v>
      </c>
      <c r="K238" s="29">
        <v>1.89E-2</v>
      </c>
      <c r="L238" s="29">
        <f t="shared" si="12"/>
        <v>-371739.00451422326</v>
      </c>
      <c r="N238" s="12" t="s">
        <v>56</v>
      </c>
      <c r="O238" s="3" t="s">
        <v>71</v>
      </c>
      <c r="P238" s="3">
        <f t="shared" si="13"/>
        <v>1931</v>
      </c>
      <c r="Q238" s="3" t="s">
        <v>71</v>
      </c>
      <c r="R238" s="3" t="s">
        <v>111</v>
      </c>
      <c r="S238" s="3" t="s">
        <v>71</v>
      </c>
      <c r="T238" s="4">
        <f t="shared" si="14"/>
        <v>-371739.00451422326</v>
      </c>
    </row>
    <row r="239" spans="6:20" x14ac:dyDescent="0.3">
      <c r="F239" s="10"/>
      <c r="G239" s="26">
        <v>1930</v>
      </c>
      <c r="H239" s="26">
        <v>-16.975000000000001</v>
      </c>
      <c r="I239" s="57">
        <v>2.5962499999999999</v>
      </c>
      <c r="J239" s="29">
        <v>37</v>
      </c>
      <c r="K239" s="29">
        <v>1.89E-2</v>
      </c>
      <c r="L239" s="29">
        <f t="shared" si="12"/>
        <v>-371739.00451422326</v>
      </c>
      <c r="N239" s="12" t="s">
        <v>56</v>
      </c>
      <c r="O239" s="3" t="s">
        <v>71</v>
      </c>
      <c r="P239" s="3">
        <f t="shared" si="13"/>
        <v>1930</v>
      </c>
      <c r="Q239" s="3" t="s">
        <v>71</v>
      </c>
      <c r="R239" s="3" t="s">
        <v>111</v>
      </c>
      <c r="S239" s="3" t="s">
        <v>71</v>
      </c>
      <c r="T239" s="4">
        <f t="shared" si="14"/>
        <v>-371739.00451422326</v>
      </c>
    </row>
    <row r="240" spans="6:20" x14ac:dyDescent="0.3">
      <c r="F240" s="10"/>
      <c r="G240" s="26">
        <v>1929</v>
      </c>
      <c r="H240" s="26">
        <v>-16.537500000000001</v>
      </c>
      <c r="I240" s="57">
        <v>2.598125</v>
      </c>
      <c r="J240" s="29">
        <v>37</v>
      </c>
      <c r="K240" s="29">
        <v>1.89E-2</v>
      </c>
      <c r="L240" s="29">
        <f t="shared" si="12"/>
        <v>-371739.00451422326</v>
      </c>
      <c r="N240" s="12" t="s">
        <v>56</v>
      </c>
      <c r="O240" s="3" t="s">
        <v>71</v>
      </c>
      <c r="P240" s="3">
        <f t="shared" si="13"/>
        <v>1929</v>
      </c>
      <c r="Q240" s="3" t="s">
        <v>71</v>
      </c>
      <c r="R240" s="3" t="s">
        <v>111</v>
      </c>
      <c r="S240" s="3" t="s">
        <v>71</v>
      </c>
      <c r="T240" s="4">
        <f t="shared" si="14"/>
        <v>-371739.00451422326</v>
      </c>
    </row>
    <row r="241" spans="6:20" x14ac:dyDescent="0.3">
      <c r="F241" s="10"/>
      <c r="G241" s="26">
        <v>312</v>
      </c>
      <c r="H241" s="26">
        <v>-16.100000000000001</v>
      </c>
      <c r="I241" s="57">
        <v>2.6</v>
      </c>
      <c r="J241" s="29">
        <v>37</v>
      </c>
      <c r="K241" s="29">
        <v>1.89E-2</v>
      </c>
      <c r="L241" s="29">
        <f t="shared" si="12"/>
        <v>-371739.00451422326</v>
      </c>
      <c r="N241" s="12" t="s">
        <v>56</v>
      </c>
      <c r="O241" s="3" t="s">
        <v>71</v>
      </c>
      <c r="P241" s="3">
        <f t="shared" si="13"/>
        <v>312</v>
      </c>
      <c r="Q241" s="3" t="s">
        <v>71</v>
      </c>
      <c r="R241" s="3" t="s">
        <v>111</v>
      </c>
      <c r="S241" s="3" t="s">
        <v>71</v>
      </c>
      <c r="T241" s="4">
        <f t="shared" si="14"/>
        <v>-371739.00451422326</v>
      </c>
    </row>
    <row r="242" spans="6:20" x14ac:dyDescent="0.3">
      <c r="F242" s="10"/>
      <c r="G242" s="26">
        <v>4739</v>
      </c>
      <c r="H242" s="26">
        <v>16.100000000000001</v>
      </c>
      <c r="I242" s="57">
        <v>2.6</v>
      </c>
      <c r="J242" s="29">
        <v>37</v>
      </c>
      <c r="K242" s="29">
        <v>1.89E-2</v>
      </c>
      <c r="L242" s="29">
        <f t="shared" si="12"/>
        <v>-371739.00451422326</v>
      </c>
      <c r="N242" s="12" t="s">
        <v>56</v>
      </c>
      <c r="O242" s="3" t="s">
        <v>71</v>
      </c>
      <c r="P242" s="3">
        <f t="shared" si="13"/>
        <v>4739</v>
      </c>
      <c r="Q242" s="3" t="s">
        <v>71</v>
      </c>
      <c r="R242" s="3" t="s">
        <v>111</v>
      </c>
      <c r="S242" s="3" t="s">
        <v>71</v>
      </c>
      <c r="T242" s="4">
        <f t="shared" si="14"/>
        <v>-371739.00451422326</v>
      </c>
    </row>
    <row r="243" spans="6:20" x14ac:dyDescent="0.3">
      <c r="F243" s="10"/>
      <c r="G243" s="26">
        <v>6241</v>
      </c>
      <c r="H243" s="26">
        <v>16.537500000000001</v>
      </c>
      <c r="I243" s="57">
        <v>2.598125</v>
      </c>
      <c r="J243" s="29">
        <v>37</v>
      </c>
      <c r="K243" s="29">
        <v>1.89E-2</v>
      </c>
      <c r="L243" s="29">
        <f t="shared" si="12"/>
        <v>-371739.00451422326</v>
      </c>
      <c r="N243" s="12" t="s">
        <v>56</v>
      </c>
      <c r="O243" s="3" t="s">
        <v>71</v>
      </c>
      <c r="P243" s="3">
        <f t="shared" si="13"/>
        <v>6241</v>
      </c>
      <c r="Q243" s="3" t="s">
        <v>71</v>
      </c>
      <c r="R243" s="3" t="s">
        <v>111</v>
      </c>
      <c r="S243" s="3" t="s">
        <v>71</v>
      </c>
      <c r="T243" s="4">
        <f t="shared" si="14"/>
        <v>-371739.00451422326</v>
      </c>
    </row>
    <row r="244" spans="6:20" x14ac:dyDescent="0.3">
      <c r="F244" s="10"/>
      <c r="G244" s="26">
        <v>6242</v>
      </c>
      <c r="H244" s="26">
        <v>16.975000000000001</v>
      </c>
      <c r="I244" s="57">
        <v>2.5962499999999999</v>
      </c>
      <c r="J244" s="29">
        <v>37</v>
      </c>
      <c r="K244" s="29">
        <v>1.89E-2</v>
      </c>
      <c r="L244" s="29">
        <f t="shared" si="12"/>
        <v>-371739.00451422326</v>
      </c>
      <c r="N244" s="12" t="s">
        <v>56</v>
      </c>
      <c r="O244" s="3" t="s">
        <v>71</v>
      </c>
      <c r="P244" s="3">
        <f t="shared" si="13"/>
        <v>6242</v>
      </c>
      <c r="Q244" s="3" t="s">
        <v>71</v>
      </c>
      <c r="R244" s="3" t="s">
        <v>111</v>
      </c>
      <c r="S244" s="3" t="s">
        <v>71</v>
      </c>
      <c r="T244" s="4">
        <f t="shared" si="14"/>
        <v>-371739.00451422326</v>
      </c>
    </row>
    <row r="245" spans="6:20" x14ac:dyDescent="0.3">
      <c r="F245" s="10"/>
      <c r="G245" s="26">
        <v>6243</v>
      </c>
      <c r="H245" s="26">
        <v>17.412500000000001</v>
      </c>
      <c r="I245" s="57">
        <v>2.5943749999999999</v>
      </c>
      <c r="J245" s="29">
        <v>37</v>
      </c>
      <c r="K245" s="29">
        <v>1.89E-2</v>
      </c>
      <c r="L245" s="29">
        <f t="shared" si="12"/>
        <v>-371739.00451422326</v>
      </c>
      <c r="N245" s="12" t="s">
        <v>56</v>
      </c>
      <c r="O245" s="3" t="s">
        <v>71</v>
      </c>
      <c r="P245" s="3">
        <f t="shared" si="13"/>
        <v>6243</v>
      </c>
      <c r="Q245" s="3" t="s">
        <v>71</v>
      </c>
      <c r="R245" s="3" t="s">
        <v>111</v>
      </c>
      <c r="S245" s="3" t="s">
        <v>71</v>
      </c>
      <c r="T245" s="4">
        <f t="shared" si="14"/>
        <v>-371739.00451422326</v>
      </c>
    </row>
    <row r="246" spans="6:20" x14ac:dyDescent="0.3">
      <c r="F246" s="10"/>
      <c r="G246" s="26">
        <v>6244</v>
      </c>
      <c r="H246" s="26">
        <v>17.850000000000001</v>
      </c>
      <c r="I246" s="57">
        <v>2.5924999999999998</v>
      </c>
      <c r="J246" s="29">
        <v>37</v>
      </c>
      <c r="K246" s="29">
        <v>1.89E-2</v>
      </c>
      <c r="L246" s="29">
        <f t="shared" si="12"/>
        <v>-371739.00451422326</v>
      </c>
      <c r="N246" s="12" t="s">
        <v>56</v>
      </c>
      <c r="O246" s="3" t="s">
        <v>71</v>
      </c>
      <c r="P246" s="3">
        <f t="shared" si="13"/>
        <v>6244</v>
      </c>
      <c r="Q246" s="3" t="s">
        <v>71</v>
      </c>
      <c r="R246" s="3" t="s">
        <v>111</v>
      </c>
      <c r="S246" s="3" t="s">
        <v>71</v>
      </c>
      <c r="T246" s="4">
        <f t="shared" si="14"/>
        <v>-371739.00451422326</v>
      </c>
    </row>
    <row r="247" spans="6:20" x14ac:dyDescent="0.3">
      <c r="F247" s="10"/>
      <c r="G247" s="26">
        <v>6245</v>
      </c>
      <c r="H247" s="26">
        <v>18.287500000000001</v>
      </c>
      <c r="I247" s="57">
        <v>2.5906250000000002</v>
      </c>
      <c r="J247" s="29">
        <v>37</v>
      </c>
      <c r="K247" s="29">
        <v>1.89E-2</v>
      </c>
      <c r="L247" s="29">
        <f t="shared" si="12"/>
        <v>-371739.00451422326</v>
      </c>
      <c r="N247" s="12" t="s">
        <v>56</v>
      </c>
      <c r="O247" s="3" t="s">
        <v>71</v>
      </c>
      <c r="P247" s="3">
        <f t="shared" si="13"/>
        <v>6245</v>
      </c>
      <c r="Q247" s="3" t="s">
        <v>71</v>
      </c>
      <c r="R247" s="3" t="s">
        <v>111</v>
      </c>
      <c r="S247" s="3" t="s">
        <v>71</v>
      </c>
      <c r="T247" s="4">
        <f t="shared" si="14"/>
        <v>-371739.00451422326</v>
      </c>
    </row>
    <row r="248" spans="6:20" x14ac:dyDescent="0.3">
      <c r="F248" s="10"/>
      <c r="G248" s="26">
        <v>6246</v>
      </c>
      <c r="H248" s="26">
        <v>18.725000000000001</v>
      </c>
      <c r="I248" s="57">
        <v>2.5887500000000001</v>
      </c>
      <c r="J248" s="29">
        <v>37</v>
      </c>
      <c r="K248" s="29">
        <v>1.89E-2</v>
      </c>
      <c r="L248" s="29">
        <f t="shared" si="12"/>
        <v>-371739.00451422326</v>
      </c>
      <c r="N248" s="12" t="s">
        <v>56</v>
      </c>
      <c r="O248" s="3" t="s">
        <v>71</v>
      </c>
      <c r="P248" s="3">
        <f t="shared" si="13"/>
        <v>6246</v>
      </c>
      <c r="Q248" s="3" t="s">
        <v>71</v>
      </c>
      <c r="R248" s="3" t="s">
        <v>111</v>
      </c>
      <c r="S248" s="3" t="s">
        <v>71</v>
      </c>
      <c r="T248" s="4">
        <f t="shared" si="14"/>
        <v>-371739.00451422326</v>
      </c>
    </row>
    <row r="249" spans="6:20" x14ac:dyDescent="0.3">
      <c r="F249" s="10"/>
      <c r="G249" s="26">
        <v>6247</v>
      </c>
      <c r="H249" s="26">
        <v>19.162500000000001</v>
      </c>
      <c r="I249" s="57">
        <v>2.586875</v>
      </c>
      <c r="J249" s="29">
        <v>37</v>
      </c>
      <c r="K249" s="29">
        <v>1.89E-2</v>
      </c>
      <c r="L249" s="29">
        <f t="shared" si="12"/>
        <v>-371739.00451422326</v>
      </c>
      <c r="N249" s="12" t="s">
        <v>56</v>
      </c>
      <c r="O249" s="3" t="s">
        <v>71</v>
      </c>
      <c r="P249" s="3">
        <f t="shared" si="13"/>
        <v>6247</v>
      </c>
      <c r="Q249" s="3" t="s">
        <v>71</v>
      </c>
      <c r="R249" s="3" t="s">
        <v>111</v>
      </c>
      <c r="S249" s="3" t="s">
        <v>71</v>
      </c>
      <c r="T249" s="4">
        <f t="shared" si="14"/>
        <v>-371739.00451422326</v>
      </c>
    </row>
    <row r="250" spans="6:20" x14ac:dyDescent="0.3">
      <c r="F250" s="10"/>
      <c r="G250" s="26">
        <v>6248</v>
      </c>
      <c r="H250" s="26">
        <v>19.600000000000001</v>
      </c>
      <c r="I250" s="57">
        <v>2.585</v>
      </c>
      <c r="J250" s="29">
        <v>37</v>
      </c>
      <c r="K250" s="29">
        <v>1.89E-2</v>
      </c>
      <c r="L250" s="29">
        <f t="shared" si="12"/>
        <v>-371739.00451422326</v>
      </c>
      <c r="N250" s="12" t="s">
        <v>56</v>
      </c>
      <c r="O250" s="3" t="s">
        <v>71</v>
      </c>
      <c r="P250" s="3">
        <f t="shared" si="13"/>
        <v>6248</v>
      </c>
      <c r="Q250" s="3" t="s">
        <v>71</v>
      </c>
      <c r="R250" s="3" t="s">
        <v>111</v>
      </c>
      <c r="S250" s="3" t="s">
        <v>71</v>
      </c>
      <c r="T250" s="4">
        <f t="shared" si="14"/>
        <v>-371739.00451422326</v>
      </c>
    </row>
    <row r="251" spans="6:20" x14ac:dyDescent="0.3">
      <c r="F251" s="10"/>
      <c r="G251" s="26">
        <v>6249</v>
      </c>
      <c r="H251" s="26">
        <v>20.037500000000001</v>
      </c>
      <c r="I251" s="57">
        <v>2.5831249999999999</v>
      </c>
      <c r="J251" s="29">
        <v>37</v>
      </c>
      <c r="K251" s="29">
        <v>1.89E-2</v>
      </c>
      <c r="L251" s="29">
        <f t="shared" si="12"/>
        <v>-371739.00451422326</v>
      </c>
      <c r="N251" s="12" t="s">
        <v>56</v>
      </c>
      <c r="O251" s="3" t="s">
        <v>71</v>
      </c>
      <c r="P251" s="3">
        <f t="shared" si="13"/>
        <v>6249</v>
      </c>
      <c r="Q251" s="3" t="s">
        <v>71</v>
      </c>
      <c r="R251" s="3" t="s">
        <v>111</v>
      </c>
      <c r="S251" s="3" t="s">
        <v>71</v>
      </c>
      <c r="T251" s="4">
        <f t="shared" si="14"/>
        <v>-371739.00451422326</v>
      </c>
    </row>
    <row r="252" spans="6:20" x14ac:dyDescent="0.3">
      <c r="F252" s="10"/>
      <c r="G252" s="26">
        <v>6250</v>
      </c>
      <c r="H252" s="26">
        <v>20.475000000000001</v>
      </c>
      <c r="I252" s="57">
        <v>2.5812499999999998</v>
      </c>
      <c r="J252" s="29">
        <v>37</v>
      </c>
      <c r="K252" s="29">
        <v>1.89E-2</v>
      </c>
      <c r="L252" s="29">
        <f t="shared" si="12"/>
        <v>-371739.00451422326</v>
      </c>
      <c r="N252" s="12" t="s">
        <v>56</v>
      </c>
      <c r="O252" s="3" t="s">
        <v>71</v>
      </c>
      <c r="P252" s="3">
        <f t="shared" si="13"/>
        <v>6250</v>
      </c>
      <c r="Q252" s="3" t="s">
        <v>71</v>
      </c>
      <c r="R252" s="3" t="s">
        <v>111</v>
      </c>
      <c r="S252" s="3" t="s">
        <v>71</v>
      </c>
      <c r="T252" s="4">
        <f t="shared" si="14"/>
        <v>-371739.00451422326</v>
      </c>
    </row>
    <row r="253" spans="6:20" x14ac:dyDescent="0.3">
      <c r="F253" s="10"/>
      <c r="G253" s="26">
        <v>6251</v>
      </c>
      <c r="H253" s="26">
        <v>20.912500000000001</v>
      </c>
      <c r="I253" s="57">
        <v>2.5793750000000002</v>
      </c>
      <c r="J253" s="29">
        <v>37</v>
      </c>
      <c r="K253" s="29">
        <v>1.89E-2</v>
      </c>
      <c r="L253" s="29">
        <f t="shared" si="12"/>
        <v>-371739.00451422326</v>
      </c>
      <c r="N253" s="12" t="s">
        <v>56</v>
      </c>
      <c r="O253" s="3" t="s">
        <v>71</v>
      </c>
      <c r="P253" s="3">
        <f t="shared" si="13"/>
        <v>6251</v>
      </c>
      <c r="Q253" s="3" t="s">
        <v>71</v>
      </c>
      <c r="R253" s="3" t="s">
        <v>111</v>
      </c>
      <c r="S253" s="3" t="s">
        <v>71</v>
      </c>
      <c r="T253" s="4">
        <f t="shared" si="14"/>
        <v>-371739.00451422326</v>
      </c>
    </row>
    <row r="254" spans="6:20" x14ac:dyDescent="0.3">
      <c r="F254" s="10"/>
      <c r="G254" s="26">
        <v>6252</v>
      </c>
      <c r="H254" s="26">
        <v>21.35</v>
      </c>
      <c r="I254" s="57">
        <v>2.5775000000000001</v>
      </c>
      <c r="J254" s="29">
        <v>37</v>
      </c>
      <c r="K254" s="29">
        <v>1.89E-2</v>
      </c>
      <c r="L254" s="29">
        <f t="shared" si="12"/>
        <v>-371739.00451422326</v>
      </c>
      <c r="N254" s="12" t="s">
        <v>56</v>
      </c>
      <c r="O254" s="3" t="s">
        <v>71</v>
      </c>
      <c r="P254" s="3">
        <f t="shared" si="13"/>
        <v>6252</v>
      </c>
      <c r="Q254" s="3" t="s">
        <v>71</v>
      </c>
      <c r="R254" s="3" t="s">
        <v>111</v>
      </c>
      <c r="S254" s="3" t="s">
        <v>71</v>
      </c>
      <c r="T254" s="4">
        <f t="shared" si="14"/>
        <v>-371739.00451422326</v>
      </c>
    </row>
    <row r="255" spans="6:20" x14ac:dyDescent="0.3">
      <c r="F255" s="10"/>
      <c r="G255" s="26">
        <v>6253</v>
      </c>
      <c r="H255" s="26">
        <v>21.787500000000001</v>
      </c>
      <c r="I255" s="57">
        <v>2.5756250000000001</v>
      </c>
      <c r="J255" s="29">
        <v>37</v>
      </c>
      <c r="K255" s="29">
        <v>1.89E-2</v>
      </c>
      <c r="L255" s="29">
        <f t="shared" si="12"/>
        <v>-371739.00451422326</v>
      </c>
      <c r="N255" s="12" t="s">
        <v>56</v>
      </c>
      <c r="O255" s="3" t="s">
        <v>71</v>
      </c>
      <c r="P255" s="3">
        <f t="shared" si="13"/>
        <v>6253</v>
      </c>
      <c r="Q255" s="3" t="s">
        <v>71</v>
      </c>
      <c r="R255" s="3" t="s">
        <v>111</v>
      </c>
      <c r="S255" s="3" t="s">
        <v>71</v>
      </c>
      <c r="T255" s="4">
        <f t="shared" si="14"/>
        <v>-371739.00451422326</v>
      </c>
    </row>
    <row r="256" spans="6:20" x14ac:dyDescent="0.3">
      <c r="F256" s="10"/>
      <c r="G256" s="26">
        <v>6254</v>
      </c>
      <c r="H256" s="26">
        <v>22.225000000000001</v>
      </c>
      <c r="I256" s="57">
        <v>2.57375</v>
      </c>
      <c r="J256" s="29">
        <v>37</v>
      </c>
      <c r="K256" s="29">
        <v>1.8499999999999999E-2</v>
      </c>
      <c r="L256" s="29">
        <f t="shared" si="12"/>
        <v>-363871.51235519204</v>
      </c>
      <c r="N256" s="12" t="s">
        <v>56</v>
      </c>
      <c r="O256" s="3" t="s">
        <v>71</v>
      </c>
      <c r="P256" s="3">
        <f t="shared" si="13"/>
        <v>6254</v>
      </c>
      <c r="Q256" s="3" t="s">
        <v>71</v>
      </c>
      <c r="R256" s="3" t="s">
        <v>111</v>
      </c>
      <c r="S256" s="3" t="s">
        <v>71</v>
      </c>
      <c r="T256" s="4">
        <f t="shared" si="14"/>
        <v>-363871.51235519204</v>
      </c>
    </row>
    <row r="257" spans="6:20" x14ac:dyDescent="0.3">
      <c r="F257" s="10"/>
      <c r="G257" s="26">
        <v>6255</v>
      </c>
      <c r="H257" s="26">
        <v>22.662500000000001</v>
      </c>
      <c r="I257" s="57">
        <v>2.5718749999999999</v>
      </c>
      <c r="J257" s="29">
        <v>37</v>
      </c>
      <c r="K257" s="29">
        <v>1.8499999999999999E-2</v>
      </c>
      <c r="L257" s="29">
        <f t="shared" si="12"/>
        <v>-363871.51235519204</v>
      </c>
      <c r="N257" s="12" t="s">
        <v>56</v>
      </c>
      <c r="O257" s="3" t="s">
        <v>71</v>
      </c>
      <c r="P257" s="3">
        <f t="shared" si="13"/>
        <v>6255</v>
      </c>
      <c r="Q257" s="3" t="s">
        <v>71</v>
      </c>
      <c r="R257" s="3" t="s">
        <v>111</v>
      </c>
      <c r="S257" s="3" t="s">
        <v>71</v>
      </c>
      <c r="T257" s="4">
        <f t="shared" si="14"/>
        <v>-363871.51235519204</v>
      </c>
    </row>
    <row r="258" spans="6:20" x14ac:dyDescent="0.3">
      <c r="F258" s="10"/>
      <c r="G258" s="26">
        <v>4801</v>
      </c>
      <c r="H258" s="26">
        <v>23.1</v>
      </c>
      <c r="I258" s="57">
        <v>2.57</v>
      </c>
      <c r="J258" s="29">
        <v>37</v>
      </c>
      <c r="K258" s="29">
        <v>1.8499999999999999E-2</v>
      </c>
      <c r="L258" s="29">
        <f t="shared" si="12"/>
        <v>-363871.51235519204</v>
      </c>
      <c r="N258" s="12" t="s">
        <v>56</v>
      </c>
      <c r="O258" s="3" t="s">
        <v>71</v>
      </c>
      <c r="P258" s="3">
        <f t="shared" si="13"/>
        <v>4801</v>
      </c>
      <c r="Q258" s="3" t="s">
        <v>71</v>
      </c>
      <c r="R258" s="3" t="s">
        <v>111</v>
      </c>
      <c r="S258" s="3" t="s">
        <v>71</v>
      </c>
      <c r="T258" s="4">
        <f t="shared" si="14"/>
        <v>-363871.51235519204</v>
      </c>
    </row>
    <row r="259" spans="6:20" x14ac:dyDescent="0.3">
      <c r="F259" s="10"/>
      <c r="G259" s="26">
        <v>435</v>
      </c>
      <c r="H259" s="26">
        <v>-23.1</v>
      </c>
      <c r="I259" s="26">
        <v>12.05</v>
      </c>
      <c r="J259" s="29">
        <v>37</v>
      </c>
      <c r="K259" s="29">
        <v>1.8499999999999999E-2</v>
      </c>
      <c r="L259" s="29">
        <f t="shared" si="12"/>
        <v>-363871.51235519204</v>
      </c>
      <c r="N259" s="12" t="s">
        <v>56</v>
      </c>
      <c r="O259" s="3" t="s">
        <v>71</v>
      </c>
      <c r="P259" s="3">
        <f t="shared" si="13"/>
        <v>435</v>
      </c>
      <c r="Q259" s="3" t="s">
        <v>71</v>
      </c>
      <c r="R259" s="3" t="s">
        <v>111</v>
      </c>
      <c r="S259" s="3" t="s">
        <v>71</v>
      </c>
      <c r="T259" s="4">
        <f t="shared" si="14"/>
        <v>-363871.51235519204</v>
      </c>
    </row>
    <row r="260" spans="6:20" x14ac:dyDescent="0.3">
      <c r="F260" s="10"/>
      <c r="G260" s="26">
        <v>2066</v>
      </c>
      <c r="H260" s="26">
        <v>-22.6</v>
      </c>
      <c r="I260" s="26">
        <v>12.05</v>
      </c>
      <c r="J260" s="29">
        <v>37</v>
      </c>
      <c r="K260" s="29">
        <f t="shared" ref="K260:K289" si="16">IF(AND(I260=I259,I260=I261),(H261-H259)/2*J260*10^-3,0)</f>
        <v>1.8499999999999999E-2</v>
      </c>
      <c r="L260" s="29">
        <f t="shared" ref="L260:L323" si="17">$C$23*10^3/$C$12*$K260</f>
        <v>-363871.51235519204</v>
      </c>
      <c r="N260" s="12" t="s">
        <v>56</v>
      </c>
      <c r="O260" s="3" t="s">
        <v>71</v>
      </c>
      <c r="P260" s="3">
        <f t="shared" ref="P260:P323" si="18">G260</f>
        <v>2066</v>
      </c>
      <c r="Q260" s="3" t="s">
        <v>71</v>
      </c>
      <c r="R260" s="3" t="s">
        <v>111</v>
      </c>
      <c r="S260" s="3" t="s">
        <v>71</v>
      </c>
      <c r="T260" s="4">
        <f t="shared" ref="T260:T323" si="19">L260</f>
        <v>-363871.51235519204</v>
      </c>
    </row>
    <row r="261" spans="6:20" x14ac:dyDescent="0.3">
      <c r="F261" s="10"/>
      <c r="G261" s="26">
        <v>2065</v>
      </c>
      <c r="H261" s="26">
        <v>-22.1</v>
      </c>
      <c r="I261" s="26">
        <v>12.05</v>
      </c>
      <c r="J261" s="29">
        <v>37</v>
      </c>
      <c r="K261" s="29">
        <f t="shared" si="16"/>
        <v>1.8499999999999999E-2</v>
      </c>
      <c r="L261" s="29">
        <f t="shared" si="17"/>
        <v>-363871.51235519204</v>
      </c>
      <c r="N261" s="12" t="s">
        <v>56</v>
      </c>
      <c r="O261" s="3" t="s">
        <v>71</v>
      </c>
      <c r="P261" s="3">
        <f t="shared" si="18"/>
        <v>2065</v>
      </c>
      <c r="Q261" s="3" t="s">
        <v>71</v>
      </c>
      <c r="R261" s="3" t="s">
        <v>111</v>
      </c>
      <c r="S261" s="3" t="s">
        <v>71</v>
      </c>
      <c r="T261" s="4">
        <f t="shared" si="19"/>
        <v>-363871.51235519204</v>
      </c>
    </row>
    <row r="262" spans="6:20" x14ac:dyDescent="0.3">
      <c r="F262" s="10"/>
      <c r="G262" s="26">
        <v>2064</v>
      </c>
      <c r="H262" s="26">
        <v>-21.6</v>
      </c>
      <c r="I262" s="26">
        <v>12.05</v>
      </c>
      <c r="J262" s="29">
        <v>37</v>
      </c>
      <c r="K262" s="29">
        <f t="shared" si="16"/>
        <v>1.8499999999999999E-2</v>
      </c>
      <c r="L262" s="29">
        <f t="shared" si="17"/>
        <v>-363871.51235519204</v>
      </c>
      <c r="N262" s="12" t="s">
        <v>56</v>
      </c>
      <c r="O262" s="3" t="s">
        <v>71</v>
      </c>
      <c r="P262" s="3">
        <f t="shared" si="18"/>
        <v>2064</v>
      </c>
      <c r="Q262" s="3" t="s">
        <v>71</v>
      </c>
      <c r="R262" s="3" t="s">
        <v>111</v>
      </c>
      <c r="S262" s="3" t="s">
        <v>71</v>
      </c>
      <c r="T262" s="4">
        <f t="shared" si="19"/>
        <v>-363871.51235519204</v>
      </c>
    </row>
    <row r="263" spans="6:20" x14ac:dyDescent="0.3">
      <c r="F263" s="10"/>
      <c r="G263" s="26">
        <v>2063</v>
      </c>
      <c r="H263" s="26">
        <v>-21.1</v>
      </c>
      <c r="I263" s="26">
        <v>12.05</v>
      </c>
      <c r="J263" s="29">
        <v>37</v>
      </c>
      <c r="K263" s="29">
        <f t="shared" si="16"/>
        <v>1.8499999999999999E-2</v>
      </c>
      <c r="L263" s="29">
        <f t="shared" si="17"/>
        <v>-363871.51235519204</v>
      </c>
      <c r="N263" s="12" t="s">
        <v>56</v>
      </c>
      <c r="O263" s="3" t="s">
        <v>71</v>
      </c>
      <c r="P263" s="3">
        <f t="shared" si="18"/>
        <v>2063</v>
      </c>
      <c r="Q263" s="3" t="s">
        <v>71</v>
      </c>
      <c r="R263" s="3" t="s">
        <v>111</v>
      </c>
      <c r="S263" s="3" t="s">
        <v>71</v>
      </c>
      <c r="T263" s="4">
        <f t="shared" si="19"/>
        <v>-363871.51235519204</v>
      </c>
    </row>
    <row r="264" spans="6:20" x14ac:dyDescent="0.3">
      <c r="F264" s="10"/>
      <c r="G264" s="26">
        <v>2062</v>
      </c>
      <c r="H264" s="26">
        <v>-20.6</v>
      </c>
      <c r="I264" s="26">
        <v>12.05</v>
      </c>
      <c r="J264" s="29">
        <v>37</v>
      </c>
      <c r="K264" s="29">
        <f t="shared" si="16"/>
        <v>1.8499999999999999E-2</v>
      </c>
      <c r="L264" s="29">
        <f t="shared" si="17"/>
        <v>-363871.51235519204</v>
      </c>
      <c r="N264" s="12" t="s">
        <v>56</v>
      </c>
      <c r="O264" s="3" t="s">
        <v>71</v>
      </c>
      <c r="P264" s="3">
        <f t="shared" si="18"/>
        <v>2062</v>
      </c>
      <c r="Q264" s="3" t="s">
        <v>71</v>
      </c>
      <c r="R264" s="3" t="s">
        <v>111</v>
      </c>
      <c r="S264" s="3" t="s">
        <v>71</v>
      </c>
      <c r="T264" s="4">
        <f t="shared" si="19"/>
        <v>-363871.51235519204</v>
      </c>
    </row>
    <row r="265" spans="6:20" x14ac:dyDescent="0.3">
      <c r="F265" s="10"/>
      <c r="G265" s="26">
        <v>2061</v>
      </c>
      <c r="H265" s="26">
        <v>-20.100000000000001</v>
      </c>
      <c r="I265" s="26">
        <v>12.05</v>
      </c>
      <c r="J265" s="29">
        <v>37</v>
      </c>
      <c r="K265" s="29">
        <f t="shared" si="16"/>
        <v>1.8499999999999999E-2</v>
      </c>
      <c r="L265" s="29">
        <f t="shared" si="17"/>
        <v>-363871.51235519204</v>
      </c>
      <c r="N265" s="12" t="s">
        <v>56</v>
      </c>
      <c r="O265" s="3" t="s">
        <v>71</v>
      </c>
      <c r="P265" s="3">
        <f t="shared" si="18"/>
        <v>2061</v>
      </c>
      <c r="Q265" s="3" t="s">
        <v>71</v>
      </c>
      <c r="R265" s="3" t="s">
        <v>111</v>
      </c>
      <c r="S265" s="3" t="s">
        <v>71</v>
      </c>
      <c r="T265" s="4">
        <f t="shared" si="19"/>
        <v>-363871.51235519204</v>
      </c>
    </row>
    <row r="266" spans="6:20" x14ac:dyDescent="0.3">
      <c r="F266" s="10"/>
      <c r="G266" s="26">
        <v>2060</v>
      </c>
      <c r="H266" s="26">
        <v>-19.600000000000001</v>
      </c>
      <c r="I266" s="26">
        <v>12.05</v>
      </c>
      <c r="J266" s="29">
        <v>37</v>
      </c>
      <c r="K266" s="29">
        <f t="shared" si="16"/>
        <v>1.8499999999999999E-2</v>
      </c>
      <c r="L266" s="29">
        <f t="shared" si="17"/>
        <v>-363871.51235519204</v>
      </c>
      <c r="N266" s="12" t="s">
        <v>56</v>
      </c>
      <c r="O266" s="3" t="s">
        <v>71</v>
      </c>
      <c r="P266" s="3">
        <f t="shared" si="18"/>
        <v>2060</v>
      </c>
      <c r="Q266" s="3" t="s">
        <v>71</v>
      </c>
      <c r="R266" s="3" t="s">
        <v>111</v>
      </c>
      <c r="S266" s="3" t="s">
        <v>71</v>
      </c>
      <c r="T266" s="4">
        <f t="shared" si="19"/>
        <v>-363871.51235519204</v>
      </c>
    </row>
    <row r="267" spans="6:20" x14ac:dyDescent="0.3">
      <c r="F267" s="10"/>
      <c r="G267" s="26">
        <v>2059</v>
      </c>
      <c r="H267" s="26">
        <v>-19.100000000000001</v>
      </c>
      <c r="I267" s="26">
        <v>12.05</v>
      </c>
      <c r="J267" s="29">
        <v>37</v>
      </c>
      <c r="K267" s="29">
        <f t="shared" si="16"/>
        <v>1.8499999999999999E-2</v>
      </c>
      <c r="L267" s="29">
        <f t="shared" si="17"/>
        <v>-363871.51235519204</v>
      </c>
      <c r="N267" s="12" t="s">
        <v>56</v>
      </c>
      <c r="O267" s="3" t="s">
        <v>71</v>
      </c>
      <c r="P267" s="3">
        <f t="shared" si="18"/>
        <v>2059</v>
      </c>
      <c r="Q267" s="3" t="s">
        <v>71</v>
      </c>
      <c r="R267" s="3" t="s">
        <v>111</v>
      </c>
      <c r="S267" s="3" t="s">
        <v>71</v>
      </c>
      <c r="T267" s="4">
        <f t="shared" si="19"/>
        <v>-363871.51235519204</v>
      </c>
    </row>
    <row r="268" spans="6:20" x14ac:dyDescent="0.3">
      <c r="F268" s="10"/>
      <c r="G268" s="26">
        <v>2058</v>
      </c>
      <c r="H268" s="26">
        <v>-18.600000000000001</v>
      </c>
      <c r="I268" s="26">
        <v>12.05</v>
      </c>
      <c r="J268" s="29">
        <v>37</v>
      </c>
      <c r="K268" s="29">
        <f t="shared" si="16"/>
        <v>1.8499999999999999E-2</v>
      </c>
      <c r="L268" s="29">
        <f t="shared" si="17"/>
        <v>-363871.51235519204</v>
      </c>
      <c r="N268" s="12" t="s">
        <v>56</v>
      </c>
      <c r="O268" s="3" t="s">
        <v>71</v>
      </c>
      <c r="P268" s="3">
        <f t="shared" si="18"/>
        <v>2058</v>
      </c>
      <c r="Q268" s="3" t="s">
        <v>71</v>
      </c>
      <c r="R268" s="3" t="s">
        <v>111</v>
      </c>
      <c r="S268" s="3" t="s">
        <v>71</v>
      </c>
      <c r="T268" s="4">
        <f t="shared" si="19"/>
        <v>-363871.51235519204</v>
      </c>
    </row>
    <row r="269" spans="6:20" x14ac:dyDescent="0.3">
      <c r="F269" s="10"/>
      <c r="G269" s="26">
        <v>2057</v>
      </c>
      <c r="H269" s="26">
        <v>-18.100000000000001</v>
      </c>
      <c r="I269" s="26">
        <v>12.05</v>
      </c>
      <c r="J269" s="29">
        <v>37</v>
      </c>
      <c r="K269" s="29">
        <f t="shared" si="16"/>
        <v>1.8499999999999999E-2</v>
      </c>
      <c r="L269" s="29">
        <f t="shared" si="17"/>
        <v>-363871.51235519204</v>
      </c>
      <c r="N269" s="12" t="s">
        <v>56</v>
      </c>
      <c r="O269" s="3" t="s">
        <v>71</v>
      </c>
      <c r="P269" s="3">
        <f t="shared" si="18"/>
        <v>2057</v>
      </c>
      <c r="Q269" s="3" t="s">
        <v>71</v>
      </c>
      <c r="R269" s="3" t="s">
        <v>111</v>
      </c>
      <c r="S269" s="3" t="s">
        <v>71</v>
      </c>
      <c r="T269" s="4">
        <f t="shared" si="19"/>
        <v>-363871.51235519204</v>
      </c>
    </row>
    <row r="270" spans="6:20" x14ac:dyDescent="0.3">
      <c r="F270" s="10"/>
      <c r="G270" s="26">
        <v>2056</v>
      </c>
      <c r="H270" s="26">
        <v>-17.600000000000001</v>
      </c>
      <c r="I270" s="26">
        <v>12.05</v>
      </c>
      <c r="J270" s="29">
        <v>37</v>
      </c>
      <c r="K270" s="29">
        <f t="shared" si="16"/>
        <v>1.8499999999999999E-2</v>
      </c>
      <c r="L270" s="29">
        <f t="shared" si="17"/>
        <v>-363871.51235519204</v>
      </c>
      <c r="N270" s="12" t="s">
        <v>56</v>
      </c>
      <c r="O270" s="3" t="s">
        <v>71</v>
      </c>
      <c r="P270" s="3">
        <f t="shared" si="18"/>
        <v>2056</v>
      </c>
      <c r="Q270" s="3" t="s">
        <v>71</v>
      </c>
      <c r="R270" s="3" t="s">
        <v>111</v>
      </c>
      <c r="S270" s="3" t="s">
        <v>71</v>
      </c>
      <c r="T270" s="4">
        <f t="shared" si="19"/>
        <v>-363871.51235519204</v>
      </c>
    </row>
    <row r="271" spans="6:20" x14ac:dyDescent="0.3">
      <c r="F271" s="10"/>
      <c r="G271" s="26">
        <v>2055</v>
      </c>
      <c r="H271" s="26">
        <v>-17.100000000000001</v>
      </c>
      <c r="I271" s="26">
        <v>12.05</v>
      </c>
      <c r="J271" s="29">
        <v>37</v>
      </c>
      <c r="K271" s="29">
        <f t="shared" si="16"/>
        <v>1.8499999999999999E-2</v>
      </c>
      <c r="L271" s="29">
        <f t="shared" si="17"/>
        <v>-363871.51235519204</v>
      </c>
      <c r="N271" s="12" t="s">
        <v>56</v>
      </c>
      <c r="O271" s="3" t="s">
        <v>71</v>
      </c>
      <c r="P271" s="3">
        <f t="shared" si="18"/>
        <v>2055</v>
      </c>
      <c r="Q271" s="3" t="s">
        <v>71</v>
      </c>
      <c r="R271" s="3" t="s">
        <v>111</v>
      </c>
      <c r="S271" s="3" t="s">
        <v>71</v>
      </c>
      <c r="T271" s="4">
        <f t="shared" si="19"/>
        <v>-363871.51235519204</v>
      </c>
    </row>
    <row r="272" spans="6:20" x14ac:dyDescent="0.3">
      <c r="F272" s="10"/>
      <c r="G272" s="26">
        <v>2054</v>
      </c>
      <c r="H272" s="26">
        <v>-16.600000000000001</v>
      </c>
      <c r="I272" s="26">
        <v>12.05</v>
      </c>
      <c r="J272" s="29">
        <v>37</v>
      </c>
      <c r="K272" s="29">
        <f t="shared" si="16"/>
        <v>1.8499999999999999E-2</v>
      </c>
      <c r="L272" s="29">
        <f t="shared" si="17"/>
        <v>-363871.51235519204</v>
      </c>
      <c r="N272" s="12" t="s">
        <v>56</v>
      </c>
      <c r="O272" s="3" t="s">
        <v>71</v>
      </c>
      <c r="P272" s="3">
        <f t="shared" si="18"/>
        <v>2054</v>
      </c>
      <c r="Q272" s="3" t="s">
        <v>71</v>
      </c>
      <c r="R272" s="3" t="s">
        <v>111</v>
      </c>
      <c r="S272" s="3" t="s">
        <v>71</v>
      </c>
      <c r="T272" s="4">
        <f t="shared" si="19"/>
        <v>-363871.51235519204</v>
      </c>
    </row>
    <row r="273" spans="6:20" x14ac:dyDescent="0.3">
      <c r="F273" s="10"/>
      <c r="G273" s="26">
        <v>843</v>
      </c>
      <c r="H273" s="26">
        <v>-16.100000000000001</v>
      </c>
      <c r="I273" s="26">
        <v>12.05</v>
      </c>
      <c r="J273" s="29">
        <v>37</v>
      </c>
      <c r="K273" s="29">
        <v>1.6799999999999999E-2</v>
      </c>
      <c r="L273" s="29">
        <f t="shared" si="17"/>
        <v>-330434.67067930952</v>
      </c>
      <c r="N273" s="12" t="s">
        <v>56</v>
      </c>
      <c r="O273" s="3" t="s">
        <v>71</v>
      </c>
      <c r="P273" s="3">
        <f t="shared" si="18"/>
        <v>843</v>
      </c>
      <c r="Q273" s="3" t="s">
        <v>71</v>
      </c>
      <c r="R273" s="3" t="s">
        <v>111</v>
      </c>
      <c r="S273" s="3" t="s">
        <v>71</v>
      </c>
      <c r="T273" s="4">
        <f t="shared" si="19"/>
        <v>-330434.67067930952</v>
      </c>
    </row>
    <row r="274" spans="6:20" x14ac:dyDescent="0.3">
      <c r="F274" s="10"/>
      <c r="G274" s="26">
        <v>5274</v>
      </c>
      <c r="H274" s="26">
        <v>16.100000000000001</v>
      </c>
      <c r="I274" s="26">
        <v>12.05</v>
      </c>
      <c r="J274" s="29">
        <v>37</v>
      </c>
      <c r="K274" s="29">
        <v>1.6799999999999999E-2</v>
      </c>
      <c r="L274" s="29">
        <f t="shared" si="17"/>
        <v>-330434.67067930952</v>
      </c>
      <c r="N274" s="12" t="s">
        <v>56</v>
      </c>
      <c r="O274" s="3" t="s">
        <v>71</v>
      </c>
      <c r="P274" s="3">
        <f t="shared" si="18"/>
        <v>5274</v>
      </c>
      <c r="Q274" s="3" t="s">
        <v>71</v>
      </c>
      <c r="R274" s="3" t="s">
        <v>111</v>
      </c>
      <c r="S274" s="3" t="s">
        <v>71</v>
      </c>
      <c r="T274" s="4">
        <f t="shared" si="19"/>
        <v>-330434.67067930952</v>
      </c>
    </row>
    <row r="275" spans="6:20" x14ac:dyDescent="0.3">
      <c r="F275" s="10"/>
      <c r="G275" s="26">
        <v>6364</v>
      </c>
      <c r="H275" s="26">
        <v>16.600000000000001</v>
      </c>
      <c r="I275" s="26">
        <v>12.05</v>
      </c>
      <c r="J275" s="29">
        <v>37</v>
      </c>
      <c r="K275" s="29">
        <f t="shared" si="16"/>
        <v>1.8499999999999999E-2</v>
      </c>
      <c r="L275" s="29">
        <f t="shared" si="17"/>
        <v>-363871.51235519204</v>
      </c>
      <c r="N275" s="12" t="s">
        <v>56</v>
      </c>
      <c r="O275" s="3" t="s">
        <v>71</v>
      </c>
      <c r="P275" s="3">
        <f t="shared" si="18"/>
        <v>6364</v>
      </c>
      <c r="Q275" s="3" t="s">
        <v>71</v>
      </c>
      <c r="R275" s="3" t="s">
        <v>111</v>
      </c>
      <c r="S275" s="3" t="s">
        <v>71</v>
      </c>
      <c r="T275" s="4">
        <f t="shared" si="19"/>
        <v>-363871.51235519204</v>
      </c>
    </row>
    <row r="276" spans="6:20" x14ac:dyDescent="0.3">
      <c r="F276" s="10"/>
      <c r="G276" s="26">
        <v>6365</v>
      </c>
      <c r="H276" s="26">
        <v>17.100000000000001</v>
      </c>
      <c r="I276" s="26">
        <v>12.05</v>
      </c>
      <c r="J276" s="29">
        <v>37</v>
      </c>
      <c r="K276" s="29">
        <f t="shared" si="16"/>
        <v>1.8499999999999999E-2</v>
      </c>
      <c r="L276" s="29">
        <f t="shared" si="17"/>
        <v>-363871.51235519204</v>
      </c>
      <c r="N276" s="12" t="s">
        <v>56</v>
      </c>
      <c r="O276" s="3" t="s">
        <v>71</v>
      </c>
      <c r="P276" s="3">
        <f t="shared" si="18"/>
        <v>6365</v>
      </c>
      <c r="Q276" s="3" t="s">
        <v>71</v>
      </c>
      <c r="R276" s="3" t="s">
        <v>111</v>
      </c>
      <c r="S276" s="3" t="s">
        <v>71</v>
      </c>
      <c r="T276" s="4">
        <f t="shared" si="19"/>
        <v>-363871.51235519204</v>
      </c>
    </row>
    <row r="277" spans="6:20" x14ac:dyDescent="0.3">
      <c r="F277" s="10"/>
      <c r="G277" s="26">
        <v>6366</v>
      </c>
      <c r="H277" s="26">
        <v>17.600000000000001</v>
      </c>
      <c r="I277" s="26">
        <v>12.05</v>
      </c>
      <c r="J277" s="29">
        <v>37</v>
      </c>
      <c r="K277" s="29">
        <f t="shared" si="16"/>
        <v>1.8499999999999999E-2</v>
      </c>
      <c r="L277" s="29">
        <f t="shared" si="17"/>
        <v>-363871.51235519204</v>
      </c>
      <c r="N277" s="12" t="s">
        <v>56</v>
      </c>
      <c r="O277" s="3" t="s">
        <v>71</v>
      </c>
      <c r="P277" s="3">
        <f t="shared" si="18"/>
        <v>6366</v>
      </c>
      <c r="Q277" s="3" t="s">
        <v>71</v>
      </c>
      <c r="R277" s="3" t="s">
        <v>111</v>
      </c>
      <c r="S277" s="3" t="s">
        <v>71</v>
      </c>
      <c r="T277" s="4">
        <f t="shared" si="19"/>
        <v>-363871.51235519204</v>
      </c>
    </row>
    <row r="278" spans="6:20" x14ac:dyDescent="0.3">
      <c r="F278" s="10"/>
      <c r="G278" s="26">
        <v>6367</v>
      </c>
      <c r="H278" s="26">
        <v>18.100000000000001</v>
      </c>
      <c r="I278" s="26">
        <v>12.05</v>
      </c>
      <c r="J278" s="29">
        <v>37</v>
      </c>
      <c r="K278" s="29">
        <f t="shared" si="16"/>
        <v>1.8499999999999999E-2</v>
      </c>
      <c r="L278" s="29">
        <f t="shared" si="17"/>
        <v>-363871.51235519204</v>
      </c>
      <c r="N278" s="12" t="s">
        <v>56</v>
      </c>
      <c r="O278" s="3" t="s">
        <v>71</v>
      </c>
      <c r="P278" s="3">
        <f t="shared" si="18"/>
        <v>6367</v>
      </c>
      <c r="Q278" s="3" t="s">
        <v>71</v>
      </c>
      <c r="R278" s="3" t="s">
        <v>111</v>
      </c>
      <c r="S278" s="3" t="s">
        <v>71</v>
      </c>
      <c r="T278" s="4">
        <f t="shared" si="19"/>
        <v>-363871.51235519204</v>
      </c>
    </row>
    <row r="279" spans="6:20" x14ac:dyDescent="0.3">
      <c r="F279" s="10"/>
      <c r="G279" s="26">
        <v>6368</v>
      </c>
      <c r="H279" s="26">
        <v>18.600000000000001</v>
      </c>
      <c r="I279" s="26">
        <v>12.05</v>
      </c>
      <c r="J279" s="29">
        <v>37</v>
      </c>
      <c r="K279" s="29">
        <f t="shared" si="16"/>
        <v>1.8499999999999999E-2</v>
      </c>
      <c r="L279" s="29">
        <f t="shared" si="17"/>
        <v>-363871.51235519204</v>
      </c>
      <c r="N279" s="12" t="s">
        <v>56</v>
      </c>
      <c r="O279" s="3" t="s">
        <v>71</v>
      </c>
      <c r="P279" s="3">
        <f t="shared" si="18"/>
        <v>6368</v>
      </c>
      <c r="Q279" s="3" t="s">
        <v>71</v>
      </c>
      <c r="R279" s="3" t="s">
        <v>111</v>
      </c>
      <c r="S279" s="3" t="s">
        <v>71</v>
      </c>
      <c r="T279" s="4">
        <f t="shared" si="19"/>
        <v>-363871.51235519204</v>
      </c>
    </row>
    <row r="280" spans="6:20" x14ac:dyDescent="0.3">
      <c r="F280" s="10"/>
      <c r="G280" s="26">
        <v>6369</v>
      </c>
      <c r="H280" s="26">
        <v>19.100000000000001</v>
      </c>
      <c r="I280" s="26">
        <v>12.05</v>
      </c>
      <c r="J280" s="29">
        <v>37</v>
      </c>
      <c r="K280" s="29">
        <f t="shared" si="16"/>
        <v>1.8499999999999999E-2</v>
      </c>
      <c r="L280" s="29">
        <f t="shared" si="17"/>
        <v>-363871.51235519204</v>
      </c>
      <c r="N280" s="12" t="s">
        <v>56</v>
      </c>
      <c r="O280" s="3" t="s">
        <v>71</v>
      </c>
      <c r="P280" s="3">
        <f t="shared" si="18"/>
        <v>6369</v>
      </c>
      <c r="Q280" s="3" t="s">
        <v>71</v>
      </c>
      <c r="R280" s="3" t="s">
        <v>111</v>
      </c>
      <c r="S280" s="3" t="s">
        <v>71</v>
      </c>
      <c r="T280" s="4">
        <f t="shared" si="19"/>
        <v>-363871.51235519204</v>
      </c>
    </row>
    <row r="281" spans="6:20" x14ac:dyDescent="0.3">
      <c r="F281" s="10"/>
      <c r="G281" s="26">
        <v>6370</v>
      </c>
      <c r="H281" s="26">
        <v>19.600000000000001</v>
      </c>
      <c r="I281" s="26">
        <v>12.05</v>
      </c>
      <c r="J281" s="29">
        <v>37</v>
      </c>
      <c r="K281" s="29">
        <f t="shared" si="16"/>
        <v>1.8499999999999999E-2</v>
      </c>
      <c r="L281" s="29">
        <f t="shared" si="17"/>
        <v>-363871.51235519204</v>
      </c>
      <c r="N281" s="12" t="s">
        <v>56</v>
      </c>
      <c r="O281" s="3" t="s">
        <v>71</v>
      </c>
      <c r="P281" s="3">
        <f t="shared" si="18"/>
        <v>6370</v>
      </c>
      <c r="Q281" s="3" t="s">
        <v>71</v>
      </c>
      <c r="R281" s="3" t="s">
        <v>111</v>
      </c>
      <c r="S281" s="3" t="s">
        <v>71</v>
      </c>
      <c r="T281" s="4">
        <f t="shared" si="19"/>
        <v>-363871.51235519204</v>
      </c>
    </row>
    <row r="282" spans="6:20" x14ac:dyDescent="0.3">
      <c r="F282" s="10"/>
      <c r="G282" s="26">
        <v>6371</v>
      </c>
      <c r="H282" s="26">
        <v>20.100000000000001</v>
      </c>
      <c r="I282" s="26">
        <v>12.05</v>
      </c>
      <c r="J282" s="29">
        <v>37</v>
      </c>
      <c r="K282" s="29">
        <f t="shared" si="16"/>
        <v>1.8499999999999999E-2</v>
      </c>
      <c r="L282" s="29">
        <f t="shared" si="17"/>
        <v>-363871.51235519204</v>
      </c>
      <c r="N282" s="12" t="s">
        <v>56</v>
      </c>
      <c r="O282" s="3" t="s">
        <v>71</v>
      </c>
      <c r="P282" s="3">
        <f t="shared" si="18"/>
        <v>6371</v>
      </c>
      <c r="Q282" s="3" t="s">
        <v>71</v>
      </c>
      <c r="R282" s="3" t="s">
        <v>111</v>
      </c>
      <c r="S282" s="3" t="s">
        <v>71</v>
      </c>
      <c r="T282" s="4">
        <f t="shared" si="19"/>
        <v>-363871.51235519204</v>
      </c>
    </row>
    <row r="283" spans="6:20" x14ac:dyDescent="0.3">
      <c r="F283" s="10"/>
      <c r="G283" s="26">
        <v>6372</v>
      </c>
      <c r="H283" s="26">
        <v>20.6</v>
      </c>
      <c r="I283" s="26">
        <v>12.05</v>
      </c>
      <c r="J283" s="29">
        <v>37</v>
      </c>
      <c r="K283" s="29">
        <f t="shared" si="16"/>
        <v>1.8499999999999999E-2</v>
      </c>
      <c r="L283" s="29">
        <f t="shared" si="17"/>
        <v>-363871.51235519204</v>
      </c>
      <c r="N283" s="12" t="s">
        <v>56</v>
      </c>
      <c r="O283" s="3" t="s">
        <v>71</v>
      </c>
      <c r="P283" s="3">
        <f t="shared" si="18"/>
        <v>6372</v>
      </c>
      <c r="Q283" s="3" t="s">
        <v>71</v>
      </c>
      <c r="R283" s="3" t="s">
        <v>111</v>
      </c>
      <c r="S283" s="3" t="s">
        <v>71</v>
      </c>
      <c r="T283" s="4">
        <f t="shared" si="19"/>
        <v>-363871.51235519204</v>
      </c>
    </row>
    <row r="284" spans="6:20" x14ac:dyDescent="0.3">
      <c r="F284" s="10"/>
      <c r="G284" s="26">
        <v>6373</v>
      </c>
      <c r="H284" s="26">
        <v>21.1</v>
      </c>
      <c r="I284" s="26">
        <v>12.05</v>
      </c>
      <c r="J284" s="29">
        <v>37</v>
      </c>
      <c r="K284" s="29">
        <f t="shared" si="16"/>
        <v>1.8499999999999999E-2</v>
      </c>
      <c r="L284" s="29">
        <f t="shared" si="17"/>
        <v>-363871.51235519204</v>
      </c>
      <c r="N284" s="12" t="s">
        <v>56</v>
      </c>
      <c r="O284" s="3" t="s">
        <v>71</v>
      </c>
      <c r="P284" s="3">
        <f t="shared" si="18"/>
        <v>6373</v>
      </c>
      <c r="Q284" s="3" t="s">
        <v>71</v>
      </c>
      <c r="R284" s="3" t="s">
        <v>111</v>
      </c>
      <c r="S284" s="3" t="s">
        <v>71</v>
      </c>
      <c r="T284" s="4">
        <f t="shared" si="19"/>
        <v>-363871.51235519204</v>
      </c>
    </row>
    <row r="285" spans="6:20" x14ac:dyDescent="0.3">
      <c r="F285" s="10"/>
      <c r="G285" s="26">
        <v>6374</v>
      </c>
      <c r="H285" s="26">
        <v>21.6</v>
      </c>
      <c r="I285" s="26">
        <v>12.05</v>
      </c>
      <c r="J285" s="29">
        <v>37</v>
      </c>
      <c r="K285" s="29">
        <f t="shared" si="16"/>
        <v>1.8499999999999999E-2</v>
      </c>
      <c r="L285" s="29">
        <f t="shared" si="17"/>
        <v>-363871.51235519204</v>
      </c>
      <c r="N285" s="12" t="s">
        <v>56</v>
      </c>
      <c r="O285" s="3" t="s">
        <v>71</v>
      </c>
      <c r="P285" s="3">
        <f t="shared" si="18"/>
        <v>6374</v>
      </c>
      <c r="Q285" s="3" t="s">
        <v>71</v>
      </c>
      <c r="R285" s="3" t="s">
        <v>111</v>
      </c>
      <c r="S285" s="3" t="s">
        <v>71</v>
      </c>
      <c r="T285" s="4">
        <f t="shared" si="19"/>
        <v>-363871.51235519204</v>
      </c>
    </row>
    <row r="286" spans="6:20" x14ac:dyDescent="0.3">
      <c r="F286" s="10"/>
      <c r="G286" s="26">
        <v>6375</v>
      </c>
      <c r="H286" s="26">
        <v>22.1</v>
      </c>
      <c r="I286" s="26">
        <v>12.05</v>
      </c>
      <c r="J286" s="29">
        <v>37</v>
      </c>
      <c r="K286" s="29">
        <f t="shared" si="16"/>
        <v>1.8499999999999999E-2</v>
      </c>
      <c r="L286" s="29">
        <f t="shared" si="17"/>
        <v>-363871.51235519204</v>
      </c>
      <c r="N286" s="12" t="s">
        <v>56</v>
      </c>
      <c r="O286" s="3" t="s">
        <v>71</v>
      </c>
      <c r="P286" s="3">
        <f t="shared" si="18"/>
        <v>6375</v>
      </c>
      <c r="Q286" s="3" t="s">
        <v>71</v>
      </c>
      <c r="R286" s="3" t="s">
        <v>111</v>
      </c>
      <c r="S286" s="3" t="s">
        <v>71</v>
      </c>
      <c r="T286" s="4">
        <f t="shared" si="19"/>
        <v>-363871.51235519204</v>
      </c>
    </row>
    <row r="287" spans="6:20" x14ac:dyDescent="0.3">
      <c r="F287" s="10"/>
      <c r="G287" s="26">
        <v>6376</v>
      </c>
      <c r="H287" s="26">
        <v>22.6</v>
      </c>
      <c r="I287" s="26">
        <v>12.05</v>
      </c>
      <c r="J287" s="29">
        <v>37</v>
      </c>
      <c r="K287" s="29">
        <f t="shared" si="16"/>
        <v>1.8499999999999999E-2</v>
      </c>
      <c r="L287" s="29">
        <f t="shared" si="17"/>
        <v>-363871.51235519204</v>
      </c>
      <c r="N287" s="12" t="s">
        <v>56</v>
      </c>
      <c r="O287" s="3" t="s">
        <v>71</v>
      </c>
      <c r="P287" s="3">
        <f t="shared" si="18"/>
        <v>6376</v>
      </c>
      <c r="Q287" s="3" t="s">
        <v>71</v>
      </c>
      <c r="R287" s="3" t="s">
        <v>111</v>
      </c>
      <c r="S287" s="3" t="s">
        <v>71</v>
      </c>
      <c r="T287" s="4">
        <f t="shared" si="19"/>
        <v>-363871.51235519204</v>
      </c>
    </row>
    <row r="288" spans="6:20" x14ac:dyDescent="0.3">
      <c r="F288" s="10"/>
      <c r="G288" s="26">
        <v>4866</v>
      </c>
      <c r="H288" s="26">
        <v>23.1</v>
      </c>
      <c r="I288" s="26">
        <v>12.05</v>
      </c>
      <c r="J288" s="29">
        <v>37</v>
      </c>
      <c r="K288" s="29">
        <f t="shared" si="16"/>
        <v>0</v>
      </c>
      <c r="L288" s="29">
        <f t="shared" si="17"/>
        <v>0</v>
      </c>
      <c r="N288" s="12" t="s">
        <v>56</v>
      </c>
      <c r="O288" s="3" t="s">
        <v>71</v>
      </c>
      <c r="P288" s="3">
        <f t="shared" si="18"/>
        <v>4866</v>
      </c>
      <c r="Q288" s="3" t="s">
        <v>71</v>
      </c>
      <c r="R288" s="3" t="s">
        <v>111</v>
      </c>
      <c r="S288" s="3" t="s">
        <v>71</v>
      </c>
      <c r="T288" s="4">
        <f t="shared" si="19"/>
        <v>0</v>
      </c>
    </row>
    <row r="289" spans="6:20" x14ac:dyDescent="0.3">
      <c r="F289" s="10"/>
      <c r="G289" s="26">
        <v>605</v>
      </c>
      <c r="H289" s="26">
        <v>-23.1</v>
      </c>
      <c r="I289" s="26">
        <v>19.28</v>
      </c>
      <c r="J289" s="29">
        <v>37</v>
      </c>
      <c r="K289" s="29">
        <f t="shared" si="16"/>
        <v>0</v>
      </c>
      <c r="L289" s="29">
        <f t="shared" si="17"/>
        <v>0</v>
      </c>
      <c r="N289" s="12" t="s">
        <v>56</v>
      </c>
      <c r="O289" s="3" t="s">
        <v>71</v>
      </c>
      <c r="P289" s="3">
        <f t="shared" si="18"/>
        <v>605</v>
      </c>
      <c r="Q289" s="3" t="s">
        <v>71</v>
      </c>
      <c r="R289" s="3" t="s">
        <v>111</v>
      </c>
      <c r="S289" s="3" t="s">
        <v>71</v>
      </c>
      <c r="T289" s="4">
        <f t="shared" si="19"/>
        <v>0</v>
      </c>
    </row>
    <row r="290" spans="6:20" x14ac:dyDescent="0.3">
      <c r="F290" s="10"/>
      <c r="G290" s="26">
        <v>1013</v>
      </c>
      <c r="H290" s="26">
        <v>-16.100000000000001</v>
      </c>
      <c r="I290" s="26">
        <v>19.28</v>
      </c>
      <c r="J290" s="29">
        <v>37</v>
      </c>
      <c r="K290" s="29">
        <v>1.8499999999999999E-2</v>
      </c>
      <c r="L290" s="29">
        <f t="shared" si="17"/>
        <v>-363871.51235519204</v>
      </c>
      <c r="N290" s="12" t="s">
        <v>56</v>
      </c>
      <c r="O290" s="3" t="s">
        <v>71</v>
      </c>
      <c r="P290" s="3">
        <f t="shared" si="18"/>
        <v>1013</v>
      </c>
      <c r="Q290" s="3" t="s">
        <v>71</v>
      </c>
      <c r="R290" s="3" t="s">
        <v>111</v>
      </c>
      <c r="S290" s="3" t="s">
        <v>71</v>
      </c>
      <c r="T290" s="4">
        <f t="shared" si="19"/>
        <v>-363871.51235519204</v>
      </c>
    </row>
    <row r="291" spans="6:20" x14ac:dyDescent="0.3">
      <c r="F291" s="10"/>
      <c r="G291" s="26">
        <v>2162</v>
      </c>
      <c r="H291" s="26">
        <v>-16.600000000000001</v>
      </c>
      <c r="I291" s="26">
        <v>19.28</v>
      </c>
      <c r="J291" s="29">
        <v>37</v>
      </c>
      <c r="K291" s="29">
        <f>IF(AND(I291=I290,I291=I292),(H292-H290)/2*J291*10^-3,0)*(-1)</f>
        <v>1.8499999999999999E-2</v>
      </c>
      <c r="L291" s="29">
        <f t="shared" si="17"/>
        <v>-363871.51235519204</v>
      </c>
      <c r="N291" s="12" t="s">
        <v>56</v>
      </c>
      <c r="O291" s="3" t="s">
        <v>71</v>
      </c>
      <c r="P291" s="3">
        <f t="shared" si="18"/>
        <v>2162</v>
      </c>
      <c r="Q291" s="3" t="s">
        <v>71</v>
      </c>
      <c r="R291" s="3" t="s">
        <v>111</v>
      </c>
      <c r="S291" s="3" t="s">
        <v>71</v>
      </c>
      <c r="T291" s="4">
        <f t="shared" si="19"/>
        <v>-363871.51235519204</v>
      </c>
    </row>
    <row r="292" spans="6:20" x14ac:dyDescent="0.3">
      <c r="F292" s="10"/>
      <c r="G292" s="26">
        <v>2163</v>
      </c>
      <c r="H292" s="26">
        <v>-17.100000000000001</v>
      </c>
      <c r="I292" s="26">
        <v>19.28</v>
      </c>
      <c r="J292" s="29">
        <v>37</v>
      </c>
      <c r="K292" s="29">
        <f t="shared" ref="K292:K302" si="20">IF(AND(I292=I291,I292=I293),(H293-H291)/2*J292*10^-3,0)*(-1)</f>
        <v>1.8499999999999999E-2</v>
      </c>
      <c r="L292" s="29">
        <f t="shared" si="17"/>
        <v>-363871.51235519204</v>
      </c>
      <c r="N292" s="12" t="s">
        <v>56</v>
      </c>
      <c r="O292" s="3" t="s">
        <v>71</v>
      </c>
      <c r="P292" s="3">
        <f t="shared" si="18"/>
        <v>2163</v>
      </c>
      <c r="Q292" s="3" t="s">
        <v>71</v>
      </c>
      <c r="R292" s="3" t="s">
        <v>111</v>
      </c>
      <c r="S292" s="3" t="s">
        <v>71</v>
      </c>
      <c r="T292" s="4">
        <f t="shared" si="19"/>
        <v>-363871.51235519204</v>
      </c>
    </row>
    <row r="293" spans="6:20" x14ac:dyDescent="0.3">
      <c r="F293" s="10"/>
      <c r="G293" s="26">
        <v>2164</v>
      </c>
      <c r="H293" s="26">
        <v>-17.600000000000001</v>
      </c>
      <c r="I293" s="26">
        <v>19.28</v>
      </c>
      <c r="J293" s="29">
        <v>37</v>
      </c>
      <c r="K293" s="29">
        <f t="shared" si="20"/>
        <v>1.8499999999999999E-2</v>
      </c>
      <c r="L293" s="29">
        <f t="shared" si="17"/>
        <v>-363871.51235519204</v>
      </c>
      <c r="N293" s="12" t="s">
        <v>56</v>
      </c>
      <c r="O293" s="3" t="s">
        <v>71</v>
      </c>
      <c r="P293" s="3">
        <f t="shared" si="18"/>
        <v>2164</v>
      </c>
      <c r="Q293" s="3" t="s">
        <v>71</v>
      </c>
      <c r="R293" s="3" t="s">
        <v>111</v>
      </c>
      <c r="S293" s="3" t="s">
        <v>71</v>
      </c>
      <c r="T293" s="4">
        <f t="shared" si="19"/>
        <v>-363871.51235519204</v>
      </c>
    </row>
    <row r="294" spans="6:20" x14ac:dyDescent="0.3">
      <c r="F294" s="10"/>
      <c r="G294" s="26">
        <v>2165</v>
      </c>
      <c r="H294" s="26">
        <v>-18.100000000000001</v>
      </c>
      <c r="I294" s="26">
        <v>19.28</v>
      </c>
      <c r="J294" s="29">
        <v>37</v>
      </c>
      <c r="K294" s="29">
        <f t="shared" si="20"/>
        <v>1.8499999999999999E-2</v>
      </c>
      <c r="L294" s="29">
        <f t="shared" si="17"/>
        <v>-363871.51235519204</v>
      </c>
      <c r="N294" s="12" t="s">
        <v>56</v>
      </c>
      <c r="O294" s="3" t="s">
        <v>71</v>
      </c>
      <c r="P294" s="3">
        <f t="shared" si="18"/>
        <v>2165</v>
      </c>
      <c r="Q294" s="3" t="s">
        <v>71</v>
      </c>
      <c r="R294" s="3" t="s">
        <v>111</v>
      </c>
      <c r="S294" s="3" t="s">
        <v>71</v>
      </c>
      <c r="T294" s="4">
        <f t="shared" si="19"/>
        <v>-363871.51235519204</v>
      </c>
    </row>
    <row r="295" spans="6:20" x14ac:dyDescent="0.3">
      <c r="F295" s="10"/>
      <c r="G295" s="26">
        <v>2166</v>
      </c>
      <c r="H295" s="26">
        <v>-18.600000000000001</v>
      </c>
      <c r="I295" s="26">
        <v>19.28</v>
      </c>
      <c r="J295" s="29">
        <v>37</v>
      </c>
      <c r="K295" s="29">
        <f t="shared" si="20"/>
        <v>1.8499999999999999E-2</v>
      </c>
      <c r="L295" s="29">
        <f t="shared" si="17"/>
        <v>-363871.51235519204</v>
      </c>
      <c r="N295" s="12" t="s">
        <v>56</v>
      </c>
      <c r="O295" s="3" t="s">
        <v>71</v>
      </c>
      <c r="P295" s="3">
        <f t="shared" si="18"/>
        <v>2166</v>
      </c>
      <c r="Q295" s="3" t="s">
        <v>71</v>
      </c>
      <c r="R295" s="3" t="s">
        <v>111</v>
      </c>
      <c r="S295" s="3" t="s">
        <v>71</v>
      </c>
      <c r="T295" s="4">
        <f t="shared" si="19"/>
        <v>-363871.51235519204</v>
      </c>
    </row>
    <row r="296" spans="6:20" x14ac:dyDescent="0.3">
      <c r="G296" s="26">
        <v>2167</v>
      </c>
      <c r="H296" s="26">
        <v>-19.100000000000001</v>
      </c>
      <c r="I296" s="26">
        <v>19.28</v>
      </c>
      <c r="J296" s="29">
        <v>37</v>
      </c>
      <c r="K296" s="29">
        <f t="shared" si="20"/>
        <v>1.8499999999999999E-2</v>
      </c>
      <c r="L296" s="29">
        <f t="shared" si="17"/>
        <v>-363871.51235519204</v>
      </c>
      <c r="N296" s="12" t="s">
        <v>56</v>
      </c>
      <c r="O296" s="3" t="s">
        <v>71</v>
      </c>
      <c r="P296" s="3">
        <f t="shared" si="18"/>
        <v>2167</v>
      </c>
      <c r="Q296" s="3" t="s">
        <v>71</v>
      </c>
      <c r="R296" s="3" t="s">
        <v>111</v>
      </c>
      <c r="S296" s="3" t="s">
        <v>71</v>
      </c>
      <c r="T296" s="4">
        <f t="shared" si="19"/>
        <v>-363871.51235519204</v>
      </c>
    </row>
    <row r="297" spans="6:20" x14ac:dyDescent="0.3">
      <c r="G297" s="26">
        <v>2168</v>
      </c>
      <c r="H297" s="26">
        <v>-19.600000000000001</v>
      </c>
      <c r="I297" s="26">
        <v>19.28</v>
      </c>
      <c r="J297" s="29">
        <v>37</v>
      </c>
      <c r="K297" s="29">
        <f t="shared" si="20"/>
        <v>1.8499999999999999E-2</v>
      </c>
      <c r="L297" s="29">
        <f t="shared" si="17"/>
        <v>-363871.51235519204</v>
      </c>
      <c r="N297" s="12" t="s">
        <v>56</v>
      </c>
      <c r="O297" s="3" t="s">
        <v>71</v>
      </c>
      <c r="P297" s="3">
        <f t="shared" si="18"/>
        <v>2168</v>
      </c>
      <c r="Q297" s="3" t="s">
        <v>71</v>
      </c>
      <c r="R297" s="3" t="s">
        <v>111</v>
      </c>
      <c r="S297" s="3" t="s">
        <v>71</v>
      </c>
      <c r="T297" s="4">
        <f t="shared" si="19"/>
        <v>-363871.51235519204</v>
      </c>
    </row>
    <row r="298" spans="6:20" x14ac:dyDescent="0.3">
      <c r="G298" s="26">
        <v>2169</v>
      </c>
      <c r="H298" s="26">
        <v>-20.100000000000001</v>
      </c>
      <c r="I298" s="26">
        <v>19.28</v>
      </c>
      <c r="J298" s="29">
        <v>37</v>
      </c>
      <c r="K298" s="29">
        <f t="shared" si="20"/>
        <v>1.8499999999999999E-2</v>
      </c>
      <c r="L298" s="29">
        <f t="shared" si="17"/>
        <v>-363871.51235519204</v>
      </c>
      <c r="N298" s="12" t="s">
        <v>56</v>
      </c>
      <c r="O298" s="3" t="s">
        <v>71</v>
      </c>
      <c r="P298" s="3">
        <f t="shared" si="18"/>
        <v>2169</v>
      </c>
      <c r="Q298" s="3" t="s">
        <v>71</v>
      </c>
      <c r="R298" s="3" t="s">
        <v>111</v>
      </c>
      <c r="S298" s="3" t="s">
        <v>71</v>
      </c>
      <c r="T298" s="4">
        <f t="shared" si="19"/>
        <v>-363871.51235519204</v>
      </c>
    </row>
    <row r="299" spans="6:20" x14ac:dyDescent="0.3">
      <c r="G299" s="26">
        <v>2170</v>
      </c>
      <c r="H299" s="26">
        <v>-20.6</v>
      </c>
      <c r="I299" s="26">
        <v>19.28</v>
      </c>
      <c r="J299" s="29">
        <v>37</v>
      </c>
      <c r="K299" s="29">
        <f t="shared" si="20"/>
        <v>1.8499999999999999E-2</v>
      </c>
      <c r="L299" s="29">
        <f t="shared" si="17"/>
        <v>-363871.51235519204</v>
      </c>
      <c r="N299" s="12" t="s">
        <v>56</v>
      </c>
      <c r="O299" s="3" t="s">
        <v>71</v>
      </c>
      <c r="P299" s="3">
        <f t="shared" si="18"/>
        <v>2170</v>
      </c>
      <c r="Q299" s="3" t="s">
        <v>71</v>
      </c>
      <c r="R299" s="3" t="s">
        <v>111</v>
      </c>
      <c r="S299" s="3" t="s">
        <v>71</v>
      </c>
      <c r="T299" s="4">
        <f t="shared" si="19"/>
        <v>-363871.51235519204</v>
      </c>
    </row>
    <row r="300" spans="6:20" x14ac:dyDescent="0.3">
      <c r="G300" s="26">
        <v>2171</v>
      </c>
      <c r="H300" s="26">
        <v>-21.1</v>
      </c>
      <c r="I300" s="26">
        <v>19.28</v>
      </c>
      <c r="J300" s="29">
        <v>37</v>
      </c>
      <c r="K300" s="29">
        <f t="shared" si="20"/>
        <v>1.8499999999999999E-2</v>
      </c>
      <c r="L300" s="29">
        <f t="shared" si="17"/>
        <v>-363871.51235519204</v>
      </c>
      <c r="N300" s="12" t="s">
        <v>56</v>
      </c>
      <c r="O300" s="3" t="s">
        <v>71</v>
      </c>
      <c r="P300" s="3">
        <f t="shared" si="18"/>
        <v>2171</v>
      </c>
      <c r="Q300" s="3" t="s">
        <v>71</v>
      </c>
      <c r="R300" s="3" t="s">
        <v>111</v>
      </c>
      <c r="S300" s="3" t="s">
        <v>71</v>
      </c>
      <c r="T300" s="4">
        <f t="shared" si="19"/>
        <v>-363871.51235519204</v>
      </c>
    </row>
    <row r="301" spans="6:20" x14ac:dyDescent="0.3">
      <c r="G301" s="26">
        <v>2172</v>
      </c>
      <c r="H301" s="26">
        <v>-21.6</v>
      </c>
      <c r="I301" s="26">
        <v>19.28</v>
      </c>
      <c r="J301" s="29">
        <v>37</v>
      </c>
      <c r="K301" s="29">
        <f t="shared" si="20"/>
        <v>1.8499999999999999E-2</v>
      </c>
      <c r="L301" s="29">
        <f t="shared" si="17"/>
        <v>-363871.51235519204</v>
      </c>
      <c r="N301" s="12" t="s">
        <v>56</v>
      </c>
      <c r="O301" s="3" t="s">
        <v>71</v>
      </c>
      <c r="P301" s="3">
        <f t="shared" si="18"/>
        <v>2172</v>
      </c>
      <c r="Q301" s="3" t="s">
        <v>71</v>
      </c>
      <c r="R301" s="3" t="s">
        <v>111</v>
      </c>
      <c r="S301" s="3" t="s">
        <v>71</v>
      </c>
      <c r="T301" s="4">
        <f t="shared" si="19"/>
        <v>-363871.51235519204</v>
      </c>
    </row>
    <row r="302" spans="6:20" x14ac:dyDescent="0.3">
      <c r="G302" s="26">
        <v>2173</v>
      </c>
      <c r="H302" s="26">
        <v>-22.1</v>
      </c>
      <c r="I302" s="26">
        <v>19.28</v>
      </c>
      <c r="J302" s="29">
        <v>37</v>
      </c>
      <c r="K302" s="29">
        <f t="shared" si="20"/>
        <v>1.8499999999999999E-2</v>
      </c>
      <c r="L302" s="29">
        <f t="shared" si="17"/>
        <v>-363871.51235519204</v>
      </c>
      <c r="N302" s="12" t="s">
        <v>56</v>
      </c>
      <c r="O302" s="3" t="s">
        <v>71</v>
      </c>
      <c r="P302" s="3">
        <f t="shared" si="18"/>
        <v>2173</v>
      </c>
      <c r="Q302" s="3" t="s">
        <v>71</v>
      </c>
      <c r="R302" s="3" t="s">
        <v>111</v>
      </c>
      <c r="S302" s="3" t="s">
        <v>71</v>
      </c>
      <c r="T302" s="4">
        <f t="shared" si="19"/>
        <v>-363871.51235519204</v>
      </c>
    </row>
    <row r="303" spans="6:20" x14ac:dyDescent="0.3">
      <c r="G303" s="26">
        <v>2174</v>
      </c>
      <c r="H303" s="26">
        <v>-22.6</v>
      </c>
      <c r="I303" s="26">
        <v>19.28</v>
      </c>
      <c r="J303" s="29">
        <v>37</v>
      </c>
      <c r="K303" s="29">
        <v>1.8499999999999999E-2</v>
      </c>
      <c r="L303" s="29">
        <f t="shared" si="17"/>
        <v>-363871.51235519204</v>
      </c>
      <c r="N303" s="12" t="s">
        <v>56</v>
      </c>
      <c r="O303" s="3" t="s">
        <v>71</v>
      </c>
      <c r="P303" s="3">
        <f t="shared" si="18"/>
        <v>2174</v>
      </c>
      <c r="Q303" s="3" t="s">
        <v>71</v>
      </c>
      <c r="R303" s="3" t="s">
        <v>111</v>
      </c>
      <c r="S303" s="3" t="s">
        <v>71</v>
      </c>
      <c r="T303" s="4">
        <f t="shared" si="19"/>
        <v>-363871.51235519204</v>
      </c>
    </row>
    <row r="304" spans="6:20" x14ac:dyDescent="0.3">
      <c r="G304" s="26">
        <v>5032</v>
      </c>
      <c r="H304" s="26">
        <v>23.1</v>
      </c>
      <c r="I304" s="26">
        <v>19.28</v>
      </c>
      <c r="J304" s="29">
        <v>37</v>
      </c>
      <c r="K304" s="29">
        <v>1.7600000000000001E-2</v>
      </c>
      <c r="L304" s="29">
        <f t="shared" si="17"/>
        <v>-346169.65499737189</v>
      </c>
      <c r="N304" s="12" t="s">
        <v>56</v>
      </c>
      <c r="O304" s="3" t="s">
        <v>71</v>
      </c>
      <c r="P304" s="3">
        <f t="shared" si="18"/>
        <v>5032</v>
      </c>
      <c r="Q304" s="3" t="s">
        <v>71</v>
      </c>
      <c r="R304" s="3" t="s">
        <v>111</v>
      </c>
      <c r="S304" s="3" t="s">
        <v>71</v>
      </c>
      <c r="T304" s="4">
        <f t="shared" si="19"/>
        <v>-346169.65499737189</v>
      </c>
    </row>
    <row r="305" spans="6:20" x14ac:dyDescent="0.3">
      <c r="G305" s="26">
        <v>5440</v>
      </c>
      <c r="H305" s="26">
        <v>16.100000000000001</v>
      </c>
      <c r="I305" s="26">
        <v>19.28</v>
      </c>
      <c r="J305" s="29">
        <v>37</v>
      </c>
      <c r="K305" s="29">
        <v>1.8499999999999999E-2</v>
      </c>
      <c r="L305" s="29">
        <f t="shared" si="17"/>
        <v>-363871.51235519204</v>
      </c>
      <c r="N305" s="12" t="s">
        <v>56</v>
      </c>
      <c r="O305" s="3" t="s">
        <v>71</v>
      </c>
      <c r="P305" s="3">
        <f t="shared" si="18"/>
        <v>5440</v>
      </c>
      <c r="Q305" s="3" t="s">
        <v>71</v>
      </c>
      <c r="R305" s="3" t="s">
        <v>111</v>
      </c>
      <c r="S305" s="3" t="s">
        <v>71</v>
      </c>
      <c r="T305" s="4">
        <f t="shared" si="19"/>
        <v>-363871.51235519204</v>
      </c>
    </row>
    <row r="306" spans="6:20" x14ac:dyDescent="0.3">
      <c r="G306" s="26">
        <v>6472</v>
      </c>
      <c r="H306" s="26">
        <v>16.600000000000001</v>
      </c>
      <c r="I306" s="26">
        <v>19.28</v>
      </c>
      <c r="J306" s="29">
        <v>37</v>
      </c>
      <c r="K306" s="29">
        <f t="shared" ref="K306:K318" si="21">IF(AND(I306=I305,I306=I307),(H307-H305)/2*J306*10^-3,0)</f>
        <v>1.8499999999999999E-2</v>
      </c>
      <c r="L306" s="29">
        <f t="shared" si="17"/>
        <v>-363871.51235519204</v>
      </c>
      <c r="N306" s="12" t="s">
        <v>56</v>
      </c>
      <c r="O306" s="3" t="s">
        <v>71</v>
      </c>
      <c r="P306" s="3">
        <f t="shared" si="18"/>
        <v>6472</v>
      </c>
      <c r="Q306" s="3" t="s">
        <v>71</v>
      </c>
      <c r="R306" s="3" t="s">
        <v>111</v>
      </c>
      <c r="S306" s="3" t="s">
        <v>71</v>
      </c>
      <c r="T306" s="4">
        <f t="shared" si="19"/>
        <v>-363871.51235519204</v>
      </c>
    </row>
    <row r="307" spans="6:20" x14ac:dyDescent="0.3">
      <c r="G307" s="26">
        <v>6473</v>
      </c>
      <c r="H307" s="26">
        <v>17.100000000000001</v>
      </c>
      <c r="I307" s="26">
        <v>19.28</v>
      </c>
      <c r="J307" s="29">
        <v>37</v>
      </c>
      <c r="K307" s="29">
        <f t="shared" si="21"/>
        <v>1.8499999999999999E-2</v>
      </c>
      <c r="L307" s="29">
        <f t="shared" si="17"/>
        <v>-363871.51235519204</v>
      </c>
      <c r="N307" s="12" t="s">
        <v>56</v>
      </c>
      <c r="O307" s="3" t="s">
        <v>71</v>
      </c>
      <c r="P307" s="3">
        <f t="shared" si="18"/>
        <v>6473</v>
      </c>
      <c r="Q307" s="3" t="s">
        <v>71</v>
      </c>
      <c r="R307" s="3" t="s">
        <v>111</v>
      </c>
      <c r="S307" s="3" t="s">
        <v>71</v>
      </c>
      <c r="T307" s="4">
        <f t="shared" si="19"/>
        <v>-363871.51235519204</v>
      </c>
    </row>
    <row r="308" spans="6:20" x14ac:dyDescent="0.3">
      <c r="G308" s="26">
        <v>6474</v>
      </c>
      <c r="H308" s="26">
        <v>17.600000000000001</v>
      </c>
      <c r="I308" s="26">
        <v>19.28</v>
      </c>
      <c r="J308" s="29">
        <v>37</v>
      </c>
      <c r="K308" s="29">
        <f t="shared" si="21"/>
        <v>1.8499999999999999E-2</v>
      </c>
      <c r="L308" s="29">
        <f t="shared" si="17"/>
        <v>-363871.51235519204</v>
      </c>
      <c r="N308" s="12" t="s">
        <v>56</v>
      </c>
      <c r="O308" s="3" t="s">
        <v>71</v>
      </c>
      <c r="P308" s="3">
        <f t="shared" si="18"/>
        <v>6474</v>
      </c>
      <c r="Q308" s="3" t="s">
        <v>71</v>
      </c>
      <c r="R308" s="3" t="s">
        <v>111</v>
      </c>
      <c r="S308" s="3" t="s">
        <v>71</v>
      </c>
      <c r="T308" s="4">
        <f t="shared" si="19"/>
        <v>-363871.51235519204</v>
      </c>
    </row>
    <row r="309" spans="6:20" x14ac:dyDescent="0.3">
      <c r="G309" s="26">
        <v>6475</v>
      </c>
      <c r="H309" s="26">
        <v>18.100000000000001</v>
      </c>
      <c r="I309" s="26">
        <v>19.28</v>
      </c>
      <c r="J309" s="29">
        <v>37</v>
      </c>
      <c r="K309" s="29">
        <f t="shared" si="21"/>
        <v>1.8499999999999999E-2</v>
      </c>
      <c r="L309" s="29">
        <f t="shared" si="17"/>
        <v>-363871.51235519204</v>
      </c>
      <c r="N309" s="12" t="s">
        <v>56</v>
      </c>
      <c r="O309" s="3" t="s">
        <v>71</v>
      </c>
      <c r="P309" s="3">
        <f t="shared" si="18"/>
        <v>6475</v>
      </c>
      <c r="Q309" s="3" t="s">
        <v>71</v>
      </c>
      <c r="R309" s="3" t="s">
        <v>111</v>
      </c>
      <c r="S309" s="3" t="s">
        <v>71</v>
      </c>
      <c r="T309" s="4">
        <f t="shared" si="19"/>
        <v>-363871.51235519204</v>
      </c>
    </row>
    <row r="310" spans="6:20" x14ac:dyDescent="0.3">
      <c r="G310" s="26">
        <v>6476</v>
      </c>
      <c r="H310" s="26">
        <v>18.600000000000001</v>
      </c>
      <c r="I310" s="26">
        <v>19.28</v>
      </c>
      <c r="J310" s="29">
        <v>37</v>
      </c>
      <c r="K310" s="29">
        <f t="shared" si="21"/>
        <v>1.8499999999999999E-2</v>
      </c>
      <c r="L310" s="29">
        <f t="shared" si="17"/>
        <v>-363871.51235519204</v>
      </c>
      <c r="N310" s="12" t="s">
        <v>56</v>
      </c>
      <c r="O310" s="3" t="s">
        <v>71</v>
      </c>
      <c r="P310" s="3">
        <f t="shared" si="18"/>
        <v>6476</v>
      </c>
      <c r="Q310" s="3" t="s">
        <v>71</v>
      </c>
      <c r="R310" s="3" t="s">
        <v>111</v>
      </c>
      <c r="S310" s="3" t="s">
        <v>71</v>
      </c>
      <c r="T310" s="4">
        <f t="shared" si="19"/>
        <v>-363871.51235519204</v>
      </c>
    </row>
    <row r="311" spans="6:20" x14ac:dyDescent="0.3">
      <c r="G311" s="26">
        <v>6477</v>
      </c>
      <c r="H311" s="26">
        <v>19.100000000000001</v>
      </c>
      <c r="I311" s="26">
        <v>19.28</v>
      </c>
      <c r="J311" s="29">
        <v>37</v>
      </c>
      <c r="K311" s="29">
        <f t="shared" si="21"/>
        <v>1.8499999999999999E-2</v>
      </c>
      <c r="L311" s="29">
        <f t="shared" si="17"/>
        <v>-363871.51235519204</v>
      </c>
      <c r="N311" s="12" t="s">
        <v>56</v>
      </c>
      <c r="O311" s="3" t="s">
        <v>71</v>
      </c>
      <c r="P311" s="3">
        <f t="shared" si="18"/>
        <v>6477</v>
      </c>
      <c r="Q311" s="3" t="s">
        <v>71</v>
      </c>
      <c r="R311" s="3" t="s">
        <v>111</v>
      </c>
      <c r="S311" s="3" t="s">
        <v>71</v>
      </c>
      <c r="T311" s="4">
        <f t="shared" si="19"/>
        <v>-363871.51235519204</v>
      </c>
    </row>
    <row r="312" spans="6:20" x14ac:dyDescent="0.3">
      <c r="G312" s="26">
        <v>6478</v>
      </c>
      <c r="H312" s="26">
        <v>19.600000000000001</v>
      </c>
      <c r="I312" s="26">
        <v>19.28</v>
      </c>
      <c r="J312" s="29">
        <v>37</v>
      </c>
      <c r="K312" s="29">
        <f t="shared" si="21"/>
        <v>1.8499999999999999E-2</v>
      </c>
      <c r="L312" s="29">
        <f t="shared" si="17"/>
        <v>-363871.51235519204</v>
      </c>
      <c r="N312" s="12" t="s">
        <v>56</v>
      </c>
      <c r="O312" s="3" t="s">
        <v>71</v>
      </c>
      <c r="P312" s="3">
        <f t="shared" si="18"/>
        <v>6478</v>
      </c>
      <c r="Q312" s="3" t="s">
        <v>71</v>
      </c>
      <c r="R312" s="3" t="s">
        <v>111</v>
      </c>
      <c r="S312" s="3" t="s">
        <v>71</v>
      </c>
      <c r="T312" s="4">
        <f t="shared" si="19"/>
        <v>-363871.51235519204</v>
      </c>
    </row>
    <row r="313" spans="6:20" x14ac:dyDescent="0.3">
      <c r="G313" s="26">
        <v>6479</v>
      </c>
      <c r="H313" s="26">
        <v>20.100000000000001</v>
      </c>
      <c r="I313" s="26">
        <v>19.28</v>
      </c>
      <c r="J313" s="29">
        <v>37</v>
      </c>
      <c r="K313" s="29">
        <f t="shared" si="21"/>
        <v>1.8499999999999999E-2</v>
      </c>
      <c r="L313" s="29">
        <f t="shared" si="17"/>
        <v>-363871.51235519204</v>
      </c>
      <c r="N313" s="12" t="s">
        <v>56</v>
      </c>
      <c r="O313" s="3" t="s">
        <v>71</v>
      </c>
      <c r="P313" s="3">
        <f t="shared" si="18"/>
        <v>6479</v>
      </c>
      <c r="Q313" s="3" t="s">
        <v>71</v>
      </c>
      <c r="R313" s="3" t="s">
        <v>111</v>
      </c>
      <c r="S313" s="3" t="s">
        <v>71</v>
      </c>
      <c r="T313" s="4">
        <f t="shared" si="19"/>
        <v>-363871.51235519204</v>
      </c>
    </row>
    <row r="314" spans="6:20" x14ac:dyDescent="0.3">
      <c r="G314" s="26">
        <v>6480</v>
      </c>
      <c r="H314" s="26">
        <v>20.6</v>
      </c>
      <c r="I314" s="26">
        <v>19.28</v>
      </c>
      <c r="J314" s="29">
        <v>37</v>
      </c>
      <c r="K314" s="29">
        <f t="shared" si="21"/>
        <v>1.8499999999999999E-2</v>
      </c>
      <c r="L314" s="29">
        <f t="shared" si="17"/>
        <v>-363871.51235519204</v>
      </c>
      <c r="N314" s="12" t="s">
        <v>56</v>
      </c>
      <c r="O314" s="3" t="s">
        <v>71</v>
      </c>
      <c r="P314" s="3">
        <f t="shared" si="18"/>
        <v>6480</v>
      </c>
      <c r="Q314" s="3" t="s">
        <v>71</v>
      </c>
      <c r="R314" s="3" t="s">
        <v>111</v>
      </c>
      <c r="S314" s="3" t="s">
        <v>71</v>
      </c>
      <c r="T314" s="4">
        <f t="shared" si="19"/>
        <v>-363871.51235519204</v>
      </c>
    </row>
    <row r="315" spans="6:20" x14ac:dyDescent="0.3">
      <c r="G315" s="26">
        <v>6481</v>
      </c>
      <c r="H315" s="26">
        <v>21.1</v>
      </c>
      <c r="I315" s="26">
        <v>19.28</v>
      </c>
      <c r="J315" s="29">
        <v>37</v>
      </c>
      <c r="K315" s="29">
        <f t="shared" si="21"/>
        <v>1.8499999999999999E-2</v>
      </c>
      <c r="L315" s="29">
        <f t="shared" si="17"/>
        <v>-363871.51235519204</v>
      </c>
      <c r="N315" s="12" t="s">
        <v>56</v>
      </c>
      <c r="O315" s="3" t="s">
        <v>71</v>
      </c>
      <c r="P315" s="3">
        <f t="shared" si="18"/>
        <v>6481</v>
      </c>
      <c r="Q315" s="3" t="s">
        <v>71</v>
      </c>
      <c r="R315" s="3" t="s">
        <v>111</v>
      </c>
      <c r="S315" s="3" t="s">
        <v>71</v>
      </c>
      <c r="T315" s="4">
        <f t="shared" si="19"/>
        <v>-363871.51235519204</v>
      </c>
    </row>
    <row r="316" spans="6:20" x14ac:dyDescent="0.3">
      <c r="G316" s="26">
        <v>6482</v>
      </c>
      <c r="H316" s="26">
        <v>21.6</v>
      </c>
      <c r="I316" s="26">
        <v>19.28</v>
      </c>
      <c r="J316" s="29">
        <v>37</v>
      </c>
      <c r="K316" s="29">
        <f t="shared" si="21"/>
        <v>1.8499999999999999E-2</v>
      </c>
      <c r="L316" s="29">
        <f t="shared" si="17"/>
        <v>-363871.51235519204</v>
      </c>
      <c r="N316" s="12" t="s">
        <v>56</v>
      </c>
      <c r="O316" s="3" t="s">
        <v>71</v>
      </c>
      <c r="P316" s="3">
        <f t="shared" si="18"/>
        <v>6482</v>
      </c>
      <c r="Q316" s="3" t="s">
        <v>71</v>
      </c>
      <c r="R316" s="3" t="s">
        <v>111</v>
      </c>
      <c r="S316" s="3" t="s">
        <v>71</v>
      </c>
      <c r="T316" s="4">
        <f t="shared" si="19"/>
        <v>-363871.51235519204</v>
      </c>
    </row>
    <row r="317" spans="6:20" x14ac:dyDescent="0.3">
      <c r="G317" s="26">
        <v>6483</v>
      </c>
      <c r="H317" s="26">
        <v>22.1</v>
      </c>
      <c r="I317" s="26">
        <v>19.28</v>
      </c>
      <c r="J317" s="29">
        <v>37</v>
      </c>
      <c r="K317" s="29">
        <f t="shared" si="21"/>
        <v>1.8499999999999999E-2</v>
      </c>
      <c r="L317" s="29">
        <f t="shared" si="17"/>
        <v>-363871.51235519204</v>
      </c>
      <c r="N317" s="12" t="s">
        <v>56</v>
      </c>
      <c r="O317" s="3" t="s">
        <v>71</v>
      </c>
      <c r="P317" s="3">
        <f t="shared" si="18"/>
        <v>6483</v>
      </c>
      <c r="Q317" s="3" t="s">
        <v>71</v>
      </c>
      <c r="R317" s="3" t="s">
        <v>111</v>
      </c>
      <c r="S317" s="3" t="s">
        <v>71</v>
      </c>
      <c r="T317" s="4">
        <f t="shared" si="19"/>
        <v>-363871.51235519204</v>
      </c>
    </row>
    <row r="318" spans="6:20" x14ac:dyDescent="0.3">
      <c r="G318" s="26">
        <v>6484</v>
      </c>
      <c r="H318" s="26">
        <v>22.6</v>
      </c>
      <c r="I318" s="26">
        <v>19.28</v>
      </c>
      <c r="J318" s="29">
        <v>37</v>
      </c>
      <c r="K318" s="29">
        <f t="shared" si="21"/>
        <v>0</v>
      </c>
      <c r="L318" s="29">
        <f t="shared" si="17"/>
        <v>0</v>
      </c>
      <c r="N318" s="12" t="s">
        <v>56</v>
      </c>
      <c r="O318" s="3" t="s">
        <v>71</v>
      </c>
      <c r="P318" s="3">
        <f t="shared" si="18"/>
        <v>6484</v>
      </c>
      <c r="Q318" s="3" t="s">
        <v>71</v>
      </c>
      <c r="R318" s="3" t="s">
        <v>111</v>
      </c>
      <c r="S318" s="3" t="s">
        <v>71</v>
      </c>
      <c r="T318" s="4">
        <f t="shared" si="19"/>
        <v>0</v>
      </c>
    </row>
    <row r="319" spans="6:20" x14ac:dyDescent="0.3">
      <c r="F319" s="28" t="s">
        <v>47</v>
      </c>
      <c r="G319" s="26">
        <v>809</v>
      </c>
      <c r="H319" s="26">
        <v>-23.1</v>
      </c>
      <c r="I319" s="26">
        <v>24.1</v>
      </c>
      <c r="J319" s="29">
        <v>36</v>
      </c>
      <c r="K319" s="29">
        <v>0</v>
      </c>
      <c r="L319" s="29">
        <f t="shared" si="17"/>
        <v>0</v>
      </c>
      <c r="N319" s="12" t="s">
        <v>56</v>
      </c>
      <c r="O319" s="3" t="s">
        <v>71</v>
      </c>
      <c r="P319" s="3">
        <f t="shared" si="18"/>
        <v>809</v>
      </c>
      <c r="Q319" s="3" t="s">
        <v>71</v>
      </c>
      <c r="R319" s="3" t="s">
        <v>111</v>
      </c>
      <c r="S319" s="3" t="s">
        <v>71</v>
      </c>
      <c r="T319" s="4">
        <f t="shared" si="19"/>
        <v>0</v>
      </c>
    </row>
    <row r="320" spans="6:20" x14ac:dyDescent="0.3">
      <c r="G320" s="26">
        <v>2273</v>
      </c>
      <c r="H320" s="26">
        <v>-22.8</v>
      </c>
      <c r="I320" s="26">
        <v>24.1</v>
      </c>
      <c r="J320" s="29">
        <v>36</v>
      </c>
      <c r="K320" s="29">
        <f>(H321-H319)/2*J320*10^-3</f>
        <v>1.0800000000000027E-2</v>
      </c>
      <c r="L320" s="29">
        <f t="shared" si="17"/>
        <v>-212422.28829384237</v>
      </c>
      <c r="N320" s="12" t="s">
        <v>56</v>
      </c>
      <c r="O320" s="3" t="s">
        <v>71</v>
      </c>
      <c r="P320" s="3">
        <f t="shared" si="18"/>
        <v>2273</v>
      </c>
      <c r="Q320" s="3" t="s">
        <v>71</v>
      </c>
      <c r="R320" s="3" t="s">
        <v>111</v>
      </c>
      <c r="S320" s="3" t="s">
        <v>71</v>
      </c>
      <c r="T320" s="4">
        <f t="shared" si="19"/>
        <v>-212422.28829384237</v>
      </c>
    </row>
    <row r="321" spans="7:20" x14ac:dyDescent="0.3">
      <c r="G321" s="26">
        <v>2272</v>
      </c>
      <c r="H321" s="26">
        <v>-22.5</v>
      </c>
      <c r="I321" s="26">
        <v>24.1</v>
      </c>
      <c r="J321" s="29">
        <v>36</v>
      </c>
      <c r="K321" s="29">
        <f t="shared" ref="K321:K384" si="22">(H322-H320)/2*J321*10^-3</f>
        <v>1.0800000000000027E-2</v>
      </c>
      <c r="L321" s="29">
        <f t="shared" si="17"/>
        <v>-212422.28829384237</v>
      </c>
      <c r="N321" s="12" t="s">
        <v>56</v>
      </c>
      <c r="O321" s="3" t="s">
        <v>71</v>
      </c>
      <c r="P321" s="3">
        <f t="shared" si="18"/>
        <v>2272</v>
      </c>
      <c r="Q321" s="3" t="s">
        <v>71</v>
      </c>
      <c r="R321" s="3" t="s">
        <v>111</v>
      </c>
      <c r="S321" s="3" t="s">
        <v>71</v>
      </c>
      <c r="T321" s="4">
        <f t="shared" si="19"/>
        <v>-212422.28829384237</v>
      </c>
    </row>
    <row r="322" spans="7:20" x14ac:dyDescent="0.3">
      <c r="G322" s="26">
        <v>2271</v>
      </c>
      <c r="H322" s="26">
        <v>-22.2</v>
      </c>
      <c r="I322" s="26">
        <v>24.1</v>
      </c>
      <c r="J322" s="29">
        <v>36</v>
      </c>
      <c r="K322" s="29">
        <f t="shared" si="22"/>
        <v>1.0800000000000027E-2</v>
      </c>
      <c r="L322" s="29">
        <f t="shared" si="17"/>
        <v>-212422.28829384237</v>
      </c>
      <c r="N322" s="12" t="s">
        <v>56</v>
      </c>
      <c r="O322" s="3" t="s">
        <v>71</v>
      </c>
      <c r="P322" s="3">
        <f t="shared" si="18"/>
        <v>2271</v>
      </c>
      <c r="Q322" s="3" t="s">
        <v>71</v>
      </c>
      <c r="R322" s="3" t="s">
        <v>111</v>
      </c>
      <c r="S322" s="3" t="s">
        <v>71</v>
      </c>
      <c r="T322" s="4">
        <f t="shared" si="19"/>
        <v>-212422.28829384237</v>
      </c>
    </row>
    <row r="323" spans="7:20" x14ac:dyDescent="0.3">
      <c r="G323" s="26">
        <v>2270</v>
      </c>
      <c r="H323" s="26">
        <v>-21.9</v>
      </c>
      <c r="I323" s="26">
        <v>24.1</v>
      </c>
      <c r="J323" s="29">
        <v>36</v>
      </c>
      <c r="K323" s="29">
        <f t="shared" si="22"/>
        <v>1.4099999999399999E-2</v>
      </c>
      <c r="L323" s="29">
        <f t="shared" si="17"/>
        <v>-277329.09859404783</v>
      </c>
      <c r="N323" s="12" t="s">
        <v>56</v>
      </c>
      <c r="O323" s="3" t="s">
        <v>71</v>
      </c>
      <c r="P323" s="3">
        <f t="shared" si="18"/>
        <v>2270</v>
      </c>
      <c r="Q323" s="3" t="s">
        <v>71</v>
      </c>
      <c r="R323" s="3" t="s">
        <v>111</v>
      </c>
      <c r="S323" s="3" t="s">
        <v>71</v>
      </c>
      <c r="T323" s="4">
        <f t="shared" si="19"/>
        <v>-277329.09859404783</v>
      </c>
    </row>
    <row r="324" spans="7:20" x14ac:dyDescent="0.3">
      <c r="G324" s="26">
        <v>2314</v>
      </c>
      <c r="H324" s="26">
        <v>-21.416666666699999</v>
      </c>
      <c r="I324" s="26">
        <v>24.1</v>
      </c>
      <c r="J324" s="29">
        <v>36</v>
      </c>
      <c r="K324" s="29">
        <f t="shared" si="22"/>
        <v>1.7400000000600001E-2</v>
      </c>
      <c r="L324" s="29">
        <f t="shared" ref="L324:L387" si="23">$C$23*10^3/$C$12*$K324</f>
        <v>-342235.9089296576</v>
      </c>
      <c r="N324" s="12" t="s">
        <v>56</v>
      </c>
      <c r="O324" s="3" t="s">
        <v>71</v>
      </c>
      <c r="P324" s="3">
        <f t="shared" ref="P324:P387" si="24">G324</f>
        <v>2314</v>
      </c>
      <c r="Q324" s="3" t="s">
        <v>71</v>
      </c>
      <c r="R324" s="3" t="s">
        <v>111</v>
      </c>
      <c r="S324" s="3" t="s">
        <v>71</v>
      </c>
      <c r="T324" s="4">
        <f t="shared" ref="T324:T387" si="25">L324</f>
        <v>-342235.9089296576</v>
      </c>
    </row>
    <row r="325" spans="7:20" x14ac:dyDescent="0.3">
      <c r="G325" s="26">
        <v>2313</v>
      </c>
      <c r="H325" s="26">
        <v>-20.933333333299998</v>
      </c>
      <c r="I325" s="26">
        <v>24.1</v>
      </c>
      <c r="J325" s="29">
        <v>36</v>
      </c>
      <c r="K325" s="29">
        <f t="shared" si="22"/>
        <v>1.7400000000600001E-2</v>
      </c>
      <c r="L325" s="29">
        <f t="shared" si="23"/>
        <v>-342235.9089296576</v>
      </c>
      <c r="N325" s="12" t="s">
        <v>56</v>
      </c>
      <c r="O325" s="3" t="s">
        <v>71</v>
      </c>
      <c r="P325" s="3">
        <f t="shared" si="24"/>
        <v>2313</v>
      </c>
      <c r="Q325" s="3" t="s">
        <v>71</v>
      </c>
      <c r="R325" s="3" t="s">
        <v>111</v>
      </c>
      <c r="S325" s="3" t="s">
        <v>71</v>
      </c>
      <c r="T325" s="4">
        <f t="shared" si="25"/>
        <v>-342235.9089296576</v>
      </c>
    </row>
    <row r="326" spans="7:20" x14ac:dyDescent="0.3">
      <c r="G326" s="26">
        <v>2312</v>
      </c>
      <c r="H326" s="26">
        <v>-20.45</v>
      </c>
      <c r="I326" s="26">
        <v>24.1</v>
      </c>
      <c r="J326" s="29">
        <v>36</v>
      </c>
      <c r="K326" s="29">
        <f t="shared" si="22"/>
        <v>1.7399999998799969E-2</v>
      </c>
      <c r="L326" s="29">
        <f t="shared" si="23"/>
        <v>-342235.90889425325</v>
      </c>
      <c r="N326" s="12" t="s">
        <v>56</v>
      </c>
      <c r="O326" s="3" t="s">
        <v>71</v>
      </c>
      <c r="P326" s="3">
        <f t="shared" si="24"/>
        <v>2312</v>
      </c>
      <c r="Q326" s="3" t="s">
        <v>71</v>
      </c>
      <c r="R326" s="3" t="s">
        <v>111</v>
      </c>
      <c r="S326" s="3" t="s">
        <v>71</v>
      </c>
      <c r="T326" s="4">
        <f t="shared" si="25"/>
        <v>-342235.90889425325</v>
      </c>
    </row>
    <row r="327" spans="7:20" x14ac:dyDescent="0.3">
      <c r="G327" s="26">
        <v>2311</v>
      </c>
      <c r="H327" s="26">
        <v>-19.9666666667</v>
      </c>
      <c r="I327" s="26">
        <v>24.1</v>
      </c>
      <c r="J327" s="29">
        <v>36</v>
      </c>
      <c r="K327" s="29">
        <f t="shared" si="22"/>
        <v>1.7400000000600001E-2</v>
      </c>
      <c r="L327" s="29">
        <f t="shared" si="23"/>
        <v>-342235.9089296576</v>
      </c>
      <c r="N327" s="12" t="s">
        <v>56</v>
      </c>
      <c r="O327" s="3" t="s">
        <v>71</v>
      </c>
      <c r="P327" s="3">
        <f t="shared" si="24"/>
        <v>2311</v>
      </c>
      <c r="Q327" s="3" t="s">
        <v>71</v>
      </c>
      <c r="R327" s="3" t="s">
        <v>111</v>
      </c>
      <c r="S327" s="3" t="s">
        <v>71</v>
      </c>
      <c r="T327" s="4">
        <f t="shared" si="25"/>
        <v>-342235.9089296576</v>
      </c>
    </row>
    <row r="328" spans="7:20" x14ac:dyDescent="0.3">
      <c r="G328" s="26">
        <v>2310</v>
      </c>
      <c r="H328" s="26">
        <v>-19.483333333299999</v>
      </c>
      <c r="I328" s="26">
        <v>24.1</v>
      </c>
      <c r="J328" s="29">
        <v>36</v>
      </c>
      <c r="K328" s="29">
        <f t="shared" si="22"/>
        <v>1.7400000000600001E-2</v>
      </c>
      <c r="L328" s="29">
        <f t="shared" si="23"/>
        <v>-342235.9089296576</v>
      </c>
      <c r="N328" s="12" t="s">
        <v>56</v>
      </c>
      <c r="O328" s="3" t="s">
        <v>71</v>
      </c>
      <c r="P328" s="3">
        <f t="shared" si="24"/>
        <v>2310</v>
      </c>
      <c r="Q328" s="3" t="s">
        <v>71</v>
      </c>
      <c r="R328" s="3" t="s">
        <v>111</v>
      </c>
      <c r="S328" s="3" t="s">
        <v>71</v>
      </c>
      <c r="T328" s="4">
        <f t="shared" si="25"/>
        <v>-342235.9089296576</v>
      </c>
    </row>
    <row r="329" spans="7:20" x14ac:dyDescent="0.3">
      <c r="G329" s="26">
        <v>2309</v>
      </c>
      <c r="H329" s="26">
        <v>-19</v>
      </c>
      <c r="I329" s="26">
        <v>24.1</v>
      </c>
      <c r="J329" s="29">
        <v>36</v>
      </c>
      <c r="K329" s="29">
        <f t="shared" si="22"/>
        <v>1.7399999998799969E-2</v>
      </c>
      <c r="L329" s="29">
        <f t="shared" si="23"/>
        <v>-342235.90889425325</v>
      </c>
      <c r="N329" s="12" t="s">
        <v>56</v>
      </c>
      <c r="O329" s="3" t="s">
        <v>71</v>
      </c>
      <c r="P329" s="3">
        <f t="shared" si="24"/>
        <v>2309</v>
      </c>
      <c r="Q329" s="3" t="s">
        <v>71</v>
      </c>
      <c r="R329" s="3" t="s">
        <v>111</v>
      </c>
      <c r="S329" s="3" t="s">
        <v>71</v>
      </c>
      <c r="T329" s="4">
        <f t="shared" si="25"/>
        <v>-342235.90889425325</v>
      </c>
    </row>
    <row r="330" spans="7:20" x14ac:dyDescent="0.3">
      <c r="G330" s="26">
        <v>2308</v>
      </c>
      <c r="H330" s="26">
        <v>-18.516666666700001</v>
      </c>
      <c r="I330" s="26">
        <v>24.1</v>
      </c>
      <c r="J330" s="29">
        <v>36</v>
      </c>
      <c r="K330" s="29">
        <f t="shared" si="22"/>
        <v>1.7400000000600001E-2</v>
      </c>
      <c r="L330" s="29">
        <f t="shared" si="23"/>
        <v>-342235.9089296576</v>
      </c>
      <c r="N330" s="12" t="s">
        <v>56</v>
      </c>
      <c r="O330" s="3" t="s">
        <v>71</v>
      </c>
      <c r="P330" s="3">
        <f t="shared" si="24"/>
        <v>2308</v>
      </c>
      <c r="Q330" s="3" t="s">
        <v>71</v>
      </c>
      <c r="R330" s="3" t="s">
        <v>111</v>
      </c>
      <c r="S330" s="3" t="s">
        <v>71</v>
      </c>
      <c r="T330" s="4">
        <f t="shared" si="25"/>
        <v>-342235.9089296576</v>
      </c>
    </row>
    <row r="331" spans="7:20" x14ac:dyDescent="0.3">
      <c r="G331" s="26">
        <v>2307</v>
      </c>
      <c r="H331" s="26">
        <v>-18.0333333333</v>
      </c>
      <c r="I331" s="26">
        <v>24.1</v>
      </c>
      <c r="J331" s="29">
        <v>36</v>
      </c>
      <c r="K331" s="29">
        <f t="shared" si="22"/>
        <v>1.7400000000600001E-2</v>
      </c>
      <c r="L331" s="29">
        <f t="shared" si="23"/>
        <v>-342235.9089296576</v>
      </c>
      <c r="N331" s="12" t="s">
        <v>56</v>
      </c>
      <c r="O331" s="3" t="s">
        <v>71</v>
      </c>
      <c r="P331" s="3">
        <f t="shared" si="24"/>
        <v>2307</v>
      </c>
      <c r="Q331" s="3" t="s">
        <v>71</v>
      </c>
      <c r="R331" s="3" t="s">
        <v>111</v>
      </c>
      <c r="S331" s="3" t="s">
        <v>71</v>
      </c>
      <c r="T331" s="4">
        <f t="shared" si="25"/>
        <v>-342235.9089296576</v>
      </c>
    </row>
    <row r="332" spans="7:20" x14ac:dyDescent="0.3">
      <c r="G332" s="26">
        <v>2306</v>
      </c>
      <c r="H332" s="26">
        <v>-17.55</v>
      </c>
      <c r="I332" s="26">
        <v>24.1</v>
      </c>
      <c r="J332" s="29">
        <v>36</v>
      </c>
      <c r="K332" s="29">
        <f t="shared" si="22"/>
        <v>1.7399999998799969E-2</v>
      </c>
      <c r="L332" s="29">
        <f t="shared" si="23"/>
        <v>-342235.90889425325</v>
      </c>
      <c r="N332" s="12" t="s">
        <v>56</v>
      </c>
      <c r="O332" s="3" t="s">
        <v>71</v>
      </c>
      <c r="P332" s="3">
        <f t="shared" si="24"/>
        <v>2306</v>
      </c>
      <c r="Q332" s="3" t="s">
        <v>71</v>
      </c>
      <c r="R332" s="3" t="s">
        <v>111</v>
      </c>
      <c r="S332" s="3" t="s">
        <v>71</v>
      </c>
      <c r="T332" s="4">
        <f t="shared" si="25"/>
        <v>-342235.90889425325</v>
      </c>
    </row>
    <row r="333" spans="7:20" x14ac:dyDescent="0.3">
      <c r="G333" s="26">
        <v>2305</v>
      </c>
      <c r="H333" s="26">
        <v>-17.066666666700002</v>
      </c>
      <c r="I333" s="26">
        <v>24.1</v>
      </c>
      <c r="J333" s="29">
        <v>36</v>
      </c>
      <c r="K333" s="29">
        <f t="shared" si="22"/>
        <v>1.7400000000600001E-2</v>
      </c>
      <c r="L333" s="29">
        <f t="shared" si="23"/>
        <v>-342235.9089296576</v>
      </c>
      <c r="N333" s="12" t="s">
        <v>56</v>
      </c>
      <c r="O333" s="3" t="s">
        <v>71</v>
      </c>
      <c r="P333" s="3">
        <f t="shared" si="24"/>
        <v>2305</v>
      </c>
      <c r="Q333" s="3" t="s">
        <v>71</v>
      </c>
      <c r="R333" s="3" t="s">
        <v>111</v>
      </c>
      <c r="S333" s="3" t="s">
        <v>71</v>
      </c>
      <c r="T333" s="4">
        <f t="shared" si="25"/>
        <v>-342235.9089296576</v>
      </c>
    </row>
    <row r="334" spans="7:20" x14ac:dyDescent="0.3">
      <c r="G334" s="26">
        <v>2304</v>
      </c>
      <c r="H334" s="26">
        <v>-16.583333333300001</v>
      </c>
      <c r="I334" s="26">
        <v>24.1</v>
      </c>
      <c r="J334" s="29">
        <v>36</v>
      </c>
      <c r="K334" s="29">
        <f t="shared" si="22"/>
        <v>1.7400000000600001E-2</v>
      </c>
      <c r="L334" s="29">
        <f t="shared" si="23"/>
        <v>-342235.9089296576</v>
      </c>
      <c r="N334" s="12" t="s">
        <v>56</v>
      </c>
      <c r="O334" s="3" t="s">
        <v>71</v>
      </c>
      <c r="P334" s="3">
        <f t="shared" si="24"/>
        <v>2304</v>
      </c>
      <c r="Q334" s="3" t="s">
        <v>71</v>
      </c>
      <c r="R334" s="3" t="s">
        <v>111</v>
      </c>
      <c r="S334" s="3" t="s">
        <v>71</v>
      </c>
      <c r="T334" s="4">
        <f t="shared" si="25"/>
        <v>-342235.9089296576</v>
      </c>
    </row>
    <row r="335" spans="7:20" x14ac:dyDescent="0.3">
      <c r="G335" s="26">
        <v>1217</v>
      </c>
      <c r="H335" s="26">
        <v>-16.100000000000001</v>
      </c>
      <c r="I335" s="26">
        <v>24.1</v>
      </c>
      <c r="J335" s="29">
        <v>36</v>
      </c>
      <c r="K335" s="29">
        <f t="shared" si="22"/>
        <v>1.7223529411800009E-2</v>
      </c>
      <c r="L335" s="29">
        <f t="shared" si="23"/>
        <v>-338764.95649544866</v>
      </c>
      <c r="N335" s="12" t="s">
        <v>56</v>
      </c>
      <c r="O335" s="3" t="s">
        <v>71</v>
      </c>
      <c r="P335" s="3">
        <f t="shared" si="24"/>
        <v>1217</v>
      </c>
      <c r="Q335" s="3" t="s">
        <v>71</v>
      </c>
      <c r="R335" s="3" t="s">
        <v>111</v>
      </c>
      <c r="S335" s="3" t="s">
        <v>71</v>
      </c>
      <c r="T335" s="4">
        <f t="shared" si="25"/>
        <v>-338764.95649544866</v>
      </c>
    </row>
    <row r="336" spans="7:20" x14ac:dyDescent="0.3">
      <c r="G336" s="26">
        <v>2428</v>
      </c>
      <c r="H336" s="26">
        <v>-15.6264705882</v>
      </c>
      <c r="I336" s="26">
        <v>24.1</v>
      </c>
      <c r="J336" s="29">
        <v>36</v>
      </c>
      <c r="K336" s="29">
        <f t="shared" si="22"/>
        <v>1.7047058823000016E-2</v>
      </c>
      <c r="L336" s="29">
        <f t="shared" si="23"/>
        <v>-335294.00406123977</v>
      </c>
      <c r="N336" s="12" t="s">
        <v>56</v>
      </c>
      <c r="O336" s="3" t="s">
        <v>71</v>
      </c>
      <c r="P336" s="3">
        <f t="shared" si="24"/>
        <v>2428</v>
      </c>
      <c r="Q336" s="3" t="s">
        <v>71</v>
      </c>
      <c r="R336" s="3" t="s">
        <v>111</v>
      </c>
      <c r="S336" s="3" t="s">
        <v>71</v>
      </c>
      <c r="T336" s="4">
        <f t="shared" si="25"/>
        <v>-335294.00406123977</v>
      </c>
    </row>
    <row r="337" spans="7:20" x14ac:dyDescent="0.3">
      <c r="G337" s="26">
        <v>2427</v>
      </c>
      <c r="H337" s="26">
        <v>-15.152941176500001</v>
      </c>
      <c r="I337" s="26">
        <v>24.1</v>
      </c>
      <c r="J337" s="29">
        <v>36</v>
      </c>
      <c r="K337" s="29">
        <f t="shared" si="22"/>
        <v>1.7047058823000016E-2</v>
      </c>
      <c r="L337" s="29">
        <f t="shared" si="23"/>
        <v>-335294.00406123977</v>
      </c>
      <c r="N337" s="12" t="s">
        <v>56</v>
      </c>
      <c r="O337" s="3" t="s">
        <v>71</v>
      </c>
      <c r="P337" s="3">
        <f t="shared" si="24"/>
        <v>2427</v>
      </c>
      <c r="Q337" s="3" t="s">
        <v>71</v>
      </c>
      <c r="R337" s="3" t="s">
        <v>111</v>
      </c>
      <c r="S337" s="3" t="s">
        <v>71</v>
      </c>
      <c r="T337" s="4">
        <f t="shared" si="25"/>
        <v>-335294.00406123977</v>
      </c>
    </row>
    <row r="338" spans="7:20" x14ac:dyDescent="0.3">
      <c r="G338" s="26">
        <v>2426</v>
      </c>
      <c r="H338" s="26">
        <v>-14.679411764699999</v>
      </c>
      <c r="I338" s="26">
        <v>24.1</v>
      </c>
      <c r="J338" s="29">
        <v>36</v>
      </c>
      <c r="K338" s="29">
        <f t="shared" si="22"/>
        <v>1.7047058824800017E-2</v>
      </c>
      <c r="L338" s="29">
        <f t="shared" si="23"/>
        <v>-335294.00409664353</v>
      </c>
      <c r="N338" s="12" t="s">
        <v>56</v>
      </c>
      <c r="O338" s="3" t="s">
        <v>71</v>
      </c>
      <c r="P338" s="3">
        <f t="shared" si="24"/>
        <v>2426</v>
      </c>
      <c r="Q338" s="3" t="s">
        <v>71</v>
      </c>
      <c r="R338" s="3" t="s">
        <v>111</v>
      </c>
      <c r="S338" s="3" t="s">
        <v>71</v>
      </c>
      <c r="T338" s="4">
        <f t="shared" si="25"/>
        <v>-335294.00409664353</v>
      </c>
    </row>
    <row r="339" spans="7:20" x14ac:dyDescent="0.3">
      <c r="G339" s="26">
        <v>2425</v>
      </c>
      <c r="H339" s="26">
        <v>-14.2058823529</v>
      </c>
      <c r="I339" s="26">
        <v>24.1</v>
      </c>
      <c r="J339" s="29">
        <v>36</v>
      </c>
      <c r="K339" s="29">
        <f t="shared" si="22"/>
        <v>1.7047058822999984E-2</v>
      </c>
      <c r="L339" s="29">
        <f t="shared" si="23"/>
        <v>-335294.00406123919</v>
      </c>
      <c r="N339" s="12" t="s">
        <v>56</v>
      </c>
      <c r="O339" s="3" t="s">
        <v>71</v>
      </c>
      <c r="P339" s="3">
        <f t="shared" si="24"/>
        <v>2425</v>
      </c>
      <c r="Q339" s="3" t="s">
        <v>71</v>
      </c>
      <c r="R339" s="3" t="s">
        <v>111</v>
      </c>
      <c r="S339" s="3" t="s">
        <v>71</v>
      </c>
      <c r="T339" s="4">
        <f t="shared" si="25"/>
        <v>-335294.00406123919</v>
      </c>
    </row>
    <row r="340" spans="7:20" x14ac:dyDescent="0.3">
      <c r="G340" s="26">
        <v>2424</v>
      </c>
      <c r="H340" s="26">
        <v>-13.7323529412</v>
      </c>
      <c r="I340" s="26">
        <v>24.1</v>
      </c>
      <c r="J340" s="29">
        <v>36</v>
      </c>
      <c r="K340" s="29">
        <f t="shared" si="22"/>
        <v>1.7047058822999984E-2</v>
      </c>
      <c r="L340" s="29">
        <f t="shared" si="23"/>
        <v>-335294.00406123919</v>
      </c>
      <c r="N340" s="12" t="s">
        <v>56</v>
      </c>
      <c r="O340" s="3" t="s">
        <v>71</v>
      </c>
      <c r="P340" s="3">
        <f t="shared" si="24"/>
        <v>2424</v>
      </c>
      <c r="Q340" s="3" t="s">
        <v>71</v>
      </c>
      <c r="R340" s="3" t="s">
        <v>111</v>
      </c>
      <c r="S340" s="3" t="s">
        <v>71</v>
      </c>
      <c r="T340" s="4">
        <f t="shared" si="25"/>
        <v>-335294.00406123919</v>
      </c>
    </row>
    <row r="341" spans="7:20" x14ac:dyDescent="0.3">
      <c r="G341" s="26">
        <v>2423</v>
      </c>
      <c r="H341" s="26">
        <v>-13.258823529400001</v>
      </c>
      <c r="I341" s="26">
        <v>24.1</v>
      </c>
      <c r="J341" s="29">
        <v>36</v>
      </c>
      <c r="K341" s="29">
        <f t="shared" si="22"/>
        <v>1.7047058823000016E-2</v>
      </c>
      <c r="L341" s="29">
        <f t="shared" si="23"/>
        <v>-335294.00406123977</v>
      </c>
      <c r="N341" s="12" t="s">
        <v>56</v>
      </c>
      <c r="O341" s="3" t="s">
        <v>71</v>
      </c>
      <c r="P341" s="3">
        <f t="shared" si="24"/>
        <v>2423</v>
      </c>
      <c r="Q341" s="3" t="s">
        <v>71</v>
      </c>
      <c r="R341" s="3" t="s">
        <v>111</v>
      </c>
      <c r="S341" s="3" t="s">
        <v>71</v>
      </c>
      <c r="T341" s="4">
        <f t="shared" si="25"/>
        <v>-335294.00406123977</v>
      </c>
    </row>
    <row r="342" spans="7:20" x14ac:dyDescent="0.3">
      <c r="G342" s="26">
        <v>2422</v>
      </c>
      <c r="H342" s="26">
        <v>-12.785294117699999</v>
      </c>
      <c r="I342" s="26">
        <v>24.1</v>
      </c>
      <c r="J342" s="29">
        <v>36</v>
      </c>
      <c r="K342" s="29">
        <f t="shared" si="22"/>
        <v>1.7047058823000016E-2</v>
      </c>
      <c r="L342" s="29">
        <f t="shared" si="23"/>
        <v>-335294.00406123977</v>
      </c>
      <c r="N342" s="12" t="s">
        <v>56</v>
      </c>
      <c r="O342" s="3" t="s">
        <v>71</v>
      </c>
      <c r="P342" s="3">
        <f t="shared" si="24"/>
        <v>2422</v>
      </c>
      <c r="Q342" s="3" t="s">
        <v>71</v>
      </c>
      <c r="R342" s="3" t="s">
        <v>111</v>
      </c>
      <c r="S342" s="3" t="s">
        <v>71</v>
      </c>
      <c r="T342" s="4">
        <f t="shared" si="25"/>
        <v>-335294.00406123977</v>
      </c>
    </row>
    <row r="343" spans="7:20" x14ac:dyDescent="0.3">
      <c r="G343" s="26">
        <v>2421</v>
      </c>
      <c r="H343" s="26">
        <v>-12.3117647059</v>
      </c>
      <c r="I343" s="26">
        <v>24.1</v>
      </c>
      <c r="J343" s="29">
        <v>36</v>
      </c>
      <c r="K343" s="29">
        <f t="shared" si="22"/>
        <v>1.7047058824799982E-2</v>
      </c>
      <c r="L343" s="29">
        <f t="shared" si="23"/>
        <v>-335294.00409664284</v>
      </c>
      <c r="N343" s="12" t="s">
        <v>56</v>
      </c>
      <c r="O343" s="3" t="s">
        <v>71</v>
      </c>
      <c r="P343" s="3">
        <f t="shared" si="24"/>
        <v>2421</v>
      </c>
      <c r="Q343" s="3" t="s">
        <v>71</v>
      </c>
      <c r="R343" s="3" t="s">
        <v>111</v>
      </c>
      <c r="S343" s="3" t="s">
        <v>71</v>
      </c>
      <c r="T343" s="4">
        <f t="shared" si="25"/>
        <v>-335294.00409664284</v>
      </c>
    </row>
    <row r="344" spans="7:20" x14ac:dyDescent="0.3">
      <c r="G344" s="26">
        <v>2420</v>
      </c>
      <c r="H344" s="26">
        <v>-11.8382352941</v>
      </c>
      <c r="I344" s="26">
        <v>24.1</v>
      </c>
      <c r="J344" s="29">
        <v>36</v>
      </c>
      <c r="K344" s="29">
        <f t="shared" si="22"/>
        <v>1.7047058823000016E-2</v>
      </c>
      <c r="L344" s="29">
        <f t="shared" si="23"/>
        <v>-335294.00406123977</v>
      </c>
      <c r="N344" s="12" t="s">
        <v>56</v>
      </c>
      <c r="O344" s="3" t="s">
        <v>71</v>
      </c>
      <c r="P344" s="3">
        <f t="shared" si="24"/>
        <v>2420</v>
      </c>
      <c r="Q344" s="3" t="s">
        <v>71</v>
      </c>
      <c r="R344" s="3" t="s">
        <v>111</v>
      </c>
      <c r="S344" s="3" t="s">
        <v>71</v>
      </c>
      <c r="T344" s="4">
        <f t="shared" si="25"/>
        <v>-335294.00406123977</v>
      </c>
    </row>
    <row r="345" spans="7:20" x14ac:dyDescent="0.3">
      <c r="G345" s="26">
        <v>2419</v>
      </c>
      <c r="H345" s="26">
        <v>-11.364705882399999</v>
      </c>
      <c r="I345" s="26">
        <v>24.1</v>
      </c>
      <c r="J345" s="29">
        <v>36</v>
      </c>
      <c r="K345" s="29">
        <f t="shared" si="22"/>
        <v>1.7047058823000016E-2</v>
      </c>
      <c r="L345" s="29">
        <f t="shared" si="23"/>
        <v>-335294.00406123977</v>
      </c>
      <c r="N345" s="12" t="s">
        <v>56</v>
      </c>
      <c r="O345" s="3" t="s">
        <v>71</v>
      </c>
      <c r="P345" s="3">
        <f t="shared" si="24"/>
        <v>2419</v>
      </c>
      <c r="Q345" s="3" t="s">
        <v>71</v>
      </c>
      <c r="R345" s="3" t="s">
        <v>111</v>
      </c>
      <c r="S345" s="3" t="s">
        <v>71</v>
      </c>
      <c r="T345" s="4">
        <f t="shared" si="25"/>
        <v>-335294.00406123977</v>
      </c>
    </row>
    <row r="346" spans="7:20" x14ac:dyDescent="0.3">
      <c r="G346" s="26">
        <v>2418</v>
      </c>
      <c r="H346" s="26">
        <v>-10.8911764706</v>
      </c>
      <c r="I346" s="26">
        <v>24.1</v>
      </c>
      <c r="J346" s="29">
        <v>36</v>
      </c>
      <c r="K346" s="29">
        <f t="shared" si="22"/>
        <v>1.7047058824799982E-2</v>
      </c>
      <c r="L346" s="29">
        <f t="shared" si="23"/>
        <v>-335294.00409664284</v>
      </c>
      <c r="N346" s="12" t="s">
        <v>56</v>
      </c>
      <c r="O346" s="3" t="s">
        <v>71</v>
      </c>
      <c r="P346" s="3">
        <f t="shared" si="24"/>
        <v>2418</v>
      </c>
      <c r="Q346" s="3" t="s">
        <v>71</v>
      </c>
      <c r="R346" s="3" t="s">
        <v>111</v>
      </c>
      <c r="S346" s="3" t="s">
        <v>71</v>
      </c>
      <c r="T346" s="4">
        <f t="shared" si="25"/>
        <v>-335294.00409664284</v>
      </c>
    </row>
    <row r="347" spans="7:20" x14ac:dyDescent="0.3">
      <c r="G347" s="26">
        <v>2417</v>
      </c>
      <c r="H347" s="26">
        <v>-10.4176470588</v>
      </c>
      <c r="I347" s="26">
        <v>24.1</v>
      </c>
      <c r="J347" s="29">
        <v>36</v>
      </c>
      <c r="K347" s="29">
        <f t="shared" si="22"/>
        <v>1.7047058823719981E-2</v>
      </c>
      <c r="L347" s="29">
        <f t="shared" si="23"/>
        <v>-335294.00407540059</v>
      </c>
      <c r="N347" s="12" t="s">
        <v>56</v>
      </c>
      <c r="O347" s="3" t="s">
        <v>71</v>
      </c>
      <c r="P347" s="3">
        <f t="shared" si="24"/>
        <v>2417</v>
      </c>
      <c r="Q347" s="3" t="s">
        <v>71</v>
      </c>
      <c r="R347" s="3" t="s">
        <v>111</v>
      </c>
      <c r="S347" s="3" t="s">
        <v>71</v>
      </c>
      <c r="T347" s="4">
        <f t="shared" si="25"/>
        <v>-335294.00407540059</v>
      </c>
    </row>
    <row r="348" spans="7:20" x14ac:dyDescent="0.3">
      <c r="G348" s="26">
        <v>2416</v>
      </c>
      <c r="H348" s="26">
        <v>-9.9441176470600006</v>
      </c>
      <c r="I348" s="26">
        <v>24.1</v>
      </c>
      <c r="J348" s="29">
        <v>36</v>
      </c>
      <c r="K348" s="29">
        <f t="shared" si="22"/>
        <v>1.704705882318E-2</v>
      </c>
      <c r="L348" s="29">
        <f t="shared" si="23"/>
        <v>-335294.00406477985</v>
      </c>
      <c r="N348" s="12" t="s">
        <v>56</v>
      </c>
      <c r="O348" s="3" t="s">
        <v>71</v>
      </c>
      <c r="P348" s="3">
        <f t="shared" si="24"/>
        <v>2416</v>
      </c>
      <c r="Q348" s="3" t="s">
        <v>71</v>
      </c>
      <c r="R348" s="3" t="s">
        <v>111</v>
      </c>
      <c r="S348" s="3" t="s">
        <v>71</v>
      </c>
      <c r="T348" s="4">
        <f t="shared" si="25"/>
        <v>-335294.00406477985</v>
      </c>
    </row>
    <row r="349" spans="7:20" x14ac:dyDescent="0.3">
      <c r="G349" s="26">
        <v>2415</v>
      </c>
      <c r="H349" s="26">
        <v>-9.4705882352900002</v>
      </c>
      <c r="I349" s="26">
        <v>24.1</v>
      </c>
      <c r="J349" s="29">
        <v>36</v>
      </c>
      <c r="K349" s="29">
        <f t="shared" si="22"/>
        <v>1.704705882354E-2</v>
      </c>
      <c r="L349" s="29">
        <f t="shared" si="23"/>
        <v>-335294.00407186057</v>
      </c>
      <c r="N349" s="12" t="s">
        <v>56</v>
      </c>
      <c r="O349" s="3" t="s">
        <v>71</v>
      </c>
      <c r="P349" s="3">
        <f t="shared" si="24"/>
        <v>2415</v>
      </c>
      <c r="Q349" s="3" t="s">
        <v>71</v>
      </c>
      <c r="R349" s="3" t="s">
        <v>111</v>
      </c>
      <c r="S349" s="3" t="s">
        <v>71</v>
      </c>
      <c r="T349" s="4">
        <f t="shared" si="25"/>
        <v>-335294.00407186057</v>
      </c>
    </row>
    <row r="350" spans="7:20" x14ac:dyDescent="0.3">
      <c r="G350" s="26">
        <v>2414</v>
      </c>
      <c r="H350" s="26">
        <v>-8.9970588235300006</v>
      </c>
      <c r="I350" s="26">
        <v>24.1</v>
      </c>
      <c r="J350" s="29">
        <v>36</v>
      </c>
      <c r="K350" s="29">
        <f t="shared" si="22"/>
        <v>1.7047058823360016E-2</v>
      </c>
      <c r="L350" s="29">
        <f t="shared" si="23"/>
        <v>-335294.0040683205</v>
      </c>
      <c r="N350" s="12" t="s">
        <v>56</v>
      </c>
      <c r="O350" s="3" t="s">
        <v>71</v>
      </c>
      <c r="P350" s="3">
        <f t="shared" si="24"/>
        <v>2414</v>
      </c>
      <c r="Q350" s="3" t="s">
        <v>71</v>
      </c>
      <c r="R350" s="3" t="s">
        <v>111</v>
      </c>
      <c r="S350" s="3" t="s">
        <v>71</v>
      </c>
      <c r="T350" s="4">
        <f t="shared" si="25"/>
        <v>-335294.0040683205</v>
      </c>
    </row>
    <row r="351" spans="7:20" x14ac:dyDescent="0.3">
      <c r="G351" s="26">
        <v>2413</v>
      </c>
      <c r="H351" s="26">
        <v>-8.5235294117699993</v>
      </c>
      <c r="I351" s="26">
        <v>24.1</v>
      </c>
      <c r="J351" s="29">
        <v>36</v>
      </c>
      <c r="K351" s="29">
        <f t="shared" si="22"/>
        <v>1.704705882354E-2</v>
      </c>
      <c r="L351" s="29">
        <f t="shared" si="23"/>
        <v>-335294.00407186057</v>
      </c>
      <c r="N351" s="12" t="s">
        <v>56</v>
      </c>
      <c r="O351" s="3" t="s">
        <v>71</v>
      </c>
      <c r="P351" s="3">
        <f t="shared" si="24"/>
        <v>2413</v>
      </c>
      <c r="Q351" s="3" t="s">
        <v>71</v>
      </c>
      <c r="R351" s="3" t="s">
        <v>111</v>
      </c>
      <c r="S351" s="3" t="s">
        <v>71</v>
      </c>
      <c r="T351" s="4">
        <f t="shared" si="25"/>
        <v>-335294.00407186057</v>
      </c>
    </row>
    <row r="352" spans="7:20" x14ac:dyDescent="0.3">
      <c r="G352" s="26">
        <v>2412</v>
      </c>
      <c r="H352" s="26">
        <v>-8.0500000000000007</v>
      </c>
      <c r="I352" s="26">
        <v>24.1</v>
      </c>
      <c r="J352" s="29">
        <v>36</v>
      </c>
      <c r="K352" s="29">
        <f t="shared" si="22"/>
        <v>1.7047058823719981E-2</v>
      </c>
      <c r="L352" s="29">
        <f t="shared" si="23"/>
        <v>-335294.00407540059</v>
      </c>
      <c r="N352" s="12" t="s">
        <v>56</v>
      </c>
      <c r="O352" s="3" t="s">
        <v>71</v>
      </c>
      <c r="P352" s="3">
        <f t="shared" si="24"/>
        <v>2412</v>
      </c>
      <c r="Q352" s="3" t="s">
        <v>71</v>
      </c>
      <c r="R352" s="3" t="s">
        <v>111</v>
      </c>
      <c r="S352" s="3" t="s">
        <v>71</v>
      </c>
      <c r="T352" s="4">
        <f t="shared" si="25"/>
        <v>-335294.00407540059</v>
      </c>
    </row>
    <row r="353" spans="7:20" x14ac:dyDescent="0.3">
      <c r="G353" s="26">
        <v>2411</v>
      </c>
      <c r="H353" s="26">
        <v>-7.5764705882300003</v>
      </c>
      <c r="I353" s="26">
        <v>24.1</v>
      </c>
      <c r="J353" s="29">
        <v>36</v>
      </c>
      <c r="K353" s="29">
        <f t="shared" si="22"/>
        <v>1.7047058823540014E-2</v>
      </c>
      <c r="L353" s="29">
        <f t="shared" si="23"/>
        <v>-335294.00407186087</v>
      </c>
      <c r="N353" s="12" t="s">
        <v>56</v>
      </c>
      <c r="O353" s="3" t="s">
        <v>71</v>
      </c>
      <c r="P353" s="3">
        <f t="shared" si="24"/>
        <v>2411</v>
      </c>
      <c r="Q353" s="3" t="s">
        <v>71</v>
      </c>
      <c r="R353" s="3" t="s">
        <v>111</v>
      </c>
      <c r="S353" s="3" t="s">
        <v>71</v>
      </c>
      <c r="T353" s="4">
        <f t="shared" si="25"/>
        <v>-335294.00407186087</v>
      </c>
    </row>
    <row r="354" spans="7:20" x14ac:dyDescent="0.3">
      <c r="G354" s="26">
        <v>2410</v>
      </c>
      <c r="H354" s="26">
        <v>-7.1029411764699999</v>
      </c>
      <c r="I354" s="26">
        <v>24.1</v>
      </c>
      <c r="J354" s="29">
        <v>36</v>
      </c>
      <c r="K354" s="29">
        <f t="shared" si="22"/>
        <v>1.7047058823359999E-2</v>
      </c>
      <c r="L354" s="29">
        <f t="shared" si="23"/>
        <v>-335294.00406832021</v>
      </c>
      <c r="N354" s="12" t="s">
        <v>56</v>
      </c>
      <c r="O354" s="3" t="s">
        <v>71</v>
      </c>
      <c r="P354" s="3">
        <f t="shared" si="24"/>
        <v>2410</v>
      </c>
      <c r="Q354" s="3" t="s">
        <v>71</v>
      </c>
      <c r="R354" s="3" t="s">
        <v>111</v>
      </c>
      <c r="S354" s="3" t="s">
        <v>71</v>
      </c>
      <c r="T354" s="4">
        <f t="shared" si="25"/>
        <v>-335294.00406832021</v>
      </c>
    </row>
    <row r="355" spans="7:20" x14ac:dyDescent="0.3">
      <c r="G355" s="26">
        <v>2409</v>
      </c>
      <c r="H355" s="26">
        <v>-6.6294117647100004</v>
      </c>
      <c r="I355" s="26">
        <v>24.1</v>
      </c>
      <c r="J355" s="29">
        <v>36</v>
      </c>
      <c r="K355" s="29">
        <f t="shared" si="22"/>
        <v>1.704705882354E-2</v>
      </c>
      <c r="L355" s="29">
        <f t="shared" si="23"/>
        <v>-335294.00407186057</v>
      </c>
      <c r="N355" s="12" t="s">
        <v>56</v>
      </c>
      <c r="O355" s="3" t="s">
        <v>71</v>
      </c>
      <c r="P355" s="3">
        <f t="shared" si="24"/>
        <v>2409</v>
      </c>
      <c r="Q355" s="3" t="s">
        <v>71</v>
      </c>
      <c r="R355" s="3" t="s">
        <v>111</v>
      </c>
      <c r="S355" s="3" t="s">
        <v>71</v>
      </c>
      <c r="T355" s="4">
        <f t="shared" si="25"/>
        <v>-335294.00407186057</v>
      </c>
    </row>
    <row r="356" spans="7:20" x14ac:dyDescent="0.3">
      <c r="G356" s="26">
        <v>2408</v>
      </c>
      <c r="H356" s="26">
        <v>-6.15588235294</v>
      </c>
      <c r="I356" s="26">
        <v>24.1</v>
      </c>
      <c r="J356" s="29">
        <v>36</v>
      </c>
      <c r="K356" s="29">
        <f t="shared" si="22"/>
        <v>1.7047058823540014E-2</v>
      </c>
      <c r="L356" s="29">
        <f t="shared" si="23"/>
        <v>-335294.00407186087</v>
      </c>
      <c r="N356" s="12" t="s">
        <v>56</v>
      </c>
      <c r="O356" s="3" t="s">
        <v>71</v>
      </c>
      <c r="P356" s="3">
        <f t="shared" si="24"/>
        <v>2408</v>
      </c>
      <c r="Q356" s="3" t="s">
        <v>71</v>
      </c>
      <c r="R356" s="3" t="s">
        <v>111</v>
      </c>
      <c r="S356" s="3" t="s">
        <v>71</v>
      </c>
      <c r="T356" s="4">
        <f t="shared" si="25"/>
        <v>-335294.00407186087</v>
      </c>
    </row>
    <row r="357" spans="7:20" x14ac:dyDescent="0.3">
      <c r="G357" s="26">
        <v>2407</v>
      </c>
      <c r="H357" s="26">
        <v>-5.6823529411799996</v>
      </c>
      <c r="I357" s="26">
        <v>24.1</v>
      </c>
      <c r="J357" s="29">
        <v>36</v>
      </c>
      <c r="K357" s="29">
        <f t="shared" si="22"/>
        <v>1.704705882354E-2</v>
      </c>
      <c r="L357" s="29">
        <f t="shared" si="23"/>
        <v>-335294.00407186057</v>
      </c>
      <c r="N357" s="12" t="s">
        <v>56</v>
      </c>
      <c r="O357" s="3" t="s">
        <v>71</v>
      </c>
      <c r="P357" s="3">
        <f t="shared" si="24"/>
        <v>2407</v>
      </c>
      <c r="Q357" s="3" t="s">
        <v>71</v>
      </c>
      <c r="R357" s="3" t="s">
        <v>111</v>
      </c>
      <c r="S357" s="3" t="s">
        <v>71</v>
      </c>
      <c r="T357" s="4">
        <f t="shared" si="25"/>
        <v>-335294.00407186057</v>
      </c>
    </row>
    <row r="358" spans="7:20" x14ac:dyDescent="0.3">
      <c r="G358" s="26">
        <v>2406</v>
      </c>
      <c r="H358" s="26">
        <v>-5.20882352941</v>
      </c>
      <c r="I358" s="26">
        <v>24.1</v>
      </c>
      <c r="J358" s="29">
        <v>36</v>
      </c>
      <c r="K358" s="29">
        <f t="shared" si="22"/>
        <v>1.704705882354E-2</v>
      </c>
      <c r="L358" s="29">
        <f t="shared" si="23"/>
        <v>-335294.00407186057</v>
      </c>
      <c r="N358" s="12" t="s">
        <v>56</v>
      </c>
      <c r="O358" s="3" t="s">
        <v>71</v>
      </c>
      <c r="P358" s="3">
        <f t="shared" si="24"/>
        <v>2406</v>
      </c>
      <c r="Q358" s="3" t="s">
        <v>71</v>
      </c>
      <c r="R358" s="3" t="s">
        <v>111</v>
      </c>
      <c r="S358" s="3" t="s">
        <v>71</v>
      </c>
      <c r="T358" s="4">
        <f t="shared" si="25"/>
        <v>-335294.00407186057</v>
      </c>
    </row>
    <row r="359" spans="7:20" x14ac:dyDescent="0.3">
      <c r="G359" s="26">
        <v>2405</v>
      </c>
      <c r="H359" s="26">
        <v>-4.7352941176499996</v>
      </c>
      <c r="I359" s="26">
        <v>24.1</v>
      </c>
      <c r="J359" s="29">
        <v>36</v>
      </c>
      <c r="K359" s="29">
        <f t="shared" si="22"/>
        <v>1.704705882354E-2</v>
      </c>
      <c r="L359" s="29">
        <f t="shared" si="23"/>
        <v>-335294.00407186057</v>
      </c>
      <c r="N359" s="12" t="s">
        <v>56</v>
      </c>
      <c r="O359" s="3" t="s">
        <v>71</v>
      </c>
      <c r="P359" s="3">
        <f t="shared" si="24"/>
        <v>2405</v>
      </c>
      <c r="Q359" s="3" t="s">
        <v>71</v>
      </c>
      <c r="R359" s="3" t="s">
        <v>111</v>
      </c>
      <c r="S359" s="3" t="s">
        <v>71</v>
      </c>
      <c r="T359" s="4">
        <f t="shared" si="25"/>
        <v>-335294.00407186057</v>
      </c>
    </row>
    <row r="360" spans="7:20" x14ac:dyDescent="0.3">
      <c r="G360" s="26">
        <v>2404</v>
      </c>
      <c r="H360" s="26">
        <v>-4.2617647058800001</v>
      </c>
      <c r="I360" s="26">
        <v>24.1</v>
      </c>
      <c r="J360" s="29">
        <v>36</v>
      </c>
      <c r="K360" s="29">
        <f t="shared" si="22"/>
        <v>1.7047058823539993E-2</v>
      </c>
      <c r="L360" s="29">
        <f t="shared" si="23"/>
        <v>-335294.00407186046</v>
      </c>
      <c r="N360" s="12" t="s">
        <v>56</v>
      </c>
      <c r="O360" s="3" t="s">
        <v>71</v>
      </c>
      <c r="P360" s="3">
        <f t="shared" si="24"/>
        <v>2404</v>
      </c>
      <c r="Q360" s="3" t="s">
        <v>71</v>
      </c>
      <c r="R360" s="3" t="s">
        <v>111</v>
      </c>
      <c r="S360" s="3" t="s">
        <v>71</v>
      </c>
      <c r="T360" s="4">
        <f t="shared" si="25"/>
        <v>-335294.00407186046</v>
      </c>
    </row>
    <row r="361" spans="7:20" x14ac:dyDescent="0.3">
      <c r="G361" s="26">
        <v>2403</v>
      </c>
      <c r="H361" s="26">
        <v>-3.7882352941200002</v>
      </c>
      <c r="I361" s="26">
        <v>24.1</v>
      </c>
      <c r="J361" s="29">
        <v>36</v>
      </c>
      <c r="K361" s="29">
        <f t="shared" si="22"/>
        <v>1.704705882354E-2</v>
      </c>
      <c r="L361" s="29">
        <f t="shared" si="23"/>
        <v>-335294.00407186057</v>
      </c>
      <c r="N361" s="12" t="s">
        <v>56</v>
      </c>
      <c r="O361" s="3" t="s">
        <v>71</v>
      </c>
      <c r="P361" s="3">
        <f t="shared" si="24"/>
        <v>2403</v>
      </c>
      <c r="Q361" s="3" t="s">
        <v>71</v>
      </c>
      <c r="R361" s="3" t="s">
        <v>111</v>
      </c>
      <c r="S361" s="3" t="s">
        <v>71</v>
      </c>
      <c r="T361" s="4">
        <f t="shared" si="25"/>
        <v>-335294.00407186057</v>
      </c>
    </row>
    <row r="362" spans="7:20" x14ac:dyDescent="0.3">
      <c r="G362" s="26">
        <v>2402</v>
      </c>
      <c r="H362" s="26">
        <v>-3.3147058823500002</v>
      </c>
      <c r="I362" s="26">
        <v>24.1</v>
      </c>
      <c r="J362" s="29">
        <v>36</v>
      </c>
      <c r="K362" s="29">
        <f t="shared" si="22"/>
        <v>1.7047058823540007E-2</v>
      </c>
      <c r="L362" s="29">
        <f t="shared" si="23"/>
        <v>-335294.00407186075</v>
      </c>
      <c r="N362" s="12" t="s">
        <v>56</v>
      </c>
      <c r="O362" s="3" t="s">
        <v>71</v>
      </c>
      <c r="P362" s="3">
        <f t="shared" si="24"/>
        <v>2402</v>
      </c>
      <c r="Q362" s="3" t="s">
        <v>71</v>
      </c>
      <c r="R362" s="3" t="s">
        <v>111</v>
      </c>
      <c r="S362" s="3" t="s">
        <v>71</v>
      </c>
      <c r="T362" s="4">
        <f t="shared" si="25"/>
        <v>-335294.00407186075</v>
      </c>
    </row>
    <row r="363" spans="7:20" x14ac:dyDescent="0.3">
      <c r="G363" s="26">
        <v>2401</v>
      </c>
      <c r="H363" s="26">
        <v>-2.8411764705899998</v>
      </c>
      <c r="I363" s="26">
        <v>24.1</v>
      </c>
      <c r="J363" s="29">
        <v>36</v>
      </c>
      <c r="K363" s="29">
        <f t="shared" si="22"/>
        <v>1.7047058823540007E-2</v>
      </c>
      <c r="L363" s="29">
        <f t="shared" si="23"/>
        <v>-335294.00407186075</v>
      </c>
      <c r="N363" s="12" t="s">
        <v>56</v>
      </c>
      <c r="O363" s="3" t="s">
        <v>71</v>
      </c>
      <c r="P363" s="3">
        <f t="shared" si="24"/>
        <v>2401</v>
      </c>
      <c r="Q363" s="3" t="s">
        <v>71</v>
      </c>
      <c r="R363" s="3" t="s">
        <v>111</v>
      </c>
      <c r="S363" s="3" t="s">
        <v>71</v>
      </c>
      <c r="T363" s="4">
        <f t="shared" si="25"/>
        <v>-335294.00407186075</v>
      </c>
    </row>
    <row r="364" spans="7:20" x14ac:dyDescent="0.3">
      <c r="G364" s="26">
        <v>2400</v>
      </c>
      <c r="H364" s="26">
        <v>-2.3676470588199998</v>
      </c>
      <c r="I364" s="26">
        <v>24.1</v>
      </c>
      <c r="J364" s="29">
        <v>36</v>
      </c>
      <c r="K364" s="29">
        <f t="shared" si="22"/>
        <v>1.7047058823539997E-2</v>
      </c>
      <c r="L364" s="29">
        <f t="shared" si="23"/>
        <v>-335294.00407186052</v>
      </c>
      <c r="N364" s="12" t="s">
        <v>56</v>
      </c>
      <c r="O364" s="3" t="s">
        <v>71</v>
      </c>
      <c r="P364" s="3">
        <f t="shared" si="24"/>
        <v>2400</v>
      </c>
      <c r="Q364" s="3" t="s">
        <v>71</v>
      </c>
      <c r="R364" s="3" t="s">
        <v>111</v>
      </c>
      <c r="S364" s="3" t="s">
        <v>71</v>
      </c>
      <c r="T364" s="4">
        <f t="shared" si="25"/>
        <v>-335294.00407186052</v>
      </c>
    </row>
    <row r="365" spans="7:20" x14ac:dyDescent="0.3">
      <c r="G365" s="26">
        <v>2399</v>
      </c>
      <c r="H365" s="26">
        <v>-1.8941176470600001</v>
      </c>
      <c r="I365" s="26">
        <v>24.1</v>
      </c>
      <c r="J365" s="29">
        <v>36</v>
      </c>
      <c r="K365" s="29">
        <f t="shared" si="22"/>
        <v>1.704705882354E-2</v>
      </c>
      <c r="L365" s="29">
        <f t="shared" si="23"/>
        <v>-335294.00407186057</v>
      </c>
      <c r="N365" s="12" t="s">
        <v>56</v>
      </c>
      <c r="O365" s="3" t="s">
        <v>71</v>
      </c>
      <c r="P365" s="3">
        <f t="shared" si="24"/>
        <v>2399</v>
      </c>
      <c r="Q365" s="3" t="s">
        <v>71</v>
      </c>
      <c r="R365" s="3" t="s">
        <v>111</v>
      </c>
      <c r="S365" s="3" t="s">
        <v>71</v>
      </c>
      <c r="T365" s="4">
        <f t="shared" si="25"/>
        <v>-335294.00407186057</v>
      </c>
    </row>
    <row r="366" spans="7:20" x14ac:dyDescent="0.3">
      <c r="G366" s="26">
        <v>2398</v>
      </c>
      <c r="H366" s="26">
        <v>-1.4205882352899999</v>
      </c>
      <c r="I366" s="26">
        <v>24.1</v>
      </c>
      <c r="J366" s="29">
        <v>36</v>
      </c>
      <c r="K366" s="29">
        <f t="shared" si="22"/>
        <v>1.7047058823558003E-2</v>
      </c>
      <c r="L366" s="29">
        <f t="shared" si="23"/>
        <v>-335294.00407221471</v>
      </c>
      <c r="N366" s="12" t="s">
        <v>56</v>
      </c>
      <c r="O366" s="3" t="s">
        <v>71</v>
      </c>
      <c r="P366" s="3">
        <f t="shared" si="24"/>
        <v>2398</v>
      </c>
      <c r="Q366" s="3" t="s">
        <v>71</v>
      </c>
      <c r="R366" s="3" t="s">
        <v>111</v>
      </c>
      <c r="S366" s="3" t="s">
        <v>71</v>
      </c>
      <c r="T366" s="4">
        <f t="shared" si="25"/>
        <v>-335294.00407221471</v>
      </c>
    </row>
    <row r="367" spans="7:20" x14ac:dyDescent="0.3">
      <c r="G367" s="26">
        <v>2397</v>
      </c>
      <c r="H367" s="26">
        <v>-0.94705882352899995</v>
      </c>
      <c r="I367" s="26">
        <v>24.1</v>
      </c>
      <c r="J367" s="29">
        <v>36</v>
      </c>
      <c r="K367" s="29">
        <f t="shared" si="22"/>
        <v>1.704705882345E-2</v>
      </c>
      <c r="L367" s="29">
        <f t="shared" si="23"/>
        <v>-335294.00407009036</v>
      </c>
      <c r="N367" s="12" t="s">
        <v>56</v>
      </c>
      <c r="O367" s="3" t="s">
        <v>71</v>
      </c>
      <c r="P367" s="3">
        <f t="shared" si="24"/>
        <v>2397</v>
      </c>
      <c r="Q367" s="3" t="s">
        <v>71</v>
      </c>
      <c r="R367" s="3" t="s">
        <v>111</v>
      </c>
      <c r="S367" s="3" t="s">
        <v>71</v>
      </c>
      <c r="T367" s="4">
        <f t="shared" si="25"/>
        <v>-335294.00407009036</v>
      </c>
    </row>
    <row r="368" spans="7:20" x14ac:dyDescent="0.3">
      <c r="G368" s="26">
        <v>2396</v>
      </c>
      <c r="H368" s="26">
        <v>-0.47352941176500002</v>
      </c>
      <c r="I368" s="26">
        <v>24.1</v>
      </c>
      <c r="J368" s="29">
        <v>36</v>
      </c>
      <c r="K368" s="29">
        <f t="shared" si="22"/>
        <v>1.7047058823522001E-2</v>
      </c>
      <c r="L368" s="29">
        <f t="shared" si="23"/>
        <v>-335294.00407150656</v>
      </c>
      <c r="N368" s="12" t="s">
        <v>56</v>
      </c>
      <c r="O368" s="3" t="s">
        <v>71</v>
      </c>
      <c r="P368" s="3">
        <f t="shared" si="24"/>
        <v>2396</v>
      </c>
      <c r="Q368" s="3" t="s">
        <v>71</v>
      </c>
      <c r="R368" s="3" t="s">
        <v>111</v>
      </c>
      <c r="S368" s="3" t="s">
        <v>71</v>
      </c>
      <c r="T368" s="4">
        <f t="shared" si="25"/>
        <v>-335294.00407150656</v>
      </c>
    </row>
    <row r="369" spans="7:20" x14ac:dyDescent="0.3">
      <c r="G369" s="26">
        <v>2395</v>
      </c>
      <c r="H369" s="26">
        <v>0</v>
      </c>
      <c r="I369" s="26">
        <v>24.1</v>
      </c>
      <c r="J369" s="29">
        <v>36</v>
      </c>
      <c r="K369" s="29">
        <f t="shared" si="22"/>
        <v>1.7047058823540004E-2</v>
      </c>
      <c r="L369" s="29">
        <f t="shared" si="23"/>
        <v>-335294.00407186069</v>
      </c>
      <c r="N369" s="12" t="s">
        <v>56</v>
      </c>
      <c r="O369" s="3" t="s">
        <v>71</v>
      </c>
      <c r="P369" s="3">
        <f t="shared" si="24"/>
        <v>2395</v>
      </c>
      <c r="Q369" s="3" t="s">
        <v>71</v>
      </c>
      <c r="R369" s="3" t="s">
        <v>111</v>
      </c>
      <c r="S369" s="3" t="s">
        <v>71</v>
      </c>
      <c r="T369" s="4">
        <f t="shared" si="25"/>
        <v>-335294.00407186069</v>
      </c>
    </row>
    <row r="370" spans="7:20" x14ac:dyDescent="0.3">
      <c r="G370" s="26">
        <v>10280</v>
      </c>
      <c r="H370" s="26">
        <v>0.47352941176500002</v>
      </c>
      <c r="I370" s="26">
        <v>24.1</v>
      </c>
      <c r="J370" s="29">
        <v>36</v>
      </c>
      <c r="K370" s="29">
        <f t="shared" si="22"/>
        <v>1.7047058823522001E-2</v>
      </c>
      <c r="L370" s="29">
        <f t="shared" si="23"/>
        <v>-335294.00407150656</v>
      </c>
      <c r="N370" s="12" t="s">
        <v>56</v>
      </c>
      <c r="O370" s="3" t="s">
        <v>71</v>
      </c>
      <c r="P370" s="3">
        <f t="shared" si="24"/>
        <v>10280</v>
      </c>
      <c r="Q370" s="3" t="s">
        <v>71</v>
      </c>
      <c r="R370" s="3" t="s">
        <v>111</v>
      </c>
      <c r="S370" s="3" t="s">
        <v>71</v>
      </c>
      <c r="T370" s="4">
        <f t="shared" si="25"/>
        <v>-335294.00407150656</v>
      </c>
    </row>
    <row r="371" spans="7:20" x14ac:dyDescent="0.3">
      <c r="G371" s="26">
        <v>10281</v>
      </c>
      <c r="H371" s="26">
        <v>0.94705882352899995</v>
      </c>
      <c r="I371" s="26">
        <v>24.1</v>
      </c>
      <c r="J371" s="29">
        <v>36</v>
      </c>
      <c r="K371" s="29">
        <f t="shared" si="22"/>
        <v>1.704705882345E-2</v>
      </c>
      <c r="L371" s="29">
        <f t="shared" si="23"/>
        <v>-335294.00407009036</v>
      </c>
      <c r="N371" s="12" t="s">
        <v>56</v>
      </c>
      <c r="O371" s="3" t="s">
        <v>71</v>
      </c>
      <c r="P371" s="3">
        <f t="shared" si="24"/>
        <v>10281</v>
      </c>
      <c r="Q371" s="3" t="s">
        <v>71</v>
      </c>
      <c r="R371" s="3" t="s">
        <v>111</v>
      </c>
      <c r="S371" s="3" t="s">
        <v>71</v>
      </c>
      <c r="T371" s="4">
        <f t="shared" si="25"/>
        <v>-335294.00407009036</v>
      </c>
    </row>
    <row r="372" spans="7:20" x14ac:dyDescent="0.3">
      <c r="G372" s="26">
        <v>10282</v>
      </c>
      <c r="H372" s="26">
        <v>1.4205882352899999</v>
      </c>
      <c r="I372" s="26">
        <v>24.1</v>
      </c>
      <c r="J372" s="29">
        <v>36</v>
      </c>
      <c r="K372" s="29">
        <f t="shared" si="22"/>
        <v>1.7047058823558003E-2</v>
      </c>
      <c r="L372" s="29">
        <f t="shared" si="23"/>
        <v>-335294.00407221471</v>
      </c>
      <c r="N372" s="12" t="s">
        <v>56</v>
      </c>
      <c r="O372" s="3" t="s">
        <v>71</v>
      </c>
      <c r="P372" s="3">
        <f t="shared" si="24"/>
        <v>10282</v>
      </c>
      <c r="Q372" s="3" t="s">
        <v>71</v>
      </c>
      <c r="R372" s="3" t="s">
        <v>111</v>
      </c>
      <c r="S372" s="3" t="s">
        <v>71</v>
      </c>
      <c r="T372" s="4">
        <f t="shared" si="25"/>
        <v>-335294.00407221471</v>
      </c>
    </row>
    <row r="373" spans="7:20" x14ac:dyDescent="0.3">
      <c r="G373" s="26">
        <v>10283</v>
      </c>
      <c r="H373" s="26">
        <v>1.8941176470600001</v>
      </c>
      <c r="I373" s="26">
        <v>24.1</v>
      </c>
      <c r="J373" s="29">
        <v>36</v>
      </c>
      <c r="K373" s="29">
        <f t="shared" si="22"/>
        <v>1.704705882354E-2</v>
      </c>
      <c r="L373" s="29">
        <f t="shared" si="23"/>
        <v>-335294.00407186057</v>
      </c>
      <c r="N373" s="12" t="s">
        <v>56</v>
      </c>
      <c r="O373" s="3" t="s">
        <v>71</v>
      </c>
      <c r="P373" s="3">
        <f t="shared" si="24"/>
        <v>10283</v>
      </c>
      <c r="Q373" s="3" t="s">
        <v>71</v>
      </c>
      <c r="R373" s="3" t="s">
        <v>111</v>
      </c>
      <c r="S373" s="3" t="s">
        <v>71</v>
      </c>
      <c r="T373" s="4">
        <f t="shared" si="25"/>
        <v>-335294.00407186057</v>
      </c>
    </row>
    <row r="374" spans="7:20" x14ac:dyDescent="0.3">
      <c r="G374" s="26">
        <v>10284</v>
      </c>
      <c r="H374" s="26">
        <v>2.3676470588199998</v>
      </c>
      <c r="I374" s="26">
        <v>24.1</v>
      </c>
      <c r="J374" s="29">
        <v>36</v>
      </c>
      <c r="K374" s="29">
        <f t="shared" si="22"/>
        <v>1.7047058823539997E-2</v>
      </c>
      <c r="L374" s="29">
        <f t="shared" si="23"/>
        <v>-335294.00407186052</v>
      </c>
      <c r="N374" s="12" t="s">
        <v>56</v>
      </c>
      <c r="O374" s="3" t="s">
        <v>71</v>
      </c>
      <c r="P374" s="3">
        <f t="shared" si="24"/>
        <v>10284</v>
      </c>
      <c r="Q374" s="3" t="s">
        <v>71</v>
      </c>
      <c r="R374" s="3" t="s">
        <v>111</v>
      </c>
      <c r="S374" s="3" t="s">
        <v>71</v>
      </c>
      <c r="T374" s="4">
        <f t="shared" si="25"/>
        <v>-335294.00407186052</v>
      </c>
    </row>
    <row r="375" spans="7:20" x14ac:dyDescent="0.3">
      <c r="G375" s="26">
        <v>10285</v>
      </c>
      <c r="H375" s="26">
        <v>2.8411764705899998</v>
      </c>
      <c r="I375" s="26">
        <v>24.1</v>
      </c>
      <c r="J375" s="29">
        <v>36</v>
      </c>
      <c r="K375" s="29">
        <f t="shared" si="22"/>
        <v>1.7047058823540007E-2</v>
      </c>
      <c r="L375" s="29">
        <f t="shared" si="23"/>
        <v>-335294.00407186075</v>
      </c>
      <c r="N375" s="12" t="s">
        <v>56</v>
      </c>
      <c r="O375" s="3" t="s">
        <v>71</v>
      </c>
      <c r="P375" s="3">
        <f t="shared" si="24"/>
        <v>10285</v>
      </c>
      <c r="Q375" s="3" t="s">
        <v>71</v>
      </c>
      <c r="R375" s="3" t="s">
        <v>111</v>
      </c>
      <c r="S375" s="3" t="s">
        <v>71</v>
      </c>
      <c r="T375" s="4">
        <f t="shared" si="25"/>
        <v>-335294.00407186075</v>
      </c>
    </row>
    <row r="376" spans="7:20" x14ac:dyDescent="0.3">
      <c r="G376" s="26">
        <v>10286</v>
      </c>
      <c r="H376" s="26">
        <v>3.3147058823500002</v>
      </c>
      <c r="I376" s="26">
        <v>24.1</v>
      </c>
      <c r="J376" s="29">
        <v>36</v>
      </c>
      <c r="K376" s="29">
        <f t="shared" si="22"/>
        <v>1.7047058823540007E-2</v>
      </c>
      <c r="L376" s="29">
        <f t="shared" si="23"/>
        <v>-335294.00407186075</v>
      </c>
      <c r="N376" s="12" t="s">
        <v>56</v>
      </c>
      <c r="O376" s="3" t="s">
        <v>71</v>
      </c>
      <c r="P376" s="3">
        <f t="shared" si="24"/>
        <v>10286</v>
      </c>
      <c r="Q376" s="3" t="s">
        <v>71</v>
      </c>
      <c r="R376" s="3" t="s">
        <v>111</v>
      </c>
      <c r="S376" s="3" t="s">
        <v>71</v>
      </c>
      <c r="T376" s="4">
        <f t="shared" si="25"/>
        <v>-335294.00407186075</v>
      </c>
    </row>
    <row r="377" spans="7:20" x14ac:dyDescent="0.3">
      <c r="G377" s="26">
        <v>10287</v>
      </c>
      <c r="H377" s="26">
        <v>3.7882352941200002</v>
      </c>
      <c r="I377" s="26">
        <v>24.1</v>
      </c>
      <c r="J377" s="29">
        <v>36</v>
      </c>
      <c r="K377" s="29">
        <f t="shared" si="22"/>
        <v>1.704705882354E-2</v>
      </c>
      <c r="L377" s="29">
        <f t="shared" si="23"/>
        <v>-335294.00407186057</v>
      </c>
      <c r="N377" s="12" t="s">
        <v>56</v>
      </c>
      <c r="O377" s="3" t="s">
        <v>71</v>
      </c>
      <c r="P377" s="3">
        <f t="shared" si="24"/>
        <v>10287</v>
      </c>
      <c r="Q377" s="3" t="s">
        <v>71</v>
      </c>
      <c r="R377" s="3" t="s">
        <v>111</v>
      </c>
      <c r="S377" s="3" t="s">
        <v>71</v>
      </c>
      <c r="T377" s="4">
        <f t="shared" si="25"/>
        <v>-335294.00407186057</v>
      </c>
    </row>
    <row r="378" spans="7:20" x14ac:dyDescent="0.3">
      <c r="G378" s="26">
        <v>10288</v>
      </c>
      <c r="H378" s="26">
        <v>4.2617647058800001</v>
      </c>
      <c r="I378" s="26">
        <v>24.1</v>
      </c>
      <c r="J378" s="29">
        <v>36</v>
      </c>
      <c r="K378" s="29">
        <f t="shared" si="22"/>
        <v>1.7047058823539993E-2</v>
      </c>
      <c r="L378" s="29">
        <f t="shared" si="23"/>
        <v>-335294.00407186046</v>
      </c>
      <c r="N378" s="12" t="s">
        <v>56</v>
      </c>
      <c r="O378" s="3" t="s">
        <v>71</v>
      </c>
      <c r="P378" s="3">
        <f t="shared" si="24"/>
        <v>10288</v>
      </c>
      <c r="Q378" s="3" t="s">
        <v>71</v>
      </c>
      <c r="R378" s="3" t="s">
        <v>111</v>
      </c>
      <c r="S378" s="3" t="s">
        <v>71</v>
      </c>
      <c r="T378" s="4">
        <f t="shared" si="25"/>
        <v>-335294.00407186046</v>
      </c>
    </row>
    <row r="379" spans="7:20" x14ac:dyDescent="0.3">
      <c r="G379" s="26">
        <v>10289</v>
      </c>
      <c r="H379" s="26">
        <v>4.7352941176499996</v>
      </c>
      <c r="I379" s="26">
        <v>24.1</v>
      </c>
      <c r="J379" s="29">
        <v>36</v>
      </c>
      <c r="K379" s="29">
        <f t="shared" si="22"/>
        <v>1.704705882354E-2</v>
      </c>
      <c r="L379" s="29">
        <f t="shared" si="23"/>
        <v>-335294.00407186057</v>
      </c>
      <c r="N379" s="12" t="s">
        <v>56</v>
      </c>
      <c r="O379" s="3" t="s">
        <v>71</v>
      </c>
      <c r="P379" s="3">
        <f t="shared" si="24"/>
        <v>10289</v>
      </c>
      <c r="Q379" s="3" t="s">
        <v>71</v>
      </c>
      <c r="R379" s="3" t="s">
        <v>111</v>
      </c>
      <c r="S379" s="3" t="s">
        <v>71</v>
      </c>
      <c r="T379" s="4">
        <f t="shared" si="25"/>
        <v>-335294.00407186057</v>
      </c>
    </row>
    <row r="380" spans="7:20" x14ac:dyDescent="0.3">
      <c r="G380" s="26">
        <v>10290</v>
      </c>
      <c r="H380" s="26">
        <v>5.20882352941</v>
      </c>
      <c r="I380" s="26">
        <v>24.1</v>
      </c>
      <c r="J380" s="29">
        <v>36</v>
      </c>
      <c r="K380" s="29">
        <f t="shared" si="22"/>
        <v>1.704705882354E-2</v>
      </c>
      <c r="L380" s="29">
        <f t="shared" si="23"/>
        <v>-335294.00407186057</v>
      </c>
      <c r="N380" s="12" t="s">
        <v>56</v>
      </c>
      <c r="O380" s="3" t="s">
        <v>71</v>
      </c>
      <c r="P380" s="3">
        <f t="shared" si="24"/>
        <v>10290</v>
      </c>
      <c r="Q380" s="3" t="s">
        <v>71</v>
      </c>
      <c r="R380" s="3" t="s">
        <v>111</v>
      </c>
      <c r="S380" s="3" t="s">
        <v>71</v>
      </c>
      <c r="T380" s="4">
        <f t="shared" si="25"/>
        <v>-335294.00407186057</v>
      </c>
    </row>
    <row r="381" spans="7:20" x14ac:dyDescent="0.3">
      <c r="G381" s="26">
        <v>10291</v>
      </c>
      <c r="H381" s="26">
        <v>5.6823529411799996</v>
      </c>
      <c r="I381" s="26">
        <v>24.1</v>
      </c>
      <c r="J381" s="29">
        <v>36</v>
      </c>
      <c r="K381" s="29">
        <f t="shared" si="22"/>
        <v>1.704705882354E-2</v>
      </c>
      <c r="L381" s="29">
        <f t="shared" si="23"/>
        <v>-335294.00407186057</v>
      </c>
      <c r="N381" s="12" t="s">
        <v>56</v>
      </c>
      <c r="O381" s="3" t="s">
        <v>71</v>
      </c>
      <c r="P381" s="3">
        <f t="shared" si="24"/>
        <v>10291</v>
      </c>
      <c r="Q381" s="3" t="s">
        <v>71</v>
      </c>
      <c r="R381" s="3" t="s">
        <v>111</v>
      </c>
      <c r="S381" s="3" t="s">
        <v>71</v>
      </c>
      <c r="T381" s="4">
        <f t="shared" si="25"/>
        <v>-335294.00407186057</v>
      </c>
    </row>
    <row r="382" spans="7:20" x14ac:dyDescent="0.3">
      <c r="G382" s="26">
        <v>10292</v>
      </c>
      <c r="H382" s="26">
        <v>6.15588235294</v>
      </c>
      <c r="I382" s="26">
        <v>24.1</v>
      </c>
      <c r="J382" s="29">
        <v>36</v>
      </c>
      <c r="K382" s="29">
        <f t="shared" si="22"/>
        <v>1.7047058823540014E-2</v>
      </c>
      <c r="L382" s="29">
        <f t="shared" si="23"/>
        <v>-335294.00407186087</v>
      </c>
      <c r="N382" s="12" t="s">
        <v>56</v>
      </c>
      <c r="O382" s="3" t="s">
        <v>71</v>
      </c>
      <c r="P382" s="3">
        <f t="shared" si="24"/>
        <v>10292</v>
      </c>
      <c r="Q382" s="3" t="s">
        <v>71</v>
      </c>
      <c r="R382" s="3" t="s">
        <v>111</v>
      </c>
      <c r="S382" s="3" t="s">
        <v>71</v>
      </c>
      <c r="T382" s="4">
        <f t="shared" si="25"/>
        <v>-335294.00407186087</v>
      </c>
    </row>
    <row r="383" spans="7:20" x14ac:dyDescent="0.3">
      <c r="G383" s="26">
        <v>10293</v>
      </c>
      <c r="H383" s="26">
        <v>6.6294117647100004</v>
      </c>
      <c r="I383" s="26">
        <v>24.1</v>
      </c>
      <c r="J383" s="29">
        <v>36</v>
      </c>
      <c r="K383" s="29">
        <f t="shared" si="22"/>
        <v>1.704705882354E-2</v>
      </c>
      <c r="L383" s="29">
        <f t="shared" si="23"/>
        <v>-335294.00407186057</v>
      </c>
      <c r="N383" s="12" t="s">
        <v>56</v>
      </c>
      <c r="O383" s="3" t="s">
        <v>71</v>
      </c>
      <c r="P383" s="3">
        <f t="shared" si="24"/>
        <v>10293</v>
      </c>
      <c r="Q383" s="3" t="s">
        <v>71</v>
      </c>
      <c r="R383" s="3" t="s">
        <v>111</v>
      </c>
      <c r="S383" s="3" t="s">
        <v>71</v>
      </c>
      <c r="T383" s="4">
        <f t="shared" si="25"/>
        <v>-335294.00407186057</v>
      </c>
    </row>
    <row r="384" spans="7:20" x14ac:dyDescent="0.3">
      <c r="G384" s="26">
        <v>10294</v>
      </c>
      <c r="H384" s="26">
        <v>7.1029411764699999</v>
      </c>
      <c r="I384" s="26">
        <v>24.1</v>
      </c>
      <c r="J384" s="29">
        <v>36</v>
      </c>
      <c r="K384" s="29">
        <f t="shared" si="22"/>
        <v>1.7047058823359999E-2</v>
      </c>
      <c r="L384" s="29">
        <f t="shared" si="23"/>
        <v>-335294.00406832021</v>
      </c>
      <c r="N384" s="12" t="s">
        <v>56</v>
      </c>
      <c r="O384" s="3" t="s">
        <v>71</v>
      </c>
      <c r="P384" s="3">
        <f t="shared" si="24"/>
        <v>10294</v>
      </c>
      <c r="Q384" s="3" t="s">
        <v>71</v>
      </c>
      <c r="R384" s="3" t="s">
        <v>111</v>
      </c>
      <c r="S384" s="3" t="s">
        <v>71</v>
      </c>
      <c r="T384" s="4">
        <f t="shared" si="25"/>
        <v>-335294.00406832021</v>
      </c>
    </row>
    <row r="385" spans="7:20" x14ac:dyDescent="0.3">
      <c r="G385" s="26">
        <v>10295</v>
      </c>
      <c r="H385" s="26">
        <v>7.5764705882300003</v>
      </c>
      <c r="I385" s="26">
        <v>24.1</v>
      </c>
      <c r="J385" s="29">
        <v>36</v>
      </c>
      <c r="K385" s="29">
        <f t="shared" ref="K385:K418" si="26">(H386-H384)/2*J385*10^-3</f>
        <v>1.7047058823540014E-2</v>
      </c>
      <c r="L385" s="29">
        <f t="shared" si="23"/>
        <v>-335294.00407186087</v>
      </c>
      <c r="N385" s="12" t="s">
        <v>56</v>
      </c>
      <c r="O385" s="3" t="s">
        <v>71</v>
      </c>
      <c r="P385" s="3">
        <f t="shared" si="24"/>
        <v>10295</v>
      </c>
      <c r="Q385" s="3" t="s">
        <v>71</v>
      </c>
      <c r="R385" s="3" t="s">
        <v>111</v>
      </c>
      <c r="S385" s="3" t="s">
        <v>71</v>
      </c>
      <c r="T385" s="4">
        <f t="shared" si="25"/>
        <v>-335294.00407186087</v>
      </c>
    </row>
    <row r="386" spans="7:20" x14ac:dyDescent="0.3">
      <c r="G386" s="26">
        <v>10296</v>
      </c>
      <c r="H386" s="26">
        <v>8.0500000000000007</v>
      </c>
      <c r="I386" s="26">
        <v>24.1</v>
      </c>
      <c r="J386" s="29">
        <v>36</v>
      </c>
      <c r="K386" s="29">
        <f t="shared" si="26"/>
        <v>1.7047058823719981E-2</v>
      </c>
      <c r="L386" s="29">
        <f t="shared" si="23"/>
        <v>-335294.00407540059</v>
      </c>
      <c r="N386" s="12" t="s">
        <v>56</v>
      </c>
      <c r="O386" s="3" t="s">
        <v>71</v>
      </c>
      <c r="P386" s="3">
        <f t="shared" si="24"/>
        <v>10296</v>
      </c>
      <c r="Q386" s="3" t="s">
        <v>71</v>
      </c>
      <c r="R386" s="3" t="s">
        <v>111</v>
      </c>
      <c r="S386" s="3" t="s">
        <v>71</v>
      </c>
      <c r="T386" s="4">
        <f t="shared" si="25"/>
        <v>-335294.00407540059</v>
      </c>
    </row>
    <row r="387" spans="7:20" x14ac:dyDescent="0.3">
      <c r="G387" s="26">
        <v>10297</v>
      </c>
      <c r="H387" s="26">
        <v>8.5235294117699993</v>
      </c>
      <c r="I387" s="26">
        <v>24.1</v>
      </c>
      <c r="J387" s="29">
        <v>36</v>
      </c>
      <c r="K387" s="29">
        <f t="shared" si="26"/>
        <v>1.704705882354E-2</v>
      </c>
      <c r="L387" s="29">
        <f t="shared" si="23"/>
        <v>-335294.00407186057</v>
      </c>
      <c r="N387" s="12" t="s">
        <v>56</v>
      </c>
      <c r="O387" s="3" t="s">
        <v>71</v>
      </c>
      <c r="P387" s="3">
        <f t="shared" si="24"/>
        <v>10297</v>
      </c>
      <c r="Q387" s="3" t="s">
        <v>71</v>
      </c>
      <c r="R387" s="3" t="s">
        <v>111</v>
      </c>
      <c r="S387" s="3" t="s">
        <v>71</v>
      </c>
      <c r="T387" s="4">
        <f t="shared" si="25"/>
        <v>-335294.00407186057</v>
      </c>
    </row>
    <row r="388" spans="7:20" x14ac:dyDescent="0.3">
      <c r="G388" s="26">
        <v>10298</v>
      </c>
      <c r="H388" s="26">
        <v>8.9970588235300006</v>
      </c>
      <c r="I388" s="26">
        <v>24.1</v>
      </c>
      <c r="J388" s="29">
        <v>36</v>
      </c>
      <c r="K388" s="29">
        <f t="shared" si="26"/>
        <v>1.7047058823360016E-2</v>
      </c>
      <c r="L388" s="29">
        <f t="shared" ref="L388:L419" si="27">$C$23*10^3/$C$12*$K388</f>
        <v>-335294.0040683205</v>
      </c>
      <c r="N388" s="12" t="s">
        <v>56</v>
      </c>
      <c r="O388" s="3" t="s">
        <v>71</v>
      </c>
      <c r="P388" s="3">
        <f t="shared" ref="P388:P419" si="28">G388</f>
        <v>10298</v>
      </c>
      <c r="Q388" s="3" t="s">
        <v>71</v>
      </c>
      <c r="R388" s="3" t="s">
        <v>111</v>
      </c>
      <c r="S388" s="3" t="s">
        <v>71</v>
      </c>
      <c r="T388" s="4">
        <f t="shared" ref="T388:T419" si="29">L388</f>
        <v>-335294.0040683205</v>
      </c>
    </row>
    <row r="389" spans="7:20" x14ac:dyDescent="0.3">
      <c r="G389" s="26">
        <v>10299</v>
      </c>
      <c r="H389" s="26">
        <v>9.4705882352900002</v>
      </c>
      <c r="I389" s="26">
        <v>24.1</v>
      </c>
      <c r="J389" s="29">
        <v>36</v>
      </c>
      <c r="K389" s="29">
        <f t="shared" si="26"/>
        <v>1.704705882354E-2</v>
      </c>
      <c r="L389" s="29">
        <f t="shared" si="27"/>
        <v>-335294.00407186057</v>
      </c>
      <c r="N389" s="12" t="s">
        <v>56</v>
      </c>
      <c r="O389" s="3" t="s">
        <v>71</v>
      </c>
      <c r="P389" s="3">
        <f t="shared" si="28"/>
        <v>10299</v>
      </c>
      <c r="Q389" s="3" t="s">
        <v>71</v>
      </c>
      <c r="R389" s="3" t="s">
        <v>111</v>
      </c>
      <c r="S389" s="3" t="s">
        <v>71</v>
      </c>
      <c r="T389" s="4">
        <f t="shared" si="29"/>
        <v>-335294.00407186057</v>
      </c>
    </row>
    <row r="390" spans="7:20" x14ac:dyDescent="0.3">
      <c r="G390" s="26">
        <v>10300</v>
      </c>
      <c r="H390" s="26">
        <v>9.9441176470600006</v>
      </c>
      <c r="I390" s="26">
        <v>24.1</v>
      </c>
      <c r="J390" s="29">
        <v>36</v>
      </c>
      <c r="K390" s="29">
        <f t="shared" si="26"/>
        <v>1.704705882318E-2</v>
      </c>
      <c r="L390" s="29">
        <f t="shared" si="27"/>
        <v>-335294.00406477985</v>
      </c>
      <c r="N390" s="12" t="s">
        <v>56</v>
      </c>
      <c r="O390" s="3" t="s">
        <v>71</v>
      </c>
      <c r="P390" s="3">
        <f t="shared" si="28"/>
        <v>10300</v>
      </c>
      <c r="Q390" s="3" t="s">
        <v>71</v>
      </c>
      <c r="R390" s="3" t="s">
        <v>111</v>
      </c>
      <c r="S390" s="3" t="s">
        <v>71</v>
      </c>
      <c r="T390" s="4">
        <f t="shared" si="29"/>
        <v>-335294.00406477985</v>
      </c>
    </row>
    <row r="391" spans="7:20" x14ac:dyDescent="0.3">
      <c r="G391" s="26">
        <v>10301</v>
      </c>
      <c r="H391" s="26">
        <v>10.4176470588</v>
      </c>
      <c r="I391" s="26">
        <v>24.1</v>
      </c>
      <c r="J391" s="29">
        <v>36</v>
      </c>
      <c r="K391" s="29">
        <f t="shared" si="26"/>
        <v>1.7047058823719981E-2</v>
      </c>
      <c r="L391" s="29">
        <f t="shared" si="27"/>
        <v>-335294.00407540059</v>
      </c>
      <c r="N391" s="12" t="s">
        <v>56</v>
      </c>
      <c r="O391" s="3" t="s">
        <v>71</v>
      </c>
      <c r="P391" s="3">
        <f t="shared" si="28"/>
        <v>10301</v>
      </c>
      <c r="Q391" s="3" t="s">
        <v>71</v>
      </c>
      <c r="R391" s="3" t="s">
        <v>111</v>
      </c>
      <c r="S391" s="3" t="s">
        <v>71</v>
      </c>
      <c r="T391" s="4">
        <f t="shared" si="29"/>
        <v>-335294.00407540059</v>
      </c>
    </row>
    <row r="392" spans="7:20" x14ac:dyDescent="0.3">
      <c r="G392" s="26">
        <v>10302</v>
      </c>
      <c r="H392" s="26">
        <v>10.8911764706</v>
      </c>
      <c r="I392" s="26">
        <v>24.1</v>
      </c>
      <c r="J392" s="29">
        <v>36</v>
      </c>
      <c r="K392" s="29">
        <f t="shared" si="26"/>
        <v>1.7047058824799982E-2</v>
      </c>
      <c r="L392" s="29">
        <f t="shared" si="27"/>
        <v>-335294.00409664284</v>
      </c>
      <c r="N392" s="12" t="s">
        <v>56</v>
      </c>
      <c r="O392" s="3" t="s">
        <v>71</v>
      </c>
      <c r="P392" s="3">
        <f t="shared" si="28"/>
        <v>10302</v>
      </c>
      <c r="Q392" s="3" t="s">
        <v>71</v>
      </c>
      <c r="R392" s="3" t="s">
        <v>111</v>
      </c>
      <c r="S392" s="3" t="s">
        <v>71</v>
      </c>
      <c r="T392" s="4">
        <f t="shared" si="29"/>
        <v>-335294.00409664284</v>
      </c>
    </row>
    <row r="393" spans="7:20" x14ac:dyDescent="0.3">
      <c r="G393" s="26">
        <v>10303</v>
      </c>
      <c r="H393" s="26">
        <v>11.364705882399999</v>
      </c>
      <c r="I393" s="26">
        <v>24.1</v>
      </c>
      <c r="J393" s="29">
        <v>36</v>
      </c>
      <c r="K393" s="29">
        <f t="shared" si="26"/>
        <v>1.7047058823000016E-2</v>
      </c>
      <c r="L393" s="29">
        <f t="shared" si="27"/>
        <v>-335294.00406123977</v>
      </c>
      <c r="N393" s="12" t="s">
        <v>56</v>
      </c>
      <c r="O393" s="3" t="s">
        <v>71</v>
      </c>
      <c r="P393" s="3">
        <f t="shared" si="28"/>
        <v>10303</v>
      </c>
      <c r="Q393" s="3" t="s">
        <v>71</v>
      </c>
      <c r="R393" s="3" t="s">
        <v>111</v>
      </c>
      <c r="S393" s="3" t="s">
        <v>71</v>
      </c>
      <c r="T393" s="4">
        <f t="shared" si="29"/>
        <v>-335294.00406123977</v>
      </c>
    </row>
    <row r="394" spans="7:20" x14ac:dyDescent="0.3">
      <c r="G394" s="26">
        <v>10304</v>
      </c>
      <c r="H394" s="26">
        <v>11.8382352941</v>
      </c>
      <c r="I394" s="26">
        <v>24.1</v>
      </c>
      <c r="J394" s="29">
        <v>36</v>
      </c>
      <c r="K394" s="29">
        <f t="shared" si="26"/>
        <v>1.7047058823000016E-2</v>
      </c>
      <c r="L394" s="29">
        <f t="shared" si="27"/>
        <v>-335294.00406123977</v>
      </c>
      <c r="N394" s="12" t="s">
        <v>56</v>
      </c>
      <c r="O394" s="3" t="s">
        <v>71</v>
      </c>
      <c r="P394" s="3">
        <f t="shared" si="28"/>
        <v>10304</v>
      </c>
      <c r="Q394" s="3" t="s">
        <v>71</v>
      </c>
      <c r="R394" s="3" t="s">
        <v>111</v>
      </c>
      <c r="S394" s="3" t="s">
        <v>71</v>
      </c>
      <c r="T394" s="4">
        <f t="shared" si="29"/>
        <v>-335294.00406123977</v>
      </c>
    </row>
    <row r="395" spans="7:20" x14ac:dyDescent="0.3">
      <c r="G395" s="26">
        <v>10305</v>
      </c>
      <c r="H395" s="26">
        <v>12.3117647059</v>
      </c>
      <c r="I395" s="26">
        <v>24.1</v>
      </c>
      <c r="J395" s="29">
        <v>36</v>
      </c>
      <c r="K395" s="29">
        <f t="shared" si="26"/>
        <v>1.7047058824799982E-2</v>
      </c>
      <c r="L395" s="29">
        <f t="shared" si="27"/>
        <v>-335294.00409664284</v>
      </c>
      <c r="N395" s="12" t="s">
        <v>56</v>
      </c>
      <c r="O395" s="3" t="s">
        <v>71</v>
      </c>
      <c r="P395" s="3">
        <f t="shared" si="28"/>
        <v>10305</v>
      </c>
      <c r="Q395" s="3" t="s">
        <v>71</v>
      </c>
      <c r="R395" s="3" t="s">
        <v>111</v>
      </c>
      <c r="S395" s="3" t="s">
        <v>71</v>
      </c>
      <c r="T395" s="4">
        <f t="shared" si="29"/>
        <v>-335294.00409664284</v>
      </c>
    </row>
    <row r="396" spans="7:20" x14ac:dyDescent="0.3">
      <c r="G396" s="26">
        <v>10306</v>
      </c>
      <c r="H396" s="26">
        <v>12.785294117699999</v>
      </c>
      <c r="I396" s="26">
        <v>24.1</v>
      </c>
      <c r="J396" s="29">
        <v>36</v>
      </c>
      <c r="K396" s="29">
        <f t="shared" si="26"/>
        <v>1.7047058823000016E-2</v>
      </c>
      <c r="L396" s="29">
        <f t="shared" si="27"/>
        <v>-335294.00406123977</v>
      </c>
      <c r="N396" s="12" t="s">
        <v>56</v>
      </c>
      <c r="O396" s="3" t="s">
        <v>71</v>
      </c>
      <c r="P396" s="3">
        <f t="shared" si="28"/>
        <v>10306</v>
      </c>
      <c r="Q396" s="3" t="s">
        <v>71</v>
      </c>
      <c r="R396" s="3" t="s">
        <v>111</v>
      </c>
      <c r="S396" s="3" t="s">
        <v>71</v>
      </c>
      <c r="T396" s="4">
        <f t="shared" si="29"/>
        <v>-335294.00406123977</v>
      </c>
    </row>
    <row r="397" spans="7:20" x14ac:dyDescent="0.3">
      <c r="G397" s="26">
        <v>10307</v>
      </c>
      <c r="H397" s="26">
        <v>13.258823529400001</v>
      </c>
      <c r="I397" s="26">
        <v>24.1</v>
      </c>
      <c r="J397" s="29">
        <v>36</v>
      </c>
      <c r="K397" s="29">
        <f t="shared" si="26"/>
        <v>1.7047058823000016E-2</v>
      </c>
      <c r="L397" s="29">
        <f t="shared" si="27"/>
        <v>-335294.00406123977</v>
      </c>
      <c r="N397" s="12" t="s">
        <v>56</v>
      </c>
      <c r="O397" s="3" t="s">
        <v>71</v>
      </c>
      <c r="P397" s="3">
        <f t="shared" si="28"/>
        <v>10307</v>
      </c>
      <c r="Q397" s="3" t="s">
        <v>71</v>
      </c>
      <c r="R397" s="3" t="s">
        <v>111</v>
      </c>
      <c r="S397" s="3" t="s">
        <v>71</v>
      </c>
      <c r="T397" s="4">
        <f t="shared" si="29"/>
        <v>-335294.00406123977</v>
      </c>
    </row>
    <row r="398" spans="7:20" x14ac:dyDescent="0.3">
      <c r="G398" s="26">
        <v>10308</v>
      </c>
      <c r="H398" s="26">
        <v>13.7323529412</v>
      </c>
      <c r="I398" s="26">
        <v>24.1</v>
      </c>
      <c r="J398" s="29">
        <v>36</v>
      </c>
      <c r="K398" s="29">
        <f t="shared" si="26"/>
        <v>1.7047058822999984E-2</v>
      </c>
      <c r="L398" s="29">
        <f t="shared" si="27"/>
        <v>-335294.00406123919</v>
      </c>
      <c r="N398" s="12" t="s">
        <v>56</v>
      </c>
      <c r="O398" s="3" t="s">
        <v>71</v>
      </c>
      <c r="P398" s="3">
        <f t="shared" si="28"/>
        <v>10308</v>
      </c>
      <c r="Q398" s="3" t="s">
        <v>71</v>
      </c>
      <c r="R398" s="3" t="s">
        <v>111</v>
      </c>
      <c r="S398" s="3" t="s">
        <v>71</v>
      </c>
      <c r="T398" s="4">
        <f t="shared" si="29"/>
        <v>-335294.00406123919</v>
      </c>
    </row>
    <row r="399" spans="7:20" x14ac:dyDescent="0.3">
      <c r="G399" s="26">
        <v>10309</v>
      </c>
      <c r="H399" s="26">
        <v>14.2058823529</v>
      </c>
      <c r="I399" s="26">
        <v>24.1</v>
      </c>
      <c r="J399" s="29">
        <v>36</v>
      </c>
      <c r="K399" s="29">
        <f t="shared" si="26"/>
        <v>1.7047058822999984E-2</v>
      </c>
      <c r="L399" s="29">
        <f t="shared" si="27"/>
        <v>-335294.00406123919</v>
      </c>
      <c r="N399" s="12" t="s">
        <v>56</v>
      </c>
      <c r="O399" s="3" t="s">
        <v>71</v>
      </c>
      <c r="P399" s="3">
        <f t="shared" si="28"/>
        <v>10309</v>
      </c>
      <c r="Q399" s="3" t="s">
        <v>71</v>
      </c>
      <c r="R399" s="3" t="s">
        <v>111</v>
      </c>
      <c r="S399" s="3" t="s">
        <v>71</v>
      </c>
      <c r="T399" s="4">
        <f t="shared" si="29"/>
        <v>-335294.00406123919</v>
      </c>
    </row>
    <row r="400" spans="7:20" x14ac:dyDescent="0.3">
      <c r="G400" s="26">
        <v>10310</v>
      </c>
      <c r="H400" s="26">
        <v>14.679411764699999</v>
      </c>
      <c r="I400" s="26">
        <v>24.1</v>
      </c>
      <c r="J400" s="29">
        <v>36</v>
      </c>
      <c r="K400" s="29">
        <f t="shared" si="26"/>
        <v>1.7047058824800017E-2</v>
      </c>
      <c r="L400" s="29">
        <f t="shared" si="27"/>
        <v>-335294.00409664353</v>
      </c>
      <c r="N400" s="12" t="s">
        <v>56</v>
      </c>
      <c r="O400" s="3" t="s">
        <v>71</v>
      </c>
      <c r="P400" s="3">
        <f t="shared" si="28"/>
        <v>10310</v>
      </c>
      <c r="Q400" s="3" t="s">
        <v>71</v>
      </c>
      <c r="R400" s="3" t="s">
        <v>111</v>
      </c>
      <c r="S400" s="3" t="s">
        <v>71</v>
      </c>
      <c r="T400" s="4">
        <f t="shared" si="29"/>
        <v>-335294.00409664353</v>
      </c>
    </row>
    <row r="401" spans="7:20" x14ac:dyDescent="0.3">
      <c r="G401" s="26">
        <v>10311</v>
      </c>
      <c r="H401" s="26">
        <v>15.152941176500001</v>
      </c>
      <c r="I401" s="26">
        <v>24.1</v>
      </c>
      <c r="J401" s="29">
        <v>36</v>
      </c>
      <c r="K401" s="29">
        <f t="shared" si="26"/>
        <v>1.7047058823000016E-2</v>
      </c>
      <c r="L401" s="29">
        <f t="shared" si="27"/>
        <v>-335294.00406123977</v>
      </c>
      <c r="N401" s="12" t="s">
        <v>56</v>
      </c>
      <c r="O401" s="3" t="s">
        <v>71</v>
      </c>
      <c r="P401" s="3">
        <f t="shared" si="28"/>
        <v>10311</v>
      </c>
      <c r="Q401" s="3" t="s">
        <v>71</v>
      </c>
      <c r="R401" s="3" t="s">
        <v>111</v>
      </c>
      <c r="S401" s="3" t="s">
        <v>71</v>
      </c>
      <c r="T401" s="4">
        <f t="shared" si="29"/>
        <v>-335294.00406123977</v>
      </c>
    </row>
    <row r="402" spans="7:20" x14ac:dyDescent="0.3">
      <c r="G402" s="26">
        <v>10312</v>
      </c>
      <c r="H402" s="26">
        <v>15.6264705882</v>
      </c>
      <c r="I402" s="26">
        <v>24.1</v>
      </c>
      <c r="J402" s="29">
        <v>36</v>
      </c>
      <c r="K402" s="29">
        <f t="shared" si="26"/>
        <v>1.7047058823000016E-2</v>
      </c>
      <c r="L402" s="29">
        <f t="shared" si="27"/>
        <v>-335294.00406123977</v>
      </c>
      <c r="N402" s="12" t="s">
        <v>56</v>
      </c>
      <c r="O402" s="3" t="s">
        <v>71</v>
      </c>
      <c r="P402" s="3">
        <f t="shared" si="28"/>
        <v>10312</v>
      </c>
      <c r="Q402" s="3" t="s">
        <v>71</v>
      </c>
      <c r="R402" s="3" t="s">
        <v>111</v>
      </c>
      <c r="S402" s="3" t="s">
        <v>71</v>
      </c>
      <c r="T402" s="4">
        <f t="shared" si="29"/>
        <v>-335294.00406123977</v>
      </c>
    </row>
    <row r="403" spans="7:20" x14ac:dyDescent="0.3">
      <c r="G403" s="26">
        <v>5632</v>
      </c>
      <c r="H403" s="26">
        <v>16.100000000000001</v>
      </c>
      <c r="I403" s="26">
        <v>24.1</v>
      </c>
      <c r="J403" s="29">
        <v>36</v>
      </c>
      <c r="K403" s="29">
        <f t="shared" si="26"/>
        <v>1.7223529411800009E-2</v>
      </c>
      <c r="L403" s="29">
        <f t="shared" si="27"/>
        <v>-338764.95649544866</v>
      </c>
      <c r="N403" s="12" t="s">
        <v>56</v>
      </c>
      <c r="O403" s="3" t="s">
        <v>71</v>
      </c>
      <c r="P403" s="3">
        <f t="shared" si="28"/>
        <v>5632</v>
      </c>
      <c r="Q403" s="3" t="s">
        <v>71</v>
      </c>
      <c r="R403" s="3" t="s">
        <v>111</v>
      </c>
      <c r="S403" s="3" t="s">
        <v>71</v>
      </c>
      <c r="T403" s="4">
        <f t="shared" si="29"/>
        <v>-338764.95649544866</v>
      </c>
    </row>
    <row r="404" spans="7:20" x14ac:dyDescent="0.3">
      <c r="G404" s="26">
        <v>6612</v>
      </c>
      <c r="H404" s="26">
        <v>16.583333333300001</v>
      </c>
      <c r="I404" s="26">
        <v>24.1</v>
      </c>
      <c r="J404" s="29">
        <v>36</v>
      </c>
      <c r="K404" s="29">
        <f t="shared" si="26"/>
        <v>1.7400000000600001E-2</v>
      </c>
      <c r="L404" s="29">
        <f t="shared" si="27"/>
        <v>-342235.9089296576</v>
      </c>
      <c r="N404" s="12" t="s">
        <v>56</v>
      </c>
      <c r="O404" s="3" t="s">
        <v>71</v>
      </c>
      <c r="P404" s="3">
        <f t="shared" si="28"/>
        <v>6612</v>
      </c>
      <c r="Q404" s="3" t="s">
        <v>71</v>
      </c>
      <c r="R404" s="3" t="s">
        <v>111</v>
      </c>
      <c r="S404" s="3" t="s">
        <v>71</v>
      </c>
      <c r="T404" s="4">
        <f t="shared" si="29"/>
        <v>-342235.9089296576</v>
      </c>
    </row>
    <row r="405" spans="7:20" x14ac:dyDescent="0.3">
      <c r="G405" s="26">
        <v>6613</v>
      </c>
      <c r="H405" s="26">
        <v>17.066666666700002</v>
      </c>
      <c r="I405" s="26">
        <v>24.1</v>
      </c>
      <c r="J405" s="29">
        <v>36</v>
      </c>
      <c r="K405" s="29">
        <f t="shared" si="26"/>
        <v>1.7400000000600001E-2</v>
      </c>
      <c r="L405" s="29">
        <f t="shared" si="27"/>
        <v>-342235.9089296576</v>
      </c>
      <c r="N405" s="12" t="s">
        <v>56</v>
      </c>
      <c r="O405" s="3" t="s">
        <v>71</v>
      </c>
      <c r="P405" s="3">
        <f t="shared" si="28"/>
        <v>6613</v>
      </c>
      <c r="Q405" s="3" t="s">
        <v>71</v>
      </c>
      <c r="R405" s="3" t="s">
        <v>111</v>
      </c>
      <c r="S405" s="3" t="s">
        <v>71</v>
      </c>
      <c r="T405" s="4">
        <f t="shared" si="29"/>
        <v>-342235.9089296576</v>
      </c>
    </row>
    <row r="406" spans="7:20" x14ac:dyDescent="0.3">
      <c r="G406" s="26">
        <v>6614</v>
      </c>
      <c r="H406" s="26">
        <v>17.55</v>
      </c>
      <c r="I406" s="26">
        <v>24.1</v>
      </c>
      <c r="J406" s="29">
        <v>36</v>
      </c>
      <c r="K406" s="29">
        <f t="shared" si="26"/>
        <v>1.7399999998799969E-2</v>
      </c>
      <c r="L406" s="29">
        <f t="shared" si="27"/>
        <v>-342235.90889425325</v>
      </c>
      <c r="N406" s="12" t="s">
        <v>56</v>
      </c>
      <c r="O406" s="3" t="s">
        <v>71</v>
      </c>
      <c r="P406" s="3">
        <f t="shared" si="28"/>
        <v>6614</v>
      </c>
      <c r="Q406" s="3" t="s">
        <v>71</v>
      </c>
      <c r="R406" s="3" t="s">
        <v>111</v>
      </c>
      <c r="S406" s="3" t="s">
        <v>71</v>
      </c>
      <c r="T406" s="4">
        <f t="shared" si="29"/>
        <v>-342235.90889425325</v>
      </c>
    </row>
    <row r="407" spans="7:20" x14ac:dyDescent="0.3">
      <c r="G407" s="26">
        <v>6615</v>
      </c>
      <c r="H407" s="26">
        <v>18.0333333333</v>
      </c>
      <c r="I407" s="26">
        <v>24.1</v>
      </c>
      <c r="J407" s="29">
        <v>36</v>
      </c>
      <c r="K407" s="29">
        <f t="shared" si="26"/>
        <v>1.7400000000600001E-2</v>
      </c>
      <c r="L407" s="29">
        <f t="shared" si="27"/>
        <v>-342235.9089296576</v>
      </c>
      <c r="N407" s="12" t="s">
        <v>56</v>
      </c>
      <c r="O407" s="3" t="s">
        <v>71</v>
      </c>
      <c r="P407" s="3">
        <f t="shared" si="28"/>
        <v>6615</v>
      </c>
      <c r="Q407" s="3" t="s">
        <v>71</v>
      </c>
      <c r="R407" s="3" t="s">
        <v>111</v>
      </c>
      <c r="S407" s="3" t="s">
        <v>71</v>
      </c>
      <c r="T407" s="4">
        <f t="shared" si="29"/>
        <v>-342235.9089296576</v>
      </c>
    </row>
    <row r="408" spans="7:20" x14ac:dyDescent="0.3">
      <c r="G408" s="26">
        <v>6616</v>
      </c>
      <c r="H408" s="26">
        <v>18.516666666700001</v>
      </c>
      <c r="I408" s="26">
        <v>24.1</v>
      </c>
      <c r="J408" s="29">
        <v>36</v>
      </c>
      <c r="K408" s="29">
        <f t="shared" si="26"/>
        <v>1.7400000000600001E-2</v>
      </c>
      <c r="L408" s="29">
        <f t="shared" si="27"/>
        <v>-342235.9089296576</v>
      </c>
      <c r="N408" s="12" t="s">
        <v>56</v>
      </c>
      <c r="O408" s="3" t="s">
        <v>71</v>
      </c>
      <c r="P408" s="3">
        <f t="shared" si="28"/>
        <v>6616</v>
      </c>
      <c r="Q408" s="3" t="s">
        <v>71</v>
      </c>
      <c r="R408" s="3" t="s">
        <v>111</v>
      </c>
      <c r="S408" s="3" t="s">
        <v>71</v>
      </c>
      <c r="T408" s="4">
        <f t="shared" si="29"/>
        <v>-342235.9089296576</v>
      </c>
    </row>
    <row r="409" spans="7:20" x14ac:dyDescent="0.3">
      <c r="G409" s="26">
        <v>6617</v>
      </c>
      <c r="H409" s="26">
        <v>19</v>
      </c>
      <c r="I409" s="26">
        <v>24.1</v>
      </c>
      <c r="J409" s="29">
        <v>36</v>
      </c>
      <c r="K409" s="29">
        <f t="shared" si="26"/>
        <v>1.7399999998799969E-2</v>
      </c>
      <c r="L409" s="29">
        <f t="shared" si="27"/>
        <v>-342235.90889425325</v>
      </c>
      <c r="N409" s="12" t="s">
        <v>56</v>
      </c>
      <c r="O409" s="3" t="s">
        <v>71</v>
      </c>
      <c r="P409" s="3">
        <f t="shared" si="28"/>
        <v>6617</v>
      </c>
      <c r="Q409" s="3" t="s">
        <v>71</v>
      </c>
      <c r="R409" s="3" t="s">
        <v>111</v>
      </c>
      <c r="S409" s="3" t="s">
        <v>71</v>
      </c>
      <c r="T409" s="4">
        <f t="shared" si="29"/>
        <v>-342235.90889425325</v>
      </c>
    </row>
    <row r="410" spans="7:20" x14ac:dyDescent="0.3">
      <c r="G410" s="26">
        <v>6618</v>
      </c>
      <c r="H410" s="26">
        <v>19.483333333299999</v>
      </c>
      <c r="I410" s="26">
        <v>24.1</v>
      </c>
      <c r="J410" s="29">
        <v>36</v>
      </c>
      <c r="K410" s="29">
        <f t="shared" si="26"/>
        <v>1.7400000000600001E-2</v>
      </c>
      <c r="L410" s="29">
        <f t="shared" si="27"/>
        <v>-342235.9089296576</v>
      </c>
      <c r="N410" s="12" t="s">
        <v>56</v>
      </c>
      <c r="O410" s="3" t="s">
        <v>71</v>
      </c>
      <c r="P410" s="3">
        <f t="shared" si="28"/>
        <v>6618</v>
      </c>
      <c r="Q410" s="3" t="s">
        <v>71</v>
      </c>
      <c r="R410" s="3" t="s">
        <v>111</v>
      </c>
      <c r="S410" s="3" t="s">
        <v>71</v>
      </c>
      <c r="T410" s="4">
        <f t="shared" si="29"/>
        <v>-342235.9089296576</v>
      </c>
    </row>
    <row r="411" spans="7:20" x14ac:dyDescent="0.3">
      <c r="G411" s="26">
        <v>6619</v>
      </c>
      <c r="H411" s="26">
        <v>19.9666666667</v>
      </c>
      <c r="I411" s="26">
        <v>24.1</v>
      </c>
      <c r="J411" s="29">
        <v>36</v>
      </c>
      <c r="K411" s="29">
        <f t="shared" si="26"/>
        <v>1.7400000000600001E-2</v>
      </c>
      <c r="L411" s="29">
        <f t="shared" si="27"/>
        <v>-342235.9089296576</v>
      </c>
      <c r="N411" s="12" t="s">
        <v>56</v>
      </c>
      <c r="O411" s="3" t="s">
        <v>71</v>
      </c>
      <c r="P411" s="3">
        <f t="shared" si="28"/>
        <v>6619</v>
      </c>
      <c r="Q411" s="3" t="s">
        <v>71</v>
      </c>
      <c r="R411" s="3" t="s">
        <v>111</v>
      </c>
      <c r="S411" s="3" t="s">
        <v>71</v>
      </c>
      <c r="T411" s="4">
        <f t="shared" si="29"/>
        <v>-342235.9089296576</v>
      </c>
    </row>
    <row r="412" spans="7:20" x14ac:dyDescent="0.3">
      <c r="G412" s="26">
        <v>6620</v>
      </c>
      <c r="H412" s="26">
        <v>20.45</v>
      </c>
      <c r="I412" s="26">
        <v>24.1</v>
      </c>
      <c r="J412" s="29">
        <v>36</v>
      </c>
      <c r="K412" s="29">
        <f t="shared" si="26"/>
        <v>1.7399999998799969E-2</v>
      </c>
      <c r="L412" s="29">
        <f t="shared" si="27"/>
        <v>-342235.90889425325</v>
      </c>
      <c r="N412" s="12" t="s">
        <v>56</v>
      </c>
      <c r="O412" s="3" t="s">
        <v>71</v>
      </c>
      <c r="P412" s="3">
        <f t="shared" si="28"/>
        <v>6620</v>
      </c>
      <c r="Q412" s="3" t="s">
        <v>71</v>
      </c>
      <c r="R412" s="3" t="s">
        <v>111</v>
      </c>
      <c r="S412" s="3" t="s">
        <v>71</v>
      </c>
      <c r="T412" s="4">
        <f t="shared" si="29"/>
        <v>-342235.90889425325</v>
      </c>
    </row>
    <row r="413" spans="7:20" x14ac:dyDescent="0.3">
      <c r="G413" s="26">
        <v>6621</v>
      </c>
      <c r="H413" s="26">
        <v>20.933333333299998</v>
      </c>
      <c r="I413" s="26">
        <v>24.1</v>
      </c>
      <c r="J413" s="29">
        <v>36</v>
      </c>
      <c r="K413" s="29">
        <f t="shared" si="26"/>
        <v>1.7400000000600001E-2</v>
      </c>
      <c r="L413" s="29">
        <f t="shared" si="27"/>
        <v>-342235.9089296576</v>
      </c>
      <c r="N413" s="12" t="s">
        <v>56</v>
      </c>
      <c r="O413" s="3" t="s">
        <v>71</v>
      </c>
      <c r="P413" s="3">
        <f t="shared" si="28"/>
        <v>6621</v>
      </c>
      <c r="Q413" s="3" t="s">
        <v>71</v>
      </c>
      <c r="R413" s="3" t="s">
        <v>111</v>
      </c>
      <c r="S413" s="3" t="s">
        <v>71</v>
      </c>
      <c r="T413" s="4">
        <f t="shared" si="29"/>
        <v>-342235.9089296576</v>
      </c>
    </row>
    <row r="414" spans="7:20" x14ac:dyDescent="0.3">
      <c r="G414" s="26">
        <v>6622</v>
      </c>
      <c r="H414" s="26">
        <v>21.416666666699999</v>
      </c>
      <c r="I414" s="26">
        <v>24.1</v>
      </c>
      <c r="J414" s="29">
        <v>36</v>
      </c>
      <c r="K414" s="29">
        <f t="shared" si="26"/>
        <v>1.7400000000600001E-2</v>
      </c>
      <c r="L414" s="29">
        <f t="shared" si="27"/>
        <v>-342235.9089296576</v>
      </c>
      <c r="N414" s="12" t="s">
        <v>56</v>
      </c>
      <c r="O414" s="3" t="s">
        <v>71</v>
      </c>
      <c r="P414" s="3">
        <f t="shared" si="28"/>
        <v>6622</v>
      </c>
      <c r="Q414" s="3" t="s">
        <v>71</v>
      </c>
      <c r="R414" s="3" t="s">
        <v>111</v>
      </c>
      <c r="S414" s="3" t="s">
        <v>71</v>
      </c>
      <c r="T414" s="4">
        <f t="shared" si="29"/>
        <v>-342235.9089296576</v>
      </c>
    </row>
    <row r="415" spans="7:20" x14ac:dyDescent="0.3">
      <c r="G415" s="26">
        <v>6568</v>
      </c>
      <c r="H415" s="26">
        <v>21.9</v>
      </c>
      <c r="I415" s="26">
        <v>24.1</v>
      </c>
      <c r="J415" s="29">
        <v>36</v>
      </c>
      <c r="K415" s="29">
        <f t="shared" si="26"/>
        <v>1.4099999999399999E-2</v>
      </c>
      <c r="L415" s="29">
        <f t="shared" si="27"/>
        <v>-277329.09859404783</v>
      </c>
      <c r="N415" s="12" t="s">
        <v>56</v>
      </c>
      <c r="O415" s="3" t="s">
        <v>71</v>
      </c>
      <c r="P415" s="3">
        <f t="shared" si="28"/>
        <v>6568</v>
      </c>
      <c r="Q415" s="3" t="s">
        <v>71</v>
      </c>
      <c r="R415" s="3" t="s">
        <v>111</v>
      </c>
      <c r="S415" s="3" t="s">
        <v>71</v>
      </c>
      <c r="T415" s="4">
        <f t="shared" si="29"/>
        <v>-277329.09859404783</v>
      </c>
    </row>
    <row r="416" spans="7:20" x14ac:dyDescent="0.3">
      <c r="G416" s="26">
        <v>6581</v>
      </c>
      <c r="H416" s="26">
        <v>22.2</v>
      </c>
      <c r="I416" s="26">
        <v>24.1</v>
      </c>
      <c r="J416" s="29">
        <v>36</v>
      </c>
      <c r="K416" s="29">
        <f t="shared" si="26"/>
        <v>1.0800000000000027E-2</v>
      </c>
      <c r="L416" s="29">
        <f t="shared" si="27"/>
        <v>-212422.28829384237</v>
      </c>
      <c r="N416" s="12" t="s">
        <v>56</v>
      </c>
      <c r="O416" s="3" t="s">
        <v>71</v>
      </c>
      <c r="P416" s="3">
        <f t="shared" si="28"/>
        <v>6581</v>
      </c>
      <c r="Q416" s="3" t="s">
        <v>71</v>
      </c>
      <c r="R416" s="3" t="s">
        <v>111</v>
      </c>
      <c r="S416" s="3" t="s">
        <v>71</v>
      </c>
      <c r="T416" s="4">
        <f t="shared" si="29"/>
        <v>-212422.28829384237</v>
      </c>
    </row>
    <row r="417" spans="7:20" x14ac:dyDescent="0.3">
      <c r="G417" s="26">
        <v>6582</v>
      </c>
      <c r="H417" s="26">
        <v>22.5</v>
      </c>
      <c r="I417" s="26">
        <v>24.1</v>
      </c>
      <c r="J417" s="29">
        <v>36</v>
      </c>
      <c r="K417" s="29">
        <f t="shared" si="26"/>
        <v>1.0800000000000027E-2</v>
      </c>
      <c r="L417" s="29">
        <f t="shared" si="27"/>
        <v>-212422.28829384237</v>
      </c>
      <c r="N417" s="12" t="s">
        <v>56</v>
      </c>
      <c r="O417" s="3" t="s">
        <v>71</v>
      </c>
      <c r="P417" s="3">
        <f t="shared" si="28"/>
        <v>6582</v>
      </c>
      <c r="Q417" s="3" t="s">
        <v>71</v>
      </c>
      <c r="R417" s="3" t="s">
        <v>111</v>
      </c>
      <c r="S417" s="3" t="s">
        <v>71</v>
      </c>
      <c r="T417" s="4">
        <f t="shared" si="29"/>
        <v>-212422.28829384237</v>
      </c>
    </row>
    <row r="418" spans="7:20" x14ac:dyDescent="0.3">
      <c r="G418" s="26">
        <v>6583</v>
      </c>
      <c r="H418" s="26">
        <v>22.8</v>
      </c>
      <c r="I418" s="26">
        <v>24.1</v>
      </c>
      <c r="J418" s="29">
        <v>36</v>
      </c>
      <c r="K418" s="29">
        <f t="shared" si="26"/>
        <v>1.0800000000000027E-2</v>
      </c>
      <c r="L418" s="29">
        <f t="shared" si="27"/>
        <v>-212422.28829384237</v>
      </c>
      <c r="N418" s="12" t="s">
        <v>56</v>
      </c>
      <c r="O418" s="3" t="s">
        <v>71</v>
      </c>
      <c r="P418" s="3">
        <f t="shared" si="28"/>
        <v>6583</v>
      </c>
      <c r="Q418" s="3" t="s">
        <v>71</v>
      </c>
      <c r="R418" s="3" t="s">
        <v>111</v>
      </c>
      <c r="S418" s="3" t="s">
        <v>71</v>
      </c>
      <c r="T418" s="4">
        <f t="shared" si="29"/>
        <v>-212422.28829384237</v>
      </c>
    </row>
    <row r="419" spans="7:20" x14ac:dyDescent="0.3">
      <c r="G419" s="26">
        <v>5224</v>
      </c>
      <c r="H419" s="26">
        <v>23.1</v>
      </c>
      <c r="I419" s="26">
        <v>24.1</v>
      </c>
      <c r="J419" s="29">
        <v>36</v>
      </c>
      <c r="K419" s="29">
        <v>1E-3</v>
      </c>
      <c r="L419" s="29">
        <f t="shared" si="27"/>
        <v>-19668.73039757795</v>
      </c>
      <c r="N419" s="13" t="s">
        <v>56</v>
      </c>
      <c r="O419" s="9" t="s">
        <v>71</v>
      </c>
      <c r="P419" s="9">
        <f t="shared" si="28"/>
        <v>5224</v>
      </c>
      <c r="Q419" s="9" t="s">
        <v>71</v>
      </c>
      <c r="R419" s="9" t="s">
        <v>111</v>
      </c>
      <c r="S419" s="9" t="s">
        <v>71</v>
      </c>
      <c r="T419" s="7">
        <f t="shared" si="29"/>
        <v>-19668.73039757795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CF49-6165-4BDB-BF4C-638ACCC4FCED}">
  <dimension ref="B2:T330"/>
  <sheetViews>
    <sheetView topLeftCell="B1" zoomScale="80" zoomScaleNormal="80" workbookViewId="0">
      <selection activeCell="B11" sqref="B11:E33"/>
    </sheetView>
  </sheetViews>
  <sheetFormatPr defaultRowHeight="14.4" x14ac:dyDescent="0.3"/>
  <cols>
    <col min="2" max="2" width="14.33203125" bestFit="1" customWidth="1"/>
    <col min="3" max="3" width="12.6640625" bestFit="1" customWidth="1"/>
    <col min="4" max="4" width="12" bestFit="1" customWidth="1"/>
    <col min="6" max="6" width="22.33203125" bestFit="1" customWidth="1"/>
  </cols>
  <sheetData>
    <row r="2" spans="2:20" x14ac:dyDescent="0.3">
      <c r="B2" s="66" t="s">
        <v>0</v>
      </c>
      <c r="C2" s="66"/>
      <c r="D2" s="66"/>
      <c r="E2" s="3"/>
      <c r="G2" s="29" t="s">
        <v>37</v>
      </c>
      <c r="H2" s="29" t="s">
        <v>29</v>
      </c>
      <c r="I2" s="29" t="s">
        <v>30</v>
      </c>
      <c r="J2" s="29" t="s">
        <v>39</v>
      </c>
      <c r="K2" s="29" t="s">
        <v>40</v>
      </c>
      <c r="L2" s="49" t="s">
        <v>93</v>
      </c>
    </row>
    <row r="3" spans="2:20" x14ac:dyDescent="0.3">
      <c r="B3" s="42" t="s">
        <v>1</v>
      </c>
      <c r="C3" s="29">
        <v>286.2</v>
      </c>
      <c r="D3" s="29" t="s">
        <v>7</v>
      </c>
      <c r="E3" s="3"/>
      <c r="F3" s="30" t="s">
        <v>169</v>
      </c>
      <c r="G3" s="26">
        <v>373</v>
      </c>
      <c r="H3" s="26">
        <v>-23.1</v>
      </c>
      <c r="I3" s="26">
        <v>0</v>
      </c>
      <c r="J3" s="29">
        <v>39</v>
      </c>
      <c r="K3" s="29">
        <v>0</v>
      </c>
      <c r="L3" s="29">
        <f>-$C$32*10^3/$C$24*$K3</f>
        <v>0</v>
      </c>
      <c r="N3" s="21" t="s">
        <v>56</v>
      </c>
      <c r="O3" s="31" t="s">
        <v>71</v>
      </c>
      <c r="P3" s="36">
        <f>$G3</f>
        <v>373</v>
      </c>
      <c r="Q3" s="36" t="s">
        <v>71</v>
      </c>
      <c r="R3" s="36" t="s">
        <v>111</v>
      </c>
      <c r="S3" s="31" t="s">
        <v>71</v>
      </c>
      <c r="T3" s="35">
        <f>$L3</f>
        <v>0</v>
      </c>
    </row>
    <row r="4" spans="2:20" x14ac:dyDescent="0.3">
      <c r="B4" s="42" t="s">
        <v>2</v>
      </c>
      <c r="C4" s="29">
        <v>46.1</v>
      </c>
      <c r="D4" s="29" t="s">
        <v>7</v>
      </c>
      <c r="E4" s="3"/>
      <c r="F4" s="5"/>
      <c r="G4" s="26">
        <v>1548</v>
      </c>
      <c r="H4" s="26">
        <v>-22.6</v>
      </c>
      <c r="I4" s="26">
        <v>0</v>
      </c>
      <c r="J4" s="29">
        <v>39</v>
      </c>
      <c r="K4" s="29">
        <f>IF(AND(H4&gt;H3,H5&gt;H4),(H5-H3)/2*J4*10^-3,0)</f>
        <v>1.95E-2</v>
      </c>
      <c r="L4" s="29">
        <f t="shared" ref="L4:L67" si="0">-$C$32*10^3/$C$24*$K4</f>
        <v>107759.83065136672</v>
      </c>
      <c r="N4" s="22" t="s">
        <v>56</v>
      </c>
      <c r="O4" s="2" t="s">
        <v>71</v>
      </c>
      <c r="P4" s="3">
        <f t="shared" ref="P4:P67" si="1">$G4</f>
        <v>1548</v>
      </c>
      <c r="Q4" s="3" t="s">
        <v>71</v>
      </c>
      <c r="R4" s="3" t="s">
        <v>111</v>
      </c>
      <c r="S4" s="2" t="s">
        <v>71</v>
      </c>
      <c r="T4" s="4">
        <f t="shared" ref="T4:T67" si="2">$L4</f>
        <v>107759.83065136672</v>
      </c>
    </row>
    <row r="5" spans="2:20" x14ac:dyDescent="0.3">
      <c r="B5" s="42" t="s">
        <v>3</v>
      </c>
      <c r="C5" s="29">
        <v>24.1</v>
      </c>
      <c r="D5" s="29" t="s">
        <v>7</v>
      </c>
      <c r="E5" s="3"/>
      <c r="F5" s="5"/>
      <c r="G5" s="26">
        <v>1547</v>
      </c>
      <c r="H5" s="26">
        <v>-22.1</v>
      </c>
      <c r="I5" s="26">
        <v>0</v>
      </c>
      <c r="J5" s="29">
        <v>39</v>
      </c>
      <c r="K5" s="29">
        <f t="shared" ref="K5:K68" si="3">IF(AND(H5&gt;H4,H6&gt;H5),(H6-H4)/2*J5*10^-3,0)</f>
        <v>1.95E-2</v>
      </c>
      <c r="L5" s="29">
        <f t="shared" si="0"/>
        <v>107759.83065136672</v>
      </c>
      <c r="N5" s="22" t="s">
        <v>56</v>
      </c>
      <c r="O5" s="2" t="s">
        <v>71</v>
      </c>
      <c r="P5" s="3">
        <f t="shared" si="1"/>
        <v>1547</v>
      </c>
      <c r="Q5" s="3" t="s">
        <v>71</v>
      </c>
      <c r="R5" s="3" t="s">
        <v>111</v>
      </c>
      <c r="S5" s="2" t="s">
        <v>71</v>
      </c>
      <c r="T5" s="4">
        <f t="shared" si="2"/>
        <v>107759.83065136672</v>
      </c>
    </row>
    <row r="6" spans="2:20" x14ac:dyDescent="0.3">
      <c r="B6" s="42" t="s">
        <v>4</v>
      </c>
      <c r="C6" s="29">
        <v>17.600000000000001</v>
      </c>
      <c r="D6" s="29" t="s">
        <v>7</v>
      </c>
      <c r="E6" s="3"/>
      <c r="F6" s="5"/>
      <c r="G6" s="26">
        <v>1546</v>
      </c>
      <c r="H6" s="26">
        <v>-21.6</v>
      </c>
      <c r="I6" s="26">
        <v>0</v>
      </c>
      <c r="J6" s="29">
        <v>39</v>
      </c>
      <c r="K6" s="29">
        <f t="shared" si="3"/>
        <v>1.95E-2</v>
      </c>
      <c r="L6" s="29">
        <f t="shared" si="0"/>
        <v>107759.83065136672</v>
      </c>
      <c r="N6" s="22" t="s">
        <v>56</v>
      </c>
      <c r="O6" s="2" t="s">
        <v>71</v>
      </c>
      <c r="P6" s="3">
        <f>$G6</f>
        <v>1546</v>
      </c>
      <c r="Q6" s="3" t="s">
        <v>71</v>
      </c>
      <c r="R6" s="3" t="s">
        <v>111</v>
      </c>
      <c r="S6" s="2" t="s">
        <v>71</v>
      </c>
      <c r="T6" s="4">
        <f t="shared" si="2"/>
        <v>107759.83065136672</v>
      </c>
    </row>
    <row r="7" spans="2:20" x14ac:dyDescent="0.3">
      <c r="B7" s="42" t="s">
        <v>6</v>
      </c>
      <c r="C7" s="29">
        <v>15.8</v>
      </c>
      <c r="D7" s="29" t="s">
        <v>8</v>
      </c>
      <c r="E7" s="3"/>
      <c r="F7" s="5"/>
      <c r="G7" s="26">
        <v>1545</v>
      </c>
      <c r="H7" s="26">
        <v>-21.1</v>
      </c>
      <c r="I7" s="26">
        <v>0</v>
      </c>
      <c r="J7" s="29">
        <v>39</v>
      </c>
      <c r="K7" s="29">
        <f t="shared" si="3"/>
        <v>1.95E-2</v>
      </c>
      <c r="L7" s="29">
        <f t="shared" si="0"/>
        <v>107759.83065136672</v>
      </c>
      <c r="N7" s="22" t="s">
        <v>56</v>
      </c>
      <c r="O7" s="2" t="s">
        <v>71</v>
      </c>
      <c r="P7" s="3">
        <f t="shared" si="1"/>
        <v>1545</v>
      </c>
      <c r="Q7" s="3" t="s">
        <v>71</v>
      </c>
      <c r="R7" s="3" t="s">
        <v>111</v>
      </c>
      <c r="S7" s="2" t="s">
        <v>71</v>
      </c>
      <c r="T7" s="4">
        <f t="shared" si="2"/>
        <v>107759.83065136672</v>
      </c>
    </row>
    <row r="8" spans="2:20" x14ac:dyDescent="0.3">
      <c r="B8" s="42" t="s">
        <v>5</v>
      </c>
      <c r="C8" s="29">
        <v>0.84</v>
      </c>
      <c r="D8" s="29" t="s">
        <v>9</v>
      </c>
      <c r="E8" s="3"/>
      <c r="F8" s="5"/>
      <c r="G8" s="26">
        <v>1544</v>
      </c>
      <c r="H8" s="26">
        <v>-20.6</v>
      </c>
      <c r="I8" s="26">
        <v>0</v>
      </c>
      <c r="J8" s="29">
        <v>39</v>
      </c>
      <c r="K8" s="29">
        <f t="shared" si="3"/>
        <v>1.95E-2</v>
      </c>
      <c r="L8" s="29">
        <f t="shared" si="0"/>
        <v>107759.83065136672</v>
      </c>
      <c r="N8" s="22" t="s">
        <v>56</v>
      </c>
      <c r="O8" s="2" t="s">
        <v>71</v>
      </c>
      <c r="P8" s="3">
        <f t="shared" si="1"/>
        <v>1544</v>
      </c>
      <c r="Q8" s="3" t="s">
        <v>71</v>
      </c>
      <c r="R8" s="3" t="s">
        <v>111</v>
      </c>
      <c r="S8" s="2" t="s">
        <v>71</v>
      </c>
      <c r="T8" s="4">
        <f t="shared" si="2"/>
        <v>107759.83065136672</v>
      </c>
    </row>
    <row r="9" spans="2:20" x14ac:dyDescent="0.3">
      <c r="B9" s="42" t="s">
        <v>22</v>
      </c>
      <c r="C9" s="29">
        <f>IF(AND($C$3&gt;=90,$C$3&lt;=300),10.75-((300-$C$3)/100)^1.5,IF(AND($C$3&gt;300,$C$3&lt;359),10.75,10.75*(($C$3-350)/150)^1.5))</f>
        <v>10.698735275286021</v>
      </c>
      <c r="D9" s="29"/>
      <c r="E9" s="3"/>
      <c r="F9" s="5"/>
      <c r="G9" s="26">
        <v>1543</v>
      </c>
      <c r="H9" s="26">
        <v>-20.100000000000001</v>
      </c>
      <c r="I9" s="26">
        <v>0</v>
      </c>
      <c r="J9" s="29">
        <v>39</v>
      </c>
      <c r="K9" s="29">
        <f t="shared" si="3"/>
        <v>1.95E-2</v>
      </c>
      <c r="L9" s="29">
        <f t="shared" si="0"/>
        <v>107759.83065136672</v>
      </c>
      <c r="N9" s="22" t="s">
        <v>56</v>
      </c>
      <c r="O9" s="2" t="s">
        <v>71</v>
      </c>
      <c r="P9" s="3">
        <f t="shared" si="1"/>
        <v>1543</v>
      </c>
      <c r="Q9" s="3" t="s">
        <v>71</v>
      </c>
      <c r="R9" s="3" t="s">
        <v>111</v>
      </c>
      <c r="S9" s="2" t="s">
        <v>71</v>
      </c>
      <c r="T9" s="4">
        <f t="shared" si="2"/>
        <v>107759.83065136672</v>
      </c>
    </row>
    <row r="10" spans="2:20" x14ac:dyDescent="0.3">
      <c r="F10" s="5"/>
      <c r="G10" s="26">
        <v>1542</v>
      </c>
      <c r="H10" s="26">
        <v>-19.600000000000001</v>
      </c>
      <c r="I10" s="26">
        <v>0</v>
      </c>
      <c r="J10" s="29">
        <v>39</v>
      </c>
      <c r="K10" s="29">
        <f t="shared" si="3"/>
        <v>1.95E-2</v>
      </c>
      <c r="L10" s="29">
        <f t="shared" si="0"/>
        <v>107759.83065136672</v>
      </c>
      <c r="N10" s="22" t="s">
        <v>56</v>
      </c>
      <c r="O10" s="2" t="s">
        <v>71</v>
      </c>
      <c r="P10" s="3">
        <f t="shared" si="1"/>
        <v>1542</v>
      </c>
      <c r="Q10" s="3" t="s">
        <v>71</v>
      </c>
      <c r="R10" s="3" t="s">
        <v>111</v>
      </c>
      <c r="S10" s="2" t="s">
        <v>71</v>
      </c>
      <c r="T10" s="4">
        <f t="shared" si="2"/>
        <v>107759.83065136672</v>
      </c>
    </row>
    <row r="11" spans="2:20" x14ac:dyDescent="0.3">
      <c r="C11" s="42" t="s">
        <v>60</v>
      </c>
      <c r="D11" s="42" t="s">
        <v>61</v>
      </c>
      <c r="F11" s="5"/>
      <c r="G11" s="26">
        <v>1541</v>
      </c>
      <c r="H11" s="26">
        <v>-19.100000000000001</v>
      </c>
      <c r="I11" s="26">
        <v>0</v>
      </c>
      <c r="J11" s="29">
        <v>39</v>
      </c>
      <c r="K11" s="29">
        <f t="shared" si="3"/>
        <v>1.95E-2</v>
      </c>
      <c r="L11" s="29">
        <f t="shared" si="0"/>
        <v>107759.83065136672</v>
      </c>
      <c r="N11" s="22" t="s">
        <v>56</v>
      </c>
      <c r="O11" s="2" t="s">
        <v>71</v>
      </c>
      <c r="P11" s="3">
        <f t="shared" si="1"/>
        <v>1541</v>
      </c>
      <c r="Q11" s="3" t="s">
        <v>71</v>
      </c>
      <c r="R11" s="3" t="s">
        <v>111</v>
      </c>
      <c r="S11" s="2" t="s">
        <v>71</v>
      </c>
      <c r="T11" s="4">
        <f t="shared" si="2"/>
        <v>107759.83065136672</v>
      </c>
    </row>
    <row r="12" spans="2:20" x14ac:dyDescent="0.3">
      <c r="B12" s="42" t="s">
        <v>59</v>
      </c>
      <c r="C12" s="58">
        <f>-0.065*$C$9*$C$3^2*$C$4*($C$8+0.7)</f>
        <v>-4043958.6235173503</v>
      </c>
      <c r="D12" s="58">
        <f>$C$9*$C$3^2*$C$4*(0.1225-0.015*$C$8)</f>
        <v>4439870.6565889781</v>
      </c>
      <c r="E12" s="49" t="s">
        <v>58</v>
      </c>
      <c r="F12" s="5"/>
      <c r="G12" s="26">
        <v>1540</v>
      </c>
      <c r="H12" s="26">
        <v>-18.600000000000001</v>
      </c>
      <c r="I12" s="26">
        <v>0</v>
      </c>
      <c r="J12" s="29">
        <v>39</v>
      </c>
      <c r="K12" s="29">
        <f t="shared" si="3"/>
        <v>1.95E-2</v>
      </c>
      <c r="L12" s="29">
        <f t="shared" si="0"/>
        <v>107759.83065136672</v>
      </c>
      <c r="N12" s="22" t="s">
        <v>56</v>
      </c>
      <c r="O12" s="2" t="s">
        <v>71</v>
      </c>
      <c r="P12" s="3">
        <f t="shared" si="1"/>
        <v>1540</v>
      </c>
      <c r="Q12" s="3" t="s">
        <v>71</v>
      </c>
      <c r="R12" s="3" t="s">
        <v>111</v>
      </c>
      <c r="S12" s="2" t="s">
        <v>71</v>
      </c>
      <c r="T12" s="4">
        <f t="shared" si="2"/>
        <v>107759.83065136672</v>
      </c>
    </row>
    <row r="13" spans="2:20" x14ac:dyDescent="0.3">
      <c r="B13" s="42" t="s">
        <v>62</v>
      </c>
      <c r="C13" s="29">
        <f>-0.11*$C$9*$C$3^2*C4*($C$8+0.7)</f>
        <v>-6843622.2859524377</v>
      </c>
      <c r="D13" s="29">
        <f>0.19*$C$9*$C$3^2*$C$4*($C$8+0.7)</f>
        <v>11820802.130281486</v>
      </c>
      <c r="E13" s="49" t="s">
        <v>58</v>
      </c>
      <c r="F13" s="5"/>
      <c r="G13" s="26">
        <v>1539</v>
      </c>
      <c r="H13" s="26">
        <v>-18.100000000000001</v>
      </c>
      <c r="I13" s="26">
        <v>0</v>
      </c>
      <c r="J13" s="29">
        <v>39</v>
      </c>
      <c r="K13" s="29">
        <f t="shared" si="3"/>
        <v>1.95E-2</v>
      </c>
      <c r="L13" s="29">
        <f t="shared" si="0"/>
        <v>107759.83065136672</v>
      </c>
      <c r="N13" s="22" t="s">
        <v>56</v>
      </c>
      <c r="O13" s="2" t="s">
        <v>71</v>
      </c>
      <c r="P13" s="3">
        <f t="shared" si="1"/>
        <v>1539</v>
      </c>
      <c r="Q13" s="3" t="s">
        <v>71</v>
      </c>
      <c r="R13" s="3" t="s">
        <v>111</v>
      </c>
      <c r="S13" s="2" t="s">
        <v>71</v>
      </c>
      <c r="T13" s="4">
        <f t="shared" si="2"/>
        <v>107759.83065136672</v>
      </c>
    </row>
    <row r="14" spans="2:20" x14ac:dyDescent="0.3">
      <c r="B14" s="42" t="s">
        <v>63</v>
      </c>
      <c r="C14" s="29">
        <f>C12+C13</f>
        <v>-10887580.909469787</v>
      </c>
      <c r="D14" s="29">
        <f>D12+D13</f>
        <v>16260672.786870465</v>
      </c>
      <c r="E14" s="49" t="s">
        <v>58</v>
      </c>
      <c r="F14" s="5"/>
      <c r="G14" s="26">
        <v>1538</v>
      </c>
      <c r="H14" s="26">
        <v>-17.600000000000001</v>
      </c>
      <c r="I14" s="26">
        <v>0</v>
      </c>
      <c r="J14" s="29">
        <v>39</v>
      </c>
      <c r="K14" s="29">
        <f t="shared" si="3"/>
        <v>1.95E-2</v>
      </c>
      <c r="L14" s="29">
        <f t="shared" si="0"/>
        <v>107759.83065136672</v>
      </c>
      <c r="N14" s="22" t="s">
        <v>56</v>
      </c>
      <c r="O14" s="2" t="s">
        <v>71</v>
      </c>
      <c r="P14" s="3">
        <f t="shared" si="1"/>
        <v>1538</v>
      </c>
      <c r="Q14" s="3" t="s">
        <v>71</v>
      </c>
      <c r="R14" s="3" t="s">
        <v>111</v>
      </c>
      <c r="S14" s="2" t="s">
        <v>71</v>
      </c>
      <c r="T14" s="4">
        <f t="shared" si="2"/>
        <v>107759.83065136672</v>
      </c>
    </row>
    <row r="15" spans="2:20" ht="18" x14ac:dyDescent="0.3">
      <c r="B15" s="59" t="s">
        <v>68</v>
      </c>
      <c r="C15" s="29">
        <f>C14/C22</f>
        <v>-175000.0022845311</v>
      </c>
      <c r="D15" s="29">
        <f>D14/C22</f>
        <v>261363.63977559845</v>
      </c>
      <c r="E15" s="49" t="s">
        <v>69</v>
      </c>
      <c r="F15" s="5"/>
      <c r="G15" s="26">
        <v>1537</v>
      </c>
      <c r="H15" s="26">
        <v>-17.100000000000001</v>
      </c>
      <c r="I15" s="26">
        <v>0</v>
      </c>
      <c r="J15" s="29">
        <v>39</v>
      </c>
      <c r="K15" s="29">
        <f t="shared" si="3"/>
        <v>1.95E-2</v>
      </c>
      <c r="L15" s="29">
        <f t="shared" si="0"/>
        <v>107759.83065136672</v>
      </c>
      <c r="N15" s="22" t="s">
        <v>56</v>
      </c>
      <c r="O15" s="2" t="s">
        <v>71</v>
      </c>
      <c r="P15" s="3">
        <f t="shared" si="1"/>
        <v>1537</v>
      </c>
      <c r="Q15" s="3" t="s">
        <v>71</v>
      </c>
      <c r="R15" s="3" t="s">
        <v>111</v>
      </c>
      <c r="S15" s="2" t="s">
        <v>71</v>
      </c>
      <c r="T15" s="4">
        <f t="shared" si="2"/>
        <v>107759.83065136672</v>
      </c>
    </row>
    <row r="16" spans="2:20" x14ac:dyDescent="0.3">
      <c r="B16" s="41"/>
      <c r="C16" s="51">
        <f>C15*10^-3</f>
        <v>-175.00000228453112</v>
      </c>
      <c r="D16" s="51">
        <f>D15*10^-3</f>
        <v>261.36363977559847</v>
      </c>
      <c r="E16" s="49" t="s">
        <v>70</v>
      </c>
      <c r="F16" s="5"/>
      <c r="G16" s="26">
        <v>1536</v>
      </c>
      <c r="H16" s="26">
        <v>-16.600000000000001</v>
      </c>
      <c r="I16" s="26">
        <v>0</v>
      </c>
      <c r="J16" s="29">
        <v>39</v>
      </c>
      <c r="K16" s="29">
        <f t="shared" si="3"/>
        <v>1.95E-2</v>
      </c>
      <c r="L16" s="29">
        <f t="shared" si="0"/>
        <v>107759.83065136672</v>
      </c>
      <c r="N16" s="22" t="s">
        <v>56</v>
      </c>
      <c r="O16" s="2" t="s">
        <v>71</v>
      </c>
      <c r="P16" s="3">
        <f t="shared" si="1"/>
        <v>1536</v>
      </c>
      <c r="Q16" s="3" t="s">
        <v>71</v>
      </c>
      <c r="R16" s="3" t="s">
        <v>111</v>
      </c>
      <c r="S16" s="2" t="s">
        <v>71</v>
      </c>
      <c r="T16" s="4">
        <f t="shared" si="2"/>
        <v>107759.83065136672</v>
      </c>
    </row>
    <row r="17" spans="2:20" x14ac:dyDescent="0.3">
      <c r="F17" s="5"/>
      <c r="G17" s="26">
        <v>311</v>
      </c>
      <c r="H17" s="26">
        <v>-16.100000000000001</v>
      </c>
      <c r="I17" s="26">
        <v>0</v>
      </c>
      <c r="J17" s="29">
        <v>39</v>
      </c>
      <c r="K17" s="29">
        <f t="shared" si="3"/>
        <v>1.7550000000000041E-2</v>
      </c>
      <c r="L17" s="29">
        <f t="shared" si="0"/>
        <v>96983.847586230273</v>
      </c>
      <c r="N17" s="22" t="s">
        <v>56</v>
      </c>
      <c r="O17" s="2" t="s">
        <v>71</v>
      </c>
      <c r="P17" s="3">
        <f t="shared" si="1"/>
        <v>311</v>
      </c>
      <c r="Q17" s="3" t="s">
        <v>71</v>
      </c>
      <c r="R17" s="3" t="s">
        <v>111</v>
      </c>
      <c r="S17" s="2" t="s">
        <v>71</v>
      </c>
      <c r="T17" s="4">
        <f t="shared" si="2"/>
        <v>96983.847586230273</v>
      </c>
    </row>
    <row r="18" spans="2:20" x14ac:dyDescent="0.3">
      <c r="B18" s="42" t="s">
        <v>81</v>
      </c>
      <c r="C18" s="44">
        <f>MAIN!G45*10^-3</f>
        <v>0</v>
      </c>
      <c r="D18" s="49" t="s">
        <v>7</v>
      </c>
      <c r="F18" s="5"/>
      <c r="G18" s="26">
        <v>1485</v>
      </c>
      <c r="H18" s="26">
        <v>-15.7</v>
      </c>
      <c r="I18" s="26">
        <v>0</v>
      </c>
      <c r="J18" s="29">
        <v>39</v>
      </c>
      <c r="K18" s="29">
        <f t="shared" si="3"/>
        <v>1.5600000000000015E-2</v>
      </c>
      <c r="L18" s="29">
        <f t="shared" si="0"/>
        <v>86207.864521093463</v>
      </c>
      <c r="N18" s="22" t="s">
        <v>56</v>
      </c>
      <c r="O18" s="2" t="s">
        <v>71</v>
      </c>
      <c r="P18" s="3">
        <f t="shared" si="1"/>
        <v>1485</v>
      </c>
      <c r="Q18" s="3" t="s">
        <v>71</v>
      </c>
      <c r="R18" s="3" t="s">
        <v>111</v>
      </c>
      <c r="S18" s="2" t="s">
        <v>71</v>
      </c>
      <c r="T18" s="4">
        <f t="shared" si="2"/>
        <v>86207.864521093463</v>
      </c>
    </row>
    <row r="19" spans="2:20" x14ac:dyDescent="0.3">
      <c r="B19" s="42" t="s">
        <v>74</v>
      </c>
      <c r="C19" s="45">
        <f>MAIN!P43</f>
        <v>2665032178149718.5</v>
      </c>
      <c r="D19" s="29" t="s">
        <v>66</v>
      </c>
      <c r="F19" s="5"/>
      <c r="G19" s="26">
        <v>1484</v>
      </c>
      <c r="H19" s="26">
        <v>-15.3</v>
      </c>
      <c r="I19" s="26">
        <v>0</v>
      </c>
      <c r="J19" s="29">
        <v>39</v>
      </c>
      <c r="K19" s="29">
        <f t="shared" si="3"/>
        <v>1.559999999999998E-2</v>
      </c>
      <c r="L19" s="29">
        <f t="shared" si="0"/>
        <v>86207.864521093274</v>
      </c>
      <c r="N19" s="22" t="s">
        <v>56</v>
      </c>
      <c r="O19" s="2" t="s">
        <v>71</v>
      </c>
      <c r="P19" s="3">
        <f t="shared" si="1"/>
        <v>1484</v>
      </c>
      <c r="Q19" s="3" t="s">
        <v>71</v>
      </c>
      <c r="R19" s="3" t="s">
        <v>111</v>
      </c>
      <c r="S19" s="2" t="s">
        <v>71</v>
      </c>
      <c r="T19" s="4">
        <f t="shared" si="2"/>
        <v>86207.864521093274</v>
      </c>
    </row>
    <row r="20" spans="2:20" x14ac:dyDescent="0.3">
      <c r="B20" s="42" t="s">
        <v>65</v>
      </c>
      <c r="C20" s="44">
        <f>MAIN!G44*10^-3</f>
        <v>10.039135257555763</v>
      </c>
      <c r="D20" s="49" t="s">
        <v>7</v>
      </c>
      <c r="F20" s="5"/>
      <c r="G20" s="26">
        <v>1483</v>
      </c>
      <c r="H20" s="26">
        <v>-14.9</v>
      </c>
      <c r="I20" s="26">
        <v>0</v>
      </c>
      <c r="J20" s="29">
        <v>39</v>
      </c>
      <c r="K20" s="29">
        <f t="shared" si="3"/>
        <v>1.5600000000000015E-2</v>
      </c>
      <c r="L20" s="29">
        <f t="shared" si="0"/>
        <v>86207.864521093463</v>
      </c>
      <c r="N20" s="22" t="s">
        <v>56</v>
      </c>
      <c r="O20" s="2" t="s">
        <v>71</v>
      </c>
      <c r="P20" s="3">
        <f t="shared" si="1"/>
        <v>1483</v>
      </c>
      <c r="Q20" s="3" t="s">
        <v>71</v>
      </c>
      <c r="R20" s="3" t="s">
        <v>111</v>
      </c>
      <c r="S20" s="2" t="s">
        <v>71</v>
      </c>
      <c r="T20" s="4">
        <f t="shared" si="2"/>
        <v>86207.864521093463</v>
      </c>
    </row>
    <row r="21" spans="2:20" x14ac:dyDescent="0.3">
      <c r="B21" s="42" t="s">
        <v>100</v>
      </c>
      <c r="C21" s="45">
        <f>MAIN!K43</f>
        <v>874793145954174.5</v>
      </c>
      <c r="D21" s="29" t="s">
        <v>66</v>
      </c>
      <c r="F21" s="5"/>
      <c r="G21" s="26">
        <v>1482</v>
      </c>
      <c r="H21" s="26">
        <v>-14.5</v>
      </c>
      <c r="I21" s="26">
        <v>0</v>
      </c>
      <c r="J21" s="29">
        <v>39</v>
      </c>
      <c r="K21" s="29">
        <f t="shared" si="3"/>
        <v>1.5600000000000015E-2</v>
      </c>
      <c r="L21" s="29">
        <f t="shared" si="0"/>
        <v>86207.864521093463</v>
      </c>
      <c r="N21" s="22" t="s">
        <v>56</v>
      </c>
      <c r="O21" s="2" t="s">
        <v>71</v>
      </c>
      <c r="P21" s="3">
        <f t="shared" si="1"/>
        <v>1482</v>
      </c>
      <c r="Q21" s="3" t="s">
        <v>71</v>
      </c>
      <c r="R21" s="3" t="s">
        <v>111</v>
      </c>
      <c r="S21" s="2" t="s">
        <v>71</v>
      </c>
      <c r="T21" s="4">
        <f t="shared" si="2"/>
        <v>86207.864521093463</v>
      </c>
    </row>
    <row r="22" spans="2:20" x14ac:dyDescent="0.3">
      <c r="B22" s="42" t="s">
        <v>23</v>
      </c>
      <c r="C22" s="51">
        <f>MAIN!H15</f>
        <v>62.214747241932926</v>
      </c>
      <c r="D22" s="51" t="s">
        <v>67</v>
      </c>
      <c r="F22" s="5"/>
      <c r="G22" s="26">
        <v>1481</v>
      </c>
      <c r="H22" s="26">
        <v>-14.1</v>
      </c>
      <c r="I22" s="26">
        <v>0</v>
      </c>
      <c r="J22" s="29">
        <v>39</v>
      </c>
      <c r="K22" s="29">
        <f t="shared" si="3"/>
        <v>1.5600000000000015E-2</v>
      </c>
      <c r="L22" s="29">
        <f t="shared" si="0"/>
        <v>86207.864521093463</v>
      </c>
      <c r="N22" s="22" t="s">
        <v>56</v>
      </c>
      <c r="O22" s="2" t="s">
        <v>71</v>
      </c>
      <c r="P22" s="3">
        <f t="shared" si="1"/>
        <v>1481</v>
      </c>
      <c r="Q22" s="3" t="s">
        <v>71</v>
      </c>
      <c r="R22" s="3" t="s">
        <v>111</v>
      </c>
      <c r="S22" s="2" t="s">
        <v>71</v>
      </c>
      <c r="T22" s="4">
        <f t="shared" si="2"/>
        <v>86207.864521093463</v>
      </c>
    </row>
    <row r="23" spans="2:20" x14ac:dyDescent="0.3">
      <c r="B23" s="42" t="s">
        <v>24</v>
      </c>
      <c r="C23" s="51">
        <f>MAIN!H16</f>
        <v>87.138296627269582</v>
      </c>
      <c r="D23" s="51" t="s">
        <v>67</v>
      </c>
      <c r="F23" s="5"/>
      <c r="G23" s="26">
        <v>1480</v>
      </c>
      <c r="H23" s="26">
        <v>-13.7</v>
      </c>
      <c r="I23" s="26">
        <v>0</v>
      </c>
      <c r="J23" s="29">
        <v>39</v>
      </c>
      <c r="K23" s="29">
        <f t="shared" si="3"/>
        <v>1.559999999999998E-2</v>
      </c>
      <c r="L23" s="29">
        <f t="shared" si="0"/>
        <v>86207.864521093274</v>
      </c>
      <c r="N23" s="22" t="s">
        <v>56</v>
      </c>
      <c r="O23" s="2" t="s">
        <v>71</v>
      </c>
      <c r="P23" s="3">
        <f t="shared" si="1"/>
        <v>1480</v>
      </c>
      <c r="Q23" s="3" t="s">
        <v>71</v>
      </c>
      <c r="R23" s="3" t="s">
        <v>111</v>
      </c>
      <c r="S23" s="2" t="s">
        <v>71</v>
      </c>
      <c r="T23" s="4">
        <f t="shared" si="2"/>
        <v>86207.864521093274</v>
      </c>
    </row>
    <row r="24" spans="2:20" x14ac:dyDescent="0.3">
      <c r="B24" s="42" t="s">
        <v>101</v>
      </c>
      <c r="C24" s="26">
        <f>SUM(K3:K201)</f>
        <v>3.2850000000006037</v>
      </c>
      <c r="D24" s="49" t="s">
        <v>95</v>
      </c>
      <c r="F24" s="5"/>
      <c r="G24" s="26">
        <v>1479</v>
      </c>
      <c r="H24" s="26">
        <v>-13.3</v>
      </c>
      <c r="I24" s="26">
        <v>0</v>
      </c>
      <c r="J24" s="29">
        <v>39</v>
      </c>
      <c r="K24" s="29">
        <f t="shared" si="3"/>
        <v>1.559999999999998E-2</v>
      </c>
      <c r="L24" s="29">
        <f t="shared" si="0"/>
        <v>86207.864521093274</v>
      </c>
      <c r="N24" s="22" t="s">
        <v>56</v>
      </c>
      <c r="O24" s="2" t="s">
        <v>71</v>
      </c>
      <c r="P24" s="3">
        <f t="shared" si="1"/>
        <v>1479</v>
      </c>
      <c r="Q24" s="3" t="s">
        <v>71</v>
      </c>
      <c r="R24" s="3" t="s">
        <v>111</v>
      </c>
      <c r="S24" s="2" t="s">
        <v>71</v>
      </c>
      <c r="T24" s="4">
        <f t="shared" si="2"/>
        <v>86207.864521093274</v>
      </c>
    </row>
    <row r="25" spans="2:20" x14ac:dyDescent="0.3">
      <c r="B25" s="42" t="s">
        <v>102</v>
      </c>
      <c r="C25" s="26">
        <f>SUM(K163:K253)</f>
        <v>1.5401445955882305</v>
      </c>
      <c r="D25" s="49" t="s">
        <v>95</v>
      </c>
      <c r="F25" s="5"/>
      <c r="G25" s="26">
        <v>249</v>
      </c>
      <c r="H25" s="26">
        <v>-12.9</v>
      </c>
      <c r="I25" s="26">
        <v>0</v>
      </c>
      <c r="J25" s="29">
        <v>39</v>
      </c>
      <c r="K25" s="29">
        <f t="shared" si="3"/>
        <v>1.5600000000000015E-2</v>
      </c>
      <c r="L25" s="29">
        <f t="shared" si="0"/>
        <v>86207.864521093463</v>
      </c>
      <c r="N25" s="22" t="s">
        <v>56</v>
      </c>
      <c r="O25" s="2" t="s">
        <v>71</v>
      </c>
      <c r="P25" s="3">
        <f t="shared" si="1"/>
        <v>249</v>
      </c>
      <c r="Q25" s="3" t="s">
        <v>71</v>
      </c>
      <c r="R25" s="3" t="s">
        <v>111</v>
      </c>
      <c r="S25" s="2" t="s">
        <v>71</v>
      </c>
      <c r="T25" s="4">
        <f t="shared" si="2"/>
        <v>86207.864521093463</v>
      </c>
    </row>
    <row r="26" spans="2:20" x14ac:dyDescent="0.3">
      <c r="B26" s="42" t="s">
        <v>166</v>
      </c>
      <c r="C26" s="51">
        <f>SUM(C24:C25)</f>
        <v>4.8251445955888341</v>
      </c>
      <c r="D26" s="49" t="s">
        <v>95</v>
      </c>
      <c r="F26" s="5"/>
      <c r="G26" s="26">
        <v>1428</v>
      </c>
      <c r="H26" s="26">
        <v>-12.5</v>
      </c>
      <c r="I26" s="26">
        <v>0</v>
      </c>
      <c r="J26" s="29">
        <v>39</v>
      </c>
      <c r="K26" s="29">
        <f t="shared" si="3"/>
        <v>1.5600000000000015E-2</v>
      </c>
      <c r="L26" s="29">
        <f t="shared" si="0"/>
        <v>86207.864521093463</v>
      </c>
      <c r="N26" s="22" t="s">
        <v>56</v>
      </c>
      <c r="O26" s="2" t="s">
        <v>71</v>
      </c>
      <c r="P26" s="3">
        <f t="shared" si="1"/>
        <v>1428</v>
      </c>
      <c r="Q26" s="3" t="s">
        <v>71</v>
      </c>
      <c r="R26" s="3" t="s">
        <v>111</v>
      </c>
      <c r="S26" s="2" t="s">
        <v>71</v>
      </c>
      <c r="T26" s="4">
        <f t="shared" si="2"/>
        <v>86207.864521093463</v>
      </c>
    </row>
    <row r="27" spans="2:20" x14ac:dyDescent="0.3">
      <c r="F27" s="5"/>
      <c r="G27" s="26">
        <v>1427</v>
      </c>
      <c r="H27" s="26">
        <v>-12.1</v>
      </c>
      <c r="I27" s="26">
        <v>0</v>
      </c>
      <c r="J27" s="29">
        <v>39</v>
      </c>
      <c r="K27" s="29">
        <f t="shared" si="3"/>
        <v>1.5600000000000015E-2</v>
      </c>
      <c r="L27" s="29">
        <f t="shared" si="0"/>
        <v>86207.864521093463</v>
      </c>
      <c r="N27" s="22" t="s">
        <v>56</v>
      </c>
      <c r="O27" s="2" t="s">
        <v>71</v>
      </c>
      <c r="P27" s="3">
        <f t="shared" si="1"/>
        <v>1427</v>
      </c>
      <c r="Q27" s="3" t="s">
        <v>71</v>
      </c>
      <c r="R27" s="3" t="s">
        <v>111</v>
      </c>
      <c r="S27" s="2" t="s">
        <v>71</v>
      </c>
      <c r="T27" s="4">
        <f t="shared" si="2"/>
        <v>86207.864521093463</v>
      </c>
    </row>
    <row r="28" spans="2:20" x14ac:dyDescent="0.3">
      <c r="B28" s="42" t="s">
        <v>103</v>
      </c>
      <c r="C28" s="29">
        <f>1.4*SIN(360*0.5)</f>
        <v>-1.1216136900273626</v>
      </c>
      <c r="D28" s="29"/>
      <c r="F28" s="5"/>
      <c r="G28" s="26">
        <v>1426</v>
      </c>
      <c r="H28" s="26">
        <v>-11.7</v>
      </c>
      <c r="I28" s="26">
        <v>0</v>
      </c>
      <c r="J28" s="29">
        <v>39</v>
      </c>
      <c r="K28" s="29">
        <f t="shared" si="3"/>
        <v>1.559999999999998E-2</v>
      </c>
      <c r="L28" s="29">
        <f t="shared" si="0"/>
        <v>86207.864521093274</v>
      </c>
      <c r="N28" s="22" t="s">
        <v>56</v>
      </c>
      <c r="O28" s="2" t="s">
        <v>71</v>
      </c>
      <c r="P28" s="3">
        <f t="shared" si="1"/>
        <v>1426</v>
      </c>
      <c r="Q28" s="3" t="s">
        <v>71</v>
      </c>
      <c r="R28" s="3" t="s">
        <v>111</v>
      </c>
      <c r="S28" s="2" t="s">
        <v>71</v>
      </c>
      <c r="T28" s="4">
        <f t="shared" si="2"/>
        <v>86207.864521093274</v>
      </c>
    </row>
    <row r="29" spans="2:20" x14ac:dyDescent="0.3">
      <c r="B29" s="42" t="s">
        <v>104</v>
      </c>
      <c r="C29" s="29">
        <f>0.13*(1-COS(360*0.5))</f>
        <v>0.20779980897752157</v>
      </c>
      <c r="D29" s="29"/>
      <c r="F29" s="5"/>
      <c r="G29" s="26">
        <v>1425</v>
      </c>
      <c r="H29" s="26">
        <v>-11.3</v>
      </c>
      <c r="I29" s="26">
        <v>0</v>
      </c>
      <c r="J29" s="29">
        <v>39</v>
      </c>
      <c r="K29" s="29">
        <f t="shared" si="3"/>
        <v>1.559999999999998E-2</v>
      </c>
      <c r="L29" s="29">
        <f t="shared" si="0"/>
        <v>86207.864521093274</v>
      </c>
      <c r="N29" s="22" t="s">
        <v>56</v>
      </c>
      <c r="O29" s="2" t="s">
        <v>71</v>
      </c>
      <c r="P29" s="3">
        <f t="shared" si="1"/>
        <v>1425</v>
      </c>
      <c r="Q29" s="3" t="s">
        <v>71</v>
      </c>
      <c r="R29" s="3" t="s">
        <v>111</v>
      </c>
      <c r="S29" s="2" t="s">
        <v>71</v>
      </c>
      <c r="T29" s="4">
        <f t="shared" si="2"/>
        <v>86207.864521093274</v>
      </c>
    </row>
    <row r="30" spans="2:20" x14ac:dyDescent="0.3">
      <c r="B30" s="42" t="s">
        <v>105</v>
      </c>
      <c r="C30" s="29">
        <v>1</v>
      </c>
      <c r="D30" s="29"/>
      <c r="F30" s="5"/>
      <c r="G30" s="26">
        <v>1424</v>
      </c>
      <c r="H30" s="26">
        <v>-10.9</v>
      </c>
      <c r="I30" s="26">
        <v>0</v>
      </c>
      <c r="J30" s="29">
        <v>39</v>
      </c>
      <c r="K30" s="29">
        <f t="shared" si="3"/>
        <v>1.5600000000000015E-2</v>
      </c>
      <c r="L30" s="29">
        <f t="shared" si="0"/>
        <v>86207.864521093463</v>
      </c>
      <c r="N30" s="22" t="s">
        <v>56</v>
      </c>
      <c r="O30" s="2" t="s">
        <v>71</v>
      </c>
      <c r="P30" s="3">
        <f t="shared" si="1"/>
        <v>1424</v>
      </c>
      <c r="Q30" s="3" t="s">
        <v>71</v>
      </c>
      <c r="R30" s="3" t="s">
        <v>111</v>
      </c>
      <c r="S30" s="2" t="s">
        <v>71</v>
      </c>
      <c r="T30" s="4">
        <f t="shared" si="2"/>
        <v>86207.864521093463</v>
      </c>
    </row>
    <row r="31" spans="2:20" x14ac:dyDescent="0.3">
      <c r="B31" s="42" t="s">
        <v>106</v>
      </c>
      <c r="C31" s="29">
        <f>$C$28*$C$3^(5/4)*($C$5+0.3*$C$4)*$C$8-$C$29*$C$3^(4/3)*$C$4^2*$C$30</f>
        <v>-874993.2464537737</v>
      </c>
      <c r="D31" s="29" t="s">
        <v>107</v>
      </c>
      <c r="F31" s="5"/>
      <c r="G31" s="26">
        <v>1423</v>
      </c>
      <c r="H31" s="26">
        <v>-10.5</v>
      </c>
      <c r="I31" s="26">
        <v>0</v>
      </c>
      <c r="J31" s="29">
        <v>39</v>
      </c>
      <c r="K31" s="29">
        <f t="shared" si="3"/>
        <v>1.5600000000000015E-2</v>
      </c>
      <c r="L31" s="29">
        <f t="shared" si="0"/>
        <v>86207.864521093463</v>
      </c>
      <c r="N31" s="22" t="s">
        <v>56</v>
      </c>
      <c r="O31" s="2" t="s">
        <v>71</v>
      </c>
      <c r="P31" s="3">
        <f t="shared" si="1"/>
        <v>1423</v>
      </c>
      <c r="Q31" s="3" t="s">
        <v>71</v>
      </c>
      <c r="R31" s="3" t="s">
        <v>111</v>
      </c>
      <c r="S31" s="2" t="s">
        <v>71</v>
      </c>
      <c r="T31" s="4">
        <f t="shared" si="2"/>
        <v>86207.864521093463</v>
      </c>
    </row>
    <row r="32" spans="2:20" x14ac:dyDescent="0.3">
      <c r="B32" s="42" t="s">
        <v>108</v>
      </c>
      <c r="C32" s="29">
        <f>C31/(2*C5)</f>
        <v>-18153.38685588742</v>
      </c>
      <c r="D32" s="29" t="s">
        <v>109</v>
      </c>
      <c r="F32" s="5"/>
      <c r="G32" s="26">
        <v>1422</v>
      </c>
      <c r="H32" s="26">
        <v>-10.1</v>
      </c>
      <c r="I32" s="26">
        <v>0</v>
      </c>
      <c r="J32" s="29">
        <v>39</v>
      </c>
      <c r="K32" s="29">
        <f t="shared" si="3"/>
        <v>1.5600000000000015E-2</v>
      </c>
      <c r="L32" s="29">
        <f t="shared" si="0"/>
        <v>86207.864521093463</v>
      </c>
      <c r="N32" s="22" t="s">
        <v>56</v>
      </c>
      <c r="O32" s="2" t="s">
        <v>71</v>
      </c>
      <c r="P32" s="3">
        <f t="shared" si="1"/>
        <v>1422</v>
      </c>
      <c r="Q32" s="3" t="s">
        <v>71</v>
      </c>
      <c r="R32" s="3" t="s">
        <v>111</v>
      </c>
      <c r="S32" s="2" t="s">
        <v>71</v>
      </c>
      <c r="T32" s="4">
        <f t="shared" si="2"/>
        <v>86207.864521093463</v>
      </c>
    </row>
    <row r="33" spans="2:20" x14ac:dyDescent="0.3">
      <c r="B33" s="42" t="s">
        <v>110</v>
      </c>
      <c r="C33" s="29">
        <f>C32*C5/C4</f>
        <v>-9490.1653628391941</v>
      </c>
      <c r="D33" s="29" t="s">
        <v>109</v>
      </c>
      <c r="F33" s="5"/>
      <c r="G33" s="26">
        <v>187</v>
      </c>
      <c r="H33" s="26">
        <v>-9.6999999999999993</v>
      </c>
      <c r="I33" s="26">
        <v>0</v>
      </c>
      <c r="J33" s="29">
        <v>39</v>
      </c>
      <c r="K33" s="29">
        <f t="shared" si="3"/>
        <v>1.584375E-2</v>
      </c>
      <c r="L33" s="29">
        <f t="shared" si="0"/>
        <v>87554.862404235464</v>
      </c>
      <c r="N33" s="22" t="s">
        <v>56</v>
      </c>
      <c r="O33" s="2" t="s">
        <v>71</v>
      </c>
      <c r="P33" s="3">
        <f t="shared" si="1"/>
        <v>187</v>
      </c>
      <c r="Q33" s="3" t="s">
        <v>71</v>
      </c>
      <c r="R33" s="3" t="s">
        <v>111</v>
      </c>
      <c r="S33" s="2" t="s">
        <v>71</v>
      </c>
      <c r="T33" s="4">
        <f t="shared" si="2"/>
        <v>87554.862404235464</v>
      </c>
    </row>
    <row r="34" spans="2:20" x14ac:dyDescent="0.3">
      <c r="F34" s="5"/>
      <c r="G34" s="26">
        <v>1371</v>
      </c>
      <c r="H34" s="26">
        <v>-9.2874999999999996</v>
      </c>
      <c r="I34" s="26">
        <v>0</v>
      </c>
      <c r="J34" s="29">
        <v>39</v>
      </c>
      <c r="K34" s="29">
        <f t="shared" si="3"/>
        <v>1.6087499999999984E-2</v>
      </c>
      <c r="L34" s="29">
        <f t="shared" si="0"/>
        <v>88901.860287377451</v>
      </c>
      <c r="N34" s="22" t="s">
        <v>56</v>
      </c>
      <c r="O34" s="2" t="s">
        <v>71</v>
      </c>
      <c r="P34" s="3">
        <f t="shared" si="1"/>
        <v>1371</v>
      </c>
      <c r="Q34" s="3" t="s">
        <v>71</v>
      </c>
      <c r="R34" s="3" t="s">
        <v>111</v>
      </c>
      <c r="S34" s="2" t="s">
        <v>71</v>
      </c>
      <c r="T34" s="4">
        <f t="shared" si="2"/>
        <v>88901.860287377451</v>
      </c>
    </row>
    <row r="35" spans="2:20" x14ac:dyDescent="0.3">
      <c r="F35" s="5"/>
      <c r="G35" s="26">
        <v>1370</v>
      </c>
      <c r="H35" s="26">
        <v>-8.875</v>
      </c>
      <c r="I35" s="26">
        <v>0</v>
      </c>
      <c r="J35" s="29">
        <v>39</v>
      </c>
      <c r="K35" s="29">
        <f t="shared" si="3"/>
        <v>1.6087499999999984E-2</v>
      </c>
      <c r="L35" s="29">
        <f t="shared" si="0"/>
        <v>88901.860287377451</v>
      </c>
      <c r="N35" s="22" t="s">
        <v>56</v>
      </c>
      <c r="O35" s="2" t="s">
        <v>71</v>
      </c>
      <c r="P35" s="3">
        <f t="shared" si="1"/>
        <v>1370</v>
      </c>
      <c r="Q35" s="3" t="s">
        <v>71</v>
      </c>
      <c r="R35" s="3" t="s">
        <v>111</v>
      </c>
      <c r="S35" s="2" t="s">
        <v>71</v>
      </c>
      <c r="T35" s="4">
        <f t="shared" si="2"/>
        <v>88901.860287377451</v>
      </c>
    </row>
    <row r="36" spans="2:20" x14ac:dyDescent="0.3">
      <c r="F36" s="5"/>
      <c r="G36" s="26">
        <v>1369</v>
      </c>
      <c r="H36" s="26">
        <v>-8.4625000000000004</v>
      </c>
      <c r="I36" s="26">
        <v>0</v>
      </c>
      <c r="J36" s="29">
        <v>39</v>
      </c>
      <c r="K36" s="29">
        <f t="shared" si="3"/>
        <v>1.6087499999999984E-2</v>
      </c>
      <c r="L36" s="29">
        <f t="shared" si="0"/>
        <v>88901.860287377451</v>
      </c>
      <c r="N36" s="22" t="s">
        <v>56</v>
      </c>
      <c r="O36" s="2" t="s">
        <v>71</v>
      </c>
      <c r="P36" s="3">
        <f t="shared" si="1"/>
        <v>1369</v>
      </c>
      <c r="Q36" s="3" t="s">
        <v>71</v>
      </c>
      <c r="R36" s="3" t="s">
        <v>111</v>
      </c>
      <c r="S36" s="2" t="s">
        <v>71</v>
      </c>
      <c r="T36" s="4">
        <f t="shared" si="2"/>
        <v>88901.860287377451</v>
      </c>
    </row>
    <row r="37" spans="2:20" x14ac:dyDescent="0.3">
      <c r="F37" s="5"/>
      <c r="G37" s="26">
        <v>1368</v>
      </c>
      <c r="H37" s="26">
        <v>-8.0500000000000007</v>
      </c>
      <c r="I37" s="26">
        <v>0</v>
      </c>
      <c r="J37" s="29">
        <v>39</v>
      </c>
      <c r="K37" s="29">
        <f t="shared" si="3"/>
        <v>1.6087500000000001E-2</v>
      </c>
      <c r="L37" s="29">
        <f t="shared" si="0"/>
        <v>88901.860287377553</v>
      </c>
      <c r="N37" s="22" t="s">
        <v>56</v>
      </c>
      <c r="O37" s="2" t="s">
        <v>71</v>
      </c>
      <c r="P37" s="3">
        <f t="shared" si="1"/>
        <v>1368</v>
      </c>
      <c r="Q37" s="3" t="s">
        <v>71</v>
      </c>
      <c r="R37" s="3" t="s">
        <v>111</v>
      </c>
      <c r="S37" s="2" t="s">
        <v>71</v>
      </c>
      <c r="T37" s="4">
        <f t="shared" si="2"/>
        <v>88901.860287377553</v>
      </c>
    </row>
    <row r="38" spans="2:20" x14ac:dyDescent="0.3">
      <c r="F38" s="5"/>
      <c r="G38" s="26">
        <v>1367</v>
      </c>
      <c r="H38" s="26">
        <v>-7.6375000000000002</v>
      </c>
      <c r="I38" s="26">
        <v>0</v>
      </c>
      <c r="J38" s="29">
        <v>39</v>
      </c>
      <c r="K38" s="29">
        <f t="shared" si="3"/>
        <v>1.6087500000000022E-2</v>
      </c>
      <c r="L38" s="29">
        <f t="shared" si="0"/>
        <v>88901.860287377669</v>
      </c>
      <c r="N38" s="22" t="s">
        <v>56</v>
      </c>
      <c r="O38" s="2" t="s">
        <v>71</v>
      </c>
      <c r="P38" s="3">
        <f t="shared" si="1"/>
        <v>1367</v>
      </c>
      <c r="Q38" s="3" t="s">
        <v>71</v>
      </c>
      <c r="R38" s="3" t="s">
        <v>111</v>
      </c>
      <c r="S38" s="2" t="s">
        <v>71</v>
      </c>
      <c r="T38" s="4">
        <f t="shared" si="2"/>
        <v>88901.860287377669</v>
      </c>
    </row>
    <row r="39" spans="2:20" x14ac:dyDescent="0.3">
      <c r="F39" s="5"/>
      <c r="G39" s="26">
        <v>1366</v>
      </c>
      <c r="H39" s="26">
        <v>-7.2249999999999996</v>
      </c>
      <c r="I39" s="26">
        <v>0</v>
      </c>
      <c r="J39" s="29">
        <v>39</v>
      </c>
      <c r="K39" s="29">
        <f t="shared" si="3"/>
        <v>1.6087500000000001E-2</v>
      </c>
      <c r="L39" s="29">
        <f t="shared" si="0"/>
        <v>88901.860287377553</v>
      </c>
      <c r="N39" s="22" t="s">
        <v>56</v>
      </c>
      <c r="O39" s="2" t="s">
        <v>71</v>
      </c>
      <c r="P39" s="3">
        <f t="shared" si="1"/>
        <v>1366</v>
      </c>
      <c r="Q39" s="3" t="s">
        <v>71</v>
      </c>
      <c r="R39" s="3" t="s">
        <v>111</v>
      </c>
      <c r="S39" s="2" t="s">
        <v>71</v>
      </c>
      <c r="T39" s="4">
        <f t="shared" si="2"/>
        <v>88901.860287377553</v>
      </c>
    </row>
    <row r="40" spans="2:20" x14ac:dyDescent="0.3">
      <c r="F40" s="5"/>
      <c r="G40" s="26">
        <v>1365</v>
      </c>
      <c r="H40" s="26">
        <v>-6.8125</v>
      </c>
      <c r="I40" s="26">
        <v>0</v>
      </c>
      <c r="J40" s="29">
        <v>39</v>
      </c>
      <c r="K40" s="29">
        <f t="shared" si="3"/>
        <v>1.6087499999999984E-2</v>
      </c>
      <c r="L40" s="29">
        <f t="shared" si="0"/>
        <v>88901.860287377451</v>
      </c>
      <c r="N40" s="22" t="s">
        <v>56</v>
      </c>
      <c r="O40" s="2" t="s">
        <v>71</v>
      </c>
      <c r="P40" s="3">
        <f t="shared" si="1"/>
        <v>1365</v>
      </c>
      <c r="Q40" s="3" t="s">
        <v>71</v>
      </c>
      <c r="R40" s="3" t="s">
        <v>111</v>
      </c>
      <c r="S40" s="2" t="s">
        <v>71</v>
      </c>
      <c r="T40" s="4">
        <f t="shared" si="2"/>
        <v>88901.860287377451</v>
      </c>
    </row>
    <row r="41" spans="2:20" x14ac:dyDescent="0.3">
      <c r="F41" s="5"/>
      <c r="G41" s="26">
        <v>125</v>
      </c>
      <c r="H41" s="26">
        <v>-6.4</v>
      </c>
      <c r="I41" s="26">
        <v>0</v>
      </c>
      <c r="J41" s="29">
        <v>39</v>
      </c>
      <c r="K41" s="29">
        <f t="shared" si="3"/>
        <v>1.584375E-2</v>
      </c>
      <c r="L41" s="29">
        <f t="shared" si="0"/>
        <v>87554.862404235464</v>
      </c>
      <c r="N41" s="22" t="s">
        <v>56</v>
      </c>
      <c r="O41" s="2" t="s">
        <v>71</v>
      </c>
      <c r="P41" s="3">
        <f t="shared" si="1"/>
        <v>125</v>
      </c>
      <c r="Q41" s="3" t="s">
        <v>71</v>
      </c>
      <c r="R41" s="3" t="s">
        <v>111</v>
      </c>
      <c r="S41" s="2" t="s">
        <v>71</v>
      </c>
      <c r="T41" s="4">
        <f t="shared" si="2"/>
        <v>87554.862404235464</v>
      </c>
    </row>
    <row r="42" spans="2:20" x14ac:dyDescent="0.3">
      <c r="F42" s="5"/>
      <c r="G42" s="26">
        <v>1314</v>
      </c>
      <c r="H42" s="26">
        <v>-6</v>
      </c>
      <c r="I42" s="26">
        <v>0</v>
      </c>
      <c r="J42" s="29">
        <v>39</v>
      </c>
      <c r="K42" s="29">
        <f t="shared" si="3"/>
        <v>1.5600000000000015E-2</v>
      </c>
      <c r="L42" s="29">
        <f t="shared" si="0"/>
        <v>86207.864521093463</v>
      </c>
      <c r="N42" s="22" t="s">
        <v>56</v>
      </c>
      <c r="O42" s="2" t="s">
        <v>71</v>
      </c>
      <c r="P42" s="3">
        <f t="shared" si="1"/>
        <v>1314</v>
      </c>
      <c r="Q42" s="3" t="s">
        <v>71</v>
      </c>
      <c r="R42" s="3" t="s">
        <v>111</v>
      </c>
      <c r="S42" s="2" t="s">
        <v>71</v>
      </c>
      <c r="T42" s="4">
        <f t="shared" si="2"/>
        <v>86207.864521093463</v>
      </c>
    </row>
    <row r="43" spans="2:20" x14ac:dyDescent="0.3">
      <c r="F43" s="5"/>
      <c r="G43" s="26">
        <v>1313</v>
      </c>
      <c r="H43" s="26">
        <v>-5.6</v>
      </c>
      <c r="I43" s="26">
        <v>0</v>
      </c>
      <c r="J43" s="29">
        <v>39</v>
      </c>
      <c r="K43" s="29">
        <f t="shared" si="3"/>
        <v>1.5599999999999996E-2</v>
      </c>
      <c r="L43" s="29">
        <f t="shared" si="0"/>
        <v>86207.864521093346</v>
      </c>
      <c r="N43" s="22" t="s">
        <v>56</v>
      </c>
      <c r="O43" s="2" t="s">
        <v>71</v>
      </c>
      <c r="P43" s="3">
        <f t="shared" si="1"/>
        <v>1313</v>
      </c>
      <c r="Q43" s="3" t="s">
        <v>71</v>
      </c>
      <c r="R43" s="3" t="s">
        <v>111</v>
      </c>
      <c r="S43" s="2" t="s">
        <v>71</v>
      </c>
      <c r="T43" s="4">
        <f t="shared" si="2"/>
        <v>86207.864521093346</v>
      </c>
    </row>
    <row r="44" spans="2:20" x14ac:dyDescent="0.3">
      <c r="F44" s="5"/>
      <c r="G44" s="26">
        <v>1312</v>
      </c>
      <c r="H44" s="26">
        <v>-5.2</v>
      </c>
      <c r="I44" s="26">
        <v>0</v>
      </c>
      <c r="J44" s="29">
        <v>39</v>
      </c>
      <c r="K44" s="29">
        <f t="shared" si="3"/>
        <v>1.5599999999999996E-2</v>
      </c>
      <c r="L44" s="29">
        <f t="shared" si="0"/>
        <v>86207.864521093346</v>
      </c>
      <c r="N44" s="22" t="s">
        <v>56</v>
      </c>
      <c r="O44" s="2" t="s">
        <v>71</v>
      </c>
      <c r="P44" s="3">
        <f t="shared" si="1"/>
        <v>1312</v>
      </c>
      <c r="Q44" s="3" t="s">
        <v>71</v>
      </c>
      <c r="R44" s="3" t="s">
        <v>111</v>
      </c>
      <c r="S44" s="2" t="s">
        <v>71</v>
      </c>
      <c r="T44" s="4">
        <f t="shared" si="2"/>
        <v>86207.864521093346</v>
      </c>
    </row>
    <row r="45" spans="2:20" x14ac:dyDescent="0.3">
      <c r="F45" s="5"/>
      <c r="G45" s="26">
        <v>1311</v>
      </c>
      <c r="H45" s="26">
        <v>-4.8</v>
      </c>
      <c r="I45" s="26">
        <v>0</v>
      </c>
      <c r="J45" s="29">
        <v>39</v>
      </c>
      <c r="K45" s="29">
        <f t="shared" si="3"/>
        <v>1.5599999999999996E-2</v>
      </c>
      <c r="L45" s="29">
        <f t="shared" si="0"/>
        <v>86207.864521093346</v>
      </c>
      <c r="N45" s="22" t="s">
        <v>56</v>
      </c>
      <c r="O45" s="2" t="s">
        <v>71</v>
      </c>
      <c r="P45" s="3">
        <f t="shared" si="1"/>
        <v>1311</v>
      </c>
      <c r="Q45" s="3" t="s">
        <v>71</v>
      </c>
      <c r="R45" s="3" t="s">
        <v>111</v>
      </c>
      <c r="S45" s="2" t="s">
        <v>71</v>
      </c>
      <c r="T45" s="4">
        <f t="shared" si="2"/>
        <v>86207.864521093346</v>
      </c>
    </row>
    <row r="46" spans="2:20" x14ac:dyDescent="0.3">
      <c r="F46" s="5"/>
      <c r="G46" s="26">
        <v>1310</v>
      </c>
      <c r="H46" s="26">
        <v>-4.4000000000000004</v>
      </c>
      <c r="I46" s="26">
        <v>0</v>
      </c>
      <c r="J46" s="29">
        <v>39</v>
      </c>
      <c r="K46" s="29">
        <f t="shared" si="3"/>
        <v>1.5599999999999996E-2</v>
      </c>
      <c r="L46" s="29">
        <f t="shared" si="0"/>
        <v>86207.864521093346</v>
      </c>
      <c r="N46" s="22" t="s">
        <v>56</v>
      </c>
      <c r="O46" s="2" t="s">
        <v>71</v>
      </c>
      <c r="P46" s="3">
        <f t="shared" si="1"/>
        <v>1310</v>
      </c>
      <c r="Q46" s="3" t="s">
        <v>71</v>
      </c>
      <c r="R46" s="3" t="s">
        <v>111</v>
      </c>
      <c r="S46" s="2" t="s">
        <v>71</v>
      </c>
      <c r="T46" s="4">
        <f t="shared" si="2"/>
        <v>86207.864521093346</v>
      </c>
    </row>
    <row r="47" spans="2:20" x14ac:dyDescent="0.3">
      <c r="F47" s="5"/>
      <c r="G47" s="26">
        <v>1309</v>
      </c>
      <c r="H47" s="26">
        <v>-4</v>
      </c>
      <c r="I47" s="26">
        <v>0</v>
      </c>
      <c r="J47" s="29">
        <v>39</v>
      </c>
      <c r="K47" s="29">
        <f t="shared" si="3"/>
        <v>1.5600000000000004E-2</v>
      </c>
      <c r="L47" s="29">
        <f t="shared" si="0"/>
        <v>86207.864521093405</v>
      </c>
      <c r="N47" s="22" t="s">
        <v>56</v>
      </c>
      <c r="O47" s="2" t="s">
        <v>71</v>
      </c>
      <c r="P47" s="3">
        <f t="shared" si="1"/>
        <v>1309</v>
      </c>
      <c r="Q47" s="3" t="s">
        <v>71</v>
      </c>
      <c r="R47" s="3" t="s">
        <v>111</v>
      </c>
      <c r="S47" s="2" t="s">
        <v>71</v>
      </c>
      <c r="T47" s="4">
        <f t="shared" si="2"/>
        <v>86207.864521093405</v>
      </c>
    </row>
    <row r="48" spans="2:20" x14ac:dyDescent="0.3">
      <c r="F48" s="5"/>
      <c r="G48" s="26">
        <v>1308</v>
      </c>
      <c r="H48" s="26">
        <v>-3.6</v>
      </c>
      <c r="I48" s="26">
        <v>0</v>
      </c>
      <c r="J48" s="29">
        <v>39</v>
      </c>
      <c r="K48" s="29">
        <f t="shared" si="3"/>
        <v>1.5599999999999996E-2</v>
      </c>
      <c r="L48" s="29">
        <f t="shared" si="0"/>
        <v>86207.864521093346</v>
      </c>
      <c r="N48" s="22" t="s">
        <v>56</v>
      </c>
      <c r="O48" s="2" t="s">
        <v>71</v>
      </c>
      <c r="P48" s="3">
        <f t="shared" si="1"/>
        <v>1308</v>
      </c>
      <c r="Q48" s="3" t="s">
        <v>71</v>
      </c>
      <c r="R48" s="3" t="s">
        <v>111</v>
      </c>
      <c r="S48" s="2" t="s">
        <v>71</v>
      </c>
      <c r="T48" s="4">
        <f t="shared" si="2"/>
        <v>86207.864521093346</v>
      </c>
    </row>
    <row r="49" spans="6:20" x14ac:dyDescent="0.3">
      <c r="F49" s="5"/>
      <c r="G49" s="26">
        <v>63</v>
      </c>
      <c r="H49" s="26">
        <v>-3.2</v>
      </c>
      <c r="I49" s="26">
        <v>0</v>
      </c>
      <c r="J49" s="29">
        <v>39</v>
      </c>
      <c r="K49" s="29">
        <f t="shared" si="3"/>
        <v>1.5600000000000004E-2</v>
      </c>
      <c r="L49" s="29">
        <f t="shared" si="0"/>
        <v>86207.864521093405</v>
      </c>
      <c r="N49" s="22" t="s">
        <v>56</v>
      </c>
      <c r="O49" s="2" t="s">
        <v>71</v>
      </c>
      <c r="P49" s="3">
        <f t="shared" si="1"/>
        <v>63</v>
      </c>
      <c r="Q49" s="3" t="s">
        <v>71</v>
      </c>
      <c r="R49" s="3" t="s">
        <v>111</v>
      </c>
      <c r="S49" s="2" t="s">
        <v>71</v>
      </c>
      <c r="T49" s="4">
        <f t="shared" si="2"/>
        <v>86207.864521093405</v>
      </c>
    </row>
    <row r="50" spans="6:20" x14ac:dyDescent="0.3">
      <c r="F50" s="5"/>
      <c r="G50" s="26">
        <v>1257</v>
      </c>
      <c r="H50" s="26">
        <v>-2.8</v>
      </c>
      <c r="I50" s="26">
        <v>0</v>
      </c>
      <c r="J50" s="29">
        <v>39</v>
      </c>
      <c r="K50" s="29">
        <f t="shared" si="3"/>
        <v>1.5600000000000004E-2</v>
      </c>
      <c r="L50" s="29">
        <f t="shared" si="0"/>
        <v>86207.864521093405</v>
      </c>
      <c r="N50" s="22" t="s">
        <v>56</v>
      </c>
      <c r="O50" s="2" t="s">
        <v>71</v>
      </c>
      <c r="P50" s="3">
        <f t="shared" si="1"/>
        <v>1257</v>
      </c>
      <c r="Q50" s="3" t="s">
        <v>71</v>
      </c>
      <c r="R50" s="3" t="s">
        <v>111</v>
      </c>
      <c r="S50" s="2" t="s">
        <v>71</v>
      </c>
      <c r="T50" s="4">
        <f t="shared" si="2"/>
        <v>86207.864521093405</v>
      </c>
    </row>
    <row r="51" spans="6:20" x14ac:dyDescent="0.3">
      <c r="F51" s="5"/>
      <c r="G51" s="26">
        <v>1256</v>
      </c>
      <c r="H51" s="26">
        <v>-2.4</v>
      </c>
      <c r="I51" s="26">
        <v>0</v>
      </c>
      <c r="J51" s="29">
        <v>39</v>
      </c>
      <c r="K51" s="29">
        <f t="shared" si="3"/>
        <v>1.5599999999999996E-2</v>
      </c>
      <c r="L51" s="29">
        <f t="shared" si="0"/>
        <v>86207.864521093346</v>
      </c>
      <c r="N51" s="22" t="s">
        <v>56</v>
      </c>
      <c r="O51" s="2" t="s">
        <v>71</v>
      </c>
      <c r="P51" s="3">
        <f t="shared" si="1"/>
        <v>1256</v>
      </c>
      <c r="Q51" s="3" t="s">
        <v>71</v>
      </c>
      <c r="R51" s="3" t="s">
        <v>111</v>
      </c>
      <c r="S51" s="2" t="s">
        <v>71</v>
      </c>
      <c r="T51" s="4">
        <f t="shared" si="2"/>
        <v>86207.864521093346</v>
      </c>
    </row>
    <row r="52" spans="6:20" x14ac:dyDescent="0.3">
      <c r="F52" s="5"/>
      <c r="G52" s="26">
        <v>1255</v>
      </c>
      <c r="H52" s="26">
        <v>-2</v>
      </c>
      <c r="I52" s="26">
        <v>0</v>
      </c>
      <c r="J52" s="29">
        <v>39</v>
      </c>
      <c r="K52" s="29">
        <f t="shared" si="3"/>
        <v>1.5599999999999996E-2</v>
      </c>
      <c r="L52" s="29">
        <f t="shared" si="0"/>
        <v>86207.864521093346</v>
      </c>
      <c r="N52" s="22" t="s">
        <v>56</v>
      </c>
      <c r="O52" s="2" t="s">
        <v>71</v>
      </c>
      <c r="P52" s="3">
        <f t="shared" si="1"/>
        <v>1255</v>
      </c>
      <c r="Q52" s="3" t="s">
        <v>71</v>
      </c>
      <c r="R52" s="3" t="s">
        <v>111</v>
      </c>
      <c r="S52" s="2" t="s">
        <v>71</v>
      </c>
      <c r="T52" s="4">
        <f t="shared" si="2"/>
        <v>86207.864521093346</v>
      </c>
    </row>
    <row r="53" spans="6:20" x14ac:dyDescent="0.3">
      <c r="F53" s="5"/>
      <c r="G53" s="26">
        <v>1254</v>
      </c>
      <c r="H53" s="26">
        <v>-1.6</v>
      </c>
      <c r="I53" s="26">
        <v>0</v>
      </c>
      <c r="J53" s="29">
        <v>39</v>
      </c>
      <c r="K53" s="29">
        <f t="shared" si="3"/>
        <v>1.5600000000000001E-2</v>
      </c>
      <c r="L53" s="29">
        <f t="shared" si="0"/>
        <v>86207.864521093376</v>
      </c>
      <c r="N53" s="22" t="s">
        <v>56</v>
      </c>
      <c r="O53" s="2" t="s">
        <v>71</v>
      </c>
      <c r="P53" s="3">
        <f t="shared" si="1"/>
        <v>1254</v>
      </c>
      <c r="Q53" s="3" t="s">
        <v>71</v>
      </c>
      <c r="R53" s="3" t="s">
        <v>111</v>
      </c>
      <c r="S53" s="2" t="s">
        <v>71</v>
      </c>
      <c r="T53" s="4">
        <f t="shared" si="2"/>
        <v>86207.864521093376</v>
      </c>
    </row>
    <row r="54" spans="6:20" x14ac:dyDescent="0.3">
      <c r="F54" s="5"/>
      <c r="G54" s="26">
        <v>1253</v>
      </c>
      <c r="H54" s="26">
        <v>-1.2</v>
      </c>
      <c r="I54" s="26">
        <v>0</v>
      </c>
      <c r="J54" s="29">
        <v>39</v>
      </c>
      <c r="K54" s="29">
        <f t="shared" si="3"/>
        <v>1.5600000000000001E-2</v>
      </c>
      <c r="L54" s="29">
        <f t="shared" si="0"/>
        <v>86207.864521093376</v>
      </c>
      <c r="N54" s="22" t="s">
        <v>56</v>
      </c>
      <c r="O54" s="2" t="s">
        <v>71</v>
      </c>
      <c r="P54" s="3">
        <f t="shared" si="1"/>
        <v>1253</v>
      </c>
      <c r="Q54" s="3" t="s">
        <v>71</v>
      </c>
      <c r="R54" s="3" t="s">
        <v>111</v>
      </c>
      <c r="S54" s="2" t="s">
        <v>71</v>
      </c>
      <c r="T54" s="4">
        <f t="shared" si="2"/>
        <v>86207.864521093376</v>
      </c>
    </row>
    <row r="55" spans="6:20" x14ac:dyDescent="0.3">
      <c r="F55" s="5"/>
      <c r="G55" s="26">
        <v>1252</v>
      </c>
      <c r="H55" s="26">
        <v>-0.8</v>
      </c>
      <c r="I55" s="26">
        <v>0</v>
      </c>
      <c r="J55" s="29">
        <v>39</v>
      </c>
      <c r="K55" s="29">
        <f t="shared" si="3"/>
        <v>1.5599999999999998E-2</v>
      </c>
      <c r="L55" s="29">
        <f t="shared" si="0"/>
        <v>86207.864521093361</v>
      </c>
      <c r="N55" s="22" t="s">
        <v>56</v>
      </c>
      <c r="O55" s="2" t="s">
        <v>71</v>
      </c>
      <c r="P55" s="3">
        <f t="shared" si="1"/>
        <v>1252</v>
      </c>
      <c r="Q55" s="3" t="s">
        <v>71</v>
      </c>
      <c r="R55" s="3" t="s">
        <v>111</v>
      </c>
      <c r="S55" s="2" t="s">
        <v>71</v>
      </c>
      <c r="T55" s="4">
        <f t="shared" si="2"/>
        <v>86207.864521093361</v>
      </c>
    </row>
    <row r="56" spans="6:20" x14ac:dyDescent="0.3">
      <c r="F56" s="5"/>
      <c r="G56" s="26">
        <v>1251</v>
      </c>
      <c r="H56" s="26">
        <v>-0.4</v>
      </c>
      <c r="I56" s="26">
        <v>0</v>
      </c>
      <c r="J56" s="29">
        <v>39</v>
      </c>
      <c r="K56" s="29">
        <f t="shared" si="3"/>
        <v>1.5600000000000001E-2</v>
      </c>
      <c r="L56" s="29">
        <f t="shared" si="0"/>
        <v>86207.864521093376</v>
      </c>
      <c r="N56" s="22" t="s">
        <v>56</v>
      </c>
      <c r="O56" s="2" t="s">
        <v>71</v>
      </c>
      <c r="P56" s="3">
        <f t="shared" si="1"/>
        <v>1251</v>
      </c>
      <c r="Q56" s="3" t="s">
        <v>71</v>
      </c>
      <c r="R56" s="3" t="s">
        <v>111</v>
      </c>
      <c r="S56" s="2" t="s">
        <v>71</v>
      </c>
      <c r="T56" s="4">
        <f t="shared" si="2"/>
        <v>86207.864521093376</v>
      </c>
    </row>
    <row r="57" spans="6:20" x14ac:dyDescent="0.3">
      <c r="F57" s="5"/>
      <c r="G57" s="26">
        <v>1</v>
      </c>
      <c r="H57" s="26">
        <v>0</v>
      </c>
      <c r="I57" s="26">
        <v>0</v>
      </c>
      <c r="J57" s="29">
        <v>42</v>
      </c>
      <c r="K57" s="29">
        <f t="shared" si="3"/>
        <v>1.6800000000000002E-2</v>
      </c>
      <c r="L57" s="29">
        <f t="shared" si="0"/>
        <v>92839.238715023646</v>
      </c>
      <c r="N57" s="22" t="s">
        <v>56</v>
      </c>
      <c r="O57" s="2" t="s">
        <v>71</v>
      </c>
      <c r="P57" s="3">
        <f t="shared" si="1"/>
        <v>1</v>
      </c>
      <c r="Q57" s="3" t="s">
        <v>71</v>
      </c>
      <c r="R57" s="3" t="s">
        <v>111</v>
      </c>
      <c r="S57" s="2" t="s">
        <v>71</v>
      </c>
      <c r="T57" s="4">
        <f t="shared" si="2"/>
        <v>92839.238715023646</v>
      </c>
    </row>
    <row r="58" spans="6:20" x14ac:dyDescent="0.3">
      <c r="F58" s="5"/>
      <c r="G58" s="26">
        <v>7263</v>
      </c>
      <c r="H58" s="26">
        <v>0.4</v>
      </c>
      <c r="I58" s="26">
        <v>0</v>
      </c>
      <c r="J58" s="29">
        <v>39</v>
      </c>
      <c r="K58" s="29">
        <f t="shared" si="3"/>
        <v>1.5600000000000001E-2</v>
      </c>
      <c r="L58" s="29">
        <f t="shared" si="0"/>
        <v>86207.864521093376</v>
      </c>
      <c r="N58" s="22" t="s">
        <v>56</v>
      </c>
      <c r="O58" s="2" t="s">
        <v>71</v>
      </c>
      <c r="P58" s="3">
        <f t="shared" si="1"/>
        <v>7263</v>
      </c>
      <c r="Q58" s="3" t="s">
        <v>71</v>
      </c>
      <c r="R58" s="3" t="s">
        <v>111</v>
      </c>
      <c r="S58" s="2" t="s">
        <v>71</v>
      </c>
      <c r="T58" s="4">
        <f t="shared" si="2"/>
        <v>86207.864521093376</v>
      </c>
    </row>
    <row r="59" spans="6:20" x14ac:dyDescent="0.3">
      <c r="F59" s="5"/>
      <c r="G59" s="26">
        <v>7264</v>
      </c>
      <c r="H59" s="26">
        <v>0.8</v>
      </c>
      <c r="I59" s="26">
        <v>0</v>
      </c>
      <c r="J59" s="29">
        <v>39</v>
      </c>
      <c r="K59" s="29">
        <f t="shared" si="3"/>
        <v>1.5599999999999998E-2</v>
      </c>
      <c r="L59" s="29">
        <f t="shared" si="0"/>
        <v>86207.864521093361</v>
      </c>
      <c r="N59" s="22" t="s">
        <v>56</v>
      </c>
      <c r="O59" s="2" t="s">
        <v>71</v>
      </c>
      <c r="P59" s="3">
        <f t="shared" si="1"/>
        <v>7264</v>
      </c>
      <c r="Q59" s="3" t="s">
        <v>71</v>
      </c>
      <c r="R59" s="3" t="s">
        <v>111</v>
      </c>
      <c r="S59" s="2" t="s">
        <v>71</v>
      </c>
      <c r="T59" s="4">
        <f t="shared" si="2"/>
        <v>86207.864521093361</v>
      </c>
    </row>
    <row r="60" spans="6:20" x14ac:dyDescent="0.3">
      <c r="F60" s="5"/>
      <c r="G60" s="26">
        <v>7265</v>
      </c>
      <c r="H60" s="26">
        <v>1.2</v>
      </c>
      <c r="I60" s="26">
        <v>0</v>
      </c>
      <c r="J60" s="29">
        <v>39</v>
      </c>
      <c r="K60" s="29">
        <f t="shared" si="3"/>
        <v>1.5600000000000001E-2</v>
      </c>
      <c r="L60" s="29">
        <f t="shared" si="0"/>
        <v>86207.864521093376</v>
      </c>
      <c r="N60" s="22" t="s">
        <v>56</v>
      </c>
      <c r="O60" s="2" t="s">
        <v>71</v>
      </c>
      <c r="P60" s="3">
        <f t="shared" si="1"/>
        <v>7265</v>
      </c>
      <c r="Q60" s="3" t="s">
        <v>71</v>
      </c>
      <c r="R60" s="3" t="s">
        <v>111</v>
      </c>
      <c r="S60" s="2" t="s">
        <v>71</v>
      </c>
      <c r="T60" s="4">
        <f t="shared" si="2"/>
        <v>86207.864521093376</v>
      </c>
    </row>
    <row r="61" spans="6:20" x14ac:dyDescent="0.3">
      <c r="F61" s="5"/>
      <c r="G61" s="26">
        <v>7266</v>
      </c>
      <c r="H61" s="26">
        <v>1.6</v>
      </c>
      <c r="I61" s="26">
        <v>0</v>
      </c>
      <c r="J61" s="29">
        <v>39</v>
      </c>
      <c r="K61" s="29">
        <f t="shared" si="3"/>
        <v>1.5600000000000001E-2</v>
      </c>
      <c r="L61" s="29">
        <f t="shared" si="0"/>
        <v>86207.864521093376</v>
      </c>
      <c r="N61" s="22" t="s">
        <v>56</v>
      </c>
      <c r="O61" s="2" t="s">
        <v>71</v>
      </c>
      <c r="P61" s="3">
        <f t="shared" si="1"/>
        <v>7266</v>
      </c>
      <c r="Q61" s="3" t="s">
        <v>71</v>
      </c>
      <c r="R61" s="3" t="s">
        <v>111</v>
      </c>
      <c r="S61" s="2" t="s">
        <v>71</v>
      </c>
      <c r="T61" s="4">
        <f t="shared" si="2"/>
        <v>86207.864521093376</v>
      </c>
    </row>
    <row r="62" spans="6:20" x14ac:dyDescent="0.3">
      <c r="F62" s="5"/>
      <c r="G62" s="26">
        <v>7267</v>
      </c>
      <c r="H62" s="26">
        <v>2</v>
      </c>
      <c r="I62" s="26">
        <v>0</v>
      </c>
      <c r="J62" s="29">
        <v>39</v>
      </c>
      <c r="K62" s="29">
        <f t="shared" si="3"/>
        <v>1.5599999999999996E-2</v>
      </c>
      <c r="L62" s="29">
        <f t="shared" si="0"/>
        <v>86207.864521093346</v>
      </c>
      <c r="N62" s="22" t="s">
        <v>56</v>
      </c>
      <c r="O62" s="2" t="s">
        <v>71</v>
      </c>
      <c r="P62" s="3">
        <f t="shared" si="1"/>
        <v>7267</v>
      </c>
      <c r="Q62" s="3" t="s">
        <v>71</v>
      </c>
      <c r="R62" s="3" t="s">
        <v>111</v>
      </c>
      <c r="S62" s="2" t="s">
        <v>71</v>
      </c>
      <c r="T62" s="4">
        <f t="shared" si="2"/>
        <v>86207.864521093346</v>
      </c>
    </row>
    <row r="63" spans="6:20" x14ac:dyDescent="0.3">
      <c r="F63" s="5"/>
      <c r="G63" s="26">
        <v>7268</v>
      </c>
      <c r="H63" s="26">
        <v>2.4</v>
      </c>
      <c r="I63" s="26">
        <v>0</v>
      </c>
      <c r="J63" s="29">
        <v>39</v>
      </c>
      <c r="K63" s="29">
        <f t="shared" si="3"/>
        <v>1.5599999999999996E-2</v>
      </c>
      <c r="L63" s="29">
        <f t="shared" si="0"/>
        <v>86207.864521093346</v>
      </c>
      <c r="N63" s="22" t="s">
        <v>56</v>
      </c>
      <c r="O63" s="2" t="s">
        <v>71</v>
      </c>
      <c r="P63" s="3">
        <f t="shared" si="1"/>
        <v>7268</v>
      </c>
      <c r="Q63" s="3" t="s">
        <v>71</v>
      </c>
      <c r="R63" s="3" t="s">
        <v>111</v>
      </c>
      <c r="S63" s="2" t="s">
        <v>71</v>
      </c>
      <c r="T63" s="4">
        <f t="shared" si="2"/>
        <v>86207.864521093346</v>
      </c>
    </row>
    <row r="64" spans="6:20" x14ac:dyDescent="0.3">
      <c r="F64" s="5"/>
      <c r="G64" s="26">
        <v>7269</v>
      </c>
      <c r="H64" s="26">
        <v>2.8</v>
      </c>
      <c r="I64" s="26">
        <v>0</v>
      </c>
      <c r="J64" s="29">
        <v>39</v>
      </c>
      <c r="K64" s="29">
        <f t="shared" si="3"/>
        <v>1.5600000000000004E-2</v>
      </c>
      <c r="L64" s="29">
        <f t="shared" si="0"/>
        <v>86207.864521093405</v>
      </c>
      <c r="N64" s="22" t="s">
        <v>56</v>
      </c>
      <c r="O64" s="2" t="s">
        <v>71</v>
      </c>
      <c r="P64" s="3">
        <f t="shared" si="1"/>
        <v>7269</v>
      </c>
      <c r="Q64" s="3" t="s">
        <v>71</v>
      </c>
      <c r="R64" s="3" t="s">
        <v>111</v>
      </c>
      <c r="S64" s="2" t="s">
        <v>71</v>
      </c>
      <c r="T64" s="4">
        <f t="shared" si="2"/>
        <v>86207.864521093405</v>
      </c>
    </row>
    <row r="65" spans="6:20" x14ac:dyDescent="0.3">
      <c r="F65" s="5"/>
      <c r="G65" s="26">
        <v>4475</v>
      </c>
      <c r="H65" s="26">
        <v>3.2</v>
      </c>
      <c r="I65" s="26">
        <v>0</v>
      </c>
      <c r="J65" s="29">
        <v>39</v>
      </c>
      <c r="K65" s="29">
        <f t="shared" si="3"/>
        <v>1.5600000000000004E-2</v>
      </c>
      <c r="L65" s="29">
        <f t="shared" si="0"/>
        <v>86207.864521093405</v>
      </c>
      <c r="N65" s="22" t="s">
        <v>56</v>
      </c>
      <c r="O65" s="2" t="s">
        <v>71</v>
      </c>
      <c r="P65" s="3">
        <f t="shared" si="1"/>
        <v>4475</v>
      </c>
      <c r="Q65" s="3" t="s">
        <v>71</v>
      </c>
      <c r="R65" s="3" t="s">
        <v>111</v>
      </c>
      <c r="S65" s="2" t="s">
        <v>71</v>
      </c>
      <c r="T65" s="4">
        <f t="shared" si="2"/>
        <v>86207.864521093405</v>
      </c>
    </row>
    <row r="66" spans="6:20" x14ac:dyDescent="0.3">
      <c r="F66" s="5"/>
      <c r="G66" s="26">
        <v>5669</v>
      </c>
      <c r="H66" s="26">
        <v>3.6</v>
      </c>
      <c r="I66" s="26">
        <v>0</v>
      </c>
      <c r="J66" s="29">
        <v>39</v>
      </c>
      <c r="K66" s="29">
        <f t="shared" si="3"/>
        <v>1.5599999999999996E-2</v>
      </c>
      <c r="L66" s="29">
        <f t="shared" si="0"/>
        <v>86207.864521093346</v>
      </c>
      <c r="N66" s="22" t="s">
        <v>56</v>
      </c>
      <c r="O66" s="2" t="s">
        <v>71</v>
      </c>
      <c r="P66" s="3">
        <f t="shared" si="1"/>
        <v>5669</v>
      </c>
      <c r="Q66" s="3" t="s">
        <v>71</v>
      </c>
      <c r="R66" s="3" t="s">
        <v>111</v>
      </c>
      <c r="S66" s="2" t="s">
        <v>71</v>
      </c>
      <c r="T66" s="4">
        <f t="shared" si="2"/>
        <v>86207.864521093346</v>
      </c>
    </row>
    <row r="67" spans="6:20" x14ac:dyDescent="0.3">
      <c r="F67" s="5"/>
      <c r="G67" s="26">
        <v>5670</v>
      </c>
      <c r="H67" s="26">
        <v>4</v>
      </c>
      <c r="I67" s="26">
        <v>0</v>
      </c>
      <c r="J67" s="29">
        <v>39</v>
      </c>
      <c r="K67" s="29">
        <f t="shared" si="3"/>
        <v>1.5600000000000004E-2</v>
      </c>
      <c r="L67" s="29">
        <f t="shared" si="0"/>
        <v>86207.864521093405</v>
      </c>
      <c r="N67" s="22" t="s">
        <v>56</v>
      </c>
      <c r="O67" s="2" t="s">
        <v>71</v>
      </c>
      <c r="P67" s="3">
        <f t="shared" si="1"/>
        <v>5670</v>
      </c>
      <c r="Q67" s="3" t="s">
        <v>71</v>
      </c>
      <c r="R67" s="3" t="s">
        <v>111</v>
      </c>
      <c r="S67" s="2" t="s">
        <v>71</v>
      </c>
      <c r="T67" s="4">
        <f t="shared" si="2"/>
        <v>86207.864521093405</v>
      </c>
    </row>
    <row r="68" spans="6:20" x14ac:dyDescent="0.3">
      <c r="F68" s="5"/>
      <c r="G68" s="26">
        <v>5671</v>
      </c>
      <c r="H68" s="26">
        <v>4.4000000000000004</v>
      </c>
      <c r="I68" s="26">
        <v>0</v>
      </c>
      <c r="J68" s="29">
        <v>39</v>
      </c>
      <c r="K68" s="29">
        <f t="shared" si="3"/>
        <v>1.5599999999999996E-2</v>
      </c>
      <c r="L68" s="29">
        <f t="shared" ref="L68:L80" si="4">-$C$32*10^3/$C$24*$K68</f>
        <v>86207.864521093346</v>
      </c>
      <c r="N68" s="22" t="s">
        <v>56</v>
      </c>
      <c r="O68" s="2" t="s">
        <v>71</v>
      </c>
      <c r="P68" s="3">
        <f t="shared" ref="P68:P131" si="5">$G68</f>
        <v>5671</v>
      </c>
      <c r="Q68" s="3" t="s">
        <v>71</v>
      </c>
      <c r="R68" s="3" t="s">
        <v>111</v>
      </c>
      <c r="S68" s="2" t="s">
        <v>71</v>
      </c>
      <c r="T68" s="4">
        <f t="shared" ref="T68:T80" si="6">$L68</f>
        <v>86207.864521093346</v>
      </c>
    </row>
    <row r="69" spans="6:20" x14ac:dyDescent="0.3">
      <c r="F69" s="5"/>
      <c r="G69" s="26">
        <v>5672</v>
      </c>
      <c r="H69" s="26">
        <v>4.8</v>
      </c>
      <c r="I69" s="26">
        <v>0</v>
      </c>
      <c r="J69" s="29">
        <v>39</v>
      </c>
      <c r="K69" s="29">
        <f t="shared" ref="K69:K111" si="7">IF(AND(H69&gt;H68,H70&gt;H69),(H70-H68)/2*J69*10^-3,0)</f>
        <v>1.5599999999999996E-2</v>
      </c>
      <c r="L69" s="29">
        <f t="shared" si="4"/>
        <v>86207.864521093346</v>
      </c>
      <c r="N69" s="22" t="s">
        <v>56</v>
      </c>
      <c r="O69" s="2" t="s">
        <v>71</v>
      </c>
      <c r="P69" s="3">
        <f t="shared" si="5"/>
        <v>5672</v>
      </c>
      <c r="Q69" s="3" t="s">
        <v>71</v>
      </c>
      <c r="R69" s="3" t="s">
        <v>111</v>
      </c>
      <c r="S69" s="2" t="s">
        <v>71</v>
      </c>
      <c r="T69" s="4">
        <f t="shared" si="6"/>
        <v>86207.864521093346</v>
      </c>
    </row>
    <row r="70" spans="6:20" x14ac:dyDescent="0.3">
      <c r="F70" s="5"/>
      <c r="G70" s="26">
        <v>5673</v>
      </c>
      <c r="H70" s="26">
        <v>5.2</v>
      </c>
      <c r="I70" s="26">
        <v>0</v>
      </c>
      <c r="J70" s="29">
        <v>39</v>
      </c>
      <c r="K70" s="29">
        <f t="shared" si="7"/>
        <v>1.5599999999999996E-2</v>
      </c>
      <c r="L70" s="29">
        <f t="shared" si="4"/>
        <v>86207.864521093346</v>
      </c>
      <c r="N70" s="22" t="s">
        <v>56</v>
      </c>
      <c r="O70" s="2" t="s">
        <v>71</v>
      </c>
      <c r="P70" s="3">
        <f t="shared" si="5"/>
        <v>5673</v>
      </c>
      <c r="Q70" s="3" t="s">
        <v>71</v>
      </c>
      <c r="R70" s="3" t="s">
        <v>111</v>
      </c>
      <c r="S70" s="2" t="s">
        <v>71</v>
      </c>
      <c r="T70" s="4">
        <f t="shared" si="6"/>
        <v>86207.864521093346</v>
      </c>
    </row>
    <row r="71" spans="6:20" x14ac:dyDescent="0.3">
      <c r="F71" s="5"/>
      <c r="G71" s="26">
        <v>5674</v>
      </c>
      <c r="H71" s="26">
        <v>5.6</v>
      </c>
      <c r="I71" s="26">
        <v>0</v>
      </c>
      <c r="J71" s="29">
        <v>39</v>
      </c>
      <c r="K71" s="29">
        <f t="shared" si="7"/>
        <v>1.5599999999999996E-2</v>
      </c>
      <c r="L71" s="29">
        <f t="shared" si="4"/>
        <v>86207.864521093346</v>
      </c>
      <c r="N71" s="22" t="s">
        <v>56</v>
      </c>
      <c r="O71" s="2" t="s">
        <v>71</v>
      </c>
      <c r="P71" s="3">
        <f t="shared" si="5"/>
        <v>5674</v>
      </c>
      <c r="Q71" s="3" t="s">
        <v>71</v>
      </c>
      <c r="R71" s="3" t="s">
        <v>111</v>
      </c>
      <c r="S71" s="2" t="s">
        <v>71</v>
      </c>
      <c r="T71" s="4">
        <f t="shared" si="6"/>
        <v>86207.864521093346</v>
      </c>
    </row>
    <row r="72" spans="6:20" x14ac:dyDescent="0.3">
      <c r="F72" s="5"/>
      <c r="G72" s="26">
        <v>5675</v>
      </c>
      <c r="H72" s="26">
        <v>6</v>
      </c>
      <c r="I72" s="26">
        <v>0</v>
      </c>
      <c r="J72" s="29">
        <v>39</v>
      </c>
      <c r="K72" s="29">
        <f t="shared" si="7"/>
        <v>1.5600000000000015E-2</v>
      </c>
      <c r="L72" s="29">
        <f t="shared" si="4"/>
        <v>86207.864521093463</v>
      </c>
      <c r="N72" s="22" t="s">
        <v>56</v>
      </c>
      <c r="O72" s="2" t="s">
        <v>71</v>
      </c>
      <c r="P72" s="3">
        <f t="shared" si="5"/>
        <v>5675</v>
      </c>
      <c r="Q72" s="3" t="s">
        <v>71</v>
      </c>
      <c r="R72" s="3" t="s">
        <v>111</v>
      </c>
      <c r="S72" s="2" t="s">
        <v>71</v>
      </c>
      <c r="T72" s="4">
        <f t="shared" si="6"/>
        <v>86207.864521093463</v>
      </c>
    </row>
    <row r="73" spans="6:20" x14ac:dyDescent="0.3">
      <c r="F73" s="5"/>
      <c r="G73" s="26">
        <v>4537</v>
      </c>
      <c r="H73" s="26">
        <v>6.4</v>
      </c>
      <c r="I73" s="26">
        <v>0</v>
      </c>
      <c r="J73" s="29">
        <v>39</v>
      </c>
      <c r="K73" s="29">
        <f t="shared" si="7"/>
        <v>1.584375E-2</v>
      </c>
      <c r="L73" s="29">
        <f t="shared" si="4"/>
        <v>87554.862404235464</v>
      </c>
      <c r="N73" s="22" t="s">
        <v>56</v>
      </c>
      <c r="O73" s="2" t="s">
        <v>71</v>
      </c>
      <c r="P73" s="3">
        <f t="shared" si="5"/>
        <v>4537</v>
      </c>
      <c r="Q73" s="3" t="s">
        <v>71</v>
      </c>
      <c r="R73" s="3" t="s">
        <v>111</v>
      </c>
      <c r="S73" s="2" t="s">
        <v>71</v>
      </c>
      <c r="T73" s="4">
        <f t="shared" si="6"/>
        <v>87554.862404235464</v>
      </c>
    </row>
    <row r="74" spans="6:20" x14ac:dyDescent="0.3">
      <c r="F74" s="5"/>
      <c r="G74" s="26">
        <v>5726</v>
      </c>
      <c r="H74" s="26">
        <v>6.8125</v>
      </c>
      <c r="I74" s="26">
        <v>0</v>
      </c>
      <c r="J74" s="29">
        <v>39</v>
      </c>
      <c r="K74" s="29">
        <f t="shared" si="7"/>
        <v>1.6087499999999984E-2</v>
      </c>
      <c r="L74" s="29">
        <f t="shared" si="4"/>
        <v>88901.860287377451</v>
      </c>
      <c r="N74" s="22" t="s">
        <v>56</v>
      </c>
      <c r="O74" s="2" t="s">
        <v>71</v>
      </c>
      <c r="P74" s="3">
        <f t="shared" si="5"/>
        <v>5726</v>
      </c>
      <c r="Q74" s="3" t="s">
        <v>71</v>
      </c>
      <c r="R74" s="3" t="s">
        <v>111</v>
      </c>
      <c r="S74" s="2" t="s">
        <v>71</v>
      </c>
      <c r="T74" s="4">
        <f t="shared" si="6"/>
        <v>88901.860287377451</v>
      </c>
    </row>
    <row r="75" spans="6:20" x14ac:dyDescent="0.3">
      <c r="F75" s="5"/>
      <c r="G75" s="26">
        <v>5727</v>
      </c>
      <c r="H75" s="26">
        <v>7.2249999999999996</v>
      </c>
      <c r="I75" s="26">
        <v>0</v>
      </c>
      <c r="J75" s="29">
        <v>39</v>
      </c>
      <c r="K75" s="29">
        <f t="shared" si="7"/>
        <v>1.6087500000000001E-2</v>
      </c>
      <c r="L75" s="29">
        <f t="shared" si="4"/>
        <v>88901.860287377553</v>
      </c>
      <c r="N75" s="22" t="s">
        <v>56</v>
      </c>
      <c r="O75" s="2" t="s">
        <v>71</v>
      </c>
      <c r="P75" s="3">
        <f t="shared" si="5"/>
        <v>5727</v>
      </c>
      <c r="Q75" s="3" t="s">
        <v>71</v>
      </c>
      <c r="R75" s="3" t="s">
        <v>111</v>
      </c>
      <c r="S75" s="2" t="s">
        <v>71</v>
      </c>
      <c r="T75" s="4">
        <f t="shared" si="6"/>
        <v>88901.860287377553</v>
      </c>
    </row>
    <row r="76" spans="6:20" x14ac:dyDescent="0.3">
      <c r="F76" s="5"/>
      <c r="G76" s="26">
        <v>5728</v>
      </c>
      <c r="H76" s="26">
        <v>7.6375000000000002</v>
      </c>
      <c r="I76" s="26">
        <v>0</v>
      </c>
      <c r="J76" s="29">
        <v>39</v>
      </c>
      <c r="K76" s="29">
        <f t="shared" si="7"/>
        <v>1.6087500000000022E-2</v>
      </c>
      <c r="L76" s="29">
        <f t="shared" si="4"/>
        <v>88901.860287377669</v>
      </c>
      <c r="N76" s="22" t="s">
        <v>56</v>
      </c>
      <c r="O76" s="2" t="s">
        <v>71</v>
      </c>
      <c r="P76" s="3">
        <f t="shared" si="5"/>
        <v>5728</v>
      </c>
      <c r="Q76" s="3" t="s">
        <v>71</v>
      </c>
      <c r="R76" s="3" t="s">
        <v>111</v>
      </c>
      <c r="S76" s="2" t="s">
        <v>71</v>
      </c>
      <c r="T76" s="4">
        <f t="shared" si="6"/>
        <v>88901.860287377669</v>
      </c>
    </row>
    <row r="77" spans="6:20" x14ac:dyDescent="0.3">
      <c r="F77" s="5"/>
      <c r="G77" s="26">
        <v>5729</v>
      </c>
      <c r="H77" s="26">
        <v>8.0500000000000007</v>
      </c>
      <c r="I77" s="26">
        <v>0</v>
      </c>
      <c r="J77" s="29">
        <v>39</v>
      </c>
      <c r="K77" s="29">
        <f t="shared" si="7"/>
        <v>1.6087500000000001E-2</v>
      </c>
      <c r="L77" s="29">
        <f t="shared" si="4"/>
        <v>88901.860287377553</v>
      </c>
      <c r="N77" s="22" t="s">
        <v>56</v>
      </c>
      <c r="O77" s="2" t="s">
        <v>71</v>
      </c>
      <c r="P77" s="3">
        <f t="shared" si="5"/>
        <v>5729</v>
      </c>
      <c r="Q77" s="3" t="s">
        <v>71</v>
      </c>
      <c r="R77" s="3" t="s">
        <v>111</v>
      </c>
      <c r="S77" s="2" t="s">
        <v>71</v>
      </c>
      <c r="T77" s="4">
        <f t="shared" si="6"/>
        <v>88901.860287377553</v>
      </c>
    </row>
    <row r="78" spans="6:20" x14ac:dyDescent="0.3">
      <c r="F78" s="5"/>
      <c r="G78" s="26">
        <v>5730</v>
      </c>
      <c r="H78" s="26">
        <v>8.4625000000000004</v>
      </c>
      <c r="I78" s="26">
        <v>0</v>
      </c>
      <c r="J78" s="29">
        <v>39</v>
      </c>
      <c r="K78" s="29">
        <f t="shared" si="7"/>
        <v>1.6087499999999984E-2</v>
      </c>
      <c r="L78" s="29">
        <f t="shared" si="4"/>
        <v>88901.860287377451</v>
      </c>
      <c r="N78" s="22" t="s">
        <v>56</v>
      </c>
      <c r="O78" s="2" t="s">
        <v>71</v>
      </c>
      <c r="P78" s="3">
        <f t="shared" si="5"/>
        <v>5730</v>
      </c>
      <c r="Q78" s="3" t="s">
        <v>71</v>
      </c>
      <c r="R78" s="3" t="s">
        <v>111</v>
      </c>
      <c r="S78" s="2" t="s">
        <v>71</v>
      </c>
      <c r="T78" s="4">
        <f t="shared" si="6"/>
        <v>88901.860287377451</v>
      </c>
    </row>
    <row r="79" spans="6:20" x14ac:dyDescent="0.3">
      <c r="F79" s="5"/>
      <c r="G79" s="26">
        <v>5731</v>
      </c>
      <c r="H79" s="26">
        <v>8.875</v>
      </c>
      <c r="I79" s="26">
        <v>0</v>
      </c>
      <c r="J79" s="29">
        <v>39</v>
      </c>
      <c r="K79" s="29">
        <f t="shared" si="7"/>
        <v>1.6087499999999984E-2</v>
      </c>
      <c r="L79" s="29">
        <f t="shared" si="4"/>
        <v>88901.860287377451</v>
      </c>
      <c r="N79" s="22" t="s">
        <v>56</v>
      </c>
      <c r="O79" s="2" t="s">
        <v>71</v>
      </c>
      <c r="P79" s="3">
        <f t="shared" si="5"/>
        <v>5731</v>
      </c>
      <c r="Q79" s="3" t="s">
        <v>71</v>
      </c>
      <c r="R79" s="3" t="s">
        <v>111</v>
      </c>
      <c r="S79" s="2" t="s">
        <v>71</v>
      </c>
      <c r="T79" s="4">
        <f t="shared" si="6"/>
        <v>88901.860287377451</v>
      </c>
    </row>
    <row r="80" spans="6:20" x14ac:dyDescent="0.3">
      <c r="F80" s="5"/>
      <c r="G80" s="26">
        <v>5732</v>
      </c>
      <c r="H80" s="26">
        <v>9.2874999999999996</v>
      </c>
      <c r="I80" s="26">
        <v>0</v>
      </c>
      <c r="J80" s="29">
        <v>39</v>
      </c>
      <c r="K80" s="29">
        <f t="shared" si="7"/>
        <v>1.6087499999999984E-2</v>
      </c>
      <c r="L80" s="29">
        <f t="shared" si="4"/>
        <v>88901.860287377451</v>
      </c>
      <c r="N80" s="22" t="s">
        <v>56</v>
      </c>
      <c r="O80" s="2" t="s">
        <v>71</v>
      </c>
      <c r="P80" s="3">
        <f t="shared" si="5"/>
        <v>5732</v>
      </c>
      <c r="Q80" s="3" t="s">
        <v>71</v>
      </c>
      <c r="R80" s="3" t="s">
        <v>111</v>
      </c>
      <c r="S80" s="2" t="s">
        <v>71</v>
      </c>
      <c r="T80" s="4">
        <f t="shared" si="6"/>
        <v>88901.860287377451</v>
      </c>
    </row>
    <row r="81" spans="6:20" x14ac:dyDescent="0.3">
      <c r="G81" s="26">
        <v>4599</v>
      </c>
      <c r="H81" s="26">
        <v>9.6999999999999993</v>
      </c>
      <c r="I81" s="26">
        <v>0</v>
      </c>
      <c r="J81" s="29">
        <v>39</v>
      </c>
      <c r="K81" s="29">
        <f t="shared" si="7"/>
        <v>1.584375E-2</v>
      </c>
      <c r="L81" s="29">
        <f>$C$32*10^3/$C$24*$K81*(-1)</f>
        <v>87554.862404235464</v>
      </c>
      <c r="N81" s="22" t="s">
        <v>56</v>
      </c>
      <c r="O81" s="2" t="s">
        <v>71</v>
      </c>
      <c r="P81" s="3">
        <f t="shared" si="5"/>
        <v>4599</v>
      </c>
      <c r="Q81" s="3" t="s">
        <v>71</v>
      </c>
      <c r="R81" s="3" t="s">
        <v>111</v>
      </c>
      <c r="S81" s="2" t="s">
        <v>71</v>
      </c>
      <c r="T81" s="4">
        <f t="shared" ref="T81:T144" si="8">$L81</f>
        <v>87554.862404235464</v>
      </c>
    </row>
    <row r="82" spans="6:20" x14ac:dyDescent="0.3">
      <c r="F82" s="10"/>
      <c r="G82" s="26">
        <v>5783</v>
      </c>
      <c r="H82" s="26">
        <v>10.1</v>
      </c>
      <c r="I82" s="26">
        <v>0</v>
      </c>
      <c r="J82" s="29">
        <v>39</v>
      </c>
      <c r="K82" s="29">
        <f t="shared" si="7"/>
        <v>1.5600000000000015E-2</v>
      </c>
      <c r="L82" s="29">
        <f t="shared" ref="L82:L96" si="9">$C$32*10^3/$C$24*$K82*(-1)</f>
        <v>86207.864521093463</v>
      </c>
      <c r="N82" s="22" t="s">
        <v>56</v>
      </c>
      <c r="O82" s="2" t="s">
        <v>71</v>
      </c>
      <c r="P82" s="3">
        <f t="shared" si="5"/>
        <v>5783</v>
      </c>
      <c r="Q82" s="3" t="s">
        <v>71</v>
      </c>
      <c r="R82" s="3" t="s">
        <v>111</v>
      </c>
      <c r="S82" s="2" t="s">
        <v>71</v>
      </c>
      <c r="T82" s="4">
        <f t="shared" si="8"/>
        <v>86207.864521093463</v>
      </c>
    </row>
    <row r="83" spans="6:20" x14ac:dyDescent="0.3">
      <c r="F83" s="10"/>
      <c r="G83" s="26">
        <v>5784</v>
      </c>
      <c r="H83" s="26">
        <v>10.5</v>
      </c>
      <c r="I83" s="26">
        <v>0</v>
      </c>
      <c r="J83" s="29">
        <v>39</v>
      </c>
      <c r="K83" s="29">
        <f t="shared" si="7"/>
        <v>1.5600000000000015E-2</v>
      </c>
      <c r="L83" s="29">
        <f t="shared" si="9"/>
        <v>86207.864521093463</v>
      </c>
      <c r="N83" s="22" t="s">
        <v>56</v>
      </c>
      <c r="O83" s="2" t="s">
        <v>71</v>
      </c>
      <c r="P83" s="3">
        <f t="shared" si="5"/>
        <v>5784</v>
      </c>
      <c r="Q83" s="3" t="s">
        <v>71</v>
      </c>
      <c r="R83" s="3" t="s">
        <v>111</v>
      </c>
      <c r="S83" s="2" t="s">
        <v>71</v>
      </c>
      <c r="T83" s="4">
        <f t="shared" si="8"/>
        <v>86207.864521093463</v>
      </c>
    </row>
    <row r="84" spans="6:20" x14ac:dyDescent="0.3">
      <c r="F84" s="10"/>
      <c r="G84" s="26">
        <v>5785</v>
      </c>
      <c r="H84" s="26">
        <v>10.9</v>
      </c>
      <c r="I84" s="26">
        <v>0</v>
      </c>
      <c r="J84" s="29">
        <v>39</v>
      </c>
      <c r="K84" s="29">
        <f t="shared" si="7"/>
        <v>1.5600000000000015E-2</v>
      </c>
      <c r="L84" s="29">
        <f t="shared" si="9"/>
        <v>86207.864521093463</v>
      </c>
      <c r="N84" s="22" t="s">
        <v>56</v>
      </c>
      <c r="O84" s="2" t="s">
        <v>71</v>
      </c>
      <c r="P84" s="3">
        <f t="shared" si="5"/>
        <v>5785</v>
      </c>
      <c r="Q84" s="3" t="s">
        <v>71</v>
      </c>
      <c r="R84" s="3" t="s">
        <v>111</v>
      </c>
      <c r="S84" s="2" t="s">
        <v>71</v>
      </c>
      <c r="T84" s="4">
        <f t="shared" si="8"/>
        <v>86207.864521093463</v>
      </c>
    </row>
    <row r="85" spans="6:20" x14ac:dyDescent="0.3">
      <c r="F85" s="10"/>
      <c r="G85" s="26">
        <v>5786</v>
      </c>
      <c r="H85" s="26">
        <v>11.3</v>
      </c>
      <c r="I85" s="26">
        <v>0</v>
      </c>
      <c r="J85" s="29">
        <v>39</v>
      </c>
      <c r="K85" s="29">
        <f t="shared" si="7"/>
        <v>1.559999999999998E-2</v>
      </c>
      <c r="L85" s="29">
        <f t="shared" si="9"/>
        <v>86207.864521093274</v>
      </c>
      <c r="N85" s="22" t="s">
        <v>56</v>
      </c>
      <c r="O85" s="2" t="s">
        <v>71</v>
      </c>
      <c r="P85" s="3">
        <f t="shared" si="5"/>
        <v>5786</v>
      </c>
      <c r="Q85" s="3" t="s">
        <v>71</v>
      </c>
      <c r="R85" s="3" t="s">
        <v>111</v>
      </c>
      <c r="S85" s="2" t="s">
        <v>71</v>
      </c>
      <c r="T85" s="4">
        <f t="shared" si="8"/>
        <v>86207.864521093274</v>
      </c>
    </row>
    <row r="86" spans="6:20" x14ac:dyDescent="0.3">
      <c r="F86" s="10"/>
      <c r="G86" s="26">
        <v>5787</v>
      </c>
      <c r="H86" s="26">
        <v>11.7</v>
      </c>
      <c r="I86" s="26">
        <v>0</v>
      </c>
      <c r="J86" s="29">
        <v>39</v>
      </c>
      <c r="K86" s="29">
        <f t="shared" si="7"/>
        <v>1.559999999999998E-2</v>
      </c>
      <c r="L86" s="29">
        <f t="shared" si="9"/>
        <v>86207.864521093274</v>
      </c>
      <c r="N86" s="22" t="s">
        <v>56</v>
      </c>
      <c r="O86" s="2" t="s">
        <v>71</v>
      </c>
      <c r="P86" s="3">
        <f t="shared" si="5"/>
        <v>5787</v>
      </c>
      <c r="Q86" s="3" t="s">
        <v>71</v>
      </c>
      <c r="R86" s="3" t="s">
        <v>111</v>
      </c>
      <c r="S86" s="2" t="s">
        <v>71</v>
      </c>
      <c r="T86" s="4">
        <f t="shared" si="8"/>
        <v>86207.864521093274</v>
      </c>
    </row>
    <row r="87" spans="6:20" x14ac:dyDescent="0.3">
      <c r="F87" s="10"/>
      <c r="G87" s="26">
        <v>5788</v>
      </c>
      <c r="H87" s="26">
        <v>12.1</v>
      </c>
      <c r="I87" s="26">
        <v>0</v>
      </c>
      <c r="J87" s="29">
        <v>39</v>
      </c>
      <c r="K87" s="29">
        <f t="shared" si="7"/>
        <v>1.5600000000000015E-2</v>
      </c>
      <c r="L87" s="29">
        <f t="shared" si="9"/>
        <v>86207.864521093463</v>
      </c>
      <c r="N87" s="22" t="s">
        <v>56</v>
      </c>
      <c r="O87" s="2" t="s">
        <v>71</v>
      </c>
      <c r="P87" s="3">
        <f t="shared" si="5"/>
        <v>5788</v>
      </c>
      <c r="Q87" s="3" t="s">
        <v>71</v>
      </c>
      <c r="R87" s="3" t="s">
        <v>111</v>
      </c>
      <c r="S87" s="2" t="s">
        <v>71</v>
      </c>
      <c r="T87" s="4">
        <f t="shared" si="8"/>
        <v>86207.864521093463</v>
      </c>
    </row>
    <row r="88" spans="6:20" x14ac:dyDescent="0.3">
      <c r="F88" s="10"/>
      <c r="G88" s="26">
        <v>5789</v>
      </c>
      <c r="H88" s="26">
        <v>12.5</v>
      </c>
      <c r="I88" s="26">
        <v>0</v>
      </c>
      <c r="J88" s="29">
        <v>39</v>
      </c>
      <c r="K88" s="29">
        <f t="shared" si="7"/>
        <v>1.5600000000000015E-2</v>
      </c>
      <c r="L88" s="29">
        <f t="shared" si="9"/>
        <v>86207.864521093463</v>
      </c>
      <c r="N88" s="22" t="s">
        <v>56</v>
      </c>
      <c r="O88" s="2" t="s">
        <v>71</v>
      </c>
      <c r="P88" s="3">
        <f t="shared" si="5"/>
        <v>5789</v>
      </c>
      <c r="Q88" s="3" t="s">
        <v>71</v>
      </c>
      <c r="R88" s="3" t="s">
        <v>111</v>
      </c>
      <c r="S88" s="2" t="s">
        <v>71</v>
      </c>
      <c r="T88" s="4">
        <f t="shared" si="8"/>
        <v>86207.864521093463</v>
      </c>
    </row>
    <row r="89" spans="6:20" x14ac:dyDescent="0.3">
      <c r="F89" s="10"/>
      <c r="G89" s="26">
        <v>4661</v>
      </c>
      <c r="H89" s="26">
        <v>12.9</v>
      </c>
      <c r="I89" s="26">
        <v>0</v>
      </c>
      <c r="J89" s="29">
        <v>39</v>
      </c>
      <c r="K89" s="29">
        <f t="shared" si="7"/>
        <v>1.5600000000000015E-2</v>
      </c>
      <c r="L89" s="29">
        <f t="shared" si="9"/>
        <v>86207.864521093463</v>
      </c>
      <c r="N89" s="22" t="s">
        <v>56</v>
      </c>
      <c r="O89" s="2" t="s">
        <v>71</v>
      </c>
      <c r="P89" s="3">
        <f t="shared" si="5"/>
        <v>4661</v>
      </c>
      <c r="Q89" s="3" t="s">
        <v>71</v>
      </c>
      <c r="R89" s="3" t="s">
        <v>111</v>
      </c>
      <c r="S89" s="2" t="s">
        <v>71</v>
      </c>
      <c r="T89" s="4">
        <f t="shared" si="8"/>
        <v>86207.864521093463</v>
      </c>
    </row>
    <row r="90" spans="6:20" x14ac:dyDescent="0.3">
      <c r="F90" s="10"/>
      <c r="G90" s="26">
        <v>5840</v>
      </c>
      <c r="H90" s="26">
        <v>13.3</v>
      </c>
      <c r="I90" s="26">
        <v>0</v>
      </c>
      <c r="J90" s="29">
        <v>39</v>
      </c>
      <c r="K90" s="29">
        <f t="shared" si="7"/>
        <v>1.559999999999998E-2</v>
      </c>
      <c r="L90" s="29">
        <f t="shared" si="9"/>
        <v>86207.864521093274</v>
      </c>
      <c r="N90" s="22" t="s">
        <v>56</v>
      </c>
      <c r="O90" s="2" t="s">
        <v>71</v>
      </c>
      <c r="P90" s="3">
        <f t="shared" si="5"/>
        <v>5840</v>
      </c>
      <c r="Q90" s="3" t="s">
        <v>71</v>
      </c>
      <c r="R90" s="3" t="s">
        <v>111</v>
      </c>
      <c r="S90" s="2" t="s">
        <v>71</v>
      </c>
      <c r="T90" s="4">
        <f t="shared" si="8"/>
        <v>86207.864521093274</v>
      </c>
    </row>
    <row r="91" spans="6:20" x14ac:dyDescent="0.3">
      <c r="F91" s="10"/>
      <c r="G91" s="26">
        <v>5841</v>
      </c>
      <c r="H91" s="26">
        <v>13.7</v>
      </c>
      <c r="I91" s="26">
        <v>0</v>
      </c>
      <c r="J91" s="29">
        <v>39</v>
      </c>
      <c r="K91" s="29">
        <f t="shared" si="7"/>
        <v>1.559999999999998E-2</v>
      </c>
      <c r="L91" s="29">
        <f t="shared" si="9"/>
        <v>86207.864521093274</v>
      </c>
      <c r="N91" s="22" t="s">
        <v>56</v>
      </c>
      <c r="O91" s="2" t="s">
        <v>71</v>
      </c>
      <c r="P91" s="3">
        <f t="shared" si="5"/>
        <v>5841</v>
      </c>
      <c r="Q91" s="3" t="s">
        <v>71</v>
      </c>
      <c r="R91" s="3" t="s">
        <v>111</v>
      </c>
      <c r="S91" s="2" t="s">
        <v>71</v>
      </c>
      <c r="T91" s="4">
        <f t="shared" si="8"/>
        <v>86207.864521093274</v>
      </c>
    </row>
    <row r="92" spans="6:20" x14ac:dyDescent="0.3">
      <c r="F92" s="10"/>
      <c r="G92" s="26">
        <v>5842</v>
      </c>
      <c r="H92" s="26">
        <v>14.1</v>
      </c>
      <c r="I92" s="26">
        <v>0</v>
      </c>
      <c r="J92" s="29">
        <v>39</v>
      </c>
      <c r="K92" s="29">
        <f t="shared" si="7"/>
        <v>1.5600000000000015E-2</v>
      </c>
      <c r="L92" s="29">
        <f t="shared" si="9"/>
        <v>86207.864521093463</v>
      </c>
      <c r="N92" s="22" t="s">
        <v>56</v>
      </c>
      <c r="O92" s="2" t="s">
        <v>71</v>
      </c>
      <c r="P92" s="3">
        <f t="shared" si="5"/>
        <v>5842</v>
      </c>
      <c r="Q92" s="3" t="s">
        <v>71</v>
      </c>
      <c r="R92" s="3" t="s">
        <v>111</v>
      </c>
      <c r="S92" s="2" t="s">
        <v>71</v>
      </c>
      <c r="T92" s="4">
        <f t="shared" si="8"/>
        <v>86207.864521093463</v>
      </c>
    </row>
    <row r="93" spans="6:20" x14ac:dyDescent="0.3">
      <c r="F93" s="10"/>
      <c r="G93" s="26">
        <v>5843</v>
      </c>
      <c r="H93" s="26">
        <v>14.5</v>
      </c>
      <c r="I93" s="26">
        <v>0</v>
      </c>
      <c r="J93" s="29">
        <v>39</v>
      </c>
      <c r="K93" s="29">
        <f t="shared" si="7"/>
        <v>1.5600000000000015E-2</v>
      </c>
      <c r="L93" s="29">
        <f t="shared" si="9"/>
        <v>86207.864521093463</v>
      </c>
      <c r="N93" s="22" t="s">
        <v>56</v>
      </c>
      <c r="O93" s="2" t="s">
        <v>71</v>
      </c>
      <c r="P93" s="3">
        <f t="shared" si="5"/>
        <v>5843</v>
      </c>
      <c r="Q93" s="3" t="s">
        <v>71</v>
      </c>
      <c r="R93" s="3" t="s">
        <v>111</v>
      </c>
      <c r="S93" s="2" t="s">
        <v>71</v>
      </c>
      <c r="T93" s="4">
        <f t="shared" si="8"/>
        <v>86207.864521093463</v>
      </c>
    </row>
    <row r="94" spans="6:20" x14ac:dyDescent="0.3">
      <c r="F94" s="10"/>
      <c r="G94" s="26">
        <v>5844</v>
      </c>
      <c r="H94" s="26">
        <v>14.9</v>
      </c>
      <c r="I94" s="26">
        <v>0</v>
      </c>
      <c r="J94" s="29">
        <v>39</v>
      </c>
      <c r="K94" s="29">
        <f t="shared" si="7"/>
        <v>1.5600000000000015E-2</v>
      </c>
      <c r="L94" s="29">
        <f t="shared" si="9"/>
        <v>86207.864521093463</v>
      </c>
      <c r="N94" s="22" t="s">
        <v>56</v>
      </c>
      <c r="O94" s="2" t="s">
        <v>71</v>
      </c>
      <c r="P94" s="3">
        <f t="shared" si="5"/>
        <v>5844</v>
      </c>
      <c r="Q94" s="3" t="s">
        <v>71</v>
      </c>
      <c r="R94" s="3" t="s">
        <v>111</v>
      </c>
      <c r="S94" s="2" t="s">
        <v>71</v>
      </c>
      <c r="T94" s="4">
        <f t="shared" si="8"/>
        <v>86207.864521093463</v>
      </c>
    </row>
    <row r="95" spans="6:20" x14ac:dyDescent="0.3">
      <c r="F95" s="10"/>
      <c r="G95" s="26">
        <v>5845</v>
      </c>
      <c r="H95" s="26">
        <v>15.3</v>
      </c>
      <c r="I95" s="26">
        <v>0</v>
      </c>
      <c r="J95" s="29">
        <v>39</v>
      </c>
      <c r="K95" s="29">
        <f t="shared" si="7"/>
        <v>1.559999999999998E-2</v>
      </c>
      <c r="L95" s="29">
        <f t="shared" si="9"/>
        <v>86207.864521093274</v>
      </c>
      <c r="N95" s="22" t="s">
        <v>56</v>
      </c>
      <c r="O95" s="2" t="s">
        <v>71</v>
      </c>
      <c r="P95" s="3">
        <f t="shared" si="5"/>
        <v>5845</v>
      </c>
      <c r="Q95" s="3" t="s">
        <v>71</v>
      </c>
      <c r="R95" s="3" t="s">
        <v>111</v>
      </c>
      <c r="S95" s="2" t="s">
        <v>71</v>
      </c>
      <c r="T95" s="4">
        <f t="shared" si="8"/>
        <v>86207.864521093274</v>
      </c>
    </row>
    <row r="96" spans="6:20" x14ac:dyDescent="0.3">
      <c r="F96" s="10"/>
      <c r="G96" s="26">
        <v>5846</v>
      </c>
      <c r="H96" s="26">
        <v>15.7</v>
      </c>
      <c r="I96" s="26">
        <v>0</v>
      </c>
      <c r="J96" s="29">
        <v>39</v>
      </c>
      <c r="K96" s="29">
        <f t="shared" si="7"/>
        <v>1.5600000000000015E-2</v>
      </c>
      <c r="L96" s="29">
        <f t="shared" si="9"/>
        <v>86207.864521093463</v>
      </c>
      <c r="N96" s="22" t="s">
        <v>56</v>
      </c>
      <c r="O96" s="2" t="s">
        <v>71</v>
      </c>
      <c r="P96" s="3">
        <f t="shared" si="5"/>
        <v>5846</v>
      </c>
      <c r="Q96" s="3" t="s">
        <v>71</v>
      </c>
      <c r="R96" s="3" t="s">
        <v>111</v>
      </c>
      <c r="S96" s="2" t="s">
        <v>71</v>
      </c>
      <c r="T96" s="4">
        <f t="shared" si="8"/>
        <v>86207.864521093463</v>
      </c>
    </row>
    <row r="97" spans="6:20" x14ac:dyDescent="0.3">
      <c r="F97" s="10"/>
      <c r="G97" s="26">
        <v>4723</v>
      </c>
      <c r="H97" s="26">
        <v>16.100000000000001</v>
      </c>
      <c r="I97" s="26">
        <v>0</v>
      </c>
      <c r="J97" s="29">
        <v>39</v>
      </c>
      <c r="K97" s="29">
        <f t="shared" si="7"/>
        <v>1.7550000000000041E-2</v>
      </c>
      <c r="L97" s="29">
        <f>$C$32*10^3/$C$24*$K97*(-1)</f>
        <v>96983.847586230273</v>
      </c>
      <c r="N97" s="22" t="s">
        <v>56</v>
      </c>
      <c r="O97" s="2" t="s">
        <v>71</v>
      </c>
      <c r="P97" s="3">
        <f t="shared" si="5"/>
        <v>4723</v>
      </c>
      <c r="Q97" s="3" t="s">
        <v>71</v>
      </c>
      <c r="R97" s="3" t="s">
        <v>111</v>
      </c>
      <c r="S97" s="2" t="s">
        <v>71</v>
      </c>
      <c r="T97" s="4">
        <f t="shared" si="8"/>
        <v>96983.847586230273</v>
      </c>
    </row>
    <row r="98" spans="6:20" x14ac:dyDescent="0.3">
      <c r="F98" s="10"/>
      <c r="G98" s="26">
        <v>5903</v>
      </c>
      <c r="H98" s="26">
        <v>16.600000000000001</v>
      </c>
      <c r="I98" s="26">
        <v>0</v>
      </c>
      <c r="J98" s="29">
        <v>39</v>
      </c>
      <c r="K98" s="29">
        <f t="shared" si="7"/>
        <v>1.95E-2</v>
      </c>
      <c r="L98" s="29">
        <f>$C$32*10^3/$C$24*$K98*(-1)</f>
        <v>107759.83065136672</v>
      </c>
      <c r="N98" s="22" t="s">
        <v>56</v>
      </c>
      <c r="O98" s="2" t="s">
        <v>71</v>
      </c>
      <c r="P98" s="3">
        <f t="shared" si="5"/>
        <v>5903</v>
      </c>
      <c r="Q98" s="3" t="s">
        <v>71</v>
      </c>
      <c r="R98" s="3" t="s">
        <v>111</v>
      </c>
      <c r="S98" s="2" t="s">
        <v>71</v>
      </c>
      <c r="T98" s="4">
        <f t="shared" si="8"/>
        <v>107759.83065136672</v>
      </c>
    </row>
    <row r="99" spans="6:20" x14ac:dyDescent="0.3">
      <c r="F99" s="10"/>
      <c r="G99" s="26">
        <v>5904</v>
      </c>
      <c r="H99" s="26">
        <v>17.100000000000001</v>
      </c>
      <c r="I99" s="26">
        <v>0</v>
      </c>
      <c r="J99" s="29">
        <v>39</v>
      </c>
      <c r="K99" s="29">
        <f t="shared" si="7"/>
        <v>1.95E-2</v>
      </c>
      <c r="L99" s="29">
        <f t="shared" ref="L99:L110" si="10">$C$32*10^3/$C$24*$K99*(-1)</f>
        <v>107759.83065136672</v>
      </c>
      <c r="N99" s="22" t="s">
        <v>56</v>
      </c>
      <c r="O99" s="2" t="s">
        <v>71</v>
      </c>
      <c r="P99" s="3">
        <f t="shared" si="5"/>
        <v>5904</v>
      </c>
      <c r="Q99" s="3" t="s">
        <v>71</v>
      </c>
      <c r="R99" s="3" t="s">
        <v>111</v>
      </c>
      <c r="S99" s="2" t="s">
        <v>71</v>
      </c>
      <c r="T99" s="4">
        <f t="shared" si="8"/>
        <v>107759.83065136672</v>
      </c>
    </row>
    <row r="100" spans="6:20" x14ac:dyDescent="0.3">
      <c r="F100" s="10"/>
      <c r="G100" s="26">
        <v>5905</v>
      </c>
      <c r="H100" s="26">
        <v>17.600000000000001</v>
      </c>
      <c r="I100" s="26">
        <v>0</v>
      </c>
      <c r="J100" s="29">
        <v>39</v>
      </c>
      <c r="K100" s="29">
        <f t="shared" si="7"/>
        <v>1.95E-2</v>
      </c>
      <c r="L100" s="29">
        <f t="shared" si="10"/>
        <v>107759.83065136672</v>
      </c>
      <c r="N100" s="22" t="s">
        <v>56</v>
      </c>
      <c r="O100" s="2" t="s">
        <v>71</v>
      </c>
      <c r="P100" s="3">
        <f t="shared" si="5"/>
        <v>5905</v>
      </c>
      <c r="Q100" s="3" t="s">
        <v>71</v>
      </c>
      <c r="R100" s="3" t="s">
        <v>111</v>
      </c>
      <c r="S100" s="2" t="s">
        <v>71</v>
      </c>
      <c r="T100" s="4">
        <f t="shared" si="8"/>
        <v>107759.83065136672</v>
      </c>
    </row>
    <row r="101" spans="6:20" x14ac:dyDescent="0.3">
      <c r="F101" s="10"/>
      <c r="G101" s="26">
        <v>5906</v>
      </c>
      <c r="H101" s="26">
        <v>18.100000000000001</v>
      </c>
      <c r="I101" s="26">
        <v>0</v>
      </c>
      <c r="J101" s="29">
        <v>39</v>
      </c>
      <c r="K101" s="29">
        <f t="shared" si="7"/>
        <v>1.95E-2</v>
      </c>
      <c r="L101" s="29">
        <f t="shared" si="10"/>
        <v>107759.83065136672</v>
      </c>
      <c r="N101" s="22" t="s">
        <v>56</v>
      </c>
      <c r="O101" s="2" t="s">
        <v>71</v>
      </c>
      <c r="P101" s="3">
        <f t="shared" si="5"/>
        <v>5906</v>
      </c>
      <c r="Q101" s="3" t="s">
        <v>71</v>
      </c>
      <c r="R101" s="3" t="s">
        <v>111</v>
      </c>
      <c r="S101" s="2" t="s">
        <v>71</v>
      </c>
      <c r="T101" s="4">
        <f t="shared" si="8"/>
        <v>107759.83065136672</v>
      </c>
    </row>
    <row r="102" spans="6:20" x14ac:dyDescent="0.3">
      <c r="F102" s="10"/>
      <c r="G102" s="26">
        <v>5907</v>
      </c>
      <c r="H102" s="26">
        <v>18.600000000000001</v>
      </c>
      <c r="I102" s="26">
        <v>0</v>
      </c>
      <c r="J102" s="29">
        <v>39</v>
      </c>
      <c r="K102" s="29">
        <f t="shared" si="7"/>
        <v>1.95E-2</v>
      </c>
      <c r="L102" s="29">
        <f t="shared" si="10"/>
        <v>107759.83065136672</v>
      </c>
      <c r="N102" s="22" t="s">
        <v>56</v>
      </c>
      <c r="O102" s="2" t="s">
        <v>71</v>
      </c>
      <c r="P102" s="3">
        <f t="shared" si="5"/>
        <v>5907</v>
      </c>
      <c r="Q102" s="3" t="s">
        <v>71</v>
      </c>
      <c r="R102" s="3" t="s">
        <v>111</v>
      </c>
      <c r="S102" s="2" t="s">
        <v>71</v>
      </c>
      <c r="T102" s="4">
        <f t="shared" si="8"/>
        <v>107759.83065136672</v>
      </c>
    </row>
    <row r="103" spans="6:20" x14ac:dyDescent="0.3">
      <c r="F103" s="10"/>
      <c r="G103" s="26">
        <v>5908</v>
      </c>
      <c r="H103" s="26">
        <v>19.100000000000001</v>
      </c>
      <c r="I103" s="26">
        <v>0</v>
      </c>
      <c r="J103" s="29">
        <v>39</v>
      </c>
      <c r="K103" s="29">
        <f t="shared" si="7"/>
        <v>1.95E-2</v>
      </c>
      <c r="L103" s="29">
        <f t="shared" si="10"/>
        <v>107759.83065136672</v>
      </c>
      <c r="N103" s="22" t="s">
        <v>56</v>
      </c>
      <c r="O103" s="2" t="s">
        <v>71</v>
      </c>
      <c r="P103" s="3">
        <f t="shared" si="5"/>
        <v>5908</v>
      </c>
      <c r="Q103" s="3" t="s">
        <v>71</v>
      </c>
      <c r="R103" s="3" t="s">
        <v>111</v>
      </c>
      <c r="S103" s="2" t="s">
        <v>71</v>
      </c>
      <c r="T103" s="4">
        <f t="shared" si="8"/>
        <v>107759.83065136672</v>
      </c>
    </row>
    <row r="104" spans="6:20" x14ac:dyDescent="0.3">
      <c r="F104" s="10"/>
      <c r="G104" s="26">
        <v>5909</v>
      </c>
      <c r="H104" s="26">
        <v>19.600000000000001</v>
      </c>
      <c r="I104" s="26">
        <v>0</v>
      </c>
      <c r="J104" s="29">
        <v>39</v>
      </c>
      <c r="K104" s="29">
        <f t="shared" si="7"/>
        <v>1.95E-2</v>
      </c>
      <c r="L104" s="29">
        <f t="shared" si="10"/>
        <v>107759.83065136672</v>
      </c>
      <c r="N104" s="22" t="s">
        <v>56</v>
      </c>
      <c r="O104" s="2" t="s">
        <v>71</v>
      </c>
      <c r="P104" s="3">
        <f t="shared" si="5"/>
        <v>5909</v>
      </c>
      <c r="Q104" s="3" t="s">
        <v>71</v>
      </c>
      <c r="R104" s="3" t="s">
        <v>111</v>
      </c>
      <c r="S104" s="2" t="s">
        <v>71</v>
      </c>
      <c r="T104" s="4">
        <f t="shared" si="8"/>
        <v>107759.83065136672</v>
      </c>
    </row>
    <row r="105" spans="6:20" x14ac:dyDescent="0.3">
      <c r="F105" s="10"/>
      <c r="G105" s="26">
        <v>5910</v>
      </c>
      <c r="H105" s="26">
        <v>20.100000000000001</v>
      </c>
      <c r="I105" s="26">
        <v>0</v>
      </c>
      <c r="J105" s="29">
        <v>39</v>
      </c>
      <c r="K105" s="29">
        <f t="shared" si="7"/>
        <v>1.95E-2</v>
      </c>
      <c r="L105" s="29">
        <f t="shared" si="10"/>
        <v>107759.83065136672</v>
      </c>
      <c r="N105" s="22" t="s">
        <v>56</v>
      </c>
      <c r="O105" s="2" t="s">
        <v>71</v>
      </c>
      <c r="P105" s="3">
        <f t="shared" si="5"/>
        <v>5910</v>
      </c>
      <c r="Q105" s="3" t="s">
        <v>71</v>
      </c>
      <c r="R105" s="3" t="s">
        <v>111</v>
      </c>
      <c r="S105" s="2" t="s">
        <v>71</v>
      </c>
      <c r="T105" s="4">
        <f t="shared" si="8"/>
        <v>107759.83065136672</v>
      </c>
    </row>
    <row r="106" spans="6:20" x14ac:dyDescent="0.3">
      <c r="F106" s="10"/>
      <c r="G106" s="26">
        <v>5911</v>
      </c>
      <c r="H106" s="26">
        <v>20.6</v>
      </c>
      <c r="I106" s="26">
        <v>0</v>
      </c>
      <c r="J106" s="29">
        <v>39</v>
      </c>
      <c r="K106" s="29">
        <f t="shared" si="7"/>
        <v>1.95E-2</v>
      </c>
      <c r="L106" s="29">
        <f t="shared" si="10"/>
        <v>107759.83065136672</v>
      </c>
      <c r="N106" s="22" t="s">
        <v>56</v>
      </c>
      <c r="O106" s="2" t="s">
        <v>71</v>
      </c>
      <c r="P106" s="3">
        <f t="shared" si="5"/>
        <v>5911</v>
      </c>
      <c r="Q106" s="3" t="s">
        <v>71</v>
      </c>
      <c r="R106" s="3" t="s">
        <v>111</v>
      </c>
      <c r="S106" s="2" t="s">
        <v>71</v>
      </c>
      <c r="T106" s="4">
        <f t="shared" si="8"/>
        <v>107759.83065136672</v>
      </c>
    </row>
    <row r="107" spans="6:20" x14ac:dyDescent="0.3">
      <c r="F107" s="10"/>
      <c r="G107" s="26">
        <v>5912</v>
      </c>
      <c r="H107" s="26">
        <v>21.1</v>
      </c>
      <c r="I107" s="26">
        <v>0</v>
      </c>
      <c r="J107" s="29">
        <v>39</v>
      </c>
      <c r="K107" s="29">
        <f t="shared" si="7"/>
        <v>1.95E-2</v>
      </c>
      <c r="L107" s="29">
        <f t="shared" si="10"/>
        <v>107759.83065136672</v>
      </c>
      <c r="N107" s="22" t="s">
        <v>56</v>
      </c>
      <c r="O107" s="2" t="s">
        <v>71</v>
      </c>
      <c r="P107" s="3">
        <f t="shared" si="5"/>
        <v>5912</v>
      </c>
      <c r="Q107" s="3" t="s">
        <v>71</v>
      </c>
      <c r="R107" s="3" t="s">
        <v>111</v>
      </c>
      <c r="S107" s="2" t="s">
        <v>71</v>
      </c>
      <c r="T107" s="4">
        <f t="shared" si="8"/>
        <v>107759.83065136672</v>
      </c>
    </row>
    <row r="108" spans="6:20" x14ac:dyDescent="0.3">
      <c r="F108" s="10"/>
      <c r="G108" s="26">
        <v>5913</v>
      </c>
      <c r="H108" s="26">
        <v>21.6</v>
      </c>
      <c r="I108" s="26">
        <v>0</v>
      </c>
      <c r="J108" s="29">
        <v>39</v>
      </c>
      <c r="K108" s="29">
        <f t="shared" si="7"/>
        <v>1.95E-2</v>
      </c>
      <c r="L108" s="29">
        <f t="shared" si="10"/>
        <v>107759.83065136672</v>
      </c>
      <c r="N108" s="22" t="s">
        <v>56</v>
      </c>
      <c r="O108" s="2" t="s">
        <v>71</v>
      </c>
      <c r="P108" s="3">
        <f t="shared" si="5"/>
        <v>5913</v>
      </c>
      <c r="Q108" s="3" t="s">
        <v>71</v>
      </c>
      <c r="R108" s="3" t="s">
        <v>111</v>
      </c>
      <c r="S108" s="2" t="s">
        <v>71</v>
      </c>
      <c r="T108" s="4">
        <f t="shared" si="8"/>
        <v>107759.83065136672</v>
      </c>
    </row>
    <row r="109" spans="6:20" x14ac:dyDescent="0.3">
      <c r="F109" s="10"/>
      <c r="G109" s="26">
        <v>5914</v>
      </c>
      <c r="H109" s="26">
        <v>22.1</v>
      </c>
      <c r="I109" s="26">
        <v>0</v>
      </c>
      <c r="J109" s="29">
        <v>39</v>
      </c>
      <c r="K109" s="29">
        <f t="shared" si="7"/>
        <v>1.95E-2</v>
      </c>
      <c r="L109" s="29">
        <f t="shared" si="10"/>
        <v>107759.83065136672</v>
      </c>
      <c r="N109" s="22" t="s">
        <v>56</v>
      </c>
      <c r="O109" s="2" t="s">
        <v>71</v>
      </c>
      <c r="P109" s="3">
        <f t="shared" si="5"/>
        <v>5914</v>
      </c>
      <c r="Q109" s="3" t="s">
        <v>71</v>
      </c>
      <c r="R109" s="3" t="s">
        <v>111</v>
      </c>
      <c r="S109" s="2" t="s">
        <v>71</v>
      </c>
      <c r="T109" s="4">
        <f t="shared" si="8"/>
        <v>107759.83065136672</v>
      </c>
    </row>
    <row r="110" spans="6:20" x14ac:dyDescent="0.3">
      <c r="F110" s="10"/>
      <c r="G110" s="26">
        <v>5915</v>
      </c>
      <c r="H110" s="26">
        <v>22.6</v>
      </c>
      <c r="I110" s="26">
        <v>0</v>
      </c>
      <c r="J110" s="29">
        <v>39</v>
      </c>
      <c r="K110" s="29">
        <f t="shared" si="7"/>
        <v>1.95E-2</v>
      </c>
      <c r="L110" s="29">
        <f t="shared" si="10"/>
        <v>107759.83065136672</v>
      </c>
      <c r="N110" s="22" t="s">
        <v>56</v>
      </c>
      <c r="O110" s="2" t="s">
        <v>71</v>
      </c>
      <c r="P110" s="3">
        <f t="shared" si="5"/>
        <v>5915</v>
      </c>
      <c r="Q110" s="3" t="s">
        <v>71</v>
      </c>
      <c r="R110" s="3" t="s">
        <v>111</v>
      </c>
      <c r="S110" s="2" t="s">
        <v>71</v>
      </c>
      <c r="T110" s="4">
        <f t="shared" si="8"/>
        <v>107759.83065136672</v>
      </c>
    </row>
    <row r="111" spans="6:20" x14ac:dyDescent="0.3">
      <c r="F111" s="10"/>
      <c r="G111" s="26">
        <v>4785</v>
      </c>
      <c r="H111" s="26">
        <v>23.1</v>
      </c>
      <c r="I111" s="26">
        <v>0</v>
      </c>
      <c r="J111" s="29">
        <v>39</v>
      </c>
      <c r="K111" s="29">
        <f t="shared" si="7"/>
        <v>0</v>
      </c>
      <c r="L111" s="29">
        <f t="shared" ref="L111:L145" si="11">$C$32*10^3/$C$24*$K111</f>
        <v>0</v>
      </c>
      <c r="N111" s="22" t="s">
        <v>56</v>
      </c>
      <c r="O111" s="2" t="s">
        <v>71</v>
      </c>
      <c r="P111" s="3">
        <f t="shared" si="5"/>
        <v>4785</v>
      </c>
      <c r="Q111" s="3" t="s">
        <v>71</v>
      </c>
      <c r="R111" s="3" t="s">
        <v>111</v>
      </c>
      <c r="S111" s="2" t="s">
        <v>71</v>
      </c>
      <c r="T111" s="4">
        <f t="shared" si="8"/>
        <v>0</v>
      </c>
    </row>
    <row r="112" spans="6:20" x14ac:dyDescent="0.3">
      <c r="F112" s="28" t="s">
        <v>47</v>
      </c>
      <c r="G112" s="26">
        <v>809</v>
      </c>
      <c r="H112" s="26">
        <v>-23.1</v>
      </c>
      <c r="I112" s="26">
        <v>24.1</v>
      </c>
      <c r="J112" s="29">
        <v>36</v>
      </c>
      <c r="K112" s="29">
        <v>0</v>
      </c>
      <c r="L112" s="29">
        <f t="shared" si="11"/>
        <v>0</v>
      </c>
      <c r="N112" s="22" t="s">
        <v>56</v>
      </c>
      <c r="O112" s="2" t="s">
        <v>71</v>
      </c>
      <c r="P112" s="3">
        <f t="shared" si="5"/>
        <v>809</v>
      </c>
      <c r="Q112" s="3" t="s">
        <v>71</v>
      </c>
      <c r="R112" s="3" t="s">
        <v>111</v>
      </c>
      <c r="S112" s="2" t="s">
        <v>71</v>
      </c>
      <c r="T112" s="4">
        <f t="shared" si="8"/>
        <v>0</v>
      </c>
    </row>
    <row r="113" spans="6:20" x14ac:dyDescent="0.3">
      <c r="F113" s="10"/>
      <c r="G113" s="26">
        <v>2273</v>
      </c>
      <c r="H113" s="26">
        <v>-22.8</v>
      </c>
      <c r="I113" s="26">
        <v>24.1</v>
      </c>
      <c r="J113" s="29">
        <v>36</v>
      </c>
      <c r="K113" s="29">
        <f>(H114-H112)/2*J113*10^-3</f>
        <v>1.0800000000000027E-2</v>
      </c>
      <c r="L113" s="29">
        <f t="shared" si="11"/>
        <v>-59682.367745372481</v>
      </c>
      <c r="N113" s="22" t="s">
        <v>56</v>
      </c>
      <c r="O113" s="2" t="s">
        <v>71</v>
      </c>
      <c r="P113" s="3">
        <f t="shared" si="5"/>
        <v>2273</v>
      </c>
      <c r="Q113" s="3" t="s">
        <v>71</v>
      </c>
      <c r="R113" s="3" t="s">
        <v>111</v>
      </c>
      <c r="S113" s="2" t="s">
        <v>71</v>
      </c>
      <c r="T113" s="4">
        <f t="shared" si="8"/>
        <v>-59682.367745372481</v>
      </c>
    </row>
    <row r="114" spans="6:20" x14ac:dyDescent="0.3">
      <c r="F114" s="10"/>
      <c r="G114" s="26">
        <v>2272</v>
      </c>
      <c r="H114" s="26">
        <v>-22.5</v>
      </c>
      <c r="I114" s="26">
        <v>24.1</v>
      </c>
      <c r="J114" s="29">
        <v>36</v>
      </c>
      <c r="K114" s="29">
        <f t="shared" ref="K114:K177" si="12">(H115-H113)/2*J114*10^-3</f>
        <v>1.0800000000000027E-2</v>
      </c>
      <c r="L114" s="29">
        <f t="shared" si="11"/>
        <v>-59682.367745372481</v>
      </c>
      <c r="N114" s="22" t="s">
        <v>56</v>
      </c>
      <c r="O114" s="2" t="s">
        <v>71</v>
      </c>
      <c r="P114" s="3">
        <f t="shared" si="5"/>
        <v>2272</v>
      </c>
      <c r="Q114" s="3" t="s">
        <v>71</v>
      </c>
      <c r="R114" s="3" t="s">
        <v>111</v>
      </c>
      <c r="S114" s="2" t="s">
        <v>71</v>
      </c>
      <c r="T114" s="4">
        <f t="shared" si="8"/>
        <v>-59682.367745372481</v>
      </c>
    </row>
    <row r="115" spans="6:20" x14ac:dyDescent="0.3">
      <c r="F115" s="10"/>
      <c r="G115" s="26">
        <v>2271</v>
      </c>
      <c r="H115" s="26">
        <v>-22.2</v>
      </c>
      <c r="I115" s="26">
        <v>24.1</v>
      </c>
      <c r="J115" s="29">
        <v>36</v>
      </c>
      <c r="K115" s="29">
        <f t="shared" si="12"/>
        <v>1.0800000000000027E-2</v>
      </c>
      <c r="L115" s="29">
        <f t="shared" si="11"/>
        <v>-59682.367745372481</v>
      </c>
      <c r="N115" s="22" t="s">
        <v>56</v>
      </c>
      <c r="O115" s="2" t="s">
        <v>71</v>
      </c>
      <c r="P115" s="3">
        <f t="shared" si="5"/>
        <v>2271</v>
      </c>
      <c r="Q115" s="3" t="s">
        <v>71</v>
      </c>
      <c r="R115" s="3" t="s">
        <v>111</v>
      </c>
      <c r="S115" s="2" t="s">
        <v>71</v>
      </c>
      <c r="T115" s="4">
        <f t="shared" si="8"/>
        <v>-59682.367745372481</v>
      </c>
    </row>
    <row r="116" spans="6:20" x14ac:dyDescent="0.3">
      <c r="F116" s="10"/>
      <c r="G116" s="26">
        <v>2270</v>
      </c>
      <c r="H116" s="26">
        <v>-21.9</v>
      </c>
      <c r="I116" s="26">
        <v>24.1</v>
      </c>
      <c r="J116" s="29">
        <v>36</v>
      </c>
      <c r="K116" s="29">
        <f t="shared" si="12"/>
        <v>1.4099999999399999E-2</v>
      </c>
      <c r="L116" s="29">
        <f t="shared" si="11"/>
        <v>-77918.646775364861</v>
      </c>
      <c r="N116" s="22" t="s">
        <v>56</v>
      </c>
      <c r="O116" s="2" t="s">
        <v>71</v>
      </c>
      <c r="P116" s="3">
        <f t="shared" si="5"/>
        <v>2270</v>
      </c>
      <c r="Q116" s="3" t="s">
        <v>71</v>
      </c>
      <c r="R116" s="3" t="s">
        <v>111</v>
      </c>
      <c r="S116" s="2" t="s">
        <v>71</v>
      </c>
      <c r="T116" s="4">
        <f t="shared" si="8"/>
        <v>-77918.646775364861</v>
      </c>
    </row>
    <row r="117" spans="6:20" x14ac:dyDescent="0.3">
      <c r="F117" s="10"/>
      <c r="G117" s="26">
        <v>2314</v>
      </c>
      <c r="H117" s="26">
        <v>-21.416666666699999</v>
      </c>
      <c r="I117" s="26">
        <v>24.1</v>
      </c>
      <c r="J117" s="29">
        <v>36</v>
      </c>
      <c r="K117" s="29">
        <f t="shared" si="12"/>
        <v>1.7400000000600001E-2</v>
      </c>
      <c r="L117" s="29">
        <f t="shared" si="11"/>
        <v>-96154.925815304465</v>
      </c>
      <c r="N117" s="22" t="s">
        <v>56</v>
      </c>
      <c r="O117" s="2" t="s">
        <v>71</v>
      </c>
      <c r="P117" s="3">
        <f t="shared" si="5"/>
        <v>2314</v>
      </c>
      <c r="Q117" s="3" t="s">
        <v>71</v>
      </c>
      <c r="R117" s="3" t="s">
        <v>111</v>
      </c>
      <c r="S117" s="2" t="s">
        <v>71</v>
      </c>
      <c r="T117" s="4">
        <f t="shared" si="8"/>
        <v>-96154.925815304465</v>
      </c>
    </row>
    <row r="118" spans="6:20" x14ac:dyDescent="0.3">
      <c r="F118" s="10"/>
      <c r="G118" s="26">
        <v>2313</v>
      </c>
      <c r="H118" s="26">
        <v>-20.933333333299998</v>
      </c>
      <c r="I118" s="26">
        <v>24.1</v>
      </c>
      <c r="J118" s="29">
        <v>36</v>
      </c>
      <c r="K118" s="29">
        <f t="shared" si="12"/>
        <v>1.7400000000600001E-2</v>
      </c>
      <c r="L118" s="29">
        <f t="shared" si="11"/>
        <v>-96154.925815304465</v>
      </c>
      <c r="N118" s="22" t="s">
        <v>56</v>
      </c>
      <c r="O118" s="2" t="s">
        <v>71</v>
      </c>
      <c r="P118" s="3">
        <f t="shared" si="5"/>
        <v>2313</v>
      </c>
      <c r="Q118" s="3" t="s">
        <v>71</v>
      </c>
      <c r="R118" s="3" t="s">
        <v>111</v>
      </c>
      <c r="S118" s="2" t="s">
        <v>71</v>
      </c>
      <c r="T118" s="4">
        <f t="shared" si="8"/>
        <v>-96154.925815304465</v>
      </c>
    </row>
    <row r="119" spans="6:20" x14ac:dyDescent="0.3">
      <c r="F119" s="10"/>
      <c r="G119" s="26">
        <v>2312</v>
      </c>
      <c r="H119" s="26">
        <v>-20.45</v>
      </c>
      <c r="I119" s="26">
        <v>24.1</v>
      </c>
      <c r="J119" s="29">
        <v>36</v>
      </c>
      <c r="K119" s="29">
        <f t="shared" si="12"/>
        <v>1.7399999998799969E-2</v>
      </c>
      <c r="L119" s="29">
        <f t="shared" si="11"/>
        <v>-96154.925805357227</v>
      </c>
      <c r="N119" s="22" t="s">
        <v>56</v>
      </c>
      <c r="O119" s="2" t="s">
        <v>71</v>
      </c>
      <c r="P119" s="3">
        <f t="shared" si="5"/>
        <v>2312</v>
      </c>
      <c r="Q119" s="3" t="s">
        <v>71</v>
      </c>
      <c r="R119" s="3" t="s">
        <v>111</v>
      </c>
      <c r="S119" s="2" t="s">
        <v>71</v>
      </c>
      <c r="T119" s="4">
        <f t="shared" si="8"/>
        <v>-96154.925805357227</v>
      </c>
    </row>
    <row r="120" spans="6:20" x14ac:dyDescent="0.3">
      <c r="F120" s="10"/>
      <c r="G120" s="26">
        <v>2311</v>
      </c>
      <c r="H120" s="26">
        <v>-19.9666666667</v>
      </c>
      <c r="I120" s="26">
        <v>24.1</v>
      </c>
      <c r="J120" s="29">
        <v>36</v>
      </c>
      <c r="K120" s="29">
        <f t="shared" si="12"/>
        <v>1.7400000000600001E-2</v>
      </c>
      <c r="L120" s="29">
        <f t="shared" si="11"/>
        <v>-96154.925815304465</v>
      </c>
      <c r="N120" s="22" t="s">
        <v>56</v>
      </c>
      <c r="O120" s="2" t="s">
        <v>71</v>
      </c>
      <c r="P120" s="3">
        <f t="shared" si="5"/>
        <v>2311</v>
      </c>
      <c r="Q120" s="3" t="s">
        <v>71</v>
      </c>
      <c r="R120" s="3" t="s">
        <v>111</v>
      </c>
      <c r="S120" s="2" t="s">
        <v>71</v>
      </c>
      <c r="T120" s="4">
        <f t="shared" si="8"/>
        <v>-96154.925815304465</v>
      </c>
    </row>
    <row r="121" spans="6:20" x14ac:dyDescent="0.3">
      <c r="F121" s="10"/>
      <c r="G121" s="26">
        <v>2310</v>
      </c>
      <c r="H121" s="26">
        <v>-19.483333333299999</v>
      </c>
      <c r="I121" s="26">
        <v>24.1</v>
      </c>
      <c r="J121" s="29">
        <v>36</v>
      </c>
      <c r="K121" s="29">
        <f t="shared" si="12"/>
        <v>1.7400000000600001E-2</v>
      </c>
      <c r="L121" s="29">
        <f t="shared" si="11"/>
        <v>-96154.925815304465</v>
      </c>
      <c r="N121" s="22" t="s">
        <v>56</v>
      </c>
      <c r="O121" s="2" t="s">
        <v>71</v>
      </c>
      <c r="P121" s="3">
        <f t="shared" si="5"/>
        <v>2310</v>
      </c>
      <c r="Q121" s="3" t="s">
        <v>71</v>
      </c>
      <c r="R121" s="3" t="s">
        <v>111</v>
      </c>
      <c r="S121" s="2" t="s">
        <v>71</v>
      </c>
      <c r="T121" s="4">
        <f t="shared" si="8"/>
        <v>-96154.925815304465</v>
      </c>
    </row>
    <row r="122" spans="6:20" x14ac:dyDescent="0.3">
      <c r="F122" s="10"/>
      <c r="G122" s="26">
        <v>2309</v>
      </c>
      <c r="H122" s="26">
        <v>-19</v>
      </c>
      <c r="I122" s="26">
        <v>24.1</v>
      </c>
      <c r="J122" s="29">
        <v>36</v>
      </c>
      <c r="K122" s="29">
        <f t="shared" si="12"/>
        <v>1.7399999998799969E-2</v>
      </c>
      <c r="L122" s="29">
        <f t="shared" si="11"/>
        <v>-96154.925805357227</v>
      </c>
      <c r="N122" s="22" t="s">
        <v>56</v>
      </c>
      <c r="O122" s="2" t="s">
        <v>71</v>
      </c>
      <c r="P122" s="3">
        <f t="shared" si="5"/>
        <v>2309</v>
      </c>
      <c r="Q122" s="3" t="s">
        <v>71</v>
      </c>
      <c r="R122" s="3" t="s">
        <v>111</v>
      </c>
      <c r="S122" s="2" t="s">
        <v>71</v>
      </c>
      <c r="T122" s="4">
        <f t="shared" si="8"/>
        <v>-96154.925805357227</v>
      </c>
    </row>
    <row r="123" spans="6:20" x14ac:dyDescent="0.3">
      <c r="F123" s="10"/>
      <c r="G123" s="26">
        <v>2308</v>
      </c>
      <c r="H123" s="26">
        <v>-18.516666666700001</v>
      </c>
      <c r="I123" s="26">
        <v>24.1</v>
      </c>
      <c r="J123" s="29">
        <v>36</v>
      </c>
      <c r="K123" s="29">
        <f t="shared" si="12"/>
        <v>1.7400000000600001E-2</v>
      </c>
      <c r="L123" s="29">
        <f t="shared" si="11"/>
        <v>-96154.925815304465</v>
      </c>
      <c r="N123" s="22" t="s">
        <v>56</v>
      </c>
      <c r="O123" s="2" t="s">
        <v>71</v>
      </c>
      <c r="P123" s="3">
        <f t="shared" si="5"/>
        <v>2308</v>
      </c>
      <c r="Q123" s="3" t="s">
        <v>71</v>
      </c>
      <c r="R123" s="3" t="s">
        <v>111</v>
      </c>
      <c r="S123" s="2" t="s">
        <v>71</v>
      </c>
      <c r="T123" s="4">
        <f t="shared" si="8"/>
        <v>-96154.925815304465</v>
      </c>
    </row>
    <row r="124" spans="6:20" x14ac:dyDescent="0.3">
      <c r="F124" s="10"/>
      <c r="G124" s="26">
        <v>2307</v>
      </c>
      <c r="H124" s="26">
        <v>-18.0333333333</v>
      </c>
      <c r="I124" s="26">
        <v>24.1</v>
      </c>
      <c r="J124" s="29">
        <v>36</v>
      </c>
      <c r="K124" s="29">
        <f t="shared" si="12"/>
        <v>1.7400000000600001E-2</v>
      </c>
      <c r="L124" s="29">
        <f t="shared" si="11"/>
        <v>-96154.925815304465</v>
      </c>
      <c r="N124" s="22" t="s">
        <v>56</v>
      </c>
      <c r="O124" s="2" t="s">
        <v>71</v>
      </c>
      <c r="P124" s="3">
        <f t="shared" si="5"/>
        <v>2307</v>
      </c>
      <c r="Q124" s="3" t="s">
        <v>71</v>
      </c>
      <c r="R124" s="3" t="s">
        <v>111</v>
      </c>
      <c r="S124" s="2" t="s">
        <v>71</v>
      </c>
      <c r="T124" s="4">
        <f t="shared" si="8"/>
        <v>-96154.925815304465</v>
      </c>
    </row>
    <row r="125" spans="6:20" x14ac:dyDescent="0.3">
      <c r="F125" s="10"/>
      <c r="G125" s="26">
        <v>2306</v>
      </c>
      <c r="H125" s="26">
        <v>-17.55</v>
      </c>
      <c r="I125" s="26">
        <v>24.1</v>
      </c>
      <c r="J125" s="29">
        <v>36</v>
      </c>
      <c r="K125" s="29">
        <f t="shared" si="12"/>
        <v>1.7399999998799969E-2</v>
      </c>
      <c r="L125" s="29">
        <f t="shared" si="11"/>
        <v>-96154.925805357227</v>
      </c>
      <c r="N125" s="22" t="s">
        <v>56</v>
      </c>
      <c r="O125" s="2" t="s">
        <v>71</v>
      </c>
      <c r="P125" s="3">
        <f t="shared" si="5"/>
        <v>2306</v>
      </c>
      <c r="Q125" s="3" t="s">
        <v>71</v>
      </c>
      <c r="R125" s="3" t="s">
        <v>111</v>
      </c>
      <c r="S125" s="2" t="s">
        <v>71</v>
      </c>
      <c r="T125" s="4">
        <f t="shared" si="8"/>
        <v>-96154.925805357227</v>
      </c>
    </row>
    <row r="126" spans="6:20" x14ac:dyDescent="0.3">
      <c r="F126" s="10"/>
      <c r="G126" s="26">
        <v>2305</v>
      </c>
      <c r="H126" s="26">
        <v>-17.066666666700002</v>
      </c>
      <c r="I126" s="26">
        <v>24.1</v>
      </c>
      <c r="J126" s="29">
        <v>36</v>
      </c>
      <c r="K126" s="29">
        <f t="shared" si="12"/>
        <v>1.7400000000600001E-2</v>
      </c>
      <c r="L126" s="29">
        <f t="shared" si="11"/>
        <v>-96154.925815304465</v>
      </c>
      <c r="N126" s="22" t="s">
        <v>56</v>
      </c>
      <c r="O126" s="2" t="s">
        <v>71</v>
      </c>
      <c r="P126" s="3">
        <f t="shared" si="5"/>
        <v>2305</v>
      </c>
      <c r="Q126" s="3" t="s">
        <v>71</v>
      </c>
      <c r="R126" s="3" t="s">
        <v>111</v>
      </c>
      <c r="S126" s="2" t="s">
        <v>71</v>
      </c>
      <c r="T126" s="4">
        <f t="shared" si="8"/>
        <v>-96154.925815304465</v>
      </c>
    </row>
    <row r="127" spans="6:20" x14ac:dyDescent="0.3">
      <c r="F127" s="10"/>
      <c r="G127" s="26">
        <v>2304</v>
      </c>
      <c r="H127" s="26">
        <v>-16.583333333300001</v>
      </c>
      <c r="I127" s="26">
        <v>24.1</v>
      </c>
      <c r="J127" s="29">
        <v>36</v>
      </c>
      <c r="K127" s="29">
        <f t="shared" si="12"/>
        <v>1.7400000000600001E-2</v>
      </c>
      <c r="L127" s="29">
        <f t="shared" si="11"/>
        <v>-96154.925815304465</v>
      </c>
      <c r="N127" s="22" t="s">
        <v>56</v>
      </c>
      <c r="O127" s="2" t="s">
        <v>71</v>
      </c>
      <c r="P127" s="3">
        <f t="shared" si="5"/>
        <v>2304</v>
      </c>
      <c r="Q127" s="3" t="s">
        <v>71</v>
      </c>
      <c r="R127" s="3" t="s">
        <v>111</v>
      </c>
      <c r="S127" s="2" t="s">
        <v>71</v>
      </c>
      <c r="T127" s="4">
        <f t="shared" si="8"/>
        <v>-96154.925815304465</v>
      </c>
    </row>
    <row r="128" spans="6:20" x14ac:dyDescent="0.3">
      <c r="F128" s="10"/>
      <c r="G128" s="26">
        <v>1217</v>
      </c>
      <c r="H128" s="26">
        <v>-16.100000000000001</v>
      </c>
      <c r="I128" s="26">
        <v>24.1</v>
      </c>
      <c r="J128" s="29">
        <v>36</v>
      </c>
      <c r="K128" s="29">
        <f t="shared" si="12"/>
        <v>1.7223529411800009E-2</v>
      </c>
      <c r="L128" s="29">
        <f t="shared" si="11"/>
        <v>-95179.723724841169</v>
      </c>
      <c r="N128" s="22" t="s">
        <v>56</v>
      </c>
      <c r="O128" s="2" t="s">
        <v>71</v>
      </c>
      <c r="P128" s="3">
        <f t="shared" si="5"/>
        <v>1217</v>
      </c>
      <c r="Q128" s="3" t="s">
        <v>71</v>
      </c>
      <c r="R128" s="3" t="s">
        <v>111</v>
      </c>
      <c r="S128" s="2" t="s">
        <v>71</v>
      </c>
      <c r="T128" s="4">
        <f t="shared" si="8"/>
        <v>-95179.723724841169</v>
      </c>
    </row>
    <row r="129" spans="6:20" x14ac:dyDescent="0.3">
      <c r="F129" s="10"/>
      <c r="G129" s="26">
        <v>2428</v>
      </c>
      <c r="H129" s="26">
        <v>-15.6264705882</v>
      </c>
      <c r="I129" s="26">
        <v>24.1</v>
      </c>
      <c r="J129" s="29">
        <v>36</v>
      </c>
      <c r="K129" s="29">
        <f t="shared" si="12"/>
        <v>1.7047058823000016E-2</v>
      </c>
      <c r="L129" s="29">
        <f t="shared" si="11"/>
        <v>-94204.521634377874</v>
      </c>
      <c r="N129" s="22" t="s">
        <v>56</v>
      </c>
      <c r="O129" s="2" t="s">
        <v>71</v>
      </c>
      <c r="P129" s="3">
        <f t="shared" si="5"/>
        <v>2428</v>
      </c>
      <c r="Q129" s="3" t="s">
        <v>71</v>
      </c>
      <c r="R129" s="3" t="s">
        <v>111</v>
      </c>
      <c r="S129" s="2" t="s">
        <v>71</v>
      </c>
      <c r="T129" s="4">
        <f t="shared" si="8"/>
        <v>-94204.521634377874</v>
      </c>
    </row>
    <row r="130" spans="6:20" x14ac:dyDescent="0.3">
      <c r="F130" s="10"/>
      <c r="G130" s="26">
        <v>2427</v>
      </c>
      <c r="H130" s="26">
        <v>-15.152941176500001</v>
      </c>
      <c r="I130" s="26">
        <v>24.1</v>
      </c>
      <c r="J130" s="29">
        <v>36</v>
      </c>
      <c r="K130" s="29">
        <f t="shared" si="12"/>
        <v>1.7047058823000016E-2</v>
      </c>
      <c r="L130" s="29">
        <f t="shared" si="11"/>
        <v>-94204.521634377874</v>
      </c>
      <c r="N130" s="22" t="s">
        <v>56</v>
      </c>
      <c r="O130" s="2" t="s">
        <v>71</v>
      </c>
      <c r="P130" s="3">
        <f t="shared" si="5"/>
        <v>2427</v>
      </c>
      <c r="Q130" s="3" t="s">
        <v>71</v>
      </c>
      <c r="R130" s="3" t="s">
        <v>111</v>
      </c>
      <c r="S130" s="2" t="s">
        <v>71</v>
      </c>
      <c r="T130" s="4">
        <f t="shared" si="8"/>
        <v>-94204.521634377874</v>
      </c>
    </row>
    <row r="131" spans="6:20" x14ac:dyDescent="0.3">
      <c r="F131" s="10"/>
      <c r="G131" s="26">
        <v>2426</v>
      </c>
      <c r="H131" s="26">
        <v>-14.679411764699999</v>
      </c>
      <c r="I131" s="26">
        <v>24.1</v>
      </c>
      <c r="J131" s="29">
        <v>36</v>
      </c>
      <c r="K131" s="29">
        <f t="shared" si="12"/>
        <v>1.7047058824800017E-2</v>
      </c>
      <c r="L131" s="29">
        <f t="shared" si="11"/>
        <v>-94204.521644324937</v>
      </c>
      <c r="N131" s="22" t="s">
        <v>56</v>
      </c>
      <c r="O131" s="2" t="s">
        <v>71</v>
      </c>
      <c r="P131" s="3">
        <f t="shared" si="5"/>
        <v>2426</v>
      </c>
      <c r="Q131" s="3" t="s">
        <v>71</v>
      </c>
      <c r="R131" s="3" t="s">
        <v>111</v>
      </c>
      <c r="S131" s="2" t="s">
        <v>71</v>
      </c>
      <c r="T131" s="4">
        <f t="shared" si="8"/>
        <v>-94204.521644324937</v>
      </c>
    </row>
    <row r="132" spans="6:20" x14ac:dyDescent="0.3">
      <c r="F132" s="10"/>
      <c r="G132" s="26">
        <v>2425</v>
      </c>
      <c r="H132" s="26">
        <v>-14.2058823529</v>
      </c>
      <c r="I132" s="26">
        <v>24.1</v>
      </c>
      <c r="J132" s="29">
        <v>36</v>
      </c>
      <c r="K132" s="29">
        <f t="shared" si="12"/>
        <v>1.7047058822999984E-2</v>
      </c>
      <c r="L132" s="29">
        <f t="shared" si="11"/>
        <v>-94204.521634377699</v>
      </c>
      <c r="N132" s="22" t="s">
        <v>56</v>
      </c>
      <c r="O132" s="2" t="s">
        <v>71</v>
      </c>
      <c r="P132" s="3">
        <f t="shared" ref="P132:P195" si="13">$G132</f>
        <v>2425</v>
      </c>
      <c r="Q132" s="3" t="s">
        <v>71</v>
      </c>
      <c r="R132" s="3" t="s">
        <v>111</v>
      </c>
      <c r="S132" s="2" t="s">
        <v>71</v>
      </c>
      <c r="T132" s="4">
        <f t="shared" si="8"/>
        <v>-94204.521634377699</v>
      </c>
    </row>
    <row r="133" spans="6:20" x14ac:dyDescent="0.3">
      <c r="F133" s="10"/>
      <c r="G133" s="26">
        <v>2424</v>
      </c>
      <c r="H133" s="26">
        <v>-13.7323529412</v>
      </c>
      <c r="I133" s="26">
        <v>24.1</v>
      </c>
      <c r="J133" s="29">
        <v>36</v>
      </c>
      <c r="K133" s="29">
        <f t="shared" si="12"/>
        <v>1.7047058822999984E-2</v>
      </c>
      <c r="L133" s="29">
        <f t="shared" si="11"/>
        <v>-94204.521634377699</v>
      </c>
      <c r="N133" s="22" t="s">
        <v>56</v>
      </c>
      <c r="O133" s="2" t="s">
        <v>71</v>
      </c>
      <c r="P133" s="3">
        <f t="shared" si="13"/>
        <v>2424</v>
      </c>
      <c r="Q133" s="3" t="s">
        <v>71</v>
      </c>
      <c r="R133" s="3" t="s">
        <v>111</v>
      </c>
      <c r="S133" s="2" t="s">
        <v>71</v>
      </c>
      <c r="T133" s="4">
        <f t="shared" si="8"/>
        <v>-94204.521634377699</v>
      </c>
    </row>
    <row r="134" spans="6:20" x14ac:dyDescent="0.3">
      <c r="F134" s="10"/>
      <c r="G134" s="26">
        <v>2423</v>
      </c>
      <c r="H134" s="26">
        <v>-13.258823529400001</v>
      </c>
      <c r="I134" s="26">
        <v>24.1</v>
      </c>
      <c r="J134" s="29">
        <v>36</v>
      </c>
      <c r="K134" s="29">
        <f t="shared" si="12"/>
        <v>1.7047058823000016E-2</v>
      </c>
      <c r="L134" s="29">
        <f t="shared" si="11"/>
        <v>-94204.521634377874</v>
      </c>
      <c r="N134" s="22" t="s">
        <v>56</v>
      </c>
      <c r="O134" s="2" t="s">
        <v>71</v>
      </c>
      <c r="P134" s="3">
        <f t="shared" si="13"/>
        <v>2423</v>
      </c>
      <c r="Q134" s="3" t="s">
        <v>71</v>
      </c>
      <c r="R134" s="3" t="s">
        <v>111</v>
      </c>
      <c r="S134" s="2" t="s">
        <v>71</v>
      </c>
      <c r="T134" s="4">
        <f t="shared" si="8"/>
        <v>-94204.521634377874</v>
      </c>
    </row>
    <row r="135" spans="6:20" x14ac:dyDescent="0.3">
      <c r="F135" s="10"/>
      <c r="G135" s="26">
        <v>2422</v>
      </c>
      <c r="H135" s="26">
        <v>-12.785294117699999</v>
      </c>
      <c r="I135" s="26">
        <v>24.1</v>
      </c>
      <c r="J135" s="29">
        <v>36</v>
      </c>
      <c r="K135" s="29">
        <f t="shared" si="12"/>
        <v>1.7047058823000016E-2</v>
      </c>
      <c r="L135" s="29">
        <f t="shared" si="11"/>
        <v>-94204.521634377874</v>
      </c>
      <c r="N135" s="22" t="s">
        <v>56</v>
      </c>
      <c r="O135" s="2" t="s">
        <v>71</v>
      </c>
      <c r="P135" s="3">
        <f t="shared" si="13"/>
        <v>2422</v>
      </c>
      <c r="Q135" s="3" t="s">
        <v>71</v>
      </c>
      <c r="R135" s="3" t="s">
        <v>111</v>
      </c>
      <c r="S135" s="2" t="s">
        <v>71</v>
      </c>
      <c r="T135" s="4">
        <f t="shared" si="8"/>
        <v>-94204.521634377874</v>
      </c>
    </row>
    <row r="136" spans="6:20" x14ac:dyDescent="0.3">
      <c r="F136" s="10"/>
      <c r="G136" s="26">
        <v>2421</v>
      </c>
      <c r="H136" s="26">
        <v>-12.3117647059</v>
      </c>
      <c r="I136" s="26">
        <v>24.1</v>
      </c>
      <c r="J136" s="29">
        <v>36</v>
      </c>
      <c r="K136" s="29">
        <f t="shared" si="12"/>
        <v>1.7047058824799982E-2</v>
      </c>
      <c r="L136" s="29">
        <f t="shared" si="11"/>
        <v>-94204.521644324748</v>
      </c>
      <c r="N136" s="22" t="s">
        <v>56</v>
      </c>
      <c r="O136" s="2" t="s">
        <v>71</v>
      </c>
      <c r="P136" s="3">
        <f t="shared" si="13"/>
        <v>2421</v>
      </c>
      <c r="Q136" s="3" t="s">
        <v>71</v>
      </c>
      <c r="R136" s="3" t="s">
        <v>111</v>
      </c>
      <c r="S136" s="2" t="s">
        <v>71</v>
      </c>
      <c r="T136" s="4">
        <f t="shared" si="8"/>
        <v>-94204.521644324748</v>
      </c>
    </row>
    <row r="137" spans="6:20" x14ac:dyDescent="0.3">
      <c r="F137" s="10"/>
      <c r="G137" s="26">
        <v>2420</v>
      </c>
      <c r="H137" s="26">
        <v>-11.8382352941</v>
      </c>
      <c r="I137" s="26">
        <v>24.1</v>
      </c>
      <c r="J137" s="29">
        <v>36</v>
      </c>
      <c r="K137" s="29">
        <f t="shared" si="12"/>
        <v>1.7047058823000016E-2</v>
      </c>
      <c r="L137" s="29">
        <f t="shared" si="11"/>
        <v>-94204.521634377874</v>
      </c>
      <c r="N137" s="22" t="s">
        <v>56</v>
      </c>
      <c r="O137" s="2" t="s">
        <v>71</v>
      </c>
      <c r="P137" s="3">
        <f t="shared" si="13"/>
        <v>2420</v>
      </c>
      <c r="Q137" s="3" t="s">
        <v>71</v>
      </c>
      <c r="R137" s="3" t="s">
        <v>111</v>
      </c>
      <c r="S137" s="2" t="s">
        <v>71</v>
      </c>
      <c r="T137" s="4">
        <f t="shared" si="8"/>
        <v>-94204.521634377874</v>
      </c>
    </row>
    <row r="138" spans="6:20" x14ac:dyDescent="0.3">
      <c r="F138" s="10"/>
      <c r="G138" s="26">
        <v>2419</v>
      </c>
      <c r="H138" s="26">
        <v>-11.364705882399999</v>
      </c>
      <c r="I138" s="26">
        <v>24.1</v>
      </c>
      <c r="J138" s="29">
        <v>36</v>
      </c>
      <c r="K138" s="29">
        <f t="shared" si="12"/>
        <v>1.7047058823000016E-2</v>
      </c>
      <c r="L138" s="29">
        <f t="shared" si="11"/>
        <v>-94204.521634377874</v>
      </c>
      <c r="N138" s="22" t="s">
        <v>56</v>
      </c>
      <c r="O138" s="2" t="s">
        <v>71</v>
      </c>
      <c r="P138" s="3">
        <f t="shared" si="13"/>
        <v>2419</v>
      </c>
      <c r="Q138" s="3" t="s">
        <v>71</v>
      </c>
      <c r="R138" s="3" t="s">
        <v>111</v>
      </c>
      <c r="S138" s="2" t="s">
        <v>71</v>
      </c>
      <c r="T138" s="4">
        <f t="shared" si="8"/>
        <v>-94204.521634377874</v>
      </c>
    </row>
    <row r="139" spans="6:20" x14ac:dyDescent="0.3">
      <c r="F139" s="10"/>
      <c r="G139" s="26">
        <v>2418</v>
      </c>
      <c r="H139" s="26">
        <v>-10.8911764706</v>
      </c>
      <c r="I139" s="26">
        <v>24.1</v>
      </c>
      <c r="J139" s="29">
        <v>36</v>
      </c>
      <c r="K139" s="29">
        <f t="shared" si="12"/>
        <v>1.7047058824799982E-2</v>
      </c>
      <c r="L139" s="29">
        <f t="shared" si="11"/>
        <v>-94204.521644324748</v>
      </c>
      <c r="N139" s="22" t="s">
        <v>56</v>
      </c>
      <c r="O139" s="2" t="s">
        <v>71</v>
      </c>
      <c r="P139" s="3">
        <f t="shared" si="13"/>
        <v>2418</v>
      </c>
      <c r="Q139" s="3" t="s">
        <v>71</v>
      </c>
      <c r="R139" s="3" t="s">
        <v>111</v>
      </c>
      <c r="S139" s="2" t="s">
        <v>71</v>
      </c>
      <c r="T139" s="4">
        <f t="shared" si="8"/>
        <v>-94204.521644324748</v>
      </c>
    </row>
    <row r="140" spans="6:20" x14ac:dyDescent="0.3">
      <c r="F140" s="10"/>
      <c r="G140" s="26">
        <v>2417</v>
      </c>
      <c r="H140" s="26">
        <v>-10.4176470588</v>
      </c>
      <c r="I140" s="26">
        <v>24.1</v>
      </c>
      <c r="J140" s="29">
        <v>36</v>
      </c>
      <c r="K140" s="29">
        <f t="shared" si="12"/>
        <v>1.7047058823719981E-2</v>
      </c>
      <c r="L140" s="29">
        <f t="shared" si="11"/>
        <v>-94204.521638356513</v>
      </c>
      <c r="N140" s="22" t="s">
        <v>56</v>
      </c>
      <c r="O140" s="2" t="s">
        <v>71</v>
      </c>
      <c r="P140" s="3">
        <f t="shared" si="13"/>
        <v>2417</v>
      </c>
      <c r="Q140" s="3" t="s">
        <v>71</v>
      </c>
      <c r="R140" s="3" t="s">
        <v>111</v>
      </c>
      <c r="S140" s="2" t="s">
        <v>71</v>
      </c>
      <c r="T140" s="4">
        <f t="shared" si="8"/>
        <v>-94204.521638356513</v>
      </c>
    </row>
    <row r="141" spans="6:20" x14ac:dyDescent="0.3">
      <c r="F141" s="10"/>
      <c r="G141" s="26">
        <v>2416</v>
      </c>
      <c r="H141" s="26">
        <v>-9.9441176470600006</v>
      </c>
      <c r="I141" s="26">
        <v>24.1</v>
      </c>
      <c r="J141" s="29">
        <v>36</v>
      </c>
      <c r="K141" s="29">
        <f t="shared" si="12"/>
        <v>1.704705882318E-2</v>
      </c>
      <c r="L141" s="29">
        <f t="shared" si="11"/>
        <v>-94204.521635372497</v>
      </c>
      <c r="N141" s="22" t="s">
        <v>56</v>
      </c>
      <c r="O141" s="2" t="s">
        <v>71</v>
      </c>
      <c r="P141" s="3">
        <f t="shared" si="13"/>
        <v>2416</v>
      </c>
      <c r="Q141" s="3" t="s">
        <v>71</v>
      </c>
      <c r="R141" s="3" t="s">
        <v>111</v>
      </c>
      <c r="S141" s="2" t="s">
        <v>71</v>
      </c>
      <c r="T141" s="4">
        <f t="shared" si="8"/>
        <v>-94204.521635372497</v>
      </c>
    </row>
    <row r="142" spans="6:20" x14ac:dyDescent="0.3">
      <c r="F142" s="10"/>
      <c r="G142" s="26">
        <v>2415</v>
      </c>
      <c r="H142" s="26">
        <v>-9.4705882352900002</v>
      </c>
      <c r="I142" s="26">
        <v>24.1</v>
      </c>
      <c r="J142" s="29">
        <v>36</v>
      </c>
      <c r="K142" s="29">
        <f t="shared" si="12"/>
        <v>1.704705882354E-2</v>
      </c>
      <c r="L142" s="29">
        <f t="shared" si="11"/>
        <v>-94204.521637361904</v>
      </c>
      <c r="N142" s="22" t="s">
        <v>56</v>
      </c>
      <c r="O142" s="2" t="s">
        <v>71</v>
      </c>
      <c r="P142" s="3">
        <f t="shared" si="13"/>
        <v>2415</v>
      </c>
      <c r="Q142" s="3" t="s">
        <v>71</v>
      </c>
      <c r="R142" s="3" t="s">
        <v>111</v>
      </c>
      <c r="S142" s="2" t="s">
        <v>71</v>
      </c>
      <c r="T142" s="4">
        <f t="shared" si="8"/>
        <v>-94204.521637361904</v>
      </c>
    </row>
    <row r="143" spans="6:20" x14ac:dyDescent="0.3">
      <c r="F143" s="10"/>
      <c r="G143" s="26">
        <v>2414</v>
      </c>
      <c r="H143" s="26">
        <v>-8.9970588235300006</v>
      </c>
      <c r="I143" s="26">
        <v>24.1</v>
      </c>
      <c r="J143" s="29">
        <v>36</v>
      </c>
      <c r="K143" s="29">
        <f t="shared" si="12"/>
        <v>1.7047058823360016E-2</v>
      </c>
      <c r="L143" s="29">
        <f t="shared" si="11"/>
        <v>-94204.521636367295</v>
      </c>
      <c r="N143" s="22" t="s">
        <v>56</v>
      </c>
      <c r="O143" s="2" t="s">
        <v>71</v>
      </c>
      <c r="P143" s="3">
        <f t="shared" si="13"/>
        <v>2414</v>
      </c>
      <c r="Q143" s="3" t="s">
        <v>71</v>
      </c>
      <c r="R143" s="3" t="s">
        <v>111</v>
      </c>
      <c r="S143" s="2" t="s">
        <v>71</v>
      </c>
      <c r="T143" s="4">
        <f t="shared" si="8"/>
        <v>-94204.521636367295</v>
      </c>
    </row>
    <row r="144" spans="6:20" x14ac:dyDescent="0.3">
      <c r="F144" s="10"/>
      <c r="G144" s="26">
        <v>2413</v>
      </c>
      <c r="H144" s="26">
        <v>-8.5235294117699993</v>
      </c>
      <c r="I144" s="26">
        <v>24.1</v>
      </c>
      <c r="J144" s="29">
        <v>36</v>
      </c>
      <c r="K144" s="29">
        <f t="shared" si="12"/>
        <v>1.704705882354E-2</v>
      </c>
      <c r="L144" s="29">
        <f t="shared" si="11"/>
        <v>-94204.521637361904</v>
      </c>
      <c r="N144" s="22" t="s">
        <v>56</v>
      </c>
      <c r="O144" s="2" t="s">
        <v>71</v>
      </c>
      <c r="P144" s="3">
        <f t="shared" si="13"/>
        <v>2413</v>
      </c>
      <c r="Q144" s="3" t="s">
        <v>71</v>
      </c>
      <c r="R144" s="3" t="s">
        <v>111</v>
      </c>
      <c r="S144" s="2" t="s">
        <v>71</v>
      </c>
      <c r="T144" s="4">
        <f t="shared" si="8"/>
        <v>-94204.521637361904</v>
      </c>
    </row>
    <row r="145" spans="6:20" x14ac:dyDescent="0.3">
      <c r="F145" s="10"/>
      <c r="G145" s="26">
        <v>2412</v>
      </c>
      <c r="H145" s="26">
        <v>-8.0500000000000007</v>
      </c>
      <c r="I145" s="26">
        <v>24.1</v>
      </c>
      <c r="J145" s="29">
        <v>36</v>
      </c>
      <c r="K145" s="29">
        <f t="shared" si="12"/>
        <v>1.7047058823719981E-2</v>
      </c>
      <c r="L145" s="29">
        <f t="shared" si="11"/>
        <v>-94204.521638356513</v>
      </c>
      <c r="N145" s="22" t="s">
        <v>56</v>
      </c>
      <c r="O145" s="2" t="s">
        <v>71</v>
      </c>
      <c r="P145" s="3">
        <f t="shared" si="13"/>
        <v>2412</v>
      </c>
      <c r="Q145" s="3" t="s">
        <v>71</v>
      </c>
      <c r="R145" s="3" t="s">
        <v>111</v>
      </c>
      <c r="S145" s="2" t="s">
        <v>71</v>
      </c>
      <c r="T145" s="4">
        <f t="shared" ref="T145:T208" si="14">$L145</f>
        <v>-94204.521638356513</v>
      </c>
    </row>
    <row r="146" spans="6:20" x14ac:dyDescent="0.3">
      <c r="F146" s="10"/>
      <c r="G146" s="26">
        <v>2411</v>
      </c>
      <c r="H146" s="26">
        <v>-7.5764705882300003</v>
      </c>
      <c r="I146" s="26">
        <v>24.1</v>
      </c>
      <c r="J146" s="29">
        <v>36</v>
      </c>
      <c r="K146" s="29">
        <f t="shared" si="12"/>
        <v>1.7047058823540014E-2</v>
      </c>
      <c r="L146" s="29">
        <f t="shared" ref="L146:L162" si="15">$C$32*10^3/$C$24*$K146</f>
        <v>-94204.521637361991</v>
      </c>
      <c r="N146" s="22" t="s">
        <v>56</v>
      </c>
      <c r="O146" s="2" t="s">
        <v>71</v>
      </c>
      <c r="P146" s="3">
        <f t="shared" si="13"/>
        <v>2411</v>
      </c>
      <c r="Q146" s="3" t="s">
        <v>71</v>
      </c>
      <c r="R146" s="3" t="s">
        <v>111</v>
      </c>
      <c r="S146" s="2" t="s">
        <v>71</v>
      </c>
      <c r="T146" s="4">
        <f t="shared" si="14"/>
        <v>-94204.521637361991</v>
      </c>
    </row>
    <row r="147" spans="6:20" x14ac:dyDescent="0.3">
      <c r="F147" s="10"/>
      <c r="G147" s="26">
        <v>2410</v>
      </c>
      <c r="H147" s="26">
        <v>-7.1029411764699999</v>
      </c>
      <c r="I147" s="26">
        <v>24.1</v>
      </c>
      <c r="J147" s="29">
        <v>36</v>
      </c>
      <c r="K147" s="29">
        <f t="shared" si="12"/>
        <v>1.7047058823359999E-2</v>
      </c>
      <c r="L147" s="29">
        <f t="shared" si="15"/>
        <v>-94204.521636367193</v>
      </c>
      <c r="N147" s="22" t="s">
        <v>56</v>
      </c>
      <c r="O147" s="2" t="s">
        <v>71</v>
      </c>
      <c r="P147" s="3">
        <f t="shared" si="13"/>
        <v>2410</v>
      </c>
      <c r="Q147" s="3" t="s">
        <v>71</v>
      </c>
      <c r="R147" s="3" t="s">
        <v>111</v>
      </c>
      <c r="S147" s="2" t="s">
        <v>71</v>
      </c>
      <c r="T147" s="4">
        <f t="shared" si="14"/>
        <v>-94204.521636367193</v>
      </c>
    </row>
    <row r="148" spans="6:20" x14ac:dyDescent="0.3">
      <c r="F148" s="10"/>
      <c r="G148" s="26">
        <v>2409</v>
      </c>
      <c r="H148" s="26">
        <v>-6.6294117647100004</v>
      </c>
      <c r="I148" s="26">
        <v>24.1</v>
      </c>
      <c r="J148" s="29">
        <v>36</v>
      </c>
      <c r="K148" s="29">
        <f t="shared" si="12"/>
        <v>1.704705882354E-2</v>
      </c>
      <c r="L148" s="29">
        <f t="shared" si="15"/>
        <v>-94204.521637361904</v>
      </c>
      <c r="N148" s="22" t="s">
        <v>56</v>
      </c>
      <c r="O148" s="2" t="s">
        <v>71</v>
      </c>
      <c r="P148" s="3">
        <f t="shared" si="13"/>
        <v>2409</v>
      </c>
      <c r="Q148" s="3" t="s">
        <v>71</v>
      </c>
      <c r="R148" s="3" t="s">
        <v>111</v>
      </c>
      <c r="S148" s="2" t="s">
        <v>71</v>
      </c>
      <c r="T148" s="4">
        <f t="shared" si="14"/>
        <v>-94204.521637361904</v>
      </c>
    </row>
    <row r="149" spans="6:20" x14ac:dyDescent="0.3">
      <c r="F149" s="10"/>
      <c r="G149" s="26">
        <v>2408</v>
      </c>
      <c r="H149" s="26">
        <v>-6.15588235294</v>
      </c>
      <c r="I149" s="26">
        <v>24.1</v>
      </c>
      <c r="J149" s="29">
        <v>36</v>
      </c>
      <c r="K149" s="29">
        <f t="shared" si="12"/>
        <v>1.7047058823540014E-2</v>
      </c>
      <c r="L149" s="29">
        <f t="shared" si="15"/>
        <v>-94204.521637361991</v>
      </c>
      <c r="N149" s="22" t="s">
        <v>56</v>
      </c>
      <c r="O149" s="2" t="s">
        <v>71</v>
      </c>
      <c r="P149" s="3">
        <f t="shared" si="13"/>
        <v>2408</v>
      </c>
      <c r="Q149" s="3" t="s">
        <v>71</v>
      </c>
      <c r="R149" s="3" t="s">
        <v>111</v>
      </c>
      <c r="S149" s="2" t="s">
        <v>71</v>
      </c>
      <c r="T149" s="4">
        <f t="shared" si="14"/>
        <v>-94204.521637361991</v>
      </c>
    </row>
    <row r="150" spans="6:20" x14ac:dyDescent="0.3">
      <c r="F150" s="10"/>
      <c r="G150" s="26">
        <v>2407</v>
      </c>
      <c r="H150" s="26">
        <v>-5.6823529411799996</v>
      </c>
      <c r="I150" s="26">
        <v>24.1</v>
      </c>
      <c r="J150" s="29">
        <v>36</v>
      </c>
      <c r="K150" s="29">
        <f t="shared" si="12"/>
        <v>1.704705882354E-2</v>
      </c>
      <c r="L150" s="29">
        <f t="shared" si="15"/>
        <v>-94204.521637361904</v>
      </c>
      <c r="N150" s="22" t="s">
        <v>56</v>
      </c>
      <c r="O150" s="2" t="s">
        <v>71</v>
      </c>
      <c r="P150" s="3">
        <f t="shared" si="13"/>
        <v>2407</v>
      </c>
      <c r="Q150" s="3" t="s">
        <v>71</v>
      </c>
      <c r="R150" s="3" t="s">
        <v>111</v>
      </c>
      <c r="S150" s="2" t="s">
        <v>71</v>
      </c>
      <c r="T150" s="4">
        <f t="shared" si="14"/>
        <v>-94204.521637361904</v>
      </c>
    </row>
    <row r="151" spans="6:20" x14ac:dyDescent="0.3">
      <c r="F151" s="10"/>
      <c r="G151" s="26">
        <v>2406</v>
      </c>
      <c r="H151" s="26">
        <v>-5.20882352941</v>
      </c>
      <c r="I151" s="26">
        <v>24.1</v>
      </c>
      <c r="J151" s="29">
        <v>36</v>
      </c>
      <c r="K151" s="29">
        <f t="shared" si="12"/>
        <v>1.704705882354E-2</v>
      </c>
      <c r="L151" s="29">
        <f t="shared" si="15"/>
        <v>-94204.521637361904</v>
      </c>
      <c r="N151" s="22" t="s">
        <v>56</v>
      </c>
      <c r="O151" s="2" t="s">
        <v>71</v>
      </c>
      <c r="P151" s="3">
        <f t="shared" si="13"/>
        <v>2406</v>
      </c>
      <c r="Q151" s="3" t="s">
        <v>71</v>
      </c>
      <c r="R151" s="3" t="s">
        <v>111</v>
      </c>
      <c r="S151" s="2" t="s">
        <v>71</v>
      </c>
      <c r="T151" s="4">
        <f t="shared" si="14"/>
        <v>-94204.521637361904</v>
      </c>
    </row>
    <row r="152" spans="6:20" x14ac:dyDescent="0.3">
      <c r="F152" s="10"/>
      <c r="G152" s="26">
        <v>2405</v>
      </c>
      <c r="H152" s="26">
        <v>-4.7352941176499996</v>
      </c>
      <c r="I152" s="26">
        <v>24.1</v>
      </c>
      <c r="J152" s="29">
        <v>36</v>
      </c>
      <c r="K152" s="29">
        <f t="shared" si="12"/>
        <v>1.704705882354E-2</v>
      </c>
      <c r="L152" s="29">
        <f t="shared" si="15"/>
        <v>-94204.521637361904</v>
      </c>
      <c r="N152" s="22" t="s">
        <v>56</v>
      </c>
      <c r="O152" s="2" t="s">
        <v>71</v>
      </c>
      <c r="P152" s="3">
        <f t="shared" si="13"/>
        <v>2405</v>
      </c>
      <c r="Q152" s="3" t="s">
        <v>71</v>
      </c>
      <c r="R152" s="3" t="s">
        <v>111</v>
      </c>
      <c r="S152" s="2" t="s">
        <v>71</v>
      </c>
      <c r="T152" s="4">
        <f t="shared" si="14"/>
        <v>-94204.521637361904</v>
      </c>
    </row>
    <row r="153" spans="6:20" x14ac:dyDescent="0.3">
      <c r="F153" s="10"/>
      <c r="G153" s="26">
        <v>2404</v>
      </c>
      <c r="H153" s="26">
        <v>-4.2617647058800001</v>
      </c>
      <c r="I153" s="26">
        <v>24.1</v>
      </c>
      <c r="J153" s="29">
        <v>36</v>
      </c>
      <c r="K153" s="29">
        <f t="shared" si="12"/>
        <v>1.7047058823539993E-2</v>
      </c>
      <c r="L153" s="29">
        <f t="shared" si="15"/>
        <v>-94204.521637361875</v>
      </c>
      <c r="N153" s="22" t="s">
        <v>56</v>
      </c>
      <c r="O153" s="2" t="s">
        <v>71</v>
      </c>
      <c r="P153" s="3">
        <f t="shared" si="13"/>
        <v>2404</v>
      </c>
      <c r="Q153" s="3" t="s">
        <v>71</v>
      </c>
      <c r="R153" s="3" t="s">
        <v>111</v>
      </c>
      <c r="S153" s="2" t="s">
        <v>71</v>
      </c>
      <c r="T153" s="4">
        <f t="shared" si="14"/>
        <v>-94204.521637361875</v>
      </c>
    </row>
    <row r="154" spans="6:20" x14ac:dyDescent="0.3">
      <c r="F154" s="10"/>
      <c r="G154" s="26">
        <v>2403</v>
      </c>
      <c r="H154" s="26">
        <v>-3.7882352941200002</v>
      </c>
      <c r="I154" s="26">
        <v>24.1</v>
      </c>
      <c r="J154" s="29">
        <v>36</v>
      </c>
      <c r="K154" s="29">
        <f t="shared" si="12"/>
        <v>1.704705882354E-2</v>
      </c>
      <c r="L154" s="29">
        <f t="shared" si="15"/>
        <v>-94204.521637361904</v>
      </c>
      <c r="N154" s="22" t="s">
        <v>56</v>
      </c>
      <c r="O154" s="2" t="s">
        <v>71</v>
      </c>
      <c r="P154" s="3">
        <f t="shared" si="13"/>
        <v>2403</v>
      </c>
      <c r="Q154" s="3" t="s">
        <v>71</v>
      </c>
      <c r="R154" s="3" t="s">
        <v>111</v>
      </c>
      <c r="S154" s="2" t="s">
        <v>71</v>
      </c>
      <c r="T154" s="4">
        <f t="shared" si="14"/>
        <v>-94204.521637361904</v>
      </c>
    </row>
    <row r="155" spans="6:20" x14ac:dyDescent="0.3">
      <c r="F155" s="10"/>
      <c r="G155" s="26">
        <v>2402</v>
      </c>
      <c r="H155" s="26">
        <v>-3.3147058823500002</v>
      </c>
      <c r="I155" s="26">
        <v>24.1</v>
      </c>
      <c r="J155" s="29">
        <v>36</v>
      </c>
      <c r="K155" s="29">
        <f t="shared" si="12"/>
        <v>1.7047058823540007E-2</v>
      </c>
      <c r="L155" s="29">
        <f t="shared" si="15"/>
        <v>-94204.521637361948</v>
      </c>
      <c r="N155" s="22" t="s">
        <v>56</v>
      </c>
      <c r="O155" s="2" t="s">
        <v>71</v>
      </c>
      <c r="P155" s="3">
        <f t="shared" si="13"/>
        <v>2402</v>
      </c>
      <c r="Q155" s="3" t="s">
        <v>71</v>
      </c>
      <c r="R155" s="3" t="s">
        <v>111</v>
      </c>
      <c r="S155" s="2" t="s">
        <v>71</v>
      </c>
      <c r="T155" s="4">
        <f t="shared" si="14"/>
        <v>-94204.521637361948</v>
      </c>
    </row>
    <row r="156" spans="6:20" x14ac:dyDescent="0.3">
      <c r="F156" s="10"/>
      <c r="G156" s="26">
        <v>2401</v>
      </c>
      <c r="H156" s="26">
        <v>-2.8411764705899998</v>
      </c>
      <c r="I156" s="26">
        <v>24.1</v>
      </c>
      <c r="J156" s="29">
        <v>36</v>
      </c>
      <c r="K156" s="29">
        <f t="shared" si="12"/>
        <v>1.7047058823540007E-2</v>
      </c>
      <c r="L156" s="29">
        <f t="shared" si="15"/>
        <v>-94204.521637361948</v>
      </c>
      <c r="N156" s="22" t="s">
        <v>56</v>
      </c>
      <c r="O156" s="2" t="s">
        <v>71</v>
      </c>
      <c r="P156" s="3">
        <f t="shared" si="13"/>
        <v>2401</v>
      </c>
      <c r="Q156" s="3" t="s">
        <v>71</v>
      </c>
      <c r="R156" s="3" t="s">
        <v>111</v>
      </c>
      <c r="S156" s="2" t="s">
        <v>71</v>
      </c>
      <c r="T156" s="4">
        <f t="shared" si="14"/>
        <v>-94204.521637361948</v>
      </c>
    </row>
    <row r="157" spans="6:20" x14ac:dyDescent="0.3">
      <c r="F157" s="10"/>
      <c r="G157" s="26">
        <v>2400</v>
      </c>
      <c r="H157" s="26">
        <v>-2.3676470588199998</v>
      </c>
      <c r="I157" s="26">
        <v>24.1</v>
      </c>
      <c r="J157" s="29">
        <v>36</v>
      </c>
      <c r="K157" s="29">
        <f t="shared" si="12"/>
        <v>1.7047058823539997E-2</v>
      </c>
      <c r="L157" s="29">
        <f t="shared" si="15"/>
        <v>-94204.52163736189</v>
      </c>
      <c r="N157" s="22" t="s">
        <v>56</v>
      </c>
      <c r="O157" s="2" t="s">
        <v>71</v>
      </c>
      <c r="P157" s="3">
        <f t="shared" si="13"/>
        <v>2400</v>
      </c>
      <c r="Q157" s="3" t="s">
        <v>71</v>
      </c>
      <c r="R157" s="3" t="s">
        <v>111</v>
      </c>
      <c r="S157" s="2" t="s">
        <v>71</v>
      </c>
      <c r="T157" s="4">
        <f t="shared" si="14"/>
        <v>-94204.52163736189</v>
      </c>
    </row>
    <row r="158" spans="6:20" x14ac:dyDescent="0.3">
      <c r="F158" s="10"/>
      <c r="G158" s="26">
        <v>2399</v>
      </c>
      <c r="H158" s="26">
        <v>-1.8941176470600001</v>
      </c>
      <c r="I158" s="26">
        <v>24.1</v>
      </c>
      <c r="J158" s="29">
        <v>36</v>
      </c>
      <c r="K158" s="29">
        <f t="shared" si="12"/>
        <v>1.704705882354E-2</v>
      </c>
      <c r="L158" s="29">
        <f t="shared" si="15"/>
        <v>-94204.521637361904</v>
      </c>
      <c r="N158" s="22" t="s">
        <v>56</v>
      </c>
      <c r="O158" s="2" t="s">
        <v>71</v>
      </c>
      <c r="P158" s="3">
        <f t="shared" si="13"/>
        <v>2399</v>
      </c>
      <c r="Q158" s="3" t="s">
        <v>71</v>
      </c>
      <c r="R158" s="3" t="s">
        <v>111</v>
      </c>
      <c r="S158" s="2" t="s">
        <v>71</v>
      </c>
      <c r="T158" s="4">
        <f t="shared" si="14"/>
        <v>-94204.521637361904</v>
      </c>
    </row>
    <row r="159" spans="6:20" x14ac:dyDescent="0.3">
      <c r="F159" s="10"/>
      <c r="G159" s="26">
        <v>2398</v>
      </c>
      <c r="H159" s="26">
        <v>-1.4205882352899999</v>
      </c>
      <c r="I159" s="26">
        <v>24.1</v>
      </c>
      <c r="J159" s="29">
        <v>36</v>
      </c>
      <c r="K159" s="29">
        <f t="shared" si="12"/>
        <v>1.7047058823558003E-2</v>
      </c>
      <c r="L159" s="29">
        <f t="shared" si="15"/>
        <v>-94204.521637461396</v>
      </c>
      <c r="N159" s="22" t="s">
        <v>56</v>
      </c>
      <c r="O159" s="2" t="s">
        <v>71</v>
      </c>
      <c r="P159" s="3">
        <f t="shared" si="13"/>
        <v>2398</v>
      </c>
      <c r="Q159" s="3" t="s">
        <v>71</v>
      </c>
      <c r="R159" s="3" t="s">
        <v>111</v>
      </c>
      <c r="S159" s="2" t="s">
        <v>71</v>
      </c>
      <c r="T159" s="4">
        <f t="shared" si="14"/>
        <v>-94204.521637461396</v>
      </c>
    </row>
    <row r="160" spans="6:20" x14ac:dyDescent="0.3">
      <c r="F160" s="10"/>
      <c r="G160" s="26">
        <v>2397</v>
      </c>
      <c r="H160" s="26">
        <v>-0.94705882352899995</v>
      </c>
      <c r="I160" s="26">
        <v>24.1</v>
      </c>
      <c r="J160" s="29">
        <v>36</v>
      </c>
      <c r="K160" s="29">
        <f t="shared" si="12"/>
        <v>1.704705882345E-2</v>
      </c>
      <c r="L160" s="29">
        <f t="shared" si="15"/>
        <v>-94204.521636864549</v>
      </c>
      <c r="N160" s="22" t="s">
        <v>56</v>
      </c>
      <c r="O160" s="2" t="s">
        <v>71</v>
      </c>
      <c r="P160" s="3">
        <f t="shared" si="13"/>
        <v>2397</v>
      </c>
      <c r="Q160" s="3" t="s">
        <v>71</v>
      </c>
      <c r="R160" s="3" t="s">
        <v>111</v>
      </c>
      <c r="S160" s="2" t="s">
        <v>71</v>
      </c>
      <c r="T160" s="4">
        <f t="shared" si="14"/>
        <v>-94204.521636864549</v>
      </c>
    </row>
    <row r="161" spans="6:20" x14ac:dyDescent="0.3">
      <c r="F161" s="10"/>
      <c r="G161" s="26">
        <v>2396</v>
      </c>
      <c r="H161" s="26">
        <v>-0.47352941176500002</v>
      </c>
      <c r="I161" s="26">
        <v>24.1</v>
      </c>
      <c r="J161" s="29">
        <v>36</v>
      </c>
      <c r="K161" s="29">
        <f t="shared" si="12"/>
        <v>1.7047058823522001E-2</v>
      </c>
      <c r="L161" s="29">
        <f t="shared" si="15"/>
        <v>-94204.521637262442</v>
      </c>
      <c r="N161" s="22" t="s">
        <v>56</v>
      </c>
      <c r="O161" s="2" t="s">
        <v>71</v>
      </c>
      <c r="P161" s="3">
        <f t="shared" si="13"/>
        <v>2396</v>
      </c>
      <c r="Q161" s="3" t="s">
        <v>71</v>
      </c>
      <c r="R161" s="3" t="s">
        <v>111</v>
      </c>
      <c r="S161" s="2" t="s">
        <v>71</v>
      </c>
      <c r="T161" s="4">
        <f t="shared" si="14"/>
        <v>-94204.521637262442</v>
      </c>
    </row>
    <row r="162" spans="6:20" x14ac:dyDescent="0.3">
      <c r="G162" s="26">
        <v>2395</v>
      </c>
      <c r="H162" s="26">
        <v>0</v>
      </c>
      <c r="I162" s="26">
        <v>24.1</v>
      </c>
      <c r="J162" s="29">
        <v>36</v>
      </c>
      <c r="K162" s="29">
        <f t="shared" si="12"/>
        <v>1.7047058823540004E-2</v>
      </c>
      <c r="L162" s="29">
        <f t="shared" si="15"/>
        <v>-94204.521637361933</v>
      </c>
      <c r="N162" s="22" t="s">
        <v>56</v>
      </c>
      <c r="O162" s="2" t="s">
        <v>71</v>
      </c>
      <c r="P162" s="3">
        <f t="shared" si="13"/>
        <v>2395</v>
      </c>
      <c r="Q162" s="3" t="s">
        <v>71</v>
      </c>
      <c r="R162" s="3" t="s">
        <v>111</v>
      </c>
      <c r="S162" s="2" t="s">
        <v>71</v>
      </c>
      <c r="T162" s="4">
        <f t="shared" si="14"/>
        <v>-94204.521637361933</v>
      </c>
    </row>
    <row r="163" spans="6:20" x14ac:dyDescent="0.3">
      <c r="G163" s="26">
        <v>10280</v>
      </c>
      <c r="H163" s="26">
        <v>0.47352941176500002</v>
      </c>
      <c r="I163" s="26">
        <v>24.1</v>
      </c>
      <c r="J163" s="29">
        <v>36</v>
      </c>
      <c r="K163" s="29">
        <f t="shared" si="12"/>
        <v>1.7047058823522001E-2</v>
      </c>
      <c r="L163" s="49">
        <f>$C$33*1000/$C$25*$K163</f>
        <v>-105041.70040182625</v>
      </c>
      <c r="N163" s="22" t="s">
        <v>56</v>
      </c>
      <c r="O163" s="2" t="s">
        <v>71</v>
      </c>
      <c r="P163" s="3">
        <f t="shared" si="13"/>
        <v>10280</v>
      </c>
      <c r="Q163" s="3" t="s">
        <v>71</v>
      </c>
      <c r="R163" s="3" t="s">
        <v>111</v>
      </c>
      <c r="S163" s="2" t="s">
        <v>71</v>
      </c>
      <c r="T163" s="4">
        <f t="shared" si="14"/>
        <v>-105041.70040182625</v>
      </c>
    </row>
    <row r="164" spans="6:20" x14ac:dyDescent="0.3">
      <c r="F164" s="10"/>
      <c r="G164" s="26">
        <v>10281</v>
      </c>
      <c r="H164" s="26">
        <v>0.94705882352899995</v>
      </c>
      <c r="I164" s="26">
        <v>24.1</v>
      </c>
      <c r="J164" s="29">
        <v>36</v>
      </c>
      <c r="K164" s="29">
        <f t="shared" si="12"/>
        <v>1.704705882345E-2</v>
      </c>
      <c r="L164" s="49">
        <f t="shared" ref="L164:L202" si="16">$C$33*1000/$C$25*$K164</f>
        <v>-105041.70040138258</v>
      </c>
      <c r="N164" s="22" t="s">
        <v>56</v>
      </c>
      <c r="O164" s="2" t="s">
        <v>71</v>
      </c>
      <c r="P164" s="3">
        <f t="shared" si="13"/>
        <v>10281</v>
      </c>
      <c r="Q164" s="3" t="s">
        <v>71</v>
      </c>
      <c r="R164" s="3" t="s">
        <v>111</v>
      </c>
      <c r="S164" s="2" t="s">
        <v>71</v>
      </c>
      <c r="T164" s="4">
        <f t="shared" si="14"/>
        <v>-105041.70040138258</v>
      </c>
    </row>
    <row r="165" spans="6:20" x14ac:dyDescent="0.3">
      <c r="F165" s="10"/>
      <c r="G165" s="26">
        <v>10282</v>
      </c>
      <c r="H165" s="26">
        <v>1.4205882352899999</v>
      </c>
      <c r="I165" s="26">
        <v>24.1</v>
      </c>
      <c r="J165" s="29">
        <v>36</v>
      </c>
      <c r="K165" s="29">
        <f t="shared" si="12"/>
        <v>1.7047058823558003E-2</v>
      </c>
      <c r="L165" s="49">
        <f t="shared" si="16"/>
        <v>-105041.7004020481</v>
      </c>
      <c r="N165" s="22" t="s">
        <v>56</v>
      </c>
      <c r="O165" s="2" t="s">
        <v>71</v>
      </c>
      <c r="P165" s="3">
        <f t="shared" si="13"/>
        <v>10282</v>
      </c>
      <c r="Q165" s="3" t="s">
        <v>71</v>
      </c>
      <c r="R165" s="3" t="s">
        <v>111</v>
      </c>
      <c r="S165" s="2" t="s">
        <v>71</v>
      </c>
      <c r="T165" s="4">
        <f t="shared" si="14"/>
        <v>-105041.7004020481</v>
      </c>
    </row>
    <row r="166" spans="6:20" x14ac:dyDescent="0.3">
      <c r="F166" s="10"/>
      <c r="G166" s="26">
        <v>10283</v>
      </c>
      <c r="H166" s="26">
        <v>1.8941176470600001</v>
      </c>
      <c r="I166" s="26">
        <v>24.1</v>
      </c>
      <c r="J166" s="29">
        <v>36</v>
      </c>
      <c r="K166" s="29">
        <f t="shared" si="12"/>
        <v>1.704705882354E-2</v>
      </c>
      <c r="L166" s="49">
        <f t="shared" si="16"/>
        <v>-105041.70040193715</v>
      </c>
      <c r="N166" s="22" t="s">
        <v>56</v>
      </c>
      <c r="O166" s="2" t="s">
        <v>71</v>
      </c>
      <c r="P166" s="3">
        <f t="shared" si="13"/>
        <v>10283</v>
      </c>
      <c r="Q166" s="3" t="s">
        <v>71</v>
      </c>
      <c r="R166" s="3" t="s">
        <v>111</v>
      </c>
      <c r="S166" s="2" t="s">
        <v>71</v>
      </c>
      <c r="T166" s="4">
        <f t="shared" si="14"/>
        <v>-105041.70040193715</v>
      </c>
    </row>
    <row r="167" spans="6:20" x14ac:dyDescent="0.3">
      <c r="F167" s="10"/>
      <c r="G167" s="26">
        <v>10284</v>
      </c>
      <c r="H167" s="26">
        <v>2.3676470588199998</v>
      </c>
      <c r="I167" s="26">
        <v>24.1</v>
      </c>
      <c r="J167" s="29">
        <v>36</v>
      </c>
      <c r="K167" s="29">
        <f t="shared" si="12"/>
        <v>1.7047058823539997E-2</v>
      </c>
      <c r="L167" s="49">
        <f t="shared" si="16"/>
        <v>-105041.70040193714</v>
      </c>
      <c r="N167" s="22" t="s">
        <v>56</v>
      </c>
      <c r="O167" s="2" t="s">
        <v>71</v>
      </c>
      <c r="P167" s="3">
        <f t="shared" si="13"/>
        <v>10284</v>
      </c>
      <c r="Q167" s="3" t="s">
        <v>71</v>
      </c>
      <c r="R167" s="3" t="s">
        <v>111</v>
      </c>
      <c r="S167" s="2" t="s">
        <v>71</v>
      </c>
      <c r="T167" s="4">
        <f t="shared" si="14"/>
        <v>-105041.70040193714</v>
      </c>
    </row>
    <row r="168" spans="6:20" x14ac:dyDescent="0.3">
      <c r="F168" s="10"/>
      <c r="G168" s="26">
        <v>10285</v>
      </c>
      <c r="H168" s="26">
        <v>2.8411764705899998</v>
      </c>
      <c r="I168" s="26">
        <v>24.1</v>
      </c>
      <c r="J168" s="29">
        <v>36</v>
      </c>
      <c r="K168" s="29">
        <f t="shared" si="12"/>
        <v>1.7047058823540007E-2</v>
      </c>
      <c r="L168" s="49">
        <f t="shared" si="16"/>
        <v>-105041.7004019372</v>
      </c>
      <c r="N168" s="22" t="s">
        <v>56</v>
      </c>
      <c r="O168" s="2" t="s">
        <v>71</v>
      </c>
      <c r="P168" s="3">
        <f t="shared" si="13"/>
        <v>10285</v>
      </c>
      <c r="Q168" s="3" t="s">
        <v>71</v>
      </c>
      <c r="R168" s="3" t="s">
        <v>111</v>
      </c>
      <c r="S168" s="2" t="s">
        <v>71</v>
      </c>
      <c r="T168" s="4">
        <f t="shared" si="14"/>
        <v>-105041.7004019372</v>
      </c>
    </row>
    <row r="169" spans="6:20" x14ac:dyDescent="0.3">
      <c r="F169" s="10"/>
      <c r="G169" s="26">
        <v>10286</v>
      </c>
      <c r="H169" s="26">
        <v>3.3147058823500002</v>
      </c>
      <c r="I169" s="26">
        <v>24.1</v>
      </c>
      <c r="J169" s="29">
        <v>36</v>
      </c>
      <c r="K169" s="29">
        <f t="shared" si="12"/>
        <v>1.7047058823540007E-2</v>
      </c>
      <c r="L169" s="49">
        <f t="shared" si="16"/>
        <v>-105041.7004019372</v>
      </c>
      <c r="N169" s="22" t="s">
        <v>56</v>
      </c>
      <c r="O169" s="2" t="s">
        <v>71</v>
      </c>
      <c r="P169" s="3">
        <f t="shared" si="13"/>
        <v>10286</v>
      </c>
      <c r="Q169" s="3" t="s">
        <v>71</v>
      </c>
      <c r="R169" s="3" t="s">
        <v>111</v>
      </c>
      <c r="S169" s="2" t="s">
        <v>71</v>
      </c>
      <c r="T169" s="4">
        <f t="shared" si="14"/>
        <v>-105041.7004019372</v>
      </c>
    </row>
    <row r="170" spans="6:20" x14ac:dyDescent="0.3">
      <c r="F170" s="10"/>
      <c r="G170" s="26">
        <v>10287</v>
      </c>
      <c r="H170" s="26">
        <v>3.7882352941200002</v>
      </c>
      <c r="I170" s="26">
        <v>24.1</v>
      </c>
      <c r="J170" s="29">
        <v>36</v>
      </c>
      <c r="K170" s="29">
        <f t="shared" si="12"/>
        <v>1.704705882354E-2</v>
      </c>
      <c r="L170" s="49">
        <f t="shared" si="16"/>
        <v>-105041.70040193715</v>
      </c>
      <c r="N170" s="22" t="s">
        <v>56</v>
      </c>
      <c r="O170" s="2" t="s">
        <v>71</v>
      </c>
      <c r="P170" s="3">
        <f t="shared" si="13"/>
        <v>10287</v>
      </c>
      <c r="Q170" s="3" t="s">
        <v>71</v>
      </c>
      <c r="R170" s="3" t="s">
        <v>111</v>
      </c>
      <c r="S170" s="2" t="s">
        <v>71</v>
      </c>
      <c r="T170" s="4">
        <f t="shared" si="14"/>
        <v>-105041.70040193715</v>
      </c>
    </row>
    <row r="171" spans="6:20" x14ac:dyDescent="0.3">
      <c r="F171" s="10"/>
      <c r="G171" s="26">
        <v>10288</v>
      </c>
      <c r="H171" s="26">
        <v>4.2617647058800001</v>
      </c>
      <c r="I171" s="26">
        <v>24.1</v>
      </c>
      <c r="J171" s="29">
        <v>36</v>
      </c>
      <c r="K171" s="29">
        <f t="shared" si="12"/>
        <v>1.7047058823539993E-2</v>
      </c>
      <c r="L171" s="49">
        <f t="shared" si="16"/>
        <v>-105041.70040193711</v>
      </c>
      <c r="N171" s="22" t="s">
        <v>56</v>
      </c>
      <c r="O171" s="2" t="s">
        <v>71</v>
      </c>
      <c r="P171" s="3">
        <f t="shared" si="13"/>
        <v>10288</v>
      </c>
      <c r="Q171" s="3" t="s">
        <v>71</v>
      </c>
      <c r="R171" s="3" t="s">
        <v>111</v>
      </c>
      <c r="S171" s="2" t="s">
        <v>71</v>
      </c>
      <c r="T171" s="4">
        <f t="shared" si="14"/>
        <v>-105041.70040193711</v>
      </c>
    </row>
    <row r="172" spans="6:20" x14ac:dyDescent="0.3">
      <c r="F172" s="10"/>
      <c r="G172" s="26">
        <v>10289</v>
      </c>
      <c r="H172" s="26">
        <v>4.7352941176499996</v>
      </c>
      <c r="I172" s="26">
        <v>24.1</v>
      </c>
      <c r="J172" s="29">
        <v>36</v>
      </c>
      <c r="K172" s="29">
        <f t="shared" si="12"/>
        <v>1.704705882354E-2</v>
      </c>
      <c r="L172" s="49">
        <f t="shared" si="16"/>
        <v>-105041.70040193715</v>
      </c>
      <c r="N172" s="22" t="s">
        <v>56</v>
      </c>
      <c r="O172" s="2" t="s">
        <v>71</v>
      </c>
      <c r="P172" s="3">
        <f t="shared" si="13"/>
        <v>10289</v>
      </c>
      <c r="Q172" s="3" t="s">
        <v>71</v>
      </c>
      <c r="R172" s="3" t="s">
        <v>111</v>
      </c>
      <c r="S172" s="2" t="s">
        <v>71</v>
      </c>
      <c r="T172" s="4">
        <f t="shared" si="14"/>
        <v>-105041.70040193715</v>
      </c>
    </row>
    <row r="173" spans="6:20" x14ac:dyDescent="0.3">
      <c r="F173" s="10"/>
      <c r="G173" s="26">
        <v>10290</v>
      </c>
      <c r="H173" s="26">
        <v>5.20882352941</v>
      </c>
      <c r="I173" s="26">
        <v>24.1</v>
      </c>
      <c r="J173" s="29">
        <v>36</v>
      </c>
      <c r="K173" s="29">
        <f t="shared" si="12"/>
        <v>1.704705882354E-2</v>
      </c>
      <c r="L173" s="49">
        <f t="shared" si="16"/>
        <v>-105041.70040193715</v>
      </c>
      <c r="N173" s="22" t="s">
        <v>56</v>
      </c>
      <c r="O173" s="2" t="s">
        <v>71</v>
      </c>
      <c r="P173" s="3">
        <f t="shared" si="13"/>
        <v>10290</v>
      </c>
      <c r="Q173" s="3" t="s">
        <v>71</v>
      </c>
      <c r="R173" s="3" t="s">
        <v>111</v>
      </c>
      <c r="S173" s="2" t="s">
        <v>71</v>
      </c>
      <c r="T173" s="4">
        <f t="shared" si="14"/>
        <v>-105041.70040193715</v>
      </c>
    </row>
    <row r="174" spans="6:20" x14ac:dyDescent="0.3">
      <c r="F174" s="10"/>
      <c r="G174" s="26">
        <v>10291</v>
      </c>
      <c r="H174" s="26">
        <v>5.6823529411799996</v>
      </c>
      <c r="I174" s="26">
        <v>24.1</v>
      </c>
      <c r="J174" s="29">
        <v>36</v>
      </c>
      <c r="K174" s="29">
        <f t="shared" si="12"/>
        <v>1.704705882354E-2</v>
      </c>
      <c r="L174" s="49">
        <f t="shared" si="16"/>
        <v>-105041.70040193715</v>
      </c>
      <c r="N174" s="22" t="s">
        <v>56</v>
      </c>
      <c r="O174" s="2" t="s">
        <v>71</v>
      </c>
      <c r="P174" s="3">
        <f t="shared" si="13"/>
        <v>10291</v>
      </c>
      <c r="Q174" s="3" t="s">
        <v>71</v>
      </c>
      <c r="R174" s="3" t="s">
        <v>111</v>
      </c>
      <c r="S174" s="2" t="s">
        <v>71</v>
      </c>
      <c r="T174" s="4">
        <f t="shared" si="14"/>
        <v>-105041.70040193715</v>
      </c>
    </row>
    <row r="175" spans="6:20" x14ac:dyDescent="0.3">
      <c r="F175" s="10"/>
      <c r="G175" s="26">
        <v>10292</v>
      </c>
      <c r="H175" s="26">
        <v>6.15588235294</v>
      </c>
      <c r="I175" s="26">
        <v>24.1</v>
      </c>
      <c r="J175" s="29">
        <v>36</v>
      </c>
      <c r="K175" s="29">
        <f t="shared" si="12"/>
        <v>1.7047058823540014E-2</v>
      </c>
      <c r="L175" s="49">
        <f t="shared" si="16"/>
        <v>-105041.70040193724</v>
      </c>
      <c r="N175" s="22" t="s">
        <v>56</v>
      </c>
      <c r="O175" s="2" t="s">
        <v>71</v>
      </c>
      <c r="P175" s="3">
        <f t="shared" si="13"/>
        <v>10292</v>
      </c>
      <c r="Q175" s="3" t="s">
        <v>71</v>
      </c>
      <c r="R175" s="3" t="s">
        <v>111</v>
      </c>
      <c r="S175" s="2" t="s">
        <v>71</v>
      </c>
      <c r="T175" s="4">
        <f t="shared" si="14"/>
        <v>-105041.70040193724</v>
      </c>
    </row>
    <row r="176" spans="6:20" x14ac:dyDescent="0.3">
      <c r="F176" s="10"/>
      <c r="G176" s="26">
        <v>10293</v>
      </c>
      <c r="H176" s="26">
        <v>6.6294117647100004</v>
      </c>
      <c r="I176" s="26">
        <v>24.1</v>
      </c>
      <c r="J176" s="29">
        <v>36</v>
      </c>
      <c r="K176" s="29">
        <f t="shared" si="12"/>
        <v>1.704705882354E-2</v>
      </c>
      <c r="L176" s="49">
        <f t="shared" si="16"/>
        <v>-105041.70040193715</v>
      </c>
      <c r="N176" s="22" t="s">
        <v>56</v>
      </c>
      <c r="O176" s="2" t="s">
        <v>71</v>
      </c>
      <c r="P176" s="3">
        <f t="shared" si="13"/>
        <v>10293</v>
      </c>
      <c r="Q176" s="3" t="s">
        <v>71</v>
      </c>
      <c r="R176" s="3" t="s">
        <v>111</v>
      </c>
      <c r="S176" s="2" t="s">
        <v>71</v>
      </c>
      <c r="T176" s="4">
        <f t="shared" si="14"/>
        <v>-105041.70040193715</v>
      </c>
    </row>
    <row r="177" spans="6:20" x14ac:dyDescent="0.3">
      <c r="F177" s="10"/>
      <c r="G177" s="26">
        <v>10294</v>
      </c>
      <c r="H177" s="26">
        <v>7.1029411764699999</v>
      </c>
      <c r="I177" s="26">
        <v>24.1</v>
      </c>
      <c r="J177" s="29">
        <v>36</v>
      </c>
      <c r="K177" s="29">
        <f t="shared" si="12"/>
        <v>1.7047058823359999E-2</v>
      </c>
      <c r="L177" s="49">
        <f t="shared" si="16"/>
        <v>-105041.70040082801</v>
      </c>
      <c r="N177" s="22" t="s">
        <v>56</v>
      </c>
      <c r="O177" s="2" t="s">
        <v>71</v>
      </c>
      <c r="P177" s="3">
        <f t="shared" si="13"/>
        <v>10294</v>
      </c>
      <c r="Q177" s="3" t="s">
        <v>71</v>
      </c>
      <c r="R177" s="3" t="s">
        <v>111</v>
      </c>
      <c r="S177" s="2" t="s">
        <v>71</v>
      </c>
      <c r="T177" s="4">
        <f t="shared" si="14"/>
        <v>-105041.70040082801</v>
      </c>
    </row>
    <row r="178" spans="6:20" x14ac:dyDescent="0.3">
      <c r="F178" s="10"/>
      <c r="G178" s="26">
        <v>10295</v>
      </c>
      <c r="H178" s="26">
        <v>7.5764705882300003</v>
      </c>
      <c r="I178" s="26">
        <v>24.1</v>
      </c>
      <c r="J178" s="29">
        <v>36</v>
      </c>
      <c r="K178" s="29">
        <f t="shared" ref="K178:K211" si="17">(H179-H177)/2*J178*10^-3</f>
        <v>1.7047058823540014E-2</v>
      </c>
      <c r="L178" s="49">
        <f t="shared" si="16"/>
        <v>-105041.70040193724</v>
      </c>
      <c r="N178" s="22" t="s">
        <v>56</v>
      </c>
      <c r="O178" s="2" t="s">
        <v>71</v>
      </c>
      <c r="P178" s="3">
        <f t="shared" si="13"/>
        <v>10295</v>
      </c>
      <c r="Q178" s="3" t="s">
        <v>71</v>
      </c>
      <c r="R178" s="3" t="s">
        <v>111</v>
      </c>
      <c r="S178" s="2" t="s">
        <v>71</v>
      </c>
      <c r="T178" s="4">
        <f t="shared" si="14"/>
        <v>-105041.70040193724</v>
      </c>
    </row>
    <row r="179" spans="6:20" x14ac:dyDescent="0.3">
      <c r="F179" s="10"/>
      <c r="G179" s="26">
        <v>10296</v>
      </c>
      <c r="H179" s="26">
        <v>8.0500000000000007</v>
      </c>
      <c r="I179" s="26">
        <v>24.1</v>
      </c>
      <c r="J179" s="29">
        <v>36</v>
      </c>
      <c r="K179" s="29">
        <f t="shared" si="17"/>
        <v>1.7047058823719981E-2</v>
      </c>
      <c r="L179" s="49">
        <f t="shared" si="16"/>
        <v>-105041.70040304618</v>
      </c>
      <c r="N179" s="22" t="s">
        <v>56</v>
      </c>
      <c r="O179" s="2" t="s">
        <v>71</v>
      </c>
      <c r="P179" s="3">
        <f t="shared" si="13"/>
        <v>10296</v>
      </c>
      <c r="Q179" s="3" t="s">
        <v>71</v>
      </c>
      <c r="R179" s="3" t="s">
        <v>111</v>
      </c>
      <c r="S179" s="2" t="s">
        <v>71</v>
      </c>
      <c r="T179" s="4">
        <f t="shared" si="14"/>
        <v>-105041.70040304618</v>
      </c>
    </row>
    <row r="180" spans="6:20" x14ac:dyDescent="0.3">
      <c r="F180" s="10"/>
      <c r="G180" s="26">
        <v>10297</v>
      </c>
      <c r="H180" s="26">
        <v>8.5235294117699993</v>
      </c>
      <c r="I180" s="26">
        <v>24.1</v>
      </c>
      <c r="J180" s="29">
        <v>36</v>
      </c>
      <c r="K180" s="29">
        <f t="shared" si="17"/>
        <v>1.704705882354E-2</v>
      </c>
      <c r="L180" s="49">
        <f t="shared" si="16"/>
        <v>-105041.70040193715</v>
      </c>
      <c r="N180" s="22" t="s">
        <v>56</v>
      </c>
      <c r="O180" s="2" t="s">
        <v>71</v>
      </c>
      <c r="P180" s="3">
        <f t="shared" si="13"/>
        <v>10297</v>
      </c>
      <c r="Q180" s="3" t="s">
        <v>71</v>
      </c>
      <c r="R180" s="3" t="s">
        <v>111</v>
      </c>
      <c r="S180" s="2" t="s">
        <v>71</v>
      </c>
      <c r="T180" s="4">
        <f t="shared" si="14"/>
        <v>-105041.70040193715</v>
      </c>
    </row>
    <row r="181" spans="6:20" x14ac:dyDescent="0.3">
      <c r="F181" s="10"/>
      <c r="G181" s="26">
        <v>10298</v>
      </c>
      <c r="H181" s="26">
        <v>8.9970588235300006</v>
      </c>
      <c r="I181" s="26">
        <v>24.1</v>
      </c>
      <c r="J181" s="29">
        <v>36</v>
      </c>
      <c r="K181" s="29">
        <f t="shared" si="17"/>
        <v>1.7047058823360016E-2</v>
      </c>
      <c r="L181" s="49">
        <f t="shared" si="16"/>
        <v>-105041.70040082812</v>
      </c>
      <c r="N181" s="22" t="s">
        <v>56</v>
      </c>
      <c r="O181" s="2" t="s">
        <v>71</v>
      </c>
      <c r="P181" s="3">
        <f t="shared" si="13"/>
        <v>10298</v>
      </c>
      <c r="Q181" s="3" t="s">
        <v>71</v>
      </c>
      <c r="R181" s="3" t="s">
        <v>111</v>
      </c>
      <c r="S181" s="2" t="s">
        <v>71</v>
      </c>
      <c r="T181" s="4">
        <f t="shared" si="14"/>
        <v>-105041.70040082812</v>
      </c>
    </row>
    <row r="182" spans="6:20" x14ac:dyDescent="0.3">
      <c r="F182" s="10"/>
      <c r="G182" s="26">
        <v>10299</v>
      </c>
      <c r="H182" s="26">
        <v>9.4705882352900002</v>
      </c>
      <c r="I182" s="26">
        <v>24.1</v>
      </c>
      <c r="J182" s="29">
        <v>36</v>
      </c>
      <c r="K182" s="29">
        <f t="shared" si="17"/>
        <v>1.704705882354E-2</v>
      </c>
      <c r="L182" s="49">
        <f t="shared" si="16"/>
        <v>-105041.70040193715</v>
      </c>
      <c r="N182" s="22" t="s">
        <v>56</v>
      </c>
      <c r="O182" s="2" t="s">
        <v>71</v>
      </c>
      <c r="P182" s="3">
        <f t="shared" si="13"/>
        <v>10299</v>
      </c>
      <c r="Q182" s="3" t="s">
        <v>71</v>
      </c>
      <c r="R182" s="3" t="s">
        <v>111</v>
      </c>
      <c r="S182" s="2" t="s">
        <v>71</v>
      </c>
      <c r="T182" s="4">
        <f t="shared" si="14"/>
        <v>-105041.70040193715</v>
      </c>
    </row>
    <row r="183" spans="6:20" x14ac:dyDescent="0.3">
      <c r="F183" s="10"/>
      <c r="G183" s="26">
        <v>10300</v>
      </c>
      <c r="H183" s="26">
        <v>9.9441176470600006</v>
      </c>
      <c r="I183" s="26">
        <v>24.1</v>
      </c>
      <c r="J183" s="29">
        <v>36</v>
      </c>
      <c r="K183" s="29">
        <f t="shared" si="17"/>
        <v>1.704705882318E-2</v>
      </c>
      <c r="L183" s="49">
        <f t="shared" si="16"/>
        <v>-105041.70039971889</v>
      </c>
      <c r="N183" s="22" t="s">
        <v>56</v>
      </c>
      <c r="O183" s="2" t="s">
        <v>71</v>
      </c>
      <c r="P183" s="3">
        <f t="shared" si="13"/>
        <v>10300</v>
      </c>
      <c r="Q183" s="3" t="s">
        <v>71</v>
      </c>
      <c r="R183" s="3" t="s">
        <v>111</v>
      </c>
      <c r="S183" s="2" t="s">
        <v>71</v>
      </c>
      <c r="T183" s="4">
        <f t="shared" si="14"/>
        <v>-105041.70039971889</v>
      </c>
    </row>
    <row r="184" spans="6:20" x14ac:dyDescent="0.3">
      <c r="F184" s="10"/>
      <c r="G184" s="26">
        <v>10301</v>
      </c>
      <c r="H184" s="26">
        <v>10.4176470588</v>
      </c>
      <c r="I184" s="26">
        <v>24.1</v>
      </c>
      <c r="J184" s="29">
        <v>36</v>
      </c>
      <c r="K184" s="29">
        <f t="shared" si="17"/>
        <v>1.7047058823719981E-2</v>
      </c>
      <c r="L184" s="49">
        <f t="shared" si="16"/>
        <v>-105041.70040304618</v>
      </c>
      <c r="N184" s="22" t="s">
        <v>56</v>
      </c>
      <c r="O184" s="2" t="s">
        <v>71</v>
      </c>
      <c r="P184" s="3">
        <f t="shared" si="13"/>
        <v>10301</v>
      </c>
      <c r="Q184" s="3" t="s">
        <v>71</v>
      </c>
      <c r="R184" s="3" t="s">
        <v>111</v>
      </c>
      <c r="S184" s="2" t="s">
        <v>71</v>
      </c>
      <c r="T184" s="4">
        <f t="shared" si="14"/>
        <v>-105041.70040304618</v>
      </c>
    </row>
    <row r="185" spans="6:20" x14ac:dyDescent="0.3">
      <c r="F185" s="10"/>
      <c r="G185" s="26">
        <v>10302</v>
      </c>
      <c r="H185" s="26">
        <v>10.8911764706</v>
      </c>
      <c r="I185" s="26">
        <v>24.1</v>
      </c>
      <c r="J185" s="29">
        <v>36</v>
      </c>
      <c r="K185" s="29">
        <f t="shared" si="17"/>
        <v>1.7047058824799982E-2</v>
      </c>
      <c r="L185" s="49">
        <f t="shared" si="16"/>
        <v>-105041.70040970099</v>
      </c>
      <c r="N185" s="22" t="s">
        <v>56</v>
      </c>
      <c r="O185" s="2" t="s">
        <v>71</v>
      </c>
      <c r="P185" s="3">
        <f t="shared" si="13"/>
        <v>10302</v>
      </c>
      <c r="Q185" s="3" t="s">
        <v>71</v>
      </c>
      <c r="R185" s="3" t="s">
        <v>111</v>
      </c>
      <c r="S185" s="2" t="s">
        <v>71</v>
      </c>
      <c r="T185" s="4">
        <f t="shared" si="14"/>
        <v>-105041.70040970099</v>
      </c>
    </row>
    <row r="186" spans="6:20" x14ac:dyDescent="0.3">
      <c r="F186" s="10"/>
      <c r="G186" s="26">
        <v>10303</v>
      </c>
      <c r="H186" s="26">
        <v>11.364705882399999</v>
      </c>
      <c r="I186" s="26">
        <v>24.1</v>
      </c>
      <c r="J186" s="29">
        <v>36</v>
      </c>
      <c r="K186" s="29">
        <f t="shared" si="17"/>
        <v>1.7047058823000016E-2</v>
      </c>
      <c r="L186" s="49">
        <f t="shared" si="16"/>
        <v>-105041.70039860984</v>
      </c>
      <c r="N186" s="22" t="s">
        <v>56</v>
      </c>
      <c r="O186" s="2" t="s">
        <v>71</v>
      </c>
      <c r="P186" s="3">
        <f t="shared" si="13"/>
        <v>10303</v>
      </c>
      <c r="Q186" s="3" t="s">
        <v>71</v>
      </c>
      <c r="R186" s="3" t="s">
        <v>111</v>
      </c>
      <c r="S186" s="2" t="s">
        <v>71</v>
      </c>
      <c r="T186" s="4">
        <f t="shared" si="14"/>
        <v>-105041.70039860984</v>
      </c>
    </row>
    <row r="187" spans="6:20" x14ac:dyDescent="0.3">
      <c r="F187" s="10"/>
      <c r="G187" s="26">
        <v>10304</v>
      </c>
      <c r="H187" s="26">
        <v>11.8382352941</v>
      </c>
      <c r="I187" s="26">
        <v>24.1</v>
      </c>
      <c r="J187" s="29">
        <v>36</v>
      </c>
      <c r="K187" s="29">
        <f t="shared" si="17"/>
        <v>1.7047058823000016E-2</v>
      </c>
      <c r="L187" s="49">
        <f t="shared" si="16"/>
        <v>-105041.70039860984</v>
      </c>
      <c r="N187" s="22" t="s">
        <v>56</v>
      </c>
      <c r="O187" s="2" t="s">
        <v>71</v>
      </c>
      <c r="P187" s="3">
        <f t="shared" si="13"/>
        <v>10304</v>
      </c>
      <c r="Q187" s="3" t="s">
        <v>71</v>
      </c>
      <c r="R187" s="3" t="s">
        <v>111</v>
      </c>
      <c r="S187" s="2" t="s">
        <v>71</v>
      </c>
      <c r="T187" s="4">
        <f t="shared" si="14"/>
        <v>-105041.70039860984</v>
      </c>
    </row>
    <row r="188" spans="6:20" x14ac:dyDescent="0.3">
      <c r="F188" s="10"/>
      <c r="G188" s="26">
        <v>10305</v>
      </c>
      <c r="H188" s="26">
        <v>12.3117647059</v>
      </c>
      <c r="I188" s="26">
        <v>24.1</v>
      </c>
      <c r="J188" s="29">
        <v>36</v>
      </c>
      <c r="K188" s="29">
        <f t="shared" si="17"/>
        <v>1.7047058824799982E-2</v>
      </c>
      <c r="L188" s="49">
        <f t="shared" si="16"/>
        <v>-105041.70040970099</v>
      </c>
      <c r="N188" s="22" t="s">
        <v>56</v>
      </c>
      <c r="O188" s="2" t="s">
        <v>71</v>
      </c>
      <c r="P188" s="3">
        <f t="shared" si="13"/>
        <v>10305</v>
      </c>
      <c r="Q188" s="3" t="s">
        <v>71</v>
      </c>
      <c r="R188" s="3" t="s">
        <v>111</v>
      </c>
      <c r="S188" s="2" t="s">
        <v>71</v>
      </c>
      <c r="T188" s="4">
        <f t="shared" si="14"/>
        <v>-105041.70040970099</v>
      </c>
    </row>
    <row r="189" spans="6:20" x14ac:dyDescent="0.3">
      <c r="F189" s="10"/>
      <c r="G189" s="26">
        <v>10306</v>
      </c>
      <c r="H189" s="26">
        <v>12.785294117699999</v>
      </c>
      <c r="I189" s="26">
        <v>24.1</v>
      </c>
      <c r="J189" s="29">
        <v>36</v>
      </c>
      <c r="K189" s="29">
        <f t="shared" si="17"/>
        <v>1.7047058823000016E-2</v>
      </c>
      <c r="L189" s="49">
        <f t="shared" si="16"/>
        <v>-105041.70039860984</v>
      </c>
      <c r="N189" s="22" t="s">
        <v>56</v>
      </c>
      <c r="O189" s="2" t="s">
        <v>71</v>
      </c>
      <c r="P189" s="3">
        <f t="shared" si="13"/>
        <v>10306</v>
      </c>
      <c r="Q189" s="3" t="s">
        <v>71</v>
      </c>
      <c r="R189" s="3" t="s">
        <v>111</v>
      </c>
      <c r="S189" s="2" t="s">
        <v>71</v>
      </c>
      <c r="T189" s="4">
        <f t="shared" si="14"/>
        <v>-105041.70039860984</v>
      </c>
    </row>
    <row r="190" spans="6:20" x14ac:dyDescent="0.3">
      <c r="F190" s="10"/>
      <c r="G190" s="26">
        <v>10307</v>
      </c>
      <c r="H190" s="26">
        <v>13.258823529400001</v>
      </c>
      <c r="I190" s="26">
        <v>24.1</v>
      </c>
      <c r="J190" s="29">
        <v>36</v>
      </c>
      <c r="K190" s="29">
        <f t="shared" si="17"/>
        <v>1.7047058823000016E-2</v>
      </c>
      <c r="L190" s="49">
        <f t="shared" si="16"/>
        <v>-105041.70039860984</v>
      </c>
      <c r="N190" s="22" t="s">
        <v>56</v>
      </c>
      <c r="O190" s="2" t="s">
        <v>71</v>
      </c>
      <c r="P190" s="3">
        <f t="shared" si="13"/>
        <v>10307</v>
      </c>
      <c r="Q190" s="3" t="s">
        <v>71</v>
      </c>
      <c r="R190" s="3" t="s">
        <v>111</v>
      </c>
      <c r="S190" s="2" t="s">
        <v>71</v>
      </c>
      <c r="T190" s="4">
        <f t="shared" si="14"/>
        <v>-105041.70039860984</v>
      </c>
    </row>
    <row r="191" spans="6:20" x14ac:dyDescent="0.3">
      <c r="F191" s="10"/>
      <c r="G191" s="26">
        <v>10308</v>
      </c>
      <c r="H191" s="26">
        <v>13.7323529412</v>
      </c>
      <c r="I191" s="26">
        <v>24.1</v>
      </c>
      <c r="J191" s="29">
        <v>36</v>
      </c>
      <c r="K191" s="29">
        <f t="shared" si="17"/>
        <v>1.7047058822999984E-2</v>
      </c>
      <c r="L191" s="49">
        <f t="shared" si="16"/>
        <v>-105041.70039860965</v>
      </c>
      <c r="N191" s="22" t="s">
        <v>56</v>
      </c>
      <c r="O191" s="2" t="s">
        <v>71</v>
      </c>
      <c r="P191" s="3">
        <f t="shared" si="13"/>
        <v>10308</v>
      </c>
      <c r="Q191" s="3" t="s">
        <v>71</v>
      </c>
      <c r="R191" s="3" t="s">
        <v>111</v>
      </c>
      <c r="S191" s="2" t="s">
        <v>71</v>
      </c>
      <c r="T191" s="4">
        <f t="shared" si="14"/>
        <v>-105041.70039860965</v>
      </c>
    </row>
    <row r="192" spans="6:20" x14ac:dyDescent="0.3">
      <c r="F192" s="10"/>
      <c r="G192" s="26">
        <v>10309</v>
      </c>
      <c r="H192" s="26">
        <v>14.2058823529</v>
      </c>
      <c r="I192" s="26">
        <v>24.1</v>
      </c>
      <c r="J192" s="29">
        <v>36</v>
      </c>
      <c r="K192" s="29">
        <f t="shared" si="17"/>
        <v>1.7047058822999984E-2</v>
      </c>
      <c r="L192" s="49">
        <f t="shared" si="16"/>
        <v>-105041.70039860965</v>
      </c>
      <c r="N192" s="22" t="s">
        <v>56</v>
      </c>
      <c r="O192" s="2" t="s">
        <v>71</v>
      </c>
      <c r="P192" s="3">
        <f t="shared" si="13"/>
        <v>10309</v>
      </c>
      <c r="Q192" s="3" t="s">
        <v>71</v>
      </c>
      <c r="R192" s="3" t="s">
        <v>111</v>
      </c>
      <c r="S192" s="2" t="s">
        <v>71</v>
      </c>
      <c r="T192" s="4">
        <f t="shared" si="14"/>
        <v>-105041.70039860965</v>
      </c>
    </row>
    <row r="193" spans="6:20" x14ac:dyDescent="0.3">
      <c r="F193" s="10"/>
      <c r="G193" s="26">
        <v>10310</v>
      </c>
      <c r="H193" s="26">
        <v>14.679411764699999</v>
      </c>
      <c r="I193" s="26">
        <v>24.1</v>
      </c>
      <c r="J193" s="29">
        <v>36</v>
      </c>
      <c r="K193" s="29">
        <f t="shared" si="17"/>
        <v>1.7047058824800017E-2</v>
      </c>
      <c r="L193" s="49">
        <f t="shared" si="16"/>
        <v>-105041.70040970121</v>
      </c>
      <c r="N193" s="22" t="s">
        <v>56</v>
      </c>
      <c r="O193" s="2" t="s">
        <v>71</v>
      </c>
      <c r="P193" s="3">
        <f t="shared" si="13"/>
        <v>10310</v>
      </c>
      <c r="Q193" s="3" t="s">
        <v>71</v>
      </c>
      <c r="R193" s="3" t="s">
        <v>111</v>
      </c>
      <c r="S193" s="2" t="s">
        <v>71</v>
      </c>
      <c r="T193" s="4">
        <f t="shared" si="14"/>
        <v>-105041.70040970121</v>
      </c>
    </row>
    <row r="194" spans="6:20" x14ac:dyDescent="0.3">
      <c r="F194" s="10"/>
      <c r="G194" s="26">
        <v>10311</v>
      </c>
      <c r="H194" s="26">
        <v>15.152941176500001</v>
      </c>
      <c r="I194" s="26">
        <v>24.1</v>
      </c>
      <c r="J194" s="29">
        <v>36</v>
      </c>
      <c r="K194" s="29">
        <f t="shared" si="17"/>
        <v>1.7047058823000016E-2</v>
      </c>
      <c r="L194" s="49">
        <f t="shared" si="16"/>
        <v>-105041.70039860984</v>
      </c>
      <c r="N194" s="22" t="s">
        <v>56</v>
      </c>
      <c r="O194" s="2" t="s">
        <v>71</v>
      </c>
      <c r="P194" s="3">
        <f t="shared" si="13"/>
        <v>10311</v>
      </c>
      <c r="Q194" s="3" t="s">
        <v>71</v>
      </c>
      <c r="R194" s="3" t="s">
        <v>111</v>
      </c>
      <c r="S194" s="2" t="s">
        <v>71</v>
      </c>
      <c r="T194" s="4">
        <f t="shared" si="14"/>
        <v>-105041.70039860984</v>
      </c>
    </row>
    <row r="195" spans="6:20" x14ac:dyDescent="0.3">
      <c r="F195" s="10"/>
      <c r="G195" s="26">
        <v>10312</v>
      </c>
      <c r="H195" s="26">
        <v>15.6264705882</v>
      </c>
      <c r="I195" s="26">
        <v>24.1</v>
      </c>
      <c r="J195" s="29">
        <v>36</v>
      </c>
      <c r="K195" s="29">
        <f t="shared" si="17"/>
        <v>1.7047058823000016E-2</v>
      </c>
      <c r="L195" s="49">
        <f t="shared" si="16"/>
        <v>-105041.70039860984</v>
      </c>
      <c r="N195" s="22" t="s">
        <v>56</v>
      </c>
      <c r="O195" s="2" t="s">
        <v>71</v>
      </c>
      <c r="P195" s="3">
        <f t="shared" si="13"/>
        <v>10312</v>
      </c>
      <c r="Q195" s="3" t="s">
        <v>71</v>
      </c>
      <c r="R195" s="3" t="s">
        <v>111</v>
      </c>
      <c r="S195" s="2" t="s">
        <v>71</v>
      </c>
      <c r="T195" s="4">
        <f t="shared" si="14"/>
        <v>-105041.70039860984</v>
      </c>
    </row>
    <row r="196" spans="6:20" x14ac:dyDescent="0.3">
      <c r="F196" s="10"/>
      <c r="G196" s="26">
        <v>5632</v>
      </c>
      <c r="H196" s="26">
        <v>16.100000000000001</v>
      </c>
      <c r="I196" s="26">
        <v>24.1</v>
      </c>
      <c r="J196" s="29">
        <v>36</v>
      </c>
      <c r="K196" s="29">
        <f t="shared" si="17"/>
        <v>1.7223529411800009E-2</v>
      </c>
      <c r="L196" s="49">
        <f t="shared" si="16"/>
        <v>-106129.08860500738</v>
      </c>
      <c r="N196" s="22" t="s">
        <v>56</v>
      </c>
      <c r="O196" s="2" t="s">
        <v>71</v>
      </c>
      <c r="P196" s="3">
        <f t="shared" ref="P196:P259" si="18">$G196</f>
        <v>5632</v>
      </c>
      <c r="Q196" s="3" t="s">
        <v>71</v>
      </c>
      <c r="R196" s="3" t="s">
        <v>111</v>
      </c>
      <c r="S196" s="2" t="s">
        <v>71</v>
      </c>
      <c r="T196" s="4">
        <f t="shared" si="14"/>
        <v>-106129.08860500738</v>
      </c>
    </row>
    <row r="197" spans="6:20" x14ac:dyDescent="0.3">
      <c r="F197" s="10"/>
      <c r="G197" s="26">
        <v>6612</v>
      </c>
      <c r="H197" s="26">
        <v>16.583333333300001</v>
      </c>
      <c r="I197" s="26">
        <v>24.1</v>
      </c>
      <c r="J197" s="29">
        <v>36</v>
      </c>
      <c r="K197" s="29">
        <f t="shared" si="17"/>
        <v>1.7400000000600001E-2</v>
      </c>
      <c r="L197" s="49">
        <f t="shared" si="16"/>
        <v>-107216.47681140489</v>
      </c>
      <c r="N197" s="22" t="s">
        <v>56</v>
      </c>
      <c r="O197" s="2" t="s">
        <v>71</v>
      </c>
      <c r="P197" s="3">
        <f t="shared" si="18"/>
        <v>6612</v>
      </c>
      <c r="Q197" s="3" t="s">
        <v>71</v>
      </c>
      <c r="R197" s="3" t="s">
        <v>111</v>
      </c>
      <c r="S197" s="2" t="s">
        <v>71</v>
      </c>
      <c r="T197" s="4">
        <f t="shared" si="14"/>
        <v>-107216.47681140489</v>
      </c>
    </row>
    <row r="198" spans="6:20" x14ac:dyDescent="0.3">
      <c r="F198" s="10"/>
      <c r="G198" s="26">
        <v>6613</v>
      </c>
      <c r="H198" s="26">
        <v>17.066666666700002</v>
      </c>
      <c r="I198" s="26">
        <v>24.1</v>
      </c>
      <c r="J198" s="29">
        <v>36</v>
      </c>
      <c r="K198" s="29">
        <f t="shared" si="17"/>
        <v>1.7400000000600001E-2</v>
      </c>
      <c r="L198" s="49">
        <f t="shared" si="16"/>
        <v>-107216.47681140489</v>
      </c>
      <c r="N198" s="22" t="s">
        <v>56</v>
      </c>
      <c r="O198" s="2" t="s">
        <v>71</v>
      </c>
      <c r="P198" s="3">
        <f t="shared" si="18"/>
        <v>6613</v>
      </c>
      <c r="Q198" s="3" t="s">
        <v>71</v>
      </c>
      <c r="R198" s="3" t="s">
        <v>111</v>
      </c>
      <c r="S198" s="2" t="s">
        <v>71</v>
      </c>
      <c r="T198" s="4">
        <f t="shared" si="14"/>
        <v>-107216.47681140489</v>
      </c>
    </row>
    <row r="199" spans="6:20" x14ac:dyDescent="0.3">
      <c r="F199" s="10"/>
      <c r="G199" s="26">
        <v>6614</v>
      </c>
      <c r="H199" s="26">
        <v>17.55</v>
      </c>
      <c r="I199" s="26">
        <v>24.1</v>
      </c>
      <c r="J199" s="29">
        <v>36</v>
      </c>
      <c r="K199" s="29">
        <f t="shared" si="17"/>
        <v>1.7399999998799969E-2</v>
      </c>
      <c r="L199" s="49">
        <f t="shared" si="16"/>
        <v>-107216.47680031334</v>
      </c>
      <c r="N199" s="22" t="s">
        <v>56</v>
      </c>
      <c r="O199" s="2" t="s">
        <v>71</v>
      </c>
      <c r="P199" s="3">
        <f t="shared" si="18"/>
        <v>6614</v>
      </c>
      <c r="Q199" s="3" t="s">
        <v>71</v>
      </c>
      <c r="R199" s="3" t="s">
        <v>111</v>
      </c>
      <c r="S199" s="2" t="s">
        <v>71</v>
      </c>
      <c r="T199" s="4">
        <f t="shared" si="14"/>
        <v>-107216.47680031334</v>
      </c>
    </row>
    <row r="200" spans="6:20" x14ac:dyDescent="0.3">
      <c r="F200" s="10"/>
      <c r="G200" s="26">
        <v>6615</v>
      </c>
      <c r="H200" s="26">
        <v>18.0333333333</v>
      </c>
      <c r="I200" s="26">
        <v>24.1</v>
      </c>
      <c r="J200" s="29">
        <v>36</v>
      </c>
      <c r="K200" s="29">
        <f t="shared" si="17"/>
        <v>1.7400000000600001E-2</v>
      </c>
      <c r="L200" s="49">
        <f t="shared" si="16"/>
        <v>-107216.47681140489</v>
      </c>
      <c r="N200" s="22" t="s">
        <v>56</v>
      </c>
      <c r="O200" s="2" t="s">
        <v>71</v>
      </c>
      <c r="P200" s="3">
        <f t="shared" si="18"/>
        <v>6615</v>
      </c>
      <c r="Q200" s="3" t="s">
        <v>71</v>
      </c>
      <c r="R200" s="3" t="s">
        <v>111</v>
      </c>
      <c r="S200" s="2" t="s">
        <v>71</v>
      </c>
      <c r="T200" s="4">
        <f t="shared" si="14"/>
        <v>-107216.47681140489</v>
      </c>
    </row>
    <row r="201" spans="6:20" x14ac:dyDescent="0.3">
      <c r="F201" s="10"/>
      <c r="G201" s="26">
        <v>6616</v>
      </c>
      <c r="H201" s="26">
        <v>18.516666666700001</v>
      </c>
      <c r="I201" s="26">
        <v>24.1</v>
      </c>
      <c r="J201" s="29">
        <v>36</v>
      </c>
      <c r="K201" s="29">
        <f t="shared" si="17"/>
        <v>1.7400000000600001E-2</v>
      </c>
      <c r="L201" s="49">
        <f t="shared" si="16"/>
        <v>-107216.47681140489</v>
      </c>
      <c r="N201" s="22" t="s">
        <v>56</v>
      </c>
      <c r="O201" s="2" t="s">
        <v>71</v>
      </c>
      <c r="P201" s="3">
        <f t="shared" si="18"/>
        <v>6616</v>
      </c>
      <c r="Q201" s="3" t="s">
        <v>71</v>
      </c>
      <c r="R201" s="3" t="s">
        <v>111</v>
      </c>
      <c r="S201" s="2" t="s">
        <v>71</v>
      </c>
      <c r="T201" s="4">
        <f t="shared" si="14"/>
        <v>-107216.47681140489</v>
      </c>
    </row>
    <row r="202" spans="6:20" x14ac:dyDescent="0.3">
      <c r="G202" s="26">
        <v>6617</v>
      </c>
      <c r="H202" s="26">
        <v>19</v>
      </c>
      <c r="I202" s="26">
        <v>24.1</v>
      </c>
      <c r="J202" s="29">
        <v>36</v>
      </c>
      <c r="K202" s="29">
        <f t="shared" si="17"/>
        <v>1.7399999998799969E-2</v>
      </c>
      <c r="L202" s="49">
        <f t="shared" si="16"/>
        <v>-107216.47680031334</v>
      </c>
      <c r="N202" s="22" t="s">
        <v>56</v>
      </c>
      <c r="O202" s="2" t="s">
        <v>71</v>
      </c>
      <c r="P202" s="3">
        <f t="shared" si="18"/>
        <v>6617</v>
      </c>
      <c r="Q202" s="3" t="s">
        <v>71</v>
      </c>
      <c r="R202" s="3" t="s">
        <v>111</v>
      </c>
      <c r="S202" s="2" t="s">
        <v>71</v>
      </c>
      <c r="T202" s="4">
        <f t="shared" si="14"/>
        <v>-107216.47680031334</v>
      </c>
    </row>
    <row r="203" spans="6:20" x14ac:dyDescent="0.3">
      <c r="G203" s="26">
        <v>6618</v>
      </c>
      <c r="H203" s="26">
        <v>19.483333333299999</v>
      </c>
      <c r="I203" s="26">
        <v>24.1</v>
      </c>
      <c r="J203" s="29">
        <v>36</v>
      </c>
      <c r="K203" s="29">
        <f t="shared" si="17"/>
        <v>1.7400000000600001E-2</v>
      </c>
      <c r="L203" s="49">
        <f>-$C$33*1000/$C$25*$K203*(-1)</f>
        <v>-107216.47681140489</v>
      </c>
      <c r="N203" s="22" t="s">
        <v>56</v>
      </c>
      <c r="O203" s="2" t="s">
        <v>71</v>
      </c>
      <c r="P203" s="3">
        <f t="shared" si="18"/>
        <v>6618</v>
      </c>
      <c r="Q203" s="3" t="s">
        <v>71</v>
      </c>
      <c r="R203" s="3" t="s">
        <v>111</v>
      </c>
      <c r="S203" s="2" t="s">
        <v>71</v>
      </c>
      <c r="T203" s="4">
        <f t="shared" si="14"/>
        <v>-107216.47681140489</v>
      </c>
    </row>
    <row r="204" spans="6:20" x14ac:dyDescent="0.3">
      <c r="G204" s="26">
        <v>6619</v>
      </c>
      <c r="H204" s="26">
        <v>19.9666666667</v>
      </c>
      <c r="I204" s="26">
        <v>24.1</v>
      </c>
      <c r="J204" s="29">
        <v>36</v>
      </c>
      <c r="K204" s="29">
        <f t="shared" si="17"/>
        <v>1.7400000000600001E-2</v>
      </c>
      <c r="L204" s="49">
        <f t="shared" ref="L204:L207" si="19">-$C$33*1000/$C$25*$K204*(-1)</f>
        <v>-107216.47681140489</v>
      </c>
      <c r="N204" s="22" t="s">
        <v>56</v>
      </c>
      <c r="O204" s="2" t="s">
        <v>71</v>
      </c>
      <c r="P204" s="3">
        <f t="shared" si="18"/>
        <v>6619</v>
      </c>
      <c r="Q204" s="3" t="s">
        <v>71</v>
      </c>
      <c r="R204" s="3" t="s">
        <v>111</v>
      </c>
      <c r="S204" s="2" t="s">
        <v>71</v>
      </c>
      <c r="T204" s="4">
        <f t="shared" si="14"/>
        <v>-107216.47681140489</v>
      </c>
    </row>
    <row r="205" spans="6:20" x14ac:dyDescent="0.3">
      <c r="G205" s="26">
        <v>6620</v>
      </c>
      <c r="H205" s="26">
        <v>20.45</v>
      </c>
      <c r="I205" s="26">
        <v>24.1</v>
      </c>
      <c r="J205" s="29">
        <v>36</v>
      </c>
      <c r="K205" s="29">
        <f t="shared" si="17"/>
        <v>1.7399999998799969E-2</v>
      </c>
      <c r="L205" s="49">
        <f t="shared" si="19"/>
        <v>-107216.47680031334</v>
      </c>
      <c r="N205" s="22" t="s">
        <v>56</v>
      </c>
      <c r="O205" s="2" t="s">
        <v>71</v>
      </c>
      <c r="P205" s="3">
        <f t="shared" si="18"/>
        <v>6620</v>
      </c>
      <c r="Q205" s="3" t="s">
        <v>71</v>
      </c>
      <c r="R205" s="3" t="s">
        <v>111</v>
      </c>
      <c r="S205" s="2" t="s">
        <v>71</v>
      </c>
      <c r="T205" s="4">
        <f t="shared" si="14"/>
        <v>-107216.47680031334</v>
      </c>
    </row>
    <row r="206" spans="6:20" x14ac:dyDescent="0.3">
      <c r="G206" s="26">
        <v>6621</v>
      </c>
      <c r="H206" s="26">
        <v>20.933333333299998</v>
      </c>
      <c r="I206" s="26">
        <v>24.1</v>
      </c>
      <c r="J206" s="29">
        <v>36</v>
      </c>
      <c r="K206" s="29">
        <f t="shared" si="17"/>
        <v>1.7400000000600001E-2</v>
      </c>
      <c r="L206" s="49">
        <f t="shared" si="19"/>
        <v>-107216.47681140489</v>
      </c>
      <c r="N206" s="22" t="s">
        <v>56</v>
      </c>
      <c r="O206" s="2" t="s">
        <v>71</v>
      </c>
      <c r="P206" s="3">
        <f t="shared" si="18"/>
        <v>6621</v>
      </c>
      <c r="Q206" s="3" t="s">
        <v>71</v>
      </c>
      <c r="R206" s="3" t="s">
        <v>111</v>
      </c>
      <c r="S206" s="2" t="s">
        <v>71</v>
      </c>
      <c r="T206" s="4">
        <f t="shared" si="14"/>
        <v>-107216.47681140489</v>
      </c>
    </row>
    <row r="207" spans="6:20" x14ac:dyDescent="0.3">
      <c r="G207" s="26">
        <v>6622</v>
      </c>
      <c r="H207" s="26">
        <v>21.416666666699999</v>
      </c>
      <c r="I207" s="26">
        <v>24.1</v>
      </c>
      <c r="J207" s="29">
        <v>36</v>
      </c>
      <c r="K207" s="29">
        <f t="shared" si="17"/>
        <v>1.7400000000600001E-2</v>
      </c>
      <c r="L207" s="49">
        <f t="shared" si="19"/>
        <v>-107216.47681140489</v>
      </c>
      <c r="N207" s="22" t="s">
        <v>56</v>
      </c>
      <c r="O207" s="2" t="s">
        <v>71</v>
      </c>
      <c r="P207" s="3">
        <f t="shared" si="18"/>
        <v>6622</v>
      </c>
      <c r="Q207" s="3" t="s">
        <v>71</v>
      </c>
      <c r="R207" s="3" t="s">
        <v>111</v>
      </c>
      <c r="S207" s="2" t="s">
        <v>71</v>
      </c>
      <c r="T207" s="4">
        <f t="shared" si="14"/>
        <v>-107216.47681140489</v>
      </c>
    </row>
    <row r="208" spans="6:20" x14ac:dyDescent="0.3">
      <c r="G208" s="26">
        <v>6568</v>
      </c>
      <c r="H208" s="26">
        <v>21.9</v>
      </c>
      <c r="I208" s="26">
        <v>24.1</v>
      </c>
      <c r="J208" s="29">
        <v>36</v>
      </c>
      <c r="K208" s="29">
        <f t="shared" si="17"/>
        <v>1.4099999999399999E-2</v>
      </c>
      <c r="L208" s="49">
        <f>-$C$33*1000/$C$25*$K208*(-1)</f>
        <v>-86882.317409445372</v>
      </c>
      <c r="N208" s="22" t="s">
        <v>56</v>
      </c>
      <c r="O208" s="2" t="s">
        <v>71</v>
      </c>
      <c r="P208" s="3">
        <f t="shared" si="18"/>
        <v>6568</v>
      </c>
      <c r="Q208" s="3" t="s">
        <v>71</v>
      </c>
      <c r="R208" s="3" t="s">
        <v>111</v>
      </c>
      <c r="S208" s="2" t="s">
        <v>71</v>
      </c>
      <c r="T208" s="4">
        <f t="shared" si="14"/>
        <v>-86882.317409445372</v>
      </c>
    </row>
    <row r="209" spans="6:20" x14ac:dyDescent="0.3">
      <c r="G209" s="26">
        <v>6581</v>
      </c>
      <c r="H209" s="26">
        <v>22.2</v>
      </c>
      <c r="I209" s="26">
        <v>24.1</v>
      </c>
      <c r="J209" s="29">
        <v>36</v>
      </c>
      <c r="K209" s="29">
        <f t="shared" si="17"/>
        <v>1.0800000000000027E-2</v>
      </c>
      <c r="L209" s="49">
        <f>-$C$33*1000/$C$25*$K209*(-1)</f>
        <v>-66548.158018577407</v>
      </c>
      <c r="N209" s="22" t="s">
        <v>56</v>
      </c>
      <c r="O209" s="2" t="s">
        <v>71</v>
      </c>
      <c r="P209" s="3">
        <f t="shared" si="18"/>
        <v>6581</v>
      </c>
      <c r="Q209" s="3" t="s">
        <v>71</v>
      </c>
      <c r="R209" s="3" t="s">
        <v>111</v>
      </c>
      <c r="S209" s="2" t="s">
        <v>71</v>
      </c>
      <c r="T209" s="4">
        <f t="shared" ref="T209:T272" si="20">$L209</f>
        <v>-66548.158018577407</v>
      </c>
    </row>
    <row r="210" spans="6:20" x14ac:dyDescent="0.3">
      <c r="G210" s="26">
        <v>6582</v>
      </c>
      <c r="H210" s="26">
        <v>22.5</v>
      </c>
      <c r="I210" s="26">
        <v>24.1</v>
      </c>
      <c r="J210" s="29">
        <v>36</v>
      </c>
      <c r="K210" s="29">
        <f t="shared" si="17"/>
        <v>1.0800000000000027E-2</v>
      </c>
      <c r="L210" s="49">
        <f t="shared" ref="L210:L211" si="21">-$C$33*1000/$C$25*$K210*(-1)</f>
        <v>-66548.158018577407</v>
      </c>
      <c r="N210" s="22" t="s">
        <v>56</v>
      </c>
      <c r="O210" s="2" t="s">
        <v>71</v>
      </c>
      <c r="P210" s="3">
        <f t="shared" si="18"/>
        <v>6582</v>
      </c>
      <c r="Q210" s="3" t="s">
        <v>71</v>
      </c>
      <c r="R210" s="3" t="s">
        <v>111</v>
      </c>
      <c r="S210" s="2" t="s">
        <v>71</v>
      </c>
      <c r="T210" s="4">
        <f t="shared" si="20"/>
        <v>-66548.158018577407</v>
      </c>
    </row>
    <row r="211" spans="6:20" x14ac:dyDescent="0.3">
      <c r="G211" s="26">
        <v>6583</v>
      </c>
      <c r="H211" s="26">
        <v>22.8</v>
      </c>
      <c r="I211" s="26">
        <v>24.1</v>
      </c>
      <c r="J211" s="29">
        <v>36</v>
      </c>
      <c r="K211" s="29">
        <f t="shared" si="17"/>
        <v>1.0800000000000027E-2</v>
      </c>
      <c r="L211" s="49">
        <f t="shared" si="21"/>
        <v>-66548.158018577407</v>
      </c>
      <c r="N211" s="22" t="s">
        <v>56</v>
      </c>
      <c r="O211" s="2" t="s">
        <v>71</v>
      </c>
      <c r="P211" s="3">
        <f t="shared" si="18"/>
        <v>6583</v>
      </c>
      <c r="Q211" s="3" t="s">
        <v>71</v>
      </c>
      <c r="R211" s="3" t="s">
        <v>111</v>
      </c>
      <c r="S211" s="2" t="s">
        <v>71</v>
      </c>
      <c r="T211" s="4">
        <f t="shared" si="20"/>
        <v>-66548.158018577407</v>
      </c>
    </row>
    <row r="212" spans="6:20" x14ac:dyDescent="0.3">
      <c r="G212" s="26">
        <v>5224</v>
      </c>
      <c r="H212" s="26">
        <v>23.1</v>
      </c>
      <c r="I212" s="26">
        <v>24.1</v>
      </c>
      <c r="J212" s="29">
        <v>36</v>
      </c>
      <c r="K212" s="29">
        <v>1E-3</v>
      </c>
      <c r="L212" s="49">
        <f>-$C$33*1000/$C$25*$K212*(-1)</f>
        <v>-6161.8664832015957</v>
      </c>
      <c r="N212" s="22" t="s">
        <v>56</v>
      </c>
      <c r="O212" s="2" t="s">
        <v>71</v>
      </c>
      <c r="P212" s="3">
        <f t="shared" si="18"/>
        <v>5224</v>
      </c>
      <c r="Q212" s="3" t="s">
        <v>71</v>
      </c>
      <c r="R212" s="3" t="s">
        <v>111</v>
      </c>
      <c r="S212" s="2" t="s">
        <v>71</v>
      </c>
      <c r="T212" s="4">
        <f t="shared" si="20"/>
        <v>-6161.8664832015957</v>
      </c>
    </row>
    <row r="213" spans="6:20" x14ac:dyDescent="0.3">
      <c r="F213" s="28" t="s">
        <v>170</v>
      </c>
      <c r="G213" s="26">
        <v>373</v>
      </c>
      <c r="H213" s="26">
        <v>-23.1</v>
      </c>
      <c r="I213" s="26">
        <v>0</v>
      </c>
      <c r="J213" s="29">
        <v>38</v>
      </c>
      <c r="K213" s="29">
        <v>1.2999999999999999E-2</v>
      </c>
      <c r="L213" s="49">
        <f>$C$33*1000/$C$25*$K213</f>
        <v>-80104.264281620737</v>
      </c>
      <c r="N213" s="22" t="s">
        <v>56</v>
      </c>
      <c r="O213" s="2" t="s">
        <v>71</v>
      </c>
      <c r="P213" s="3">
        <f t="shared" si="18"/>
        <v>373</v>
      </c>
      <c r="Q213" s="3" t="s">
        <v>71</v>
      </c>
      <c r="R213" s="3" t="s">
        <v>96</v>
      </c>
      <c r="S213" s="2" t="s">
        <v>71</v>
      </c>
      <c r="T213" s="4">
        <f t="shared" si="20"/>
        <v>-80104.264281620737</v>
      </c>
    </row>
    <row r="214" spans="6:20" x14ac:dyDescent="0.3">
      <c r="G214" s="26">
        <v>374</v>
      </c>
      <c r="H214" s="26">
        <v>-23.1</v>
      </c>
      <c r="I214" s="26">
        <v>2.57</v>
      </c>
      <c r="J214" s="29">
        <v>38</v>
      </c>
      <c r="K214" s="29">
        <v>1.2999999999999999E-2</v>
      </c>
      <c r="L214" s="49">
        <f t="shared" ref="L214:L267" si="22">$C$33*1000/$C$25*$K214</f>
        <v>-80104.264281620737</v>
      </c>
      <c r="N214" s="22" t="s">
        <v>56</v>
      </c>
      <c r="O214" s="2" t="s">
        <v>71</v>
      </c>
      <c r="P214" s="3">
        <f t="shared" si="18"/>
        <v>374</v>
      </c>
      <c r="Q214" s="3" t="s">
        <v>71</v>
      </c>
      <c r="R214" s="3" t="s">
        <v>96</v>
      </c>
      <c r="S214" s="2" t="s">
        <v>71</v>
      </c>
      <c r="T214" s="4">
        <f t="shared" si="20"/>
        <v>-80104.264281620737</v>
      </c>
    </row>
    <row r="215" spans="6:20" x14ac:dyDescent="0.3">
      <c r="G215" s="26">
        <v>375</v>
      </c>
      <c r="H215" s="26">
        <v>-23.1</v>
      </c>
      <c r="I215" s="26">
        <v>0.428333333333</v>
      </c>
      <c r="J215" s="29">
        <v>38</v>
      </c>
      <c r="K215" s="29">
        <v>1.2999999999999999E-2</v>
      </c>
      <c r="L215" s="49">
        <f t="shared" si="22"/>
        <v>-80104.264281620737</v>
      </c>
      <c r="N215" s="22" t="s">
        <v>56</v>
      </c>
      <c r="O215" s="2" t="s">
        <v>71</v>
      </c>
      <c r="P215" s="3">
        <f t="shared" si="18"/>
        <v>375</v>
      </c>
      <c r="Q215" s="3" t="s">
        <v>71</v>
      </c>
      <c r="R215" s="3" t="s">
        <v>96</v>
      </c>
      <c r="S215" s="2" t="s">
        <v>71</v>
      </c>
      <c r="T215" s="4">
        <f t="shared" si="20"/>
        <v>-80104.264281620737</v>
      </c>
    </row>
    <row r="216" spans="6:20" x14ac:dyDescent="0.3">
      <c r="G216" s="26">
        <v>376</v>
      </c>
      <c r="H216" s="26">
        <v>-23.1</v>
      </c>
      <c r="I216" s="26">
        <v>0.85666666666699998</v>
      </c>
      <c r="J216" s="29">
        <v>38</v>
      </c>
      <c r="K216" s="29">
        <f t="shared" ref="K216:K279" si="23">IF(AND(I216&gt;I215,I217&gt;I216),(I217-I215)/2*J216*10^-3,0)</f>
        <v>1.6276666666673E-2</v>
      </c>
      <c r="L216" s="49">
        <f t="shared" si="22"/>
        <v>-100294.64679161701</v>
      </c>
      <c r="N216" s="22" t="s">
        <v>56</v>
      </c>
      <c r="O216" s="2" t="s">
        <v>71</v>
      </c>
      <c r="P216" s="3">
        <f t="shared" si="18"/>
        <v>376</v>
      </c>
      <c r="Q216" s="3" t="s">
        <v>71</v>
      </c>
      <c r="R216" s="3" t="s">
        <v>96</v>
      </c>
      <c r="S216" s="2" t="s">
        <v>71</v>
      </c>
      <c r="T216" s="4">
        <f t="shared" si="20"/>
        <v>-100294.64679161701</v>
      </c>
    </row>
    <row r="217" spans="6:20" x14ac:dyDescent="0.3">
      <c r="G217" s="26">
        <v>377</v>
      </c>
      <c r="H217" s="26">
        <v>-23.1</v>
      </c>
      <c r="I217" s="26">
        <v>1.2849999999999999</v>
      </c>
      <c r="J217" s="29">
        <v>38</v>
      </c>
      <c r="K217" s="29">
        <f t="shared" si="23"/>
        <v>1.6276666666597002E-2</v>
      </c>
      <c r="L217" s="49">
        <f t="shared" si="22"/>
        <v>-100294.64679114871</v>
      </c>
      <c r="N217" s="22" t="s">
        <v>56</v>
      </c>
      <c r="O217" s="2" t="s">
        <v>71</v>
      </c>
      <c r="P217" s="3">
        <f t="shared" si="18"/>
        <v>377</v>
      </c>
      <c r="Q217" s="3" t="s">
        <v>71</v>
      </c>
      <c r="R217" s="3" t="s">
        <v>96</v>
      </c>
      <c r="S217" s="2" t="s">
        <v>71</v>
      </c>
      <c r="T217" s="4">
        <f t="shared" si="20"/>
        <v>-100294.64679114871</v>
      </c>
    </row>
    <row r="218" spans="6:20" x14ac:dyDescent="0.3">
      <c r="G218" s="26">
        <v>378</v>
      </c>
      <c r="H218" s="26">
        <v>-23.1</v>
      </c>
      <c r="I218" s="26">
        <v>1.71333333333</v>
      </c>
      <c r="J218" s="29">
        <v>38</v>
      </c>
      <c r="K218" s="29">
        <f t="shared" si="23"/>
        <v>1.6276666666730003E-2</v>
      </c>
      <c r="L218" s="49">
        <f t="shared" si="22"/>
        <v>-100294.64679196825</v>
      </c>
      <c r="N218" s="22" t="s">
        <v>56</v>
      </c>
      <c r="O218" s="2" t="s">
        <v>71</v>
      </c>
      <c r="P218" s="3">
        <f t="shared" si="18"/>
        <v>378</v>
      </c>
      <c r="Q218" s="3" t="s">
        <v>71</v>
      </c>
      <c r="R218" s="3" t="s">
        <v>96</v>
      </c>
      <c r="S218" s="2" t="s">
        <v>71</v>
      </c>
      <c r="T218" s="4">
        <f t="shared" si="20"/>
        <v>-100294.64679196825</v>
      </c>
    </row>
    <row r="219" spans="6:20" x14ac:dyDescent="0.3">
      <c r="G219" s="26">
        <v>379</v>
      </c>
      <c r="H219" s="26">
        <v>-23.1</v>
      </c>
      <c r="I219" s="26">
        <v>2.1416666666699999</v>
      </c>
      <c r="J219" s="29">
        <v>38</v>
      </c>
      <c r="K219" s="29">
        <f t="shared" si="23"/>
        <v>2.5282666666730003E-2</v>
      </c>
      <c r="L219" s="49">
        <f t="shared" si="22"/>
        <v>-155788.41633968183</v>
      </c>
      <c r="N219" s="22" t="s">
        <v>56</v>
      </c>
      <c r="O219" s="2" t="s">
        <v>71</v>
      </c>
      <c r="P219" s="3">
        <f t="shared" si="18"/>
        <v>379</v>
      </c>
      <c r="Q219" s="3" t="s">
        <v>71</v>
      </c>
      <c r="R219" s="3" t="s">
        <v>96</v>
      </c>
      <c r="S219" s="2" t="s">
        <v>71</v>
      </c>
      <c r="T219" s="4">
        <f t="shared" si="20"/>
        <v>-155788.41633968183</v>
      </c>
    </row>
    <row r="220" spans="6:20" x14ac:dyDescent="0.3">
      <c r="G220" s="26">
        <v>436</v>
      </c>
      <c r="H220" s="26">
        <v>-23.1</v>
      </c>
      <c r="I220" s="26">
        <v>3.044</v>
      </c>
      <c r="J220" s="29">
        <v>38</v>
      </c>
      <c r="K220" s="29">
        <f t="shared" si="23"/>
        <v>2.615033333327E-2</v>
      </c>
      <c r="L220" s="49">
        <f t="shared" si="22"/>
        <v>-161134.86249082588</v>
      </c>
      <c r="N220" s="22" t="s">
        <v>56</v>
      </c>
      <c r="O220" s="2" t="s">
        <v>71</v>
      </c>
      <c r="P220" s="3">
        <f t="shared" si="18"/>
        <v>436</v>
      </c>
      <c r="Q220" s="3" t="s">
        <v>71</v>
      </c>
      <c r="R220" s="3" t="s">
        <v>96</v>
      </c>
      <c r="S220" s="2" t="s">
        <v>71</v>
      </c>
      <c r="T220" s="4">
        <f t="shared" si="20"/>
        <v>-161134.86249082588</v>
      </c>
    </row>
    <row r="221" spans="6:20" x14ac:dyDescent="0.3">
      <c r="G221" s="26">
        <v>437</v>
      </c>
      <c r="H221" s="26">
        <v>-23.1</v>
      </c>
      <c r="I221" s="26">
        <v>3.5179999999999998</v>
      </c>
      <c r="J221" s="29">
        <v>38</v>
      </c>
      <c r="K221" s="29">
        <f t="shared" si="23"/>
        <v>1.8012E-2</v>
      </c>
      <c r="L221" s="49">
        <f t="shared" si="22"/>
        <v>-110987.53909542714</v>
      </c>
      <c r="N221" s="22" t="s">
        <v>56</v>
      </c>
      <c r="O221" s="2" t="s">
        <v>71</v>
      </c>
      <c r="P221" s="3">
        <f t="shared" si="18"/>
        <v>437</v>
      </c>
      <c r="Q221" s="3" t="s">
        <v>71</v>
      </c>
      <c r="R221" s="3" t="s">
        <v>96</v>
      </c>
      <c r="S221" s="2" t="s">
        <v>71</v>
      </c>
      <c r="T221" s="4">
        <f t="shared" si="20"/>
        <v>-110987.53909542714</v>
      </c>
    </row>
    <row r="222" spans="6:20" x14ac:dyDescent="0.3">
      <c r="G222" s="26">
        <v>438</v>
      </c>
      <c r="H222" s="26">
        <v>-23.1</v>
      </c>
      <c r="I222" s="26">
        <v>3.992</v>
      </c>
      <c r="J222" s="29">
        <v>38</v>
      </c>
      <c r="K222" s="29">
        <f t="shared" si="23"/>
        <v>1.8012000000000007E-2</v>
      </c>
      <c r="L222" s="49">
        <f t="shared" si="22"/>
        <v>-110987.53909542719</v>
      </c>
      <c r="N222" s="22" t="s">
        <v>56</v>
      </c>
      <c r="O222" s="2" t="s">
        <v>71</v>
      </c>
      <c r="P222" s="3">
        <f t="shared" si="18"/>
        <v>438</v>
      </c>
      <c r="Q222" s="3" t="s">
        <v>71</v>
      </c>
      <c r="R222" s="3" t="s">
        <v>96</v>
      </c>
      <c r="S222" s="2" t="s">
        <v>71</v>
      </c>
      <c r="T222" s="4">
        <f t="shared" si="20"/>
        <v>-110987.53909542719</v>
      </c>
    </row>
    <row r="223" spans="6:20" x14ac:dyDescent="0.3">
      <c r="G223" s="26">
        <v>439</v>
      </c>
      <c r="H223" s="26">
        <v>-23.1</v>
      </c>
      <c r="I223" s="26">
        <v>4.4660000000000002</v>
      </c>
      <c r="J223" s="29">
        <v>38</v>
      </c>
      <c r="K223" s="29">
        <f t="shared" si="23"/>
        <v>1.8012000000000007E-2</v>
      </c>
      <c r="L223" s="49">
        <f t="shared" si="22"/>
        <v>-110987.53909542719</v>
      </c>
      <c r="N223" s="22" t="s">
        <v>56</v>
      </c>
      <c r="O223" s="2" t="s">
        <v>71</v>
      </c>
      <c r="P223" s="3">
        <f t="shared" si="18"/>
        <v>439</v>
      </c>
      <c r="Q223" s="3" t="s">
        <v>71</v>
      </c>
      <c r="R223" s="3" t="s">
        <v>96</v>
      </c>
      <c r="S223" s="2" t="s">
        <v>71</v>
      </c>
      <c r="T223" s="4">
        <f t="shared" si="20"/>
        <v>-110987.53909542719</v>
      </c>
    </row>
    <row r="224" spans="6:20" x14ac:dyDescent="0.3">
      <c r="G224" s="26">
        <v>440</v>
      </c>
      <c r="H224" s="26">
        <v>-23.1</v>
      </c>
      <c r="I224" s="26">
        <v>4.9400000000000004</v>
      </c>
      <c r="J224" s="29">
        <v>38</v>
      </c>
      <c r="K224" s="29">
        <f t="shared" si="23"/>
        <v>1.801199999999999E-2</v>
      </c>
      <c r="L224" s="49">
        <f t="shared" si="22"/>
        <v>-110987.53909542708</v>
      </c>
      <c r="N224" s="22" t="s">
        <v>56</v>
      </c>
      <c r="O224" s="2" t="s">
        <v>71</v>
      </c>
      <c r="P224" s="3">
        <f t="shared" si="18"/>
        <v>440</v>
      </c>
      <c r="Q224" s="3" t="s">
        <v>71</v>
      </c>
      <c r="R224" s="3" t="s">
        <v>96</v>
      </c>
      <c r="S224" s="2" t="s">
        <v>71</v>
      </c>
      <c r="T224" s="4">
        <f t="shared" si="20"/>
        <v>-110987.53909542708</v>
      </c>
    </row>
    <row r="225" spans="7:20" x14ac:dyDescent="0.3">
      <c r="G225" s="26">
        <v>441</v>
      </c>
      <c r="H225" s="26">
        <v>-23.1</v>
      </c>
      <c r="I225" s="26">
        <v>5.4139999999999997</v>
      </c>
      <c r="J225" s="29">
        <v>38</v>
      </c>
      <c r="K225" s="29">
        <f t="shared" si="23"/>
        <v>1.801199999999999E-2</v>
      </c>
      <c r="L225" s="49">
        <f t="shared" si="22"/>
        <v>-110987.53909542708</v>
      </c>
      <c r="N225" s="22" t="s">
        <v>56</v>
      </c>
      <c r="O225" s="2" t="s">
        <v>71</v>
      </c>
      <c r="P225" s="3">
        <f t="shared" si="18"/>
        <v>441</v>
      </c>
      <c r="Q225" s="3" t="s">
        <v>71</v>
      </c>
      <c r="R225" s="3" t="s">
        <v>96</v>
      </c>
      <c r="S225" s="2" t="s">
        <v>71</v>
      </c>
      <c r="T225" s="4">
        <f t="shared" si="20"/>
        <v>-110987.53909542708</v>
      </c>
    </row>
    <row r="226" spans="7:20" x14ac:dyDescent="0.3">
      <c r="G226" s="26">
        <v>442</v>
      </c>
      <c r="H226" s="26">
        <v>-23.1</v>
      </c>
      <c r="I226" s="26">
        <v>5.8879999999999999</v>
      </c>
      <c r="J226" s="29">
        <v>38</v>
      </c>
      <c r="K226" s="29">
        <f t="shared" si="23"/>
        <v>1.8012000000000007E-2</v>
      </c>
      <c r="L226" s="49">
        <f t="shared" si="22"/>
        <v>-110987.53909542719</v>
      </c>
      <c r="N226" s="22" t="s">
        <v>56</v>
      </c>
      <c r="O226" s="2" t="s">
        <v>71</v>
      </c>
      <c r="P226" s="3">
        <f t="shared" si="18"/>
        <v>442</v>
      </c>
      <c r="Q226" s="3" t="s">
        <v>71</v>
      </c>
      <c r="R226" s="3" t="s">
        <v>96</v>
      </c>
      <c r="S226" s="2" t="s">
        <v>71</v>
      </c>
      <c r="T226" s="4">
        <f t="shared" si="20"/>
        <v>-110987.53909542719</v>
      </c>
    </row>
    <row r="227" spans="7:20" x14ac:dyDescent="0.3">
      <c r="G227" s="26">
        <v>443</v>
      </c>
      <c r="H227" s="26">
        <v>-23.1</v>
      </c>
      <c r="I227" s="26">
        <v>6.3620000000000001</v>
      </c>
      <c r="J227" s="29">
        <v>38</v>
      </c>
      <c r="K227" s="29">
        <f t="shared" si="23"/>
        <v>1.8012000000000007E-2</v>
      </c>
      <c r="L227" s="49">
        <f t="shared" si="22"/>
        <v>-110987.53909542719</v>
      </c>
      <c r="N227" s="22" t="s">
        <v>56</v>
      </c>
      <c r="O227" s="2" t="s">
        <v>71</v>
      </c>
      <c r="P227" s="3">
        <f t="shared" si="18"/>
        <v>443</v>
      </c>
      <c r="Q227" s="3" t="s">
        <v>71</v>
      </c>
      <c r="R227" s="3" t="s">
        <v>96</v>
      </c>
      <c r="S227" s="2" t="s">
        <v>71</v>
      </c>
      <c r="T227" s="4">
        <f t="shared" si="20"/>
        <v>-110987.53909542719</v>
      </c>
    </row>
    <row r="228" spans="7:20" x14ac:dyDescent="0.3">
      <c r="G228" s="26">
        <v>444</v>
      </c>
      <c r="H228" s="26">
        <v>-23.1</v>
      </c>
      <c r="I228" s="26">
        <v>6.8360000000000003</v>
      </c>
      <c r="J228" s="29">
        <v>38</v>
      </c>
      <c r="K228" s="29">
        <f t="shared" si="23"/>
        <v>1.801199999999999E-2</v>
      </c>
      <c r="L228" s="49">
        <f t="shared" si="22"/>
        <v>-110987.53909542708</v>
      </c>
      <c r="N228" s="22" t="s">
        <v>56</v>
      </c>
      <c r="O228" s="2" t="s">
        <v>71</v>
      </c>
      <c r="P228" s="3">
        <f t="shared" si="18"/>
        <v>444</v>
      </c>
      <c r="Q228" s="3" t="s">
        <v>71</v>
      </c>
      <c r="R228" s="3" t="s">
        <v>96</v>
      </c>
      <c r="S228" s="2" t="s">
        <v>71</v>
      </c>
      <c r="T228" s="4">
        <f t="shared" si="20"/>
        <v>-110987.53909542708</v>
      </c>
    </row>
    <row r="229" spans="7:20" x14ac:dyDescent="0.3">
      <c r="G229" s="26">
        <v>445</v>
      </c>
      <c r="H229" s="26">
        <v>-23.1</v>
      </c>
      <c r="I229" s="26">
        <v>7.31</v>
      </c>
      <c r="J229" s="29">
        <v>38</v>
      </c>
      <c r="K229" s="29">
        <f t="shared" si="23"/>
        <v>1.801199999999999E-2</v>
      </c>
      <c r="L229" s="49">
        <f t="shared" si="22"/>
        <v>-110987.53909542708</v>
      </c>
      <c r="N229" s="22" t="s">
        <v>56</v>
      </c>
      <c r="O229" s="2" t="s">
        <v>71</v>
      </c>
      <c r="P229" s="3">
        <f t="shared" si="18"/>
        <v>445</v>
      </c>
      <c r="Q229" s="3" t="s">
        <v>71</v>
      </c>
      <c r="R229" s="3" t="s">
        <v>96</v>
      </c>
      <c r="S229" s="2" t="s">
        <v>71</v>
      </c>
      <c r="T229" s="4">
        <f t="shared" si="20"/>
        <v>-110987.53909542708</v>
      </c>
    </row>
    <row r="230" spans="7:20" x14ac:dyDescent="0.3">
      <c r="G230" s="26">
        <v>446</v>
      </c>
      <c r="H230" s="26">
        <v>-23.1</v>
      </c>
      <c r="I230" s="26">
        <v>7.7839999999999998</v>
      </c>
      <c r="J230" s="29">
        <v>38</v>
      </c>
      <c r="K230" s="29">
        <f t="shared" si="23"/>
        <v>1.801199999999999E-2</v>
      </c>
      <c r="L230" s="49">
        <f t="shared" si="22"/>
        <v>-110987.53909542708</v>
      </c>
      <c r="N230" s="22" t="s">
        <v>56</v>
      </c>
      <c r="O230" s="2" t="s">
        <v>71</v>
      </c>
      <c r="P230" s="3">
        <f t="shared" si="18"/>
        <v>446</v>
      </c>
      <c r="Q230" s="3" t="s">
        <v>71</v>
      </c>
      <c r="R230" s="3" t="s">
        <v>96</v>
      </c>
      <c r="S230" s="2" t="s">
        <v>71</v>
      </c>
      <c r="T230" s="4">
        <f t="shared" si="20"/>
        <v>-110987.53909542708</v>
      </c>
    </row>
    <row r="231" spans="7:20" x14ac:dyDescent="0.3">
      <c r="G231" s="26">
        <v>447</v>
      </c>
      <c r="H231" s="26">
        <v>-23.1</v>
      </c>
      <c r="I231" s="26">
        <v>8.2579999999999991</v>
      </c>
      <c r="J231" s="29">
        <v>38</v>
      </c>
      <c r="K231" s="29">
        <f t="shared" si="23"/>
        <v>1.801199999999999E-2</v>
      </c>
      <c r="L231" s="49">
        <f t="shared" si="22"/>
        <v>-110987.53909542708</v>
      </c>
      <c r="N231" s="22" t="s">
        <v>56</v>
      </c>
      <c r="O231" s="2" t="s">
        <v>71</v>
      </c>
      <c r="P231" s="3">
        <f t="shared" si="18"/>
        <v>447</v>
      </c>
      <c r="Q231" s="3" t="s">
        <v>71</v>
      </c>
      <c r="R231" s="3" t="s">
        <v>96</v>
      </c>
      <c r="S231" s="2" t="s">
        <v>71</v>
      </c>
      <c r="T231" s="4">
        <f t="shared" si="20"/>
        <v>-110987.53909542708</v>
      </c>
    </row>
    <row r="232" spans="7:20" x14ac:dyDescent="0.3">
      <c r="G232" s="26">
        <v>448</v>
      </c>
      <c r="H232" s="26">
        <v>-23.1</v>
      </c>
      <c r="I232" s="26">
        <v>8.7319999999999993</v>
      </c>
      <c r="J232" s="29">
        <v>38</v>
      </c>
      <c r="K232" s="29">
        <f t="shared" si="23"/>
        <v>1.8012000000000007E-2</v>
      </c>
      <c r="L232" s="49">
        <f t="shared" si="22"/>
        <v>-110987.53909542719</v>
      </c>
      <c r="N232" s="22" t="s">
        <v>56</v>
      </c>
      <c r="O232" s="2" t="s">
        <v>71</v>
      </c>
      <c r="P232" s="3">
        <f t="shared" si="18"/>
        <v>448</v>
      </c>
      <c r="Q232" s="3" t="s">
        <v>71</v>
      </c>
      <c r="R232" s="3" t="s">
        <v>96</v>
      </c>
      <c r="S232" s="2" t="s">
        <v>71</v>
      </c>
      <c r="T232" s="4">
        <f t="shared" si="20"/>
        <v>-110987.53909542719</v>
      </c>
    </row>
    <row r="233" spans="7:20" x14ac:dyDescent="0.3">
      <c r="G233" s="26">
        <v>449</v>
      </c>
      <c r="H233" s="26">
        <v>-23.1</v>
      </c>
      <c r="I233" s="26">
        <v>9.2059999999999995</v>
      </c>
      <c r="J233" s="29">
        <v>38</v>
      </c>
      <c r="K233" s="29">
        <f t="shared" si="23"/>
        <v>1.8012000000000007E-2</v>
      </c>
      <c r="L233" s="49">
        <f t="shared" si="22"/>
        <v>-110987.53909542719</v>
      </c>
      <c r="N233" s="22" t="s">
        <v>56</v>
      </c>
      <c r="O233" s="2" t="s">
        <v>71</v>
      </c>
      <c r="P233" s="3">
        <f t="shared" si="18"/>
        <v>449</v>
      </c>
      <c r="Q233" s="3" t="s">
        <v>71</v>
      </c>
      <c r="R233" s="3" t="s">
        <v>96</v>
      </c>
      <c r="S233" s="2" t="s">
        <v>71</v>
      </c>
      <c r="T233" s="4">
        <f t="shared" si="20"/>
        <v>-110987.53909542719</v>
      </c>
    </row>
    <row r="234" spans="7:20" x14ac:dyDescent="0.3">
      <c r="G234" s="26">
        <v>450</v>
      </c>
      <c r="H234" s="26">
        <v>-23.1</v>
      </c>
      <c r="I234" s="26">
        <v>9.68</v>
      </c>
      <c r="J234" s="29">
        <v>38</v>
      </c>
      <c r="K234" s="29">
        <f t="shared" si="23"/>
        <v>1.8012000000000007E-2</v>
      </c>
      <c r="L234" s="49">
        <f t="shared" si="22"/>
        <v>-110987.53909542719</v>
      </c>
      <c r="N234" s="22" t="s">
        <v>56</v>
      </c>
      <c r="O234" s="2" t="s">
        <v>71</v>
      </c>
      <c r="P234" s="3">
        <f t="shared" si="18"/>
        <v>450</v>
      </c>
      <c r="Q234" s="3" t="s">
        <v>71</v>
      </c>
      <c r="R234" s="3" t="s">
        <v>96</v>
      </c>
      <c r="S234" s="2" t="s">
        <v>71</v>
      </c>
      <c r="T234" s="4">
        <f t="shared" si="20"/>
        <v>-110987.53909542719</v>
      </c>
    </row>
    <row r="235" spans="7:20" x14ac:dyDescent="0.3">
      <c r="G235" s="26">
        <v>451</v>
      </c>
      <c r="H235" s="26">
        <v>-23.1</v>
      </c>
      <c r="I235" s="26">
        <v>10.154</v>
      </c>
      <c r="J235" s="29">
        <v>38</v>
      </c>
      <c r="K235" s="29">
        <f t="shared" si="23"/>
        <v>1.8012000000000007E-2</v>
      </c>
      <c r="L235" s="49">
        <f t="shared" si="22"/>
        <v>-110987.53909542719</v>
      </c>
      <c r="N235" s="22" t="s">
        <v>56</v>
      </c>
      <c r="O235" s="2" t="s">
        <v>71</v>
      </c>
      <c r="P235" s="3">
        <f t="shared" si="18"/>
        <v>451</v>
      </c>
      <c r="Q235" s="3" t="s">
        <v>71</v>
      </c>
      <c r="R235" s="3" t="s">
        <v>96</v>
      </c>
      <c r="S235" s="2" t="s">
        <v>71</v>
      </c>
      <c r="T235" s="4">
        <f t="shared" si="20"/>
        <v>-110987.53909542719</v>
      </c>
    </row>
    <row r="236" spans="7:20" x14ac:dyDescent="0.3">
      <c r="G236" s="26">
        <v>452</v>
      </c>
      <c r="H236" s="26">
        <v>-23.1</v>
      </c>
      <c r="I236" s="26">
        <v>10.628</v>
      </c>
      <c r="J236" s="29">
        <v>38</v>
      </c>
      <c r="K236" s="29">
        <f t="shared" si="23"/>
        <v>1.8012000000000007E-2</v>
      </c>
      <c r="L236" s="49">
        <f t="shared" si="22"/>
        <v>-110987.53909542719</v>
      </c>
      <c r="N236" s="22" t="s">
        <v>56</v>
      </c>
      <c r="O236" s="2" t="s">
        <v>71</v>
      </c>
      <c r="P236" s="3">
        <f t="shared" si="18"/>
        <v>452</v>
      </c>
      <c r="Q236" s="3" t="s">
        <v>71</v>
      </c>
      <c r="R236" s="3" t="s">
        <v>96</v>
      </c>
      <c r="S236" s="2" t="s">
        <v>71</v>
      </c>
      <c r="T236" s="4">
        <f t="shared" si="20"/>
        <v>-110987.53909542719</v>
      </c>
    </row>
    <row r="237" spans="7:20" x14ac:dyDescent="0.3">
      <c r="G237" s="26">
        <v>453</v>
      </c>
      <c r="H237" s="26">
        <v>-23.1</v>
      </c>
      <c r="I237" s="26">
        <v>11.102</v>
      </c>
      <c r="J237" s="29">
        <v>38</v>
      </c>
      <c r="K237" s="29">
        <f t="shared" si="23"/>
        <v>1.8012000000000007E-2</v>
      </c>
      <c r="L237" s="49">
        <f t="shared" si="22"/>
        <v>-110987.53909542719</v>
      </c>
      <c r="N237" s="22" t="s">
        <v>56</v>
      </c>
      <c r="O237" s="2" t="s">
        <v>71</v>
      </c>
      <c r="P237" s="3">
        <f t="shared" si="18"/>
        <v>453</v>
      </c>
      <c r="Q237" s="3" t="s">
        <v>71</v>
      </c>
      <c r="R237" s="3" t="s">
        <v>96</v>
      </c>
      <c r="S237" s="2" t="s">
        <v>71</v>
      </c>
      <c r="T237" s="4">
        <f t="shared" si="20"/>
        <v>-110987.53909542719</v>
      </c>
    </row>
    <row r="238" spans="7:20" x14ac:dyDescent="0.3">
      <c r="G238" s="26">
        <v>454</v>
      </c>
      <c r="H238" s="26">
        <v>-23.1</v>
      </c>
      <c r="I238" s="26">
        <v>11.576000000000001</v>
      </c>
      <c r="J238" s="29">
        <v>38</v>
      </c>
      <c r="K238" s="29">
        <f t="shared" si="23"/>
        <v>1.8012000000000007E-2</v>
      </c>
      <c r="L238" s="49">
        <f t="shared" si="22"/>
        <v>-110987.53909542719</v>
      </c>
      <c r="N238" s="22" t="s">
        <v>56</v>
      </c>
      <c r="O238" s="2" t="s">
        <v>71</v>
      </c>
      <c r="P238" s="3">
        <f t="shared" si="18"/>
        <v>454</v>
      </c>
      <c r="Q238" s="3" t="s">
        <v>71</v>
      </c>
      <c r="R238" s="3" t="s">
        <v>96</v>
      </c>
      <c r="S238" s="2" t="s">
        <v>71</v>
      </c>
      <c r="T238" s="4">
        <f t="shared" si="20"/>
        <v>-110987.53909542719</v>
      </c>
    </row>
    <row r="239" spans="7:20" x14ac:dyDescent="0.3">
      <c r="G239" s="26">
        <v>435</v>
      </c>
      <c r="H239" s="26">
        <v>-23.1</v>
      </c>
      <c r="I239" s="26">
        <v>12.05</v>
      </c>
      <c r="J239" s="29">
        <v>38</v>
      </c>
      <c r="K239" s="29">
        <f t="shared" si="23"/>
        <v>1.7591624999999993E-2</v>
      </c>
      <c r="L239" s="49">
        <f t="shared" si="22"/>
        <v>-108397.24447255123</v>
      </c>
      <c r="N239" s="22" t="s">
        <v>56</v>
      </c>
      <c r="O239" s="2" t="s">
        <v>71</v>
      </c>
      <c r="P239" s="3">
        <f t="shared" si="18"/>
        <v>435</v>
      </c>
      <c r="Q239" s="3" t="s">
        <v>71</v>
      </c>
      <c r="R239" s="3" t="s">
        <v>96</v>
      </c>
      <c r="S239" s="2" t="s">
        <v>71</v>
      </c>
      <c r="T239" s="4">
        <f t="shared" si="20"/>
        <v>-108397.24447255123</v>
      </c>
    </row>
    <row r="240" spans="7:20" x14ac:dyDescent="0.3">
      <c r="G240" s="26">
        <v>606</v>
      </c>
      <c r="H240" s="26">
        <v>-23.1</v>
      </c>
      <c r="I240" s="26">
        <v>12.501875</v>
      </c>
      <c r="J240" s="29">
        <v>38</v>
      </c>
      <c r="K240" s="29">
        <f t="shared" si="23"/>
        <v>1.7171249999999975E-2</v>
      </c>
      <c r="L240" s="49">
        <f t="shared" si="22"/>
        <v>-105806.94984967525</v>
      </c>
      <c r="N240" s="22" t="s">
        <v>56</v>
      </c>
      <c r="O240" s="2" t="s">
        <v>71</v>
      </c>
      <c r="P240" s="3">
        <f t="shared" si="18"/>
        <v>606</v>
      </c>
      <c r="Q240" s="3" t="s">
        <v>71</v>
      </c>
      <c r="R240" s="3" t="s">
        <v>96</v>
      </c>
      <c r="S240" s="2" t="s">
        <v>71</v>
      </c>
      <c r="T240" s="4">
        <f t="shared" si="20"/>
        <v>-105806.94984967525</v>
      </c>
    </row>
    <row r="241" spans="7:20" x14ac:dyDescent="0.3">
      <c r="G241" s="26">
        <v>607</v>
      </c>
      <c r="H241" s="26">
        <v>-23.1</v>
      </c>
      <c r="I241" s="26">
        <v>12.953749999999999</v>
      </c>
      <c r="J241" s="29">
        <v>38</v>
      </c>
      <c r="K241" s="29">
        <f t="shared" si="23"/>
        <v>1.7171250000000009E-2</v>
      </c>
      <c r="L241" s="49">
        <f t="shared" si="22"/>
        <v>-105806.94984967547</v>
      </c>
      <c r="N241" s="22" t="s">
        <v>56</v>
      </c>
      <c r="O241" s="2" t="s">
        <v>71</v>
      </c>
      <c r="P241" s="3">
        <f t="shared" si="18"/>
        <v>607</v>
      </c>
      <c r="Q241" s="3" t="s">
        <v>71</v>
      </c>
      <c r="R241" s="3" t="s">
        <v>96</v>
      </c>
      <c r="S241" s="2" t="s">
        <v>71</v>
      </c>
      <c r="T241" s="4">
        <f t="shared" si="20"/>
        <v>-105806.94984967547</v>
      </c>
    </row>
    <row r="242" spans="7:20" x14ac:dyDescent="0.3">
      <c r="G242" s="26">
        <v>608</v>
      </c>
      <c r="H242" s="26">
        <v>-23.1</v>
      </c>
      <c r="I242" s="26">
        <v>13.405625000000001</v>
      </c>
      <c r="J242" s="29">
        <v>38</v>
      </c>
      <c r="K242" s="29">
        <f t="shared" si="23"/>
        <v>1.7171250000000009E-2</v>
      </c>
      <c r="L242" s="49">
        <f t="shared" si="22"/>
        <v>-105806.94984967547</v>
      </c>
      <c r="N242" s="22" t="s">
        <v>56</v>
      </c>
      <c r="O242" s="2" t="s">
        <v>71</v>
      </c>
      <c r="P242" s="3">
        <f t="shared" si="18"/>
        <v>608</v>
      </c>
      <c r="Q242" s="3" t="s">
        <v>71</v>
      </c>
      <c r="R242" s="3" t="s">
        <v>96</v>
      </c>
      <c r="S242" s="2" t="s">
        <v>71</v>
      </c>
      <c r="T242" s="4">
        <f t="shared" si="20"/>
        <v>-105806.94984967547</v>
      </c>
    </row>
    <row r="243" spans="7:20" x14ac:dyDescent="0.3">
      <c r="G243" s="26">
        <v>609</v>
      </c>
      <c r="H243" s="26">
        <v>-23.1</v>
      </c>
      <c r="I243" s="26">
        <v>13.8575</v>
      </c>
      <c r="J243" s="29">
        <v>38</v>
      </c>
      <c r="K243" s="29">
        <f t="shared" si="23"/>
        <v>1.7171249999999975E-2</v>
      </c>
      <c r="L243" s="49">
        <f t="shared" si="22"/>
        <v>-105806.94984967525</v>
      </c>
      <c r="N243" s="22" t="s">
        <v>56</v>
      </c>
      <c r="O243" s="2" t="s">
        <v>71</v>
      </c>
      <c r="P243" s="3">
        <f t="shared" si="18"/>
        <v>609</v>
      </c>
      <c r="Q243" s="3" t="s">
        <v>71</v>
      </c>
      <c r="R243" s="3" t="s">
        <v>96</v>
      </c>
      <c r="S243" s="2" t="s">
        <v>71</v>
      </c>
      <c r="T243" s="4">
        <f t="shared" si="20"/>
        <v>-105806.94984967525</v>
      </c>
    </row>
    <row r="244" spans="7:20" x14ac:dyDescent="0.3">
      <c r="G244" s="26">
        <v>610</v>
      </c>
      <c r="H244" s="26">
        <v>-23.1</v>
      </c>
      <c r="I244" s="26">
        <v>14.309374999999999</v>
      </c>
      <c r="J244" s="29">
        <v>38</v>
      </c>
      <c r="K244" s="29">
        <f t="shared" si="23"/>
        <v>1.7171250000000009E-2</v>
      </c>
      <c r="L244" s="49">
        <f t="shared" si="22"/>
        <v>-105806.94984967547</v>
      </c>
      <c r="N244" s="22" t="s">
        <v>56</v>
      </c>
      <c r="O244" s="2" t="s">
        <v>71</v>
      </c>
      <c r="P244" s="3">
        <f t="shared" si="18"/>
        <v>610</v>
      </c>
      <c r="Q244" s="3" t="s">
        <v>71</v>
      </c>
      <c r="R244" s="3" t="s">
        <v>96</v>
      </c>
      <c r="S244" s="2" t="s">
        <v>71</v>
      </c>
      <c r="T244" s="4">
        <f t="shared" si="20"/>
        <v>-105806.94984967547</v>
      </c>
    </row>
    <row r="245" spans="7:20" x14ac:dyDescent="0.3">
      <c r="G245" s="26">
        <v>611</v>
      </c>
      <c r="H245" s="26">
        <v>-23.1</v>
      </c>
      <c r="I245" s="26">
        <v>14.76125</v>
      </c>
      <c r="J245" s="29">
        <v>38</v>
      </c>
      <c r="K245" s="29">
        <f t="shared" si="23"/>
        <v>1.7171250000000009E-2</v>
      </c>
      <c r="L245" s="49">
        <f t="shared" si="22"/>
        <v>-105806.94984967547</v>
      </c>
      <c r="N245" s="22" t="s">
        <v>56</v>
      </c>
      <c r="O245" s="2" t="s">
        <v>71</v>
      </c>
      <c r="P245" s="3">
        <f t="shared" si="18"/>
        <v>611</v>
      </c>
      <c r="Q245" s="3" t="s">
        <v>71</v>
      </c>
      <c r="R245" s="3" t="s">
        <v>96</v>
      </c>
      <c r="S245" s="2" t="s">
        <v>71</v>
      </c>
      <c r="T245" s="4">
        <f t="shared" si="20"/>
        <v>-105806.94984967547</v>
      </c>
    </row>
    <row r="246" spans="7:20" x14ac:dyDescent="0.3">
      <c r="G246" s="26">
        <v>612</v>
      </c>
      <c r="H246" s="26">
        <v>-23.1</v>
      </c>
      <c r="I246" s="26">
        <v>15.213125</v>
      </c>
      <c r="J246" s="29">
        <v>38</v>
      </c>
      <c r="K246" s="29">
        <f t="shared" si="23"/>
        <v>1.7171249999999975E-2</v>
      </c>
      <c r="L246" s="49">
        <f t="shared" si="22"/>
        <v>-105806.94984967525</v>
      </c>
      <c r="N246" s="22" t="s">
        <v>56</v>
      </c>
      <c r="O246" s="2" t="s">
        <v>71</v>
      </c>
      <c r="P246" s="3">
        <f t="shared" si="18"/>
        <v>612</v>
      </c>
      <c r="Q246" s="3" t="s">
        <v>71</v>
      </c>
      <c r="R246" s="3" t="s">
        <v>96</v>
      </c>
      <c r="S246" s="2" t="s">
        <v>71</v>
      </c>
      <c r="T246" s="4">
        <f t="shared" si="20"/>
        <v>-105806.94984967525</v>
      </c>
    </row>
    <row r="247" spans="7:20" x14ac:dyDescent="0.3">
      <c r="G247" s="26">
        <v>613</v>
      </c>
      <c r="H247" s="26">
        <v>-23.1</v>
      </c>
      <c r="I247" s="26">
        <v>15.664999999999999</v>
      </c>
      <c r="J247" s="29">
        <v>38</v>
      </c>
      <c r="K247" s="29">
        <f t="shared" si="23"/>
        <v>1.7171250000000009E-2</v>
      </c>
      <c r="L247" s="49">
        <f t="shared" si="22"/>
        <v>-105806.94984967547</v>
      </c>
      <c r="N247" s="22" t="s">
        <v>56</v>
      </c>
      <c r="O247" s="2" t="s">
        <v>71</v>
      </c>
      <c r="P247" s="3">
        <f t="shared" si="18"/>
        <v>613</v>
      </c>
      <c r="Q247" s="3" t="s">
        <v>71</v>
      </c>
      <c r="R247" s="3" t="s">
        <v>96</v>
      </c>
      <c r="S247" s="2" t="s">
        <v>71</v>
      </c>
      <c r="T247" s="4">
        <f t="shared" si="20"/>
        <v>-105806.94984967547</v>
      </c>
    </row>
    <row r="248" spans="7:20" x14ac:dyDescent="0.3">
      <c r="G248" s="26">
        <v>614</v>
      </c>
      <c r="H248" s="26">
        <v>-23.1</v>
      </c>
      <c r="I248" s="26">
        <v>16.116875</v>
      </c>
      <c r="J248" s="29">
        <v>38</v>
      </c>
      <c r="K248" s="29">
        <f t="shared" si="23"/>
        <v>1.7171250000000044E-2</v>
      </c>
      <c r="L248" s="49">
        <f t="shared" si="22"/>
        <v>-105806.94984967567</v>
      </c>
      <c r="N248" s="22" t="s">
        <v>56</v>
      </c>
      <c r="O248" s="2" t="s">
        <v>71</v>
      </c>
      <c r="P248" s="3">
        <f t="shared" si="18"/>
        <v>614</v>
      </c>
      <c r="Q248" s="3" t="s">
        <v>71</v>
      </c>
      <c r="R248" s="3" t="s">
        <v>96</v>
      </c>
      <c r="S248" s="2" t="s">
        <v>71</v>
      </c>
      <c r="T248" s="4">
        <f t="shared" si="20"/>
        <v>-105806.94984967567</v>
      </c>
    </row>
    <row r="249" spans="7:20" x14ac:dyDescent="0.3">
      <c r="G249" s="26">
        <v>615</v>
      </c>
      <c r="H249" s="26">
        <v>-23.1</v>
      </c>
      <c r="I249" s="26">
        <v>16.568750000000001</v>
      </c>
      <c r="J249" s="29">
        <v>38</v>
      </c>
      <c r="K249" s="29">
        <f t="shared" si="23"/>
        <v>1.7171249999999975E-2</v>
      </c>
      <c r="L249" s="49">
        <f t="shared" si="22"/>
        <v>-105806.94984967525</v>
      </c>
      <c r="N249" s="22" t="s">
        <v>56</v>
      </c>
      <c r="O249" s="2" t="s">
        <v>71</v>
      </c>
      <c r="P249" s="3">
        <f t="shared" si="18"/>
        <v>615</v>
      </c>
      <c r="Q249" s="3" t="s">
        <v>71</v>
      </c>
      <c r="R249" s="3" t="s">
        <v>96</v>
      </c>
      <c r="S249" s="2" t="s">
        <v>71</v>
      </c>
      <c r="T249" s="4">
        <f t="shared" si="20"/>
        <v>-105806.94984967525</v>
      </c>
    </row>
    <row r="250" spans="7:20" x14ac:dyDescent="0.3">
      <c r="G250" s="26">
        <v>616</v>
      </c>
      <c r="H250" s="26">
        <v>-23.1</v>
      </c>
      <c r="I250" s="26">
        <v>17.020624999999999</v>
      </c>
      <c r="J250" s="29">
        <v>38</v>
      </c>
      <c r="K250" s="29">
        <f t="shared" si="23"/>
        <v>1.7171249999999975E-2</v>
      </c>
      <c r="L250" s="49">
        <f t="shared" si="22"/>
        <v>-105806.94984967525</v>
      </c>
      <c r="N250" s="22" t="s">
        <v>56</v>
      </c>
      <c r="O250" s="2" t="s">
        <v>71</v>
      </c>
      <c r="P250" s="3">
        <f t="shared" si="18"/>
        <v>616</v>
      </c>
      <c r="Q250" s="3" t="s">
        <v>71</v>
      </c>
      <c r="R250" s="3" t="s">
        <v>96</v>
      </c>
      <c r="S250" s="2" t="s">
        <v>71</v>
      </c>
      <c r="T250" s="4">
        <f t="shared" si="20"/>
        <v>-105806.94984967525</v>
      </c>
    </row>
    <row r="251" spans="7:20" x14ac:dyDescent="0.3">
      <c r="G251" s="26">
        <v>617</v>
      </c>
      <c r="H251" s="26">
        <v>-23.1</v>
      </c>
      <c r="I251" s="26">
        <v>17.4725</v>
      </c>
      <c r="J251" s="29">
        <v>38</v>
      </c>
      <c r="K251" s="29">
        <f t="shared" si="23"/>
        <v>1.7171250000000044E-2</v>
      </c>
      <c r="L251" s="49">
        <f t="shared" si="22"/>
        <v>-105806.94984967567</v>
      </c>
      <c r="N251" s="22" t="s">
        <v>56</v>
      </c>
      <c r="O251" s="2" t="s">
        <v>71</v>
      </c>
      <c r="P251" s="3">
        <f t="shared" si="18"/>
        <v>617</v>
      </c>
      <c r="Q251" s="3" t="s">
        <v>71</v>
      </c>
      <c r="R251" s="3" t="s">
        <v>96</v>
      </c>
      <c r="S251" s="2" t="s">
        <v>71</v>
      </c>
      <c r="T251" s="4">
        <f t="shared" si="20"/>
        <v>-105806.94984967567</v>
      </c>
    </row>
    <row r="252" spans="7:20" x14ac:dyDescent="0.3">
      <c r="G252" s="26">
        <v>618</v>
      </c>
      <c r="H252" s="26">
        <v>-23.1</v>
      </c>
      <c r="I252" s="26">
        <v>17.924375000000001</v>
      </c>
      <c r="J252" s="29">
        <v>38</v>
      </c>
      <c r="K252" s="29">
        <f t="shared" si="23"/>
        <v>1.7171249999999975E-2</v>
      </c>
      <c r="L252" s="49">
        <f t="shared" si="22"/>
        <v>-105806.94984967525</v>
      </c>
      <c r="N252" s="22" t="s">
        <v>56</v>
      </c>
      <c r="O252" s="2" t="s">
        <v>71</v>
      </c>
      <c r="P252" s="3">
        <f t="shared" si="18"/>
        <v>618</v>
      </c>
      <c r="Q252" s="3" t="s">
        <v>71</v>
      </c>
      <c r="R252" s="3" t="s">
        <v>96</v>
      </c>
      <c r="S252" s="2" t="s">
        <v>71</v>
      </c>
      <c r="T252" s="4">
        <f t="shared" si="20"/>
        <v>-105806.94984967525</v>
      </c>
    </row>
    <row r="253" spans="7:20" x14ac:dyDescent="0.3">
      <c r="G253" s="26">
        <v>619</v>
      </c>
      <c r="H253" s="26">
        <v>-23.1</v>
      </c>
      <c r="I253" s="26">
        <v>18.376249999999999</v>
      </c>
      <c r="J253" s="29">
        <v>38</v>
      </c>
      <c r="K253" s="29">
        <f t="shared" si="23"/>
        <v>1.7171249999999975E-2</v>
      </c>
      <c r="L253" s="49">
        <f t="shared" si="22"/>
        <v>-105806.94984967525</v>
      </c>
      <c r="N253" s="22" t="s">
        <v>56</v>
      </c>
      <c r="O253" s="2" t="s">
        <v>71</v>
      </c>
      <c r="P253" s="3">
        <f t="shared" si="18"/>
        <v>619</v>
      </c>
      <c r="Q253" s="3" t="s">
        <v>71</v>
      </c>
      <c r="R253" s="3" t="s">
        <v>96</v>
      </c>
      <c r="S253" s="2" t="s">
        <v>71</v>
      </c>
      <c r="T253" s="4">
        <f t="shared" si="20"/>
        <v>-105806.94984967525</v>
      </c>
    </row>
    <row r="254" spans="7:20" x14ac:dyDescent="0.3">
      <c r="G254" s="26">
        <v>620</v>
      </c>
      <c r="H254" s="26">
        <v>-23.1</v>
      </c>
      <c r="I254" s="26">
        <v>18.828125</v>
      </c>
      <c r="J254" s="29">
        <v>38</v>
      </c>
      <c r="K254" s="29">
        <f t="shared" si="23"/>
        <v>1.7171250000000044E-2</v>
      </c>
      <c r="L254" s="49">
        <f t="shared" si="22"/>
        <v>-105806.94984967567</v>
      </c>
      <c r="N254" s="22" t="s">
        <v>56</v>
      </c>
      <c r="O254" s="2" t="s">
        <v>71</v>
      </c>
      <c r="P254" s="3">
        <f t="shared" si="18"/>
        <v>620</v>
      </c>
      <c r="Q254" s="3" t="s">
        <v>71</v>
      </c>
      <c r="R254" s="3" t="s">
        <v>96</v>
      </c>
      <c r="S254" s="2" t="s">
        <v>71</v>
      </c>
      <c r="T254" s="4">
        <f t="shared" si="20"/>
        <v>-105806.94984967567</v>
      </c>
    </row>
    <row r="255" spans="7:20" x14ac:dyDescent="0.3">
      <c r="G255" s="26">
        <v>605</v>
      </c>
      <c r="H255" s="26">
        <v>-23.1</v>
      </c>
      <c r="I255" s="26">
        <v>19.28</v>
      </c>
      <c r="J255" s="29">
        <v>38</v>
      </c>
      <c r="K255" s="29">
        <f t="shared" si="23"/>
        <v>1.7183125000000032E-2</v>
      </c>
      <c r="L255" s="49">
        <f t="shared" si="22"/>
        <v>-105880.12201416361</v>
      </c>
      <c r="N255" s="22" t="s">
        <v>56</v>
      </c>
      <c r="O255" s="2" t="s">
        <v>71</v>
      </c>
      <c r="P255" s="3">
        <f t="shared" si="18"/>
        <v>605</v>
      </c>
      <c r="Q255" s="3" t="s">
        <v>71</v>
      </c>
      <c r="R255" s="3" t="s">
        <v>96</v>
      </c>
      <c r="S255" s="2" t="s">
        <v>71</v>
      </c>
      <c r="T255" s="4">
        <f t="shared" si="20"/>
        <v>-105880.12201416361</v>
      </c>
    </row>
    <row r="256" spans="7:20" x14ac:dyDescent="0.3">
      <c r="G256" s="26">
        <v>742</v>
      </c>
      <c r="H256" s="26">
        <v>-23.1</v>
      </c>
      <c r="I256" s="26">
        <v>19.732500000000002</v>
      </c>
      <c r="J256" s="29">
        <v>38</v>
      </c>
      <c r="K256" s="29">
        <f t="shared" si="23"/>
        <v>1.7194999999999953E-2</v>
      </c>
      <c r="L256" s="49">
        <f t="shared" si="22"/>
        <v>-105953.29417865115</v>
      </c>
      <c r="N256" s="22" t="s">
        <v>56</v>
      </c>
      <c r="O256" s="2" t="s">
        <v>71</v>
      </c>
      <c r="P256" s="3">
        <f t="shared" si="18"/>
        <v>742</v>
      </c>
      <c r="Q256" s="3" t="s">
        <v>71</v>
      </c>
      <c r="R256" s="3" t="s">
        <v>96</v>
      </c>
      <c r="S256" s="2" t="s">
        <v>71</v>
      </c>
      <c r="T256" s="4">
        <f t="shared" si="20"/>
        <v>-105953.29417865115</v>
      </c>
    </row>
    <row r="257" spans="6:20" x14ac:dyDescent="0.3">
      <c r="G257" s="26">
        <v>743</v>
      </c>
      <c r="H257" s="26">
        <v>-23.1</v>
      </c>
      <c r="I257" s="26">
        <v>20.184999999999999</v>
      </c>
      <c r="J257" s="29">
        <v>38</v>
      </c>
      <c r="K257" s="29">
        <f t="shared" si="23"/>
        <v>1.7194999999999953E-2</v>
      </c>
      <c r="L257" s="49">
        <f t="shared" si="22"/>
        <v>-105953.29417865115</v>
      </c>
      <c r="N257" s="22" t="s">
        <v>56</v>
      </c>
      <c r="O257" s="2" t="s">
        <v>71</v>
      </c>
      <c r="P257" s="3">
        <f t="shared" si="18"/>
        <v>743</v>
      </c>
      <c r="Q257" s="3" t="s">
        <v>71</v>
      </c>
      <c r="R257" s="3" t="s">
        <v>96</v>
      </c>
      <c r="S257" s="2" t="s">
        <v>71</v>
      </c>
      <c r="T257" s="4">
        <f t="shared" si="20"/>
        <v>-105953.29417865115</v>
      </c>
    </row>
    <row r="258" spans="6:20" x14ac:dyDescent="0.3">
      <c r="G258" s="26">
        <v>744</v>
      </c>
      <c r="H258" s="26">
        <v>-23.1</v>
      </c>
      <c r="I258" s="26">
        <v>20.637499999999999</v>
      </c>
      <c r="J258" s="29">
        <v>38</v>
      </c>
      <c r="K258" s="29">
        <f t="shared" si="23"/>
        <v>1.7195000000000023E-2</v>
      </c>
      <c r="L258" s="49">
        <f t="shared" si="22"/>
        <v>-105953.29417865159</v>
      </c>
      <c r="N258" s="22" t="s">
        <v>56</v>
      </c>
      <c r="O258" s="2" t="s">
        <v>71</v>
      </c>
      <c r="P258" s="3">
        <f t="shared" si="18"/>
        <v>744</v>
      </c>
      <c r="Q258" s="3" t="s">
        <v>71</v>
      </c>
      <c r="R258" s="3" t="s">
        <v>96</v>
      </c>
      <c r="S258" s="2" t="s">
        <v>71</v>
      </c>
      <c r="T258" s="4">
        <f t="shared" si="20"/>
        <v>-105953.29417865159</v>
      </c>
    </row>
    <row r="259" spans="6:20" x14ac:dyDescent="0.3">
      <c r="G259" s="26">
        <v>745</v>
      </c>
      <c r="H259" s="26">
        <v>-23.1</v>
      </c>
      <c r="I259" s="26">
        <v>21.09</v>
      </c>
      <c r="J259" s="29">
        <v>38</v>
      </c>
      <c r="K259" s="29">
        <f t="shared" si="23"/>
        <v>1.7195000000000023E-2</v>
      </c>
      <c r="L259" s="49">
        <f t="shared" si="22"/>
        <v>-105953.29417865159</v>
      </c>
      <c r="N259" s="22" t="s">
        <v>56</v>
      </c>
      <c r="O259" s="2" t="s">
        <v>71</v>
      </c>
      <c r="P259" s="3">
        <f t="shared" si="18"/>
        <v>745</v>
      </c>
      <c r="Q259" s="3" t="s">
        <v>71</v>
      </c>
      <c r="R259" s="3" t="s">
        <v>96</v>
      </c>
      <c r="S259" s="2" t="s">
        <v>71</v>
      </c>
      <c r="T259" s="4">
        <f t="shared" si="20"/>
        <v>-105953.29417865159</v>
      </c>
    </row>
    <row r="260" spans="6:20" x14ac:dyDescent="0.3">
      <c r="G260" s="26">
        <v>746</v>
      </c>
      <c r="H260" s="26">
        <v>-23.1</v>
      </c>
      <c r="I260" s="26">
        <v>21.5425</v>
      </c>
      <c r="J260" s="29">
        <v>38</v>
      </c>
      <c r="K260" s="29">
        <f t="shared" si="23"/>
        <v>1.7195000000000023E-2</v>
      </c>
      <c r="L260" s="49">
        <f t="shared" si="22"/>
        <v>-105953.29417865159</v>
      </c>
      <c r="N260" s="22" t="s">
        <v>56</v>
      </c>
      <c r="O260" s="2" t="s">
        <v>71</v>
      </c>
      <c r="P260" s="3">
        <f t="shared" ref="P260:P322" si="24">$G260</f>
        <v>746</v>
      </c>
      <c r="Q260" s="3" t="s">
        <v>71</v>
      </c>
      <c r="R260" s="3" t="s">
        <v>96</v>
      </c>
      <c r="S260" s="2" t="s">
        <v>71</v>
      </c>
      <c r="T260" s="4">
        <f t="shared" si="20"/>
        <v>-105953.29417865159</v>
      </c>
    </row>
    <row r="261" spans="6:20" x14ac:dyDescent="0.3">
      <c r="G261" s="26">
        <v>747</v>
      </c>
      <c r="H261" s="26">
        <v>-23.1</v>
      </c>
      <c r="I261" s="26">
        <v>21.995000000000001</v>
      </c>
      <c r="J261" s="29">
        <v>38</v>
      </c>
      <c r="K261" s="29">
        <f t="shared" si="23"/>
        <v>1.7195000000000023E-2</v>
      </c>
      <c r="L261" s="49">
        <f t="shared" si="22"/>
        <v>-105953.29417865159</v>
      </c>
      <c r="N261" s="22" t="s">
        <v>56</v>
      </c>
      <c r="O261" s="2" t="s">
        <v>71</v>
      </c>
      <c r="P261" s="3">
        <f t="shared" si="24"/>
        <v>747</v>
      </c>
      <c r="Q261" s="3" t="s">
        <v>71</v>
      </c>
      <c r="R261" s="3" t="s">
        <v>96</v>
      </c>
      <c r="S261" s="2" t="s">
        <v>71</v>
      </c>
      <c r="T261" s="4">
        <f t="shared" si="20"/>
        <v>-105953.29417865159</v>
      </c>
    </row>
    <row r="262" spans="6:20" x14ac:dyDescent="0.3">
      <c r="G262" s="26">
        <v>748</v>
      </c>
      <c r="H262" s="26">
        <v>-23.1</v>
      </c>
      <c r="I262" s="26">
        <v>22.447500000000002</v>
      </c>
      <c r="J262" s="29">
        <v>38</v>
      </c>
      <c r="K262" s="29">
        <f t="shared" si="23"/>
        <v>1.7194999999999953E-2</v>
      </c>
      <c r="L262" s="49">
        <f t="shared" si="22"/>
        <v>-105953.29417865115</v>
      </c>
      <c r="N262" s="22" t="s">
        <v>56</v>
      </c>
      <c r="O262" s="2" t="s">
        <v>71</v>
      </c>
      <c r="P262" s="3">
        <f t="shared" si="24"/>
        <v>748</v>
      </c>
      <c r="Q262" s="3" t="s">
        <v>71</v>
      </c>
      <c r="R262" s="3" t="s">
        <v>96</v>
      </c>
      <c r="S262" s="2" t="s">
        <v>71</v>
      </c>
      <c r="T262" s="4">
        <f t="shared" si="20"/>
        <v>-105953.29417865115</v>
      </c>
    </row>
    <row r="263" spans="6:20" x14ac:dyDescent="0.3">
      <c r="G263" s="26">
        <v>741</v>
      </c>
      <c r="H263" s="26">
        <v>-23.1</v>
      </c>
      <c r="I263" s="26">
        <v>22.9</v>
      </c>
      <c r="J263" s="29">
        <v>38</v>
      </c>
      <c r="K263" s="29">
        <f t="shared" si="23"/>
        <v>1.4297499999999958E-2</v>
      </c>
      <c r="L263" s="49">
        <f t="shared" si="22"/>
        <v>-88099.286043574553</v>
      </c>
      <c r="N263" s="22" t="s">
        <v>56</v>
      </c>
      <c r="O263" s="2" t="s">
        <v>71</v>
      </c>
      <c r="P263" s="3">
        <f t="shared" si="24"/>
        <v>741</v>
      </c>
      <c r="Q263" s="3" t="s">
        <v>71</v>
      </c>
      <c r="R263" s="3" t="s">
        <v>96</v>
      </c>
      <c r="S263" s="2" t="s">
        <v>71</v>
      </c>
      <c r="T263" s="4">
        <f t="shared" si="20"/>
        <v>-88099.286043574553</v>
      </c>
    </row>
    <row r="264" spans="6:20" x14ac:dyDescent="0.3">
      <c r="G264" s="26">
        <v>810</v>
      </c>
      <c r="H264" s="26">
        <v>-23.1</v>
      </c>
      <c r="I264" s="26">
        <v>23.2</v>
      </c>
      <c r="J264" s="29">
        <v>38</v>
      </c>
      <c r="K264" s="29">
        <f t="shared" si="23"/>
        <v>1.1400000000000026E-2</v>
      </c>
      <c r="L264" s="49">
        <f t="shared" si="22"/>
        <v>-70245.277908498363</v>
      </c>
      <c r="N264" s="22" t="s">
        <v>56</v>
      </c>
      <c r="O264" s="2" t="s">
        <v>71</v>
      </c>
      <c r="P264" s="3">
        <f t="shared" si="24"/>
        <v>810</v>
      </c>
      <c r="Q264" s="3" t="s">
        <v>71</v>
      </c>
      <c r="R264" s="3" t="s">
        <v>96</v>
      </c>
      <c r="S264" s="2" t="s">
        <v>71</v>
      </c>
      <c r="T264" s="4">
        <f t="shared" si="20"/>
        <v>-70245.277908498363</v>
      </c>
    </row>
    <row r="265" spans="6:20" x14ac:dyDescent="0.3">
      <c r="G265" s="26">
        <v>811</v>
      </c>
      <c r="H265" s="26">
        <v>-23.1</v>
      </c>
      <c r="I265" s="26">
        <v>23.5</v>
      </c>
      <c r="J265" s="29">
        <v>38</v>
      </c>
      <c r="K265" s="29">
        <f t="shared" si="23"/>
        <v>1.1400000000000026E-2</v>
      </c>
      <c r="L265" s="49">
        <f t="shared" si="22"/>
        <v>-70245.277908498363</v>
      </c>
      <c r="N265" s="22" t="s">
        <v>56</v>
      </c>
      <c r="O265" s="2" t="s">
        <v>71</v>
      </c>
      <c r="P265" s="3">
        <f t="shared" si="24"/>
        <v>811</v>
      </c>
      <c r="Q265" s="3" t="s">
        <v>71</v>
      </c>
      <c r="R265" s="3" t="s">
        <v>96</v>
      </c>
      <c r="S265" s="2" t="s">
        <v>71</v>
      </c>
      <c r="T265" s="4">
        <f t="shared" si="20"/>
        <v>-70245.277908498363</v>
      </c>
    </row>
    <row r="266" spans="6:20" x14ac:dyDescent="0.3">
      <c r="G266" s="26">
        <v>812</v>
      </c>
      <c r="H266" s="26">
        <v>-23.1</v>
      </c>
      <c r="I266" s="26">
        <v>23.8</v>
      </c>
      <c r="J266" s="29">
        <v>38</v>
      </c>
      <c r="K266" s="29">
        <f t="shared" si="23"/>
        <v>1.1400000000000026E-2</v>
      </c>
      <c r="L266" s="49">
        <f t="shared" si="22"/>
        <v>-70245.277908498363</v>
      </c>
      <c r="N266" s="22" t="s">
        <v>56</v>
      </c>
      <c r="O266" s="2" t="s">
        <v>71</v>
      </c>
      <c r="P266" s="3">
        <f t="shared" si="24"/>
        <v>812</v>
      </c>
      <c r="Q266" s="3" t="s">
        <v>71</v>
      </c>
      <c r="R266" s="3" t="s">
        <v>96</v>
      </c>
      <c r="S266" s="2" t="s">
        <v>71</v>
      </c>
      <c r="T266" s="4">
        <f t="shared" si="20"/>
        <v>-70245.277908498363</v>
      </c>
    </row>
    <row r="267" spans="6:20" x14ac:dyDescent="0.3">
      <c r="G267" s="26">
        <v>809</v>
      </c>
      <c r="H267" s="26">
        <v>-23.1</v>
      </c>
      <c r="I267" s="26">
        <v>24.1</v>
      </c>
      <c r="J267" s="29">
        <v>38</v>
      </c>
      <c r="K267" s="29">
        <f t="shared" si="23"/>
        <v>0</v>
      </c>
      <c r="L267" s="49">
        <f t="shared" si="22"/>
        <v>0</v>
      </c>
      <c r="N267" s="22" t="s">
        <v>56</v>
      </c>
      <c r="O267" s="2" t="s">
        <v>71</v>
      </c>
      <c r="P267" s="3">
        <f t="shared" si="24"/>
        <v>809</v>
      </c>
      <c r="Q267" s="3" t="s">
        <v>71</v>
      </c>
      <c r="R267" s="3" t="s">
        <v>96</v>
      </c>
      <c r="S267" s="2" t="s">
        <v>71</v>
      </c>
      <c r="T267" s="4">
        <f t="shared" si="20"/>
        <v>0</v>
      </c>
    </row>
    <row r="268" spans="6:20" x14ac:dyDescent="0.3">
      <c r="F268" s="27" t="s">
        <v>171</v>
      </c>
      <c r="G268" s="26">
        <v>4785</v>
      </c>
      <c r="H268" s="26">
        <v>23.1</v>
      </c>
      <c r="I268" s="26">
        <v>0</v>
      </c>
      <c r="J268" s="29">
        <v>38</v>
      </c>
      <c r="K268" s="29">
        <f t="shared" si="23"/>
        <v>0</v>
      </c>
      <c r="L268" s="26">
        <f t="shared" ref="L268" si="25">-$C$33*1000/$C$25*$K268</f>
        <v>0</v>
      </c>
      <c r="N268" s="22" t="s">
        <v>56</v>
      </c>
      <c r="O268" s="2" t="s">
        <v>71</v>
      </c>
      <c r="P268" s="3">
        <f t="shared" si="24"/>
        <v>4785</v>
      </c>
      <c r="Q268" s="3" t="s">
        <v>71</v>
      </c>
      <c r="R268" s="3" t="s">
        <v>96</v>
      </c>
      <c r="S268" s="2" t="s">
        <v>71</v>
      </c>
      <c r="T268" s="4">
        <f t="shared" si="20"/>
        <v>0</v>
      </c>
    </row>
    <row r="269" spans="6:20" x14ac:dyDescent="0.3">
      <c r="G269" s="26">
        <v>4811</v>
      </c>
      <c r="H269" s="26">
        <v>23.1</v>
      </c>
      <c r="I269" s="26">
        <v>0.428333333333</v>
      </c>
      <c r="J269" s="29">
        <v>38</v>
      </c>
      <c r="K269" s="29">
        <f t="shared" si="23"/>
        <v>1.6276666666673E-2</v>
      </c>
      <c r="L269" s="26">
        <f>-1*$C$33*1000/$C$25*$K269</f>
        <v>100294.64679161701</v>
      </c>
      <c r="N269" s="22" t="s">
        <v>56</v>
      </c>
      <c r="O269" s="2" t="s">
        <v>71</v>
      </c>
      <c r="P269" s="3">
        <f t="shared" si="24"/>
        <v>4811</v>
      </c>
      <c r="Q269" s="3" t="s">
        <v>71</v>
      </c>
      <c r="R269" s="3" t="s">
        <v>96</v>
      </c>
      <c r="S269" s="2" t="s">
        <v>71</v>
      </c>
      <c r="T269" s="4">
        <f t="shared" si="20"/>
        <v>100294.64679161701</v>
      </c>
    </row>
    <row r="270" spans="6:20" x14ac:dyDescent="0.3">
      <c r="G270" s="26">
        <v>4812</v>
      </c>
      <c r="H270" s="26">
        <v>23.1</v>
      </c>
      <c r="I270" s="26">
        <v>0.85666666666699998</v>
      </c>
      <c r="J270" s="29">
        <v>38</v>
      </c>
      <c r="K270" s="29">
        <f t="shared" si="23"/>
        <v>1.6276666666673E-2</v>
      </c>
      <c r="L270" s="26">
        <f t="shared" ref="L270:L322" si="26">-1*$C$33*1000/$C$25*$K270</f>
        <v>100294.64679161701</v>
      </c>
      <c r="N270" s="22" t="s">
        <v>56</v>
      </c>
      <c r="O270" s="2" t="s">
        <v>71</v>
      </c>
      <c r="P270" s="3">
        <f t="shared" si="24"/>
        <v>4812</v>
      </c>
      <c r="Q270" s="3" t="s">
        <v>71</v>
      </c>
      <c r="R270" s="3" t="s">
        <v>96</v>
      </c>
      <c r="S270" s="2" t="s">
        <v>71</v>
      </c>
      <c r="T270" s="4">
        <f t="shared" si="20"/>
        <v>100294.64679161701</v>
      </c>
    </row>
    <row r="271" spans="6:20" x14ac:dyDescent="0.3">
      <c r="G271" s="26">
        <v>4813</v>
      </c>
      <c r="H271" s="26">
        <v>23.1</v>
      </c>
      <c r="I271" s="26">
        <v>1.2849999999999999</v>
      </c>
      <c r="J271" s="29">
        <v>38</v>
      </c>
      <c r="K271" s="29">
        <f t="shared" si="23"/>
        <v>1.6276666666597002E-2</v>
      </c>
      <c r="L271" s="26">
        <f t="shared" si="26"/>
        <v>100294.64679114871</v>
      </c>
      <c r="N271" s="22" t="s">
        <v>56</v>
      </c>
      <c r="O271" s="2" t="s">
        <v>71</v>
      </c>
      <c r="P271" s="3">
        <f t="shared" si="24"/>
        <v>4813</v>
      </c>
      <c r="Q271" s="3" t="s">
        <v>71</v>
      </c>
      <c r="R271" s="3" t="s">
        <v>96</v>
      </c>
      <c r="S271" s="2" t="s">
        <v>71</v>
      </c>
      <c r="T271" s="4">
        <f t="shared" si="20"/>
        <v>100294.64679114871</v>
      </c>
    </row>
    <row r="272" spans="6:20" x14ac:dyDescent="0.3">
      <c r="G272" s="26">
        <v>4814</v>
      </c>
      <c r="H272" s="26">
        <v>23.1</v>
      </c>
      <c r="I272" s="26">
        <v>1.71333333333</v>
      </c>
      <c r="J272" s="29">
        <v>38</v>
      </c>
      <c r="K272" s="29">
        <f t="shared" si="23"/>
        <v>1.6276666666730003E-2</v>
      </c>
      <c r="L272" s="26">
        <f t="shared" si="26"/>
        <v>100294.64679196825</v>
      </c>
      <c r="N272" s="22" t="s">
        <v>56</v>
      </c>
      <c r="O272" s="2" t="s">
        <v>71</v>
      </c>
      <c r="P272" s="3">
        <f t="shared" si="24"/>
        <v>4814</v>
      </c>
      <c r="Q272" s="3" t="s">
        <v>71</v>
      </c>
      <c r="R272" s="3" t="s">
        <v>96</v>
      </c>
      <c r="S272" s="2" t="s">
        <v>71</v>
      </c>
      <c r="T272" s="4">
        <f t="shared" si="20"/>
        <v>100294.64679196825</v>
      </c>
    </row>
    <row r="273" spans="7:20" x14ac:dyDescent="0.3">
      <c r="G273" s="26">
        <v>4815</v>
      </c>
      <c r="H273" s="26">
        <v>23.1</v>
      </c>
      <c r="I273" s="26">
        <v>2.1416666666699999</v>
      </c>
      <c r="J273" s="29">
        <v>38</v>
      </c>
      <c r="K273" s="29">
        <f t="shared" si="23"/>
        <v>1.6276666666729996E-2</v>
      </c>
      <c r="L273" s="26">
        <f t="shared" si="26"/>
        <v>100294.6467919682</v>
      </c>
      <c r="N273" s="22" t="s">
        <v>56</v>
      </c>
      <c r="O273" s="2" t="s">
        <v>71</v>
      </c>
      <c r="P273" s="3">
        <f t="shared" si="24"/>
        <v>4815</v>
      </c>
      <c r="Q273" s="3" t="s">
        <v>71</v>
      </c>
      <c r="R273" s="3" t="s">
        <v>96</v>
      </c>
      <c r="S273" s="2" t="s">
        <v>71</v>
      </c>
      <c r="T273" s="4">
        <f t="shared" ref="T273:T322" si="27">$L273</f>
        <v>100294.6467919682</v>
      </c>
    </row>
    <row r="274" spans="7:20" x14ac:dyDescent="0.3">
      <c r="G274" s="26">
        <v>4801</v>
      </c>
      <c r="H274" s="26">
        <v>23.1</v>
      </c>
      <c r="I274" s="26">
        <v>2.57</v>
      </c>
      <c r="J274" s="29">
        <v>38</v>
      </c>
      <c r="K274" s="29">
        <f t="shared" si="23"/>
        <v>1.7144333333270003E-2</v>
      </c>
      <c r="L274" s="26">
        <f t="shared" si="26"/>
        <v>105641.09294311232</v>
      </c>
      <c r="N274" s="22" t="s">
        <v>56</v>
      </c>
      <c r="O274" s="2" t="s">
        <v>71</v>
      </c>
      <c r="P274" s="3">
        <f t="shared" si="24"/>
        <v>4801</v>
      </c>
      <c r="Q274" s="3" t="s">
        <v>71</v>
      </c>
      <c r="R274" s="3" t="s">
        <v>96</v>
      </c>
      <c r="S274" s="2" t="s">
        <v>71</v>
      </c>
      <c r="T274" s="4">
        <f t="shared" si="27"/>
        <v>105641.09294311232</v>
      </c>
    </row>
    <row r="275" spans="7:20" x14ac:dyDescent="0.3">
      <c r="G275" s="26">
        <v>4876</v>
      </c>
      <c r="H275" s="26">
        <v>23.1</v>
      </c>
      <c r="I275" s="26">
        <v>3.044</v>
      </c>
      <c r="J275" s="29">
        <v>38</v>
      </c>
      <c r="K275" s="29">
        <f t="shared" si="23"/>
        <v>1.8012E-2</v>
      </c>
      <c r="L275" s="26">
        <f t="shared" si="26"/>
        <v>110987.53909542714</v>
      </c>
      <c r="N275" s="22" t="s">
        <v>56</v>
      </c>
      <c r="O275" s="2" t="s">
        <v>71</v>
      </c>
      <c r="P275" s="3">
        <f t="shared" si="24"/>
        <v>4876</v>
      </c>
      <c r="Q275" s="3" t="s">
        <v>71</v>
      </c>
      <c r="R275" s="3" t="s">
        <v>96</v>
      </c>
      <c r="S275" s="2" t="s">
        <v>71</v>
      </c>
      <c r="T275" s="4">
        <f t="shared" si="27"/>
        <v>110987.53909542714</v>
      </c>
    </row>
    <row r="276" spans="7:20" x14ac:dyDescent="0.3">
      <c r="G276" s="26">
        <v>4877</v>
      </c>
      <c r="H276" s="26">
        <v>23.1</v>
      </c>
      <c r="I276" s="26">
        <v>3.5179999999999998</v>
      </c>
      <c r="J276" s="29">
        <v>38</v>
      </c>
      <c r="K276" s="29">
        <f t="shared" si="23"/>
        <v>1.8012E-2</v>
      </c>
      <c r="L276" s="26">
        <f t="shared" si="26"/>
        <v>110987.53909542714</v>
      </c>
      <c r="N276" s="22" t="s">
        <v>56</v>
      </c>
      <c r="O276" s="2" t="s">
        <v>71</v>
      </c>
      <c r="P276" s="3">
        <f t="shared" si="24"/>
        <v>4877</v>
      </c>
      <c r="Q276" s="3" t="s">
        <v>71</v>
      </c>
      <c r="R276" s="3" t="s">
        <v>96</v>
      </c>
      <c r="S276" s="2" t="s">
        <v>71</v>
      </c>
      <c r="T276" s="4">
        <f t="shared" si="27"/>
        <v>110987.53909542714</v>
      </c>
    </row>
    <row r="277" spans="7:20" x14ac:dyDescent="0.3">
      <c r="G277" s="26">
        <v>4878</v>
      </c>
      <c r="H277" s="26">
        <v>23.1</v>
      </c>
      <c r="I277" s="26">
        <v>3.992</v>
      </c>
      <c r="J277" s="29">
        <v>38</v>
      </c>
      <c r="K277" s="29">
        <f t="shared" si="23"/>
        <v>1.8012000000000007E-2</v>
      </c>
      <c r="L277" s="26">
        <f t="shared" si="26"/>
        <v>110987.53909542719</v>
      </c>
      <c r="N277" s="22" t="s">
        <v>56</v>
      </c>
      <c r="O277" s="2" t="s">
        <v>71</v>
      </c>
      <c r="P277" s="3">
        <f t="shared" si="24"/>
        <v>4878</v>
      </c>
      <c r="Q277" s="3" t="s">
        <v>71</v>
      </c>
      <c r="R277" s="3" t="s">
        <v>96</v>
      </c>
      <c r="S277" s="2" t="s">
        <v>71</v>
      </c>
      <c r="T277" s="4">
        <f t="shared" si="27"/>
        <v>110987.53909542719</v>
      </c>
    </row>
    <row r="278" spans="7:20" x14ac:dyDescent="0.3">
      <c r="G278" s="26">
        <v>4879</v>
      </c>
      <c r="H278" s="26">
        <v>23.1</v>
      </c>
      <c r="I278" s="26">
        <v>4.4660000000000002</v>
      </c>
      <c r="J278" s="29">
        <v>38</v>
      </c>
      <c r="K278" s="29">
        <f t="shared" si="23"/>
        <v>1.8012000000000007E-2</v>
      </c>
      <c r="L278" s="26">
        <f t="shared" si="26"/>
        <v>110987.53909542719</v>
      </c>
      <c r="N278" s="22" t="s">
        <v>56</v>
      </c>
      <c r="O278" s="2" t="s">
        <v>71</v>
      </c>
      <c r="P278" s="3">
        <f t="shared" si="24"/>
        <v>4879</v>
      </c>
      <c r="Q278" s="3" t="s">
        <v>71</v>
      </c>
      <c r="R278" s="3" t="s">
        <v>96</v>
      </c>
      <c r="S278" s="2" t="s">
        <v>71</v>
      </c>
      <c r="T278" s="4">
        <f t="shared" si="27"/>
        <v>110987.53909542719</v>
      </c>
    </row>
    <row r="279" spans="7:20" x14ac:dyDescent="0.3">
      <c r="G279" s="26">
        <v>4880</v>
      </c>
      <c r="H279" s="26">
        <v>23.1</v>
      </c>
      <c r="I279" s="26">
        <v>4.9400000000000004</v>
      </c>
      <c r="J279" s="29">
        <v>38</v>
      </c>
      <c r="K279" s="29">
        <f t="shared" si="23"/>
        <v>1.801199999999999E-2</v>
      </c>
      <c r="L279" s="26">
        <f t="shared" si="26"/>
        <v>110987.53909542708</v>
      </c>
      <c r="N279" s="22" t="s">
        <v>56</v>
      </c>
      <c r="O279" s="2" t="s">
        <v>71</v>
      </c>
      <c r="P279" s="3">
        <f t="shared" si="24"/>
        <v>4880</v>
      </c>
      <c r="Q279" s="3" t="s">
        <v>71</v>
      </c>
      <c r="R279" s="3" t="s">
        <v>96</v>
      </c>
      <c r="S279" s="2" t="s">
        <v>71</v>
      </c>
      <c r="T279" s="4">
        <f t="shared" si="27"/>
        <v>110987.53909542708</v>
      </c>
    </row>
    <row r="280" spans="7:20" x14ac:dyDescent="0.3">
      <c r="G280" s="26">
        <v>4881</v>
      </c>
      <c r="H280" s="26">
        <v>23.1</v>
      </c>
      <c r="I280" s="26">
        <v>5.4139999999999997</v>
      </c>
      <c r="J280" s="29">
        <v>38</v>
      </c>
      <c r="K280" s="29">
        <f t="shared" ref="K280:K322" si="28">IF(AND(I280&gt;I279,I281&gt;I280),(I281-I279)/2*J280*10^-3,0)</f>
        <v>1.801199999999999E-2</v>
      </c>
      <c r="L280" s="26">
        <f t="shared" si="26"/>
        <v>110987.53909542708</v>
      </c>
      <c r="N280" s="22" t="s">
        <v>56</v>
      </c>
      <c r="O280" s="2" t="s">
        <v>71</v>
      </c>
      <c r="P280" s="3">
        <f t="shared" si="24"/>
        <v>4881</v>
      </c>
      <c r="Q280" s="3" t="s">
        <v>71</v>
      </c>
      <c r="R280" s="3" t="s">
        <v>96</v>
      </c>
      <c r="S280" s="2" t="s">
        <v>71</v>
      </c>
      <c r="T280" s="4">
        <f t="shared" si="27"/>
        <v>110987.53909542708</v>
      </c>
    </row>
    <row r="281" spans="7:20" x14ac:dyDescent="0.3">
      <c r="G281" s="26">
        <v>4882</v>
      </c>
      <c r="H281" s="26">
        <v>23.1</v>
      </c>
      <c r="I281" s="26">
        <v>5.8879999999999999</v>
      </c>
      <c r="J281" s="29">
        <v>38</v>
      </c>
      <c r="K281" s="29">
        <f t="shared" si="28"/>
        <v>1.8012000000000007E-2</v>
      </c>
      <c r="L281" s="26">
        <f t="shared" si="26"/>
        <v>110987.53909542719</v>
      </c>
      <c r="N281" s="22" t="s">
        <v>56</v>
      </c>
      <c r="O281" s="2" t="s">
        <v>71</v>
      </c>
      <c r="P281" s="3">
        <f t="shared" si="24"/>
        <v>4882</v>
      </c>
      <c r="Q281" s="3" t="s">
        <v>71</v>
      </c>
      <c r="R281" s="3" t="s">
        <v>96</v>
      </c>
      <c r="S281" s="2" t="s">
        <v>71</v>
      </c>
      <c r="T281" s="4">
        <f t="shared" si="27"/>
        <v>110987.53909542719</v>
      </c>
    </row>
    <row r="282" spans="7:20" x14ac:dyDescent="0.3">
      <c r="G282" s="26">
        <v>4883</v>
      </c>
      <c r="H282" s="26">
        <v>23.1</v>
      </c>
      <c r="I282" s="26">
        <v>6.3620000000000001</v>
      </c>
      <c r="J282" s="29">
        <v>38</v>
      </c>
      <c r="K282" s="29">
        <f t="shared" si="28"/>
        <v>1.8012000000000007E-2</v>
      </c>
      <c r="L282" s="26">
        <f t="shared" si="26"/>
        <v>110987.53909542719</v>
      </c>
      <c r="N282" s="22" t="s">
        <v>56</v>
      </c>
      <c r="O282" s="2" t="s">
        <v>71</v>
      </c>
      <c r="P282" s="3">
        <f t="shared" si="24"/>
        <v>4883</v>
      </c>
      <c r="Q282" s="3" t="s">
        <v>71</v>
      </c>
      <c r="R282" s="3" t="s">
        <v>96</v>
      </c>
      <c r="S282" s="2" t="s">
        <v>71</v>
      </c>
      <c r="T282" s="4">
        <f t="shared" si="27"/>
        <v>110987.53909542719</v>
      </c>
    </row>
    <row r="283" spans="7:20" x14ac:dyDescent="0.3">
      <c r="G283" s="26">
        <v>4884</v>
      </c>
      <c r="H283" s="26">
        <v>23.1</v>
      </c>
      <c r="I283" s="26">
        <v>6.8360000000000003</v>
      </c>
      <c r="J283" s="29">
        <v>38</v>
      </c>
      <c r="K283" s="29">
        <f t="shared" si="28"/>
        <v>1.801199999999999E-2</v>
      </c>
      <c r="L283" s="26">
        <f t="shared" si="26"/>
        <v>110987.53909542708</v>
      </c>
      <c r="N283" s="22" t="s">
        <v>56</v>
      </c>
      <c r="O283" s="2" t="s">
        <v>71</v>
      </c>
      <c r="P283" s="3">
        <f t="shared" si="24"/>
        <v>4884</v>
      </c>
      <c r="Q283" s="3" t="s">
        <v>71</v>
      </c>
      <c r="R283" s="3" t="s">
        <v>96</v>
      </c>
      <c r="S283" s="2" t="s">
        <v>71</v>
      </c>
      <c r="T283" s="4">
        <f t="shared" si="27"/>
        <v>110987.53909542708</v>
      </c>
    </row>
    <row r="284" spans="7:20" x14ac:dyDescent="0.3">
      <c r="G284" s="26">
        <v>4885</v>
      </c>
      <c r="H284" s="26">
        <v>23.1</v>
      </c>
      <c r="I284" s="26">
        <v>7.31</v>
      </c>
      <c r="J284" s="29">
        <v>38</v>
      </c>
      <c r="K284" s="29">
        <f t="shared" si="28"/>
        <v>1.801199999999999E-2</v>
      </c>
      <c r="L284" s="26">
        <f t="shared" si="26"/>
        <v>110987.53909542708</v>
      </c>
      <c r="N284" s="22" t="s">
        <v>56</v>
      </c>
      <c r="O284" s="2" t="s">
        <v>71</v>
      </c>
      <c r="P284" s="3">
        <f t="shared" si="24"/>
        <v>4885</v>
      </c>
      <c r="Q284" s="3" t="s">
        <v>71</v>
      </c>
      <c r="R284" s="3" t="s">
        <v>96</v>
      </c>
      <c r="S284" s="2" t="s">
        <v>71</v>
      </c>
      <c r="T284" s="4">
        <f t="shared" si="27"/>
        <v>110987.53909542708</v>
      </c>
    </row>
    <row r="285" spans="7:20" x14ac:dyDescent="0.3">
      <c r="G285" s="26">
        <v>4886</v>
      </c>
      <c r="H285" s="26">
        <v>23.1</v>
      </c>
      <c r="I285" s="26">
        <v>7.7839999999999998</v>
      </c>
      <c r="J285" s="29">
        <v>38</v>
      </c>
      <c r="K285" s="29">
        <f t="shared" si="28"/>
        <v>1.801199999999999E-2</v>
      </c>
      <c r="L285" s="26">
        <f t="shared" si="26"/>
        <v>110987.53909542708</v>
      </c>
      <c r="N285" s="22" t="s">
        <v>56</v>
      </c>
      <c r="O285" s="2" t="s">
        <v>71</v>
      </c>
      <c r="P285" s="3">
        <f t="shared" si="24"/>
        <v>4886</v>
      </c>
      <c r="Q285" s="3" t="s">
        <v>71</v>
      </c>
      <c r="R285" s="3" t="s">
        <v>96</v>
      </c>
      <c r="S285" s="2" t="s">
        <v>71</v>
      </c>
      <c r="T285" s="4">
        <f t="shared" si="27"/>
        <v>110987.53909542708</v>
      </c>
    </row>
    <row r="286" spans="7:20" x14ac:dyDescent="0.3">
      <c r="G286" s="26">
        <v>4887</v>
      </c>
      <c r="H286" s="26">
        <v>23.1</v>
      </c>
      <c r="I286" s="26">
        <v>8.2579999999999991</v>
      </c>
      <c r="J286" s="29">
        <v>38</v>
      </c>
      <c r="K286" s="29">
        <f t="shared" si="28"/>
        <v>1.801199999999999E-2</v>
      </c>
      <c r="L286" s="26">
        <f t="shared" si="26"/>
        <v>110987.53909542708</v>
      </c>
      <c r="N286" s="22" t="s">
        <v>56</v>
      </c>
      <c r="O286" s="2" t="s">
        <v>71</v>
      </c>
      <c r="P286" s="3">
        <f t="shared" si="24"/>
        <v>4887</v>
      </c>
      <c r="Q286" s="3" t="s">
        <v>71</v>
      </c>
      <c r="R286" s="3" t="s">
        <v>96</v>
      </c>
      <c r="S286" s="2" t="s">
        <v>71</v>
      </c>
      <c r="T286" s="4">
        <f t="shared" si="27"/>
        <v>110987.53909542708</v>
      </c>
    </row>
    <row r="287" spans="7:20" x14ac:dyDescent="0.3">
      <c r="G287" s="26">
        <v>4888</v>
      </c>
      <c r="H287" s="26">
        <v>23.1</v>
      </c>
      <c r="I287" s="26">
        <v>8.7319999999999993</v>
      </c>
      <c r="J287" s="29">
        <v>38</v>
      </c>
      <c r="K287" s="29">
        <f t="shared" si="28"/>
        <v>1.8012000000000007E-2</v>
      </c>
      <c r="L287" s="26">
        <f t="shared" si="26"/>
        <v>110987.53909542719</v>
      </c>
      <c r="N287" s="22" t="s">
        <v>56</v>
      </c>
      <c r="O287" s="2" t="s">
        <v>71</v>
      </c>
      <c r="P287" s="3">
        <f t="shared" si="24"/>
        <v>4888</v>
      </c>
      <c r="Q287" s="3" t="s">
        <v>71</v>
      </c>
      <c r="R287" s="3" t="s">
        <v>96</v>
      </c>
      <c r="S287" s="2" t="s">
        <v>71</v>
      </c>
      <c r="T287" s="4">
        <f t="shared" si="27"/>
        <v>110987.53909542719</v>
      </c>
    </row>
    <row r="288" spans="7:20" x14ac:dyDescent="0.3">
      <c r="G288" s="26">
        <v>4889</v>
      </c>
      <c r="H288" s="26">
        <v>23.1</v>
      </c>
      <c r="I288" s="26">
        <v>9.2059999999999995</v>
      </c>
      <c r="J288" s="29">
        <v>38</v>
      </c>
      <c r="K288" s="29">
        <f t="shared" si="28"/>
        <v>1.8012000000000007E-2</v>
      </c>
      <c r="L288" s="26">
        <f t="shared" si="26"/>
        <v>110987.53909542719</v>
      </c>
      <c r="N288" s="22" t="s">
        <v>56</v>
      </c>
      <c r="O288" s="2" t="s">
        <v>71</v>
      </c>
      <c r="P288" s="3">
        <f t="shared" si="24"/>
        <v>4889</v>
      </c>
      <c r="Q288" s="3" t="s">
        <v>71</v>
      </c>
      <c r="R288" s="3" t="s">
        <v>96</v>
      </c>
      <c r="S288" s="2" t="s">
        <v>71</v>
      </c>
      <c r="T288" s="4">
        <f t="shared" si="27"/>
        <v>110987.53909542719</v>
      </c>
    </row>
    <row r="289" spans="7:20" x14ac:dyDescent="0.3">
      <c r="G289" s="26">
        <v>4890</v>
      </c>
      <c r="H289" s="26">
        <v>23.1</v>
      </c>
      <c r="I289" s="26">
        <v>9.68</v>
      </c>
      <c r="J289" s="29">
        <v>38</v>
      </c>
      <c r="K289" s="29">
        <f t="shared" si="28"/>
        <v>1.8012000000000007E-2</v>
      </c>
      <c r="L289" s="26">
        <f t="shared" si="26"/>
        <v>110987.53909542719</v>
      </c>
      <c r="N289" s="22" t="s">
        <v>56</v>
      </c>
      <c r="O289" s="2" t="s">
        <v>71</v>
      </c>
      <c r="P289" s="3">
        <f t="shared" si="24"/>
        <v>4890</v>
      </c>
      <c r="Q289" s="3" t="s">
        <v>71</v>
      </c>
      <c r="R289" s="3" t="s">
        <v>96</v>
      </c>
      <c r="S289" s="2" t="s">
        <v>71</v>
      </c>
      <c r="T289" s="4">
        <f t="shared" si="27"/>
        <v>110987.53909542719</v>
      </c>
    </row>
    <row r="290" spans="7:20" x14ac:dyDescent="0.3">
      <c r="G290" s="26">
        <v>4891</v>
      </c>
      <c r="H290" s="26">
        <v>23.1</v>
      </c>
      <c r="I290" s="26">
        <v>10.154</v>
      </c>
      <c r="J290" s="29">
        <v>38</v>
      </c>
      <c r="K290" s="29">
        <f t="shared" si="28"/>
        <v>1.8012000000000007E-2</v>
      </c>
      <c r="L290" s="26">
        <f t="shared" si="26"/>
        <v>110987.53909542719</v>
      </c>
      <c r="N290" s="22" t="s">
        <v>56</v>
      </c>
      <c r="O290" s="2" t="s">
        <v>71</v>
      </c>
      <c r="P290" s="3">
        <f t="shared" si="24"/>
        <v>4891</v>
      </c>
      <c r="Q290" s="3" t="s">
        <v>71</v>
      </c>
      <c r="R290" s="3" t="s">
        <v>96</v>
      </c>
      <c r="S290" s="2" t="s">
        <v>71</v>
      </c>
      <c r="T290" s="4">
        <f t="shared" si="27"/>
        <v>110987.53909542719</v>
      </c>
    </row>
    <row r="291" spans="7:20" x14ac:dyDescent="0.3">
      <c r="G291" s="26">
        <v>4892</v>
      </c>
      <c r="H291" s="26">
        <v>23.1</v>
      </c>
      <c r="I291" s="26">
        <v>10.628</v>
      </c>
      <c r="J291" s="29">
        <v>38</v>
      </c>
      <c r="K291" s="29">
        <f t="shared" si="28"/>
        <v>1.8012000000000007E-2</v>
      </c>
      <c r="L291" s="26">
        <f t="shared" si="26"/>
        <v>110987.53909542719</v>
      </c>
      <c r="N291" s="22" t="s">
        <v>56</v>
      </c>
      <c r="O291" s="2" t="s">
        <v>71</v>
      </c>
      <c r="P291" s="3">
        <f t="shared" si="24"/>
        <v>4892</v>
      </c>
      <c r="Q291" s="3" t="s">
        <v>71</v>
      </c>
      <c r="R291" s="3" t="s">
        <v>96</v>
      </c>
      <c r="S291" s="2" t="s">
        <v>71</v>
      </c>
      <c r="T291" s="4">
        <f t="shared" si="27"/>
        <v>110987.53909542719</v>
      </c>
    </row>
    <row r="292" spans="7:20" x14ac:dyDescent="0.3">
      <c r="G292" s="26">
        <v>4893</v>
      </c>
      <c r="H292" s="26">
        <v>23.1</v>
      </c>
      <c r="I292" s="26">
        <v>11.102</v>
      </c>
      <c r="J292" s="29">
        <v>38</v>
      </c>
      <c r="K292" s="29">
        <f t="shared" si="28"/>
        <v>1.8012000000000007E-2</v>
      </c>
      <c r="L292" s="26">
        <f t="shared" si="26"/>
        <v>110987.53909542719</v>
      </c>
      <c r="N292" s="22" t="s">
        <v>56</v>
      </c>
      <c r="O292" s="2" t="s">
        <v>71</v>
      </c>
      <c r="P292" s="3">
        <f t="shared" si="24"/>
        <v>4893</v>
      </c>
      <c r="Q292" s="3" t="s">
        <v>71</v>
      </c>
      <c r="R292" s="3" t="s">
        <v>96</v>
      </c>
      <c r="S292" s="2" t="s">
        <v>71</v>
      </c>
      <c r="T292" s="4">
        <f t="shared" si="27"/>
        <v>110987.53909542719</v>
      </c>
    </row>
    <row r="293" spans="7:20" x14ac:dyDescent="0.3">
      <c r="G293" s="26">
        <v>4894</v>
      </c>
      <c r="H293" s="26">
        <v>23.1</v>
      </c>
      <c r="I293" s="26">
        <v>11.576000000000001</v>
      </c>
      <c r="J293" s="29">
        <v>38</v>
      </c>
      <c r="K293" s="29">
        <f t="shared" si="28"/>
        <v>1.8012000000000007E-2</v>
      </c>
      <c r="L293" s="26">
        <f t="shared" si="26"/>
        <v>110987.53909542719</v>
      </c>
      <c r="N293" s="22" t="s">
        <v>56</v>
      </c>
      <c r="O293" s="2" t="s">
        <v>71</v>
      </c>
      <c r="P293" s="3">
        <f t="shared" si="24"/>
        <v>4894</v>
      </c>
      <c r="Q293" s="3" t="s">
        <v>71</v>
      </c>
      <c r="R293" s="3" t="s">
        <v>96</v>
      </c>
      <c r="S293" s="2" t="s">
        <v>71</v>
      </c>
      <c r="T293" s="4">
        <f t="shared" si="27"/>
        <v>110987.53909542719</v>
      </c>
    </row>
    <row r="294" spans="7:20" x14ac:dyDescent="0.3">
      <c r="G294" s="26">
        <v>4866</v>
      </c>
      <c r="H294" s="26">
        <v>23.1</v>
      </c>
      <c r="I294" s="26">
        <v>12.05</v>
      </c>
      <c r="J294" s="29">
        <v>38</v>
      </c>
      <c r="K294" s="29">
        <f t="shared" si="28"/>
        <v>1.7591624999999993E-2</v>
      </c>
      <c r="L294" s="26">
        <f t="shared" si="26"/>
        <v>108397.24447255123</v>
      </c>
      <c r="N294" s="22" t="s">
        <v>56</v>
      </c>
      <c r="O294" s="2" t="s">
        <v>71</v>
      </c>
      <c r="P294" s="3">
        <f t="shared" si="24"/>
        <v>4866</v>
      </c>
      <c r="Q294" s="3" t="s">
        <v>71</v>
      </c>
      <c r="R294" s="3" t="s">
        <v>96</v>
      </c>
      <c r="S294" s="2" t="s">
        <v>71</v>
      </c>
      <c r="T294" s="4">
        <f t="shared" si="27"/>
        <v>108397.24447255123</v>
      </c>
    </row>
    <row r="295" spans="7:20" x14ac:dyDescent="0.3">
      <c r="G295" s="26">
        <v>5042</v>
      </c>
      <c r="H295" s="26">
        <v>23.1</v>
      </c>
      <c r="I295" s="26">
        <v>12.501875</v>
      </c>
      <c r="J295" s="29">
        <v>38</v>
      </c>
      <c r="K295" s="29">
        <f t="shared" si="28"/>
        <v>1.7171249999999975E-2</v>
      </c>
      <c r="L295" s="26">
        <f t="shared" si="26"/>
        <v>105806.94984967525</v>
      </c>
      <c r="N295" s="22" t="s">
        <v>56</v>
      </c>
      <c r="O295" s="2" t="s">
        <v>71</v>
      </c>
      <c r="P295" s="3">
        <f t="shared" si="24"/>
        <v>5042</v>
      </c>
      <c r="Q295" s="3" t="s">
        <v>71</v>
      </c>
      <c r="R295" s="3" t="s">
        <v>96</v>
      </c>
      <c r="S295" s="2" t="s">
        <v>71</v>
      </c>
      <c r="T295" s="4">
        <f t="shared" si="27"/>
        <v>105806.94984967525</v>
      </c>
    </row>
    <row r="296" spans="7:20" x14ac:dyDescent="0.3">
      <c r="G296" s="26">
        <v>5043</v>
      </c>
      <c r="H296" s="26">
        <v>23.1</v>
      </c>
      <c r="I296" s="26">
        <v>12.953749999999999</v>
      </c>
      <c r="J296" s="29">
        <v>38</v>
      </c>
      <c r="K296" s="29">
        <f t="shared" si="28"/>
        <v>1.7171250000000009E-2</v>
      </c>
      <c r="L296" s="26">
        <f t="shared" si="26"/>
        <v>105806.94984967547</v>
      </c>
      <c r="N296" s="22" t="s">
        <v>56</v>
      </c>
      <c r="O296" s="2" t="s">
        <v>71</v>
      </c>
      <c r="P296" s="3">
        <f t="shared" si="24"/>
        <v>5043</v>
      </c>
      <c r="Q296" s="3" t="s">
        <v>71</v>
      </c>
      <c r="R296" s="3" t="s">
        <v>96</v>
      </c>
      <c r="S296" s="2" t="s">
        <v>71</v>
      </c>
      <c r="T296" s="4">
        <f t="shared" si="27"/>
        <v>105806.94984967547</v>
      </c>
    </row>
    <row r="297" spans="7:20" x14ac:dyDescent="0.3">
      <c r="G297" s="26">
        <v>5044</v>
      </c>
      <c r="H297" s="26">
        <v>23.1</v>
      </c>
      <c r="I297" s="26">
        <v>13.405625000000001</v>
      </c>
      <c r="J297" s="29">
        <v>38</v>
      </c>
      <c r="K297" s="29">
        <f t="shared" si="28"/>
        <v>1.7171250000000009E-2</v>
      </c>
      <c r="L297" s="26">
        <f t="shared" si="26"/>
        <v>105806.94984967547</v>
      </c>
      <c r="N297" s="22" t="s">
        <v>56</v>
      </c>
      <c r="O297" s="2" t="s">
        <v>71</v>
      </c>
      <c r="P297" s="3">
        <f t="shared" si="24"/>
        <v>5044</v>
      </c>
      <c r="Q297" s="3" t="s">
        <v>71</v>
      </c>
      <c r="R297" s="3" t="s">
        <v>96</v>
      </c>
      <c r="S297" s="2" t="s">
        <v>71</v>
      </c>
      <c r="T297" s="4">
        <f t="shared" si="27"/>
        <v>105806.94984967547</v>
      </c>
    </row>
    <row r="298" spans="7:20" x14ac:dyDescent="0.3">
      <c r="G298" s="26">
        <v>5045</v>
      </c>
      <c r="H298" s="26">
        <v>23.1</v>
      </c>
      <c r="I298" s="26">
        <v>13.8575</v>
      </c>
      <c r="J298" s="29">
        <v>38</v>
      </c>
      <c r="K298" s="29">
        <f t="shared" si="28"/>
        <v>1.7171249999999975E-2</v>
      </c>
      <c r="L298" s="26">
        <f t="shared" si="26"/>
        <v>105806.94984967525</v>
      </c>
      <c r="N298" s="22" t="s">
        <v>56</v>
      </c>
      <c r="O298" s="2" t="s">
        <v>71</v>
      </c>
      <c r="P298" s="3">
        <f t="shared" si="24"/>
        <v>5045</v>
      </c>
      <c r="Q298" s="3" t="s">
        <v>71</v>
      </c>
      <c r="R298" s="3" t="s">
        <v>96</v>
      </c>
      <c r="S298" s="2" t="s">
        <v>71</v>
      </c>
      <c r="T298" s="4">
        <f t="shared" si="27"/>
        <v>105806.94984967525</v>
      </c>
    </row>
    <row r="299" spans="7:20" x14ac:dyDescent="0.3">
      <c r="G299" s="26">
        <v>5046</v>
      </c>
      <c r="H299" s="26">
        <v>23.1</v>
      </c>
      <c r="I299" s="26">
        <v>14.309374999999999</v>
      </c>
      <c r="J299" s="29">
        <v>38</v>
      </c>
      <c r="K299" s="29">
        <f t="shared" si="28"/>
        <v>1.7171250000000009E-2</v>
      </c>
      <c r="L299" s="26">
        <f t="shared" si="26"/>
        <v>105806.94984967547</v>
      </c>
      <c r="N299" s="22" t="s">
        <v>56</v>
      </c>
      <c r="O299" s="2" t="s">
        <v>71</v>
      </c>
      <c r="P299" s="3">
        <f t="shared" si="24"/>
        <v>5046</v>
      </c>
      <c r="Q299" s="3" t="s">
        <v>71</v>
      </c>
      <c r="R299" s="3" t="s">
        <v>96</v>
      </c>
      <c r="S299" s="2" t="s">
        <v>71</v>
      </c>
      <c r="T299" s="4">
        <f t="shared" si="27"/>
        <v>105806.94984967547</v>
      </c>
    </row>
    <row r="300" spans="7:20" x14ac:dyDescent="0.3">
      <c r="G300" s="26">
        <v>5047</v>
      </c>
      <c r="H300" s="26">
        <v>23.1</v>
      </c>
      <c r="I300" s="26">
        <v>14.76125</v>
      </c>
      <c r="J300" s="29">
        <v>38</v>
      </c>
      <c r="K300" s="29">
        <f t="shared" si="28"/>
        <v>1.7171250000000009E-2</v>
      </c>
      <c r="L300" s="26">
        <f t="shared" si="26"/>
        <v>105806.94984967547</v>
      </c>
      <c r="N300" s="22" t="s">
        <v>56</v>
      </c>
      <c r="O300" s="2" t="s">
        <v>71</v>
      </c>
      <c r="P300" s="3">
        <f t="shared" si="24"/>
        <v>5047</v>
      </c>
      <c r="Q300" s="3" t="s">
        <v>71</v>
      </c>
      <c r="R300" s="3" t="s">
        <v>96</v>
      </c>
      <c r="S300" s="2" t="s">
        <v>71</v>
      </c>
      <c r="T300" s="4">
        <f t="shared" si="27"/>
        <v>105806.94984967547</v>
      </c>
    </row>
    <row r="301" spans="7:20" x14ac:dyDescent="0.3">
      <c r="G301" s="26">
        <v>5048</v>
      </c>
      <c r="H301" s="26">
        <v>23.1</v>
      </c>
      <c r="I301" s="26">
        <v>15.213125</v>
      </c>
      <c r="J301" s="29">
        <v>38</v>
      </c>
      <c r="K301" s="29">
        <f t="shared" si="28"/>
        <v>1.7171249999999975E-2</v>
      </c>
      <c r="L301" s="26">
        <f t="shared" si="26"/>
        <v>105806.94984967525</v>
      </c>
      <c r="N301" s="22" t="s">
        <v>56</v>
      </c>
      <c r="O301" s="2" t="s">
        <v>71</v>
      </c>
      <c r="P301" s="3">
        <f t="shared" si="24"/>
        <v>5048</v>
      </c>
      <c r="Q301" s="3" t="s">
        <v>71</v>
      </c>
      <c r="R301" s="3" t="s">
        <v>96</v>
      </c>
      <c r="S301" s="2" t="s">
        <v>71</v>
      </c>
      <c r="T301" s="4">
        <f t="shared" si="27"/>
        <v>105806.94984967525</v>
      </c>
    </row>
    <row r="302" spans="7:20" x14ac:dyDescent="0.3">
      <c r="G302" s="26">
        <v>5049</v>
      </c>
      <c r="H302" s="26">
        <v>23.1</v>
      </c>
      <c r="I302" s="26">
        <v>15.664999999999999</v>
      </c>
      <c r="J302" s="29">
        <v>38</v>
      </c>
      <c r="K302" s="29">
        <f t="shared" si="28"/>
        <v>1.7171250000000009E-2</v>
      </c>
      <c r="L302" s="26">
        <f t="shared" si="26"/>
        <v>105806.94984967547</v>
      </c>
      <c r="N302" s="22" t="s">
        <v>56</v>
      </c>
      <c r="O302" s="2" t="s">
        <v>71</v>
      </c>
      <c r="P302" s="3">
        <f t="shared" si="24"/>
        <v>5049</v>
      </c>
      <c r="Q302" s="3" t="s">
        <v>71</v>
      </c>
      <c r="R302" s="3" t="s">
        <v>96</v>
      </c>
      <c r="S302" s="2" t="s">
        <v>71</v>
      </c>
      <c r="T302" s="4">
        <f t="shared" si="27"/>
        <v>105806.94984967547</v>
      </c>
    </row>
    <row r="303" spans="7:20" x14ac:dyDescent="0.3">
      <c r="G303" s="26">
        <v>5050</v>
      </c>
      <c r="H303" s="26">
        <v>23.1</v>
      </c>
      <c r="I303" s="26">
        <v>16.116875</v>
      </c>
      <c r="J303" s="29">
        <v>38</v>
      </c>
      <c r="K303" s="29">
        <f t="shared" si="28"/>
        <v>1.7171250000000044E-2</v>
      </c>
      <c r="L303" s="26">
        <f t="shared" si="26"/>
        <v>105806.94984967567</v>
      </c>
      <c r="N303" s="22" t="s">
        <v>56</v>
      </c>
      <c r="O303" s="2" t="s">
        <v>71</v>
      </c>
      <c r="P303" s="3">
        <f t="shared" si="24"/>
        <v>5050</v>
      </c>
      <c r="Q303" s="3" t="s">
        <v>71</v>
      </c>
      <c r="R303" s="3" t="s">
        <v>96</v>
      </c>
      <c r="S303" s="2" t="s">
        <v>71</v>
      </c>
      <c r="T303" s="4">
        <f t="shared" si="27"/>
        <v>105806.94984967567</v>
      </c>
    </row>
    <row r="304" spans="7:20" x14ac:dyDescent="0.3">
      <c r="G304" s="26">
        <v>5051</v>
      </c>
      <c r="H304" s="26">
        <v>23.1</v>
      </c>
      <c r="I304" s="26">
        <v>16.568750000000001</v>
      </c>
      <c r="J304" s="29">
        <v>38</v>
      </c>
      <c r="K304" s="29">
        <f t="shared" si="28"/>
        <v>1.7171249999999975E-2</v>
      </c>
      <c r="L304" s="26">
        <f t="shared" si="26"/>
        <v>105806.94984967525</v>
      </c>
      <c r="N304" s="22" t="s">
        <v>56</v>
      </c>
      <c r="O304" s="2" t="s">
        <v>71</v>
      </c>
      <c r="P304" s="3">
        <f t="shared" si="24"/>
        <v>5051</v>
      </c>
      <c r="Q304" s="3" t="s">
        <v>71</v>
      </c>
      <c r="R304" s="3" t="s">
        <v>96</v>
      </c>
      <c r="S304" s="2" t="s">
        <v>71</v>
      </c>
      <c r="T304" s="4">
        <f t="shared" si="27"/>
        <v>105806.94984967525</v>
      </c>
    </row>
    <row r="305" spans="7:20" x14ac:dyDescent="0.3">
      <c r="G305" s="26">
        <v>5052</v>
      </c>
      <c r="H305" s="26">
        <v>23.1</v>
      </c>
      <c r="I305" s="26">
        <v>17.020624999999999</v>
      </c>
      <c r="J305" s="29">
        <v>38</v>
      </c>
      <c r="K305" s="29">
        <f t="shared" si="28"/>
        <v>1.7171249999999975E-2</v>
      </c>
      <c r="L305" s="26">
        <f t="shared" si="26"/>
        <v>105806.94984967525</v>
      </c>
      <c r="N305" s="22" t="s">
        <v>56</v>
      </c>
      <c r="O305" s="2" t="s">
        <v>71</v>
      </c>
      <c r="P305" s="3">
        <f t="shared" si="24"/>
        <v>5052</v>
      </c>
      <c r="Q305" s="3" t="s">
        <v>71</v>
      </c>
      <c r="R305" s="3" t="s">
        <v>96</v>
      </c>
      <c r="S305" s="2" t="s">
        <v>71</v>
      </c>
      <c r="T305" s="4">
        <f t="shared" si="27"/>
        <v>105806.94984967525</v>
      </c>
    </row>
    <row r="306" spans="7:20" x14ac:dyDescent="0.3">
      <c r="G306" s="26">
        <v>5053</v>
      </c>
      <c r="H306" s="26">
        <v>23.1</v>
      </c>
      <c r="I306" s="26">
        <v>17.4725</v>
      </c>
      <c r="J306" s="29">
        <v>38</v>
      </c>
      <c r="K306" s="29">
        <f t="shared" si="28"/>
        <v>1.7171250000000044E-2</v>
      </c>
      <c r="L306" s="26">
        <f t="shared" si="26"/>
        <v>105806.94984967567</v>
      </c>
      <c r="N306" s="22" t="s">
        <v>56</v>
      </c>
      <c r="O306" s="2" t="s">
        <v>71</v>
      </c>
      <c r="P306" s="3">
        <f t="shared" si="24"/>
        <v>5053</v>
      </c>
      <c r="Q306" s="3" t="s">
        <v>71</v>
      </c>
      <c r="R306" s="3" t="s">
        <v>96</v>
      </c>
      <c r="S306" s="2" t="s">
        <v>71</v>
      </c>
      <c r="T306" s="4">
        <f t="shared" si="27"/>
        <v>105806.94984967567</v>
      </c>
    </row>
    <row r="307" spans="7:20" x14ac:dyDescent="0.3">
      <c r="G307" s="26">
        <v>5054</v>
      </c>
      <c r="H307" s="26">
        <v>23.1</v>
      </c>
      <c r="I307" s="26">
        <v>17.924375000000001</v>
      </c>
      <c r="J307" s="29">
        <v>38</v>
      </c>
      <c r="K307" s="29">
        <f t="shared" si="28"/>
        <v>1.7171249999999975E-2</v>
      </c>
      <c r="L307" s="26">
        <f t="shared" si="26"/>
        <v>105806.94984967525</v>
      </c>
      <c r="N307" s="22" t="s">
        <v>56</v>
      </c>
      <c r="O307" s="2" t="s">
        <v>71</v>
      </c>
      <c r="P307" s="3">
        <f t="shared" si="24"/>
        <v>5054</v>
      </c>
      <c r="Q307" s="3" t="s">
        <v>71</v>
      </c>
      <c r="R307" s="3" t="s">
        <v>96</v>
      </c>
      <c r="S307" s="2" t="s">
        <v>71</v>
      </c>
      <c r="T307" s="4">
        <f t="shared" si="27"/>
        <v>105806.94984967525</v>
      </c>
    </row>
    <row r="308" spans="7:20" x14ac:dyDescent="0.3">
      <c r="G308" s="26">
        <v>5055</v>
      </c>
      <c r="H308" s="26">
        <v>23.1</v>
      </c>
      <c r="I308" s="26">
        <v>18.376249999999999</v>
      </c>
      <c r="J308" s="29">
        <v>38</v>
      </c>
      <c r="K308" s="29">
        <f t="shared" si="28"/>
        <v>1.7171249999999975E-2</v>
      </c>
      <c r="L308" s="26">
        <f t="shared" si="26"/>
        <v>105806.94984967525</v>
      </c>
      <c r="N308" s="22" t="s">
        <v>56</v>
      </c>
      <c r="O308" s="2" t="s">
        <v>71</v>
      </c>
      <c r="P308" s="3">
        <f t="shared" si="24"/>
        <v>5055</v>
      </c>
      <c r="Q308" s="3" t="s">
        <v>71</v>
      </c>
      <c r="R308" s="3" t="s">
        <v>96</v>
      </c>
      <c r="S308" s="2" t="s">
        <v>71</v>
      </c>
      <c r="T308" s="4">
        <f t="shared" si="27"/>
        <v>105806.94984967525</v>
      </c>
    </row>
    <row r="309" spans="7:20" x14ac:dyDescent="0.3">
      <c r="G309" s="26">
        <v>5056</v>
      </c>
      <c r="H309" s="26">
        <v>23.1</v>
      </c>
      <c r="I309" s="26">
        <v>18.828125</v>
      </c>
      <c r="J309" s="29">
        <v>38</v>
      </c>
      <c r="K309" s="29">
        <f t="shared" si="28"/>
        <v>1.7171250000000044E-2</v>
      </c>
      <c r="L309" s="26">
        <f t="shared" si="26"/>
        <v>105806.94984967567</v>
      </c>
      <c r="N309" s="22" t="s">
        <v>56</v>
      </c>
      <c r="O309" s="2" t="s">
        <v>71</v>
      </c>
      <c r="P309" s="3">
        <f t="shared" si="24"/>
        <v>5056</v>
      </c>
      <c r="Q309" s="3" t="s">
        <v>71</v>
      </c>
      <c r="R309" s="3" t="s">
        <v>96</v>
      </c>
      <c r="S309" s="2" t="s">
        <v>71</v>
      </c>
      <c r="T309" s="4">
        <f t="shared" si="27"/>
        <v>105806.94984967567</v>
      </c>
    </row>
    <row r="310" spans="7:20" x14ac:dyDescent="0.3">
      <c r="G310" s="26">
        <v>5032</v>
      </c>
      <c r="H310" s="26">
        <v>23.1</v>
      </c>
      <c r="I310" s="26">
        <v>19.28</v>
      </c>
      <c r="J310" s="29">
        <v>38</v>
      </c>
      <c r="K310" s="29">
        <f t="shared" si="28"/>
        <v>1.7183125000000032E-2</v>
      </c>
      <c r="L310" s="26">
        <f t="shared" si="26"/>
        <v>105880.12201416361</v>
      </c>
      <c r="N310" s="22" t="s">
        <v>56</v>
      </c>
      <c r="O310" s="2" t="s">
        <v>71</v>
      </c>
      <c r="P310" s="3">
        <f t="shared" si="24"/>
        <v>5032</v>
      </c>
      <c r="Q310" s="3" t="s">
        <v>71</v>
      </c>
      <c r="R310" s="3" t="s">
        <v>96</v>
      </c>
      <c r="S310" s="2" t="s">
        <v>71</v>
      </c>
      <c r="T310" s="4">
        <f t="shared" si="27"/>
        <v>105880.12201416361</v>
      </c>
    </row>
    <row r="311" spans="7:20" x14ac:dyDescent="0.3">
      <c r="G311" s="26">
        <v>5170</v>
      </c>
      <c r="H311" s="26">
        <v>23.1</v>
      </c>
      <c r="I311" s="26">
        <v>19.732500000000002</v>
      </c>
      <c r="J311" s="29">
        <v>38</v>
      </c>
      <c r="K311" s="29">
        <f t="shared" si="28"/>
        <v>1.7194999999999953E-2</v>
      </c>
      <c r="L311" s="26">
        <f t="shared" si="26"/>
        <v>105953.29417865115</v>
      </c>
      <c r="N311" s="22" t="s">
        <v>56</v>
      </c>
      <c r="O311" s="2" t="s">
        <v>71</v>
      </c>
      <c r="P311" s="3">
        <f t="shared" si="24"/>
        <v>5170</v>
      </c>
      <c r="Q311" s="3" t="s">
        <v>71</v>
      </c>
      <c r="R311" s="3" t="s">
        <v>96</v>
      </c>
      <c r="S311" s="2" t="s">
        <v>71</v>
      </c>
      <c r="T311" s="4">
        <f t="shared" si="27"/>
        <v>105953.29417865115</v>
      </c>
    </row>
    <row r="312" spans="7:20" x14ac:dyDescent="0.3">
      <c r="G312" s="26">
        <v>5171</v>
      </c>
      <c r="H312" s="26">
        <v>23.1</v>
      </c>
      <c r="I312" s="26">
        <v>20.184999999999999</v>
      </c>
      <c r="J312" s="29">
        <v>38</v>
      </c>
      <c r="K312" s="29">
        <f t="shared" si="28"/>
        <v>1.7194999999999953E-2</v>
      </c>
      <c r="L312" s="26">
        <f t="shared" si="26"/>
        <v>105953.29417865115</v>
      </c>
      <c r="N312" s="22" t="s">
        <v>56</v>
      </c>
      <c r="O312" s="2" t="s">
        <v>71</v>
      </c>
      <c r="P312" s="3">
        <f t="shared" si="24"/>
        <v>5171</v>
      </c>
      <c r="Q312" s="3" t="s">
        <v>71</v>
      </c>
      <c r="R312" s="3" t="s">
        <v>96</v>
      </c>
      <c r="S312" s="2" t="s">
        <v>71</v>
      </c>
      <c r="T312" s="4">
        <f t="shared" si="27"/>
        <v>105953.29417865115</v>
      </c>
    </row>
    <row r="313" spans="7:20" x14ac:dyDescent="0.3">
      <c r="G313" s="26">
        <v>5172</v>
      </c>
      <c r="H313" s="26">
        <v>23.1</v>
      </c>
      <c r="I313" s="26">
        <v>20.637499999999999</v>
      </c>
      <c r="J313" s="29">
        <v>38</v>
      </c>
      <c r="K313" s="29">
        <f t="shared" si="28"/>
        <v>1.7195000000000023E-2</v>
      </c>
      <c r="L313" s="26">
        <f t="shared" si="26"/>
        <v>105953.29417865159</v>
      </c>
      <c r="N313" s="22" t="s">
        <v>56</v>
      </c>
      <c r="O313" s="2" t="s">
        <v>71</v>
      </c>
      <c r="P313" s="3">
        <f t="shared" si="24"/>
        <v>5172</v>
      </c>
      <c r="Q313" s="3" t="s">
        <v>71</v>
      </c>
      <c r="R313" s="3" t="s">
        <v>96</v>
      </c>
      <c r="S313" s="2" t="s">
        <v>71</v>
      </c>
      <c r="T313" s="4">
        <f t="shared" si="27"/>
        <v>105953.29417865159</v>
      </c>
    </row>
    <row r="314" spans="7:20" x14ac:dyDescent="0.3">
      <c r="G314" s="26">
        <v>5173</v>
      </c>
      <c r="H314" s="26">
        <v>23.1</v>
      </c>
      <c r="I314" s="26">
        <v>21.09</v>
      </c>
      <c r="J314" s="29">
        <v>38</v>
      </c>
      <c r="K314" s="29">
        <f t="shared" si="28"/>
        <v>1.7195000000000023E-2</v>
      </c>
      <c r="L314" s="26">
        <f t="shared" si="26"/>
        <v>105953.29417865159</v>
      </c>
      <c r="N314" s="22" t="s">
        <v>56</v>
      </c>
      <c r="O314" s="2" t="s">
        <v>71</v>
      </c>
      <c r="P314" s="3">
        <f t="shared" si="24"/>
        <v>5173</v>
      </c>
      <c r="Q314" s="3" t="s">
        <v>71</v>
      </c>
      <c r="R314" s="3" t="s">
        <v>96</v>
      </c>
      <c r="S314" s="2" t="s">
        <v>71</v>
      </c>
      <c r="T314" s="4">
        <f t="shared" si="27"/>
        <v>105953.29417865159</v>
      </c>
    </row>
    <row r="315" spans="7:20" x14ac:dyDescent="0.3">
      <c r="G315" s="26">
        <v>5174</v>
      </c>
      <c r="H315" s="26">
        <v>23.1</v>
      </c>
      <c r="I315" s="26">
        <v>21.5425</v>
      </c>
      <c r="J315" s="29">
        <v>38</v>
      </c>
      <c r="K315" s="29">
        <f t="shared" si="28"/>
        <v>1.7195000000000023E-2</v>
      </c>
      <c r="L315" s="26">
        <f t="shared" si="26"/>
        <v>105953.29417865159</v>
      </c>
      <c r="N315" s="22" t="s">
        <v>56</v>
      </c>
      <c r="O315" s="2" t="s">
        <v>71</v>
      </c>
      <c r="P315" s="3">
        <f t="shared" si="24"/>
        <v>5174</v>
      </c>
      <c r="Q315" s="3" t="s">
        <v>71</v>
      </c>
      <c r="R315" s="3" t="s">
        <v>96</v>
      </c>
      <c r="S315" s="2" t="s">
        <v>71</v>
      </c>
      <c r="T315" s="4">
        <f t="shared" si="27"/>
        <v>105953.29417865159</v>
      </c>
    </row>
    <row r="316" spans="7:20" x14ac:dyDescent="0.3">
      <c r="G316" s="26">
        <v>5175</v>
      </c>
      <c r="H316" s="26">
        <v>23.1</v>
      </c>
      <c r="I316" s="26">
        <v>21.995000000000001</v>
      </c>
      <c r="J316" s="29">
        <v>38</v>
      </c>
      <c r="K316" s="29">
        <f t="shared" si="28"/>
        <v>1.7195000000000023E-2</v>
      </c>
      <c r="L316" s="26">
        <f t="shared" si="26"/>
        <v>105953.29417865159</v>
      </c>
      <c r="N316" s="22" t="s">
        <v>56</v>
      </c>
      <c r="O316" s="2" t="s">
        <v>71</v>
      </c>
      <c r="P316" s="3">
        <f t="shared" si="24"/>
        <v>5175</v>
      </c>
      <c r="Q316" s="3" t="s">
        <v>71</v>
      </c>
      <c r="R316" s="3" t="s">
        <v>96</v>
      </c>
      <c r="S316" s="2" t="s">
        <v>71</v>
      </c>
      <c r="T316" s="4">
        <f t="shared" si="27"/>
        <v>105953.29417865159</v>
      </c>
    </row>
    <row r="317" spans="7:20" x14ac:dyDescent="0.3">
      <c r="G317" s="26">
        <v>5176</v>
      </c>
      <c r="H317" s="26">
        <v>23.1</v>
      </c>
      <c r="I317" s="26">
        <v>22.447500000000002</v>
      </c>
      <c r="J317" s="29">
        <v>38</v>
      </c>
      <c r="K317" s="29">
        <f t="shared" si="28"/>
        <v>1.7194999999999953E-2</v>
      </c>
      <c r="L317" s="26">
        <f t="shared" si="26"/>
        <v>105953.29417865115</v>
      </c>
      <c r="N317" s="22" t="s">
        <v>56</v>
      </c>
      <c r="O317" s="2" t="s">
        <v>71</v>
      </c>
      <c r="P317" s="3">
        <f t="shared" si="24"/>
        <v>5176</v>
      </c>
      <c r="Q317" s="3" t="s">
        <v>71</v>
      </c>
      <c r="R317" s="3" t="s">
        <v>96</v>
      </c>
      <c r="S317" s="2" t="s">
        <v>71</v>
      </c>
      <c r="T317" s="4">
        <f t="shared" si="27"/>
        <v>105953.29417865115</v>
      </c>
    </row>
    <row r="318" spans="7:20" x14ac:dyDescent="0.3">
      <c r="G318" s="26">
        <v>5160</v>
      </c>
      <c r="H318" s="26">
        <v>23.1</v>
      </c>
      <c r="I318" s="26">
        <v>22.9</v>
      </c>
      <c r="J318" s="29">
        <v>38</v>
      </c>
      <c r="K318" s="29">
        <f t="shared" si="28"/>
        <v>1.4297499999999958E-2</v>
      </c>
      <c r="L318" s="26">
        <f t="shared" si="26"/>
        <v>88099.286043574553</v>
      </c>
      <c r="N318" s="22" t="s">
        <v>56</v>
      </c>
      <c r="O318" s="2" t="s">
        <v>71</v>
      </c>
      <c r="P318" s="3">
        <f t="shared" si="24"/>
        <v>5160</v>
      </c>
      <c r="Q318" s="3" t="s">
        <v>71</v>
      </c>
      <c r="R318" s="3" t="s">
        <v>96</v>
      </c>
      <c r="S318" s="2" t="s">
        <v>71</v>
      </c>
      <c r="T318" s="4">
        <f t="shared" si="27"/>
        <v>88099.286043574553</v>
      </c>
    </row>
    <row r="319" spans="7:20" x14ac:dyDescent="0.3">
      <c r="G319" s="26">
        <v>5234</v>
      </c>
      <c r="H319" s="26">
        <v>23.1</v>
      </c>
      <c r="I319" s="26">
        <v>23.2</v>
      </c>
      <c r="J319" s="29">
        <v>38</v>
      </c>
      <c r="K319" s="29">
        <f t="shared" si="28"/>
        <v>1.1400000000000026E-2</v>
      </c>
      <c r="L319" s="26">
        <f t="shared" si="26"/>
        <v>70245.277908498363</v>
      </c>
      <c r="N319" s="22" t="s">
        <v>56</v>
      </c>
      <c r="O319" s="2" t="s">
        <v>71</v>
      </c>
      <c r="P319" s="3">
        <f t="shared" si="24"/>
        <v>5234</v>
      </c>
      <c r="Q319" s="3" t="s">
        <v>71</v>
      </c>
      <c r="R319" s="3" t="s">
        <v>96</v>
      </c>
      <c r="S319" s="2" t="s">
        <v>71</v>
      </c>
      <c r="T319" s="4">
        <f t="shared" si="27"/>
        <v>70245.277908498363</v>
      </c>
    </row>
    <row r="320" spans="7:20" x14ac:dyDescent="0.3">
      <c r="G320" s="26">
        <v>5235</v>
      </c>
      <c r="H320" s="26">
        <v>23.1</v>
      </c>
      <c r="I320" s="26">
        <v>23.5</v>
      </c>
      <c r="J320" s="29">
        <v>38</v>
      </c>
      <c r="K320" s="29">
        <f t="shared" si="28"/>
        <v>1.1400000000000026E-2</v>
      </c>
      <c r="L320" s="26">
        <f t="shared" si="26"/>
        <v>70245.277908498363</v>
      </c>
      <c r="N320" s="22" t="s">
        <v>56</v>
      </c>
      <c r="O320" s="2" t="s">
        <v>71</v>
      </c>
      <c r="P320" s="3">
        <f t="shared" si="24"/>
        <v>5235</v>
      </c>
      <c r="Q320" s="3" t="s">
        <v>71</v>
      </c>
      <c r="R320" s="3" t="s">
        <v>96</v>
      </c>
      <c r="S320" s="2" t="s">
        <v>71</v>
      </c>
      <c r="T320" s="4">
        <f t="shared" si="27"/>
        <v>70245.277908498363</v>
      </c>
    </row>
    <row r="321" spans="6:20" x14ac:dyDescent="0.3">
      <c r="G321" s="26">
        <v>5236</v>
      </c>
      <c r="H321" s="26">
        <v>23.1</v>
      </c>
      <c r="I321" s="26">
        <v>23.8</v>
      </c>
      <c r="J321" s="29">
        <v>38</v>
      </c>
      <c r="K321" s="29">
        <f t="shared" si="28"/>
        <v>1.1400000000000026E-2</v>
      </c>
      <c r="L321" s="26">
        <f t="shared" si="26"/>
        <v>70245.277908498363</v>
      </c>
      <c r="N321" s="22" t="s">
        <v>56</v>
      </c>
      <c r="O321" s="2" t="s">
        <v>71</v>
      </c>
      <c r="P321" s="3">
        <f t="shared" si="24"/>
        <v>5236</v>
      </c>
      <c r="Q321" s="3" t="s">
        <v>71</v>
      </c>
      <c r="R321" s="3" t="s">
        <v>96</v>
      </c>
      <c r="S321" s="2" t="s">
        <v>71</v>
      </c>
      <c r="T321" s="4">
        <f t="shared" si="27"/>
        <v>70245.277908498363</v>
      </c>
    </row>
    <row r="322" spans="6:20" x14ac:dyDescent="0.3">
      <c r="G322" s="26">
        <v>5224</v>
      </c>
      <c r="H322" s="26">
        <v>23.1</v>
      </c>
      <c r="I322" s="26">
        <v>24.1</v>
      </c>
      <c r="J322" s="29">
        <v>38</v>
      </c>
      <c r="K322" s="29">
        <f t="shared" si="28"/>
        <v>0</v>
      </c>
      <c r="L322" s="26">
        <f t="shared" si="26"/>
        <v>0</v>
      </c>
      <c r="N322" s="16" t="s">
        <v>56</v>
      </c>
      <c r="O322" s="11" t="s">
        <v>71</v>
      </c>
      <c r="P322" s="9">
        <f t="shared" si="24"/>
        <v>5224</v>
      </c>
      <c r="Q322" s="9" t="s">
        <v>71</v>
      </c>
      <c r="R322" s="9" t="s">
        <v>96</v>
      </c>
      <c r="S322" s="11" t="s">
        <v>71</v>
      </c>
      <c r="T322" s="7">
        <f t="shared" si="27"/>
        <v>0</v>
      </c>
    </row>
    <row r="323" spans="6:20" x14ac:dyDescent="0.3">
      <c r="Q323" s="9"/>
    </row>
    <row r="324" spans="6:20" x14ac:dyDescent="0.3">
      <c r="F324" s="5"/>
      <c r="Q324" s="9"/>
    </row>
    <row r="325" spans="6:20" x14ac:dyDescent="0.3">
      <c r="F325" s="5"/>
    </row>
    <row r="326" spans="6:20" x14ac:dyDescent="0.3">
      <c r="F326" s="5"/>
    </row>
    <row r="327" spans="6:20" x14ac:dyDescent="0.3">
      <c r="F327" s="5"/>
    </row>
    <row r="328" spans="6:20" x14ac:dyDescent="0.3">
      <c r="F328" s="5"/>
    </row>
    <row r="329" spans="6:20" x14ac:dyDescent="0.3">
      <c r="F329" s="5"/>
    </row>
    <row r="330" spans="6:20" x14ac:dyDescent="0.3">
      <c r="F330" s="5"/>
    </row>
  </sheetData>
  <mergeCells count="1">
    <mergeCell ref="B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B0FE-CAE9-4035-91F6-9F0C60E4F7B4}">
  <dimension ref="A1:AN918"/>
  <sheetViews>
    <sheetView zoomScale="60" zoomScaleNormal="60" workbookViewId="0">
      <selection activeCell="Q33" sqref="Q33"/>
    </sheetView>
  </sheetViews>
  <sheetFormatPr defaultRowHeight="14.4" x14ac:dyDescent="0.3"/>
  <cols>
    <col min="1" max="1" width="10.21875" bestFit="1" customWidth="1"/>
    <col min="2" max="3" width="12" customWidth="1"/>
    <col min="4" max="4" width="12.33203125" customWidth="1"/>
    <col min="5" max="5" width="8.44140625" customWidth="1"/>
    <col min="12" max="12" width="11.109375" bestFit="1" customWidth="1"/>
    <col min="13" max="13" width="12.33203125" bestFit="1" customWidth="1"/>
    <col min="14" max="14" width="15.21875" bestFit="1" customWidth="1"/>
    <col min="15" max="15" width="11.77734375" bestFit="1" customWidth="1"/>
    <col min="19" max="19" width="8.109375" bestFit="1" customWidth="1"/>
  </cols>
  <sheetData>
    <row r="1" spans="1:40" x14ac:dyDescent="0.3">
      <c r="L1" s="10"/>
      <c r="V1" s="10"/>
      <c r="W1" s="10"/>
      <c r="X1" s="10"/>
      <c r="Y1" s="10"/>
    </row>
    <row r="2" spans="1:40" x14ac:dyDescent="0.3">
      <c r="B2" s="70" t="s">
        <v>117</v>
      </c>
      <c r="C2" s="70"/>
      <c r="D2" s="70"/>
      <c r="E2" s="70"/>
      <c r="J2" s="29" t="s">
        <v>113</v>
      </c>
      <c r="K2" s="29" t="s">
        <v>71</v>
      </c>
      <c r="L2" s="52" t="s">
        <v>229</v>
      </c>
      <c r="M2" s="29" t="s">
        <v>71</v>
      </c>
      <c r="N2" s="29">
        <v>110</v>
      </c>
      <c r="O2" s="3"/>
      <c r="P2" s="3"/>
      <c r="R2" s="29" t="s">
        <v>113</v>
      </c>
      <c r="S2" s="29" t="s">
        <v>71</v>
      </c>
      <c r="T2" s="52" t="s">
        <v>114</v>
      </c>
      <c r="U2" s="29" t="s">
        <v>71</v>
      </c>
      <c r="V2" s="29">
        <v>109</v>
      </c>
      <c r="X2" s="29" t="s">
        <v>113</v>
      </c>
      <c r="Y2" s="29" t="s">
        <v>71</v>
      </c>
      <c r="Z2" s="52" t="s">
        <v>115</v>
      </c>
      <c r="AA2" s="29" t="s">
        <v>71</v>
      </c>
      <c r="AB2" s="29">
        <v>113</v>
      </c>
      <c r="AD2" s="29" t="s">
        <v>113</v>
      </c>
      <c r="AE2" s="29" t="s">
        <v>71</v>
      </c>
      <c r="AF2" s="52" t="s">
        <v>116</v>
      </c>
      <c r="AG2" s="29" t="s">
        <v>71</v>
      </c>
      <c r="AH2" s="29">
        <v>110</v>
      </c>
      <c r="AJ2" s="29" t="s">
        <v>113</v>
      </c>
      <c r="AK2" s="29" t="s">
        <v>71</v>
      </c>
      <c r="AL2" s="52" t="s">
        <v>47</v>
      </c>
      <c r="AM2" s="29" t="s">
        <v>71</v>
      </c>
      <c r="AN2" s="29">
        <v>101</v>
      </c>
    </row>
    <row r="3" spans="1:40" x14ac:dyDescent="0.3">
      <c r="B3" s="10" t="s">
        <v>37</v>
      </c>
      <c r="C3" s="10" t="s">
        <v>29</v>
      </c>
      <c r="D3" s="10" t="s">
        <v>30</v>
      </c>
      <c r="E3" s="10" t="s">
        <v>31</v>
      </c>
      <c r="G3" s="10"/>
      <c r="H3" s="10"/>
      <c r="I3" s="10"/>
      <c r="J3" s="26" t="s">
        <v>230</v>
      </c>
      <c r="K3" s="26"/>
      <c r="L3" s="26"/>
      <c r="M3" s="26"/>
      <c r="N3" s="26"/>
      <c r="O3" s="3"/>
      <c r="P3" s="3"/>
      <c r="R3" s="29" t="s">
        <v>225</v>
      </c>
      <c r="S3" s="29"/>
      <c r="T3" s="29"/>
      <c r="U3" s="29"/>
      <c r="V3" s="29"/>
      <c r="X3" s="26" t="s">
        <v>226</v>
      </c>
      <c r="Y3" s="26"/>
      <c r="Z3" s="29"/>
      <c r="AA3" s="26"/>
      <c r="AB3" s="26"/>
      <c r="AD3" s="26" t="s">
        <v>227</v>
      </c>
      <c r="AE3" s="26"/>
      <c r="AF3" s="26"/>
      <c r="AG3" s="26"/>
      <c r="AH3" s="26"/>
      <c r="AJ3" s="29" t="s">
        <v>228</v>
      </c>
      <c r="AK3" s="29"/>
      <c r="AL3" s="29"/>
      <c r="AM3" s="29"/>
      <c r="AN3" s="29"/>
    </row>
    <row r="4" spans="1:40" x14ac:dyDescent="0.3">
      <c r="A4" t="s">
        <v>114</v>
      </c>
      <c r="B4">
        <v>11105</v>
      </c>
      <c r="C4">
        <v>-23.1</v>
      </c>
      <c r="D4">
        <v>0</v>
      </c>
      <c r="E4">
        <v>-15</v>
      </c>
      <c r="G4" s="10"/>
      <c r="H4" s="10"/>
      <c r="I4" s="10"/>
      <c r="J4" s="29" t="s">
        <v>112</v>
      </c>
      <c r="K4" s="29" t="s">
        <v>71</v>
      </c>
      <c r="L4" s="29">
        <v>1</v>
      </c>
      <c r="M4" s="29" t="s">
        <v>71</v>
      </c>
      <c r="N4" s="26">
        <v>24984</v>
      </c>
      <c r="P4" s="3"/>
      <c r="R4" s="29" t="s">
        <v>112</v>
      </c>
      <c r="S4" s="29" t="s">
        <v>71</v>
      </c>
      <c r="T4" s="29">
        <v>1</v>
      </c>
      <c r="U4" s="29" t="s">
        <v>71</v>
      </c>
      <c r="V4" s="26">
        <v>11105</v>
      </c>
      <c r="X4" s="29" t="s">
        <v>112</v>
      </c>
      <c r="Y4" s="29" t="s">
        <v>71</v>
      </c>
      <c r="Z4" s="29">
        <v>1</v>
      </c>
      <c r="AA4" s="29" t="s">
        <v>71</v>
      </c>
      <c r="AB4" s="26">
        <v>11095</v>
      </c>
      <c r="AD4" s="29" t="s">
        <v>112</v>
      </c>
      <c r="AE4" s="29" t="s">
        <v>71</v>
      </c>
      <c r="AF4" s="29">
        <v>1</v>
      </c>
      <c r="AG4" s="29" t="s">
        <v>71</v>
      </c>
      <c r="AH4" s="26">
        <v>11105</v>
      </c>
      <c r="AJ4" s="29" t="s">
        <v>112</v>
      </c>
      <c r="AK4" s="29" t="s">
        <v>71</v>
      </c>
      <c r="AL4" s="29">
        <v>1</v>
      </c>
      <c r="AM4" s="29" t="s">
        <v>71</v>
      </c>
      <c r="AN4" s="26">
        <v>11809</v>
      </c>
    </row>
    <row r="5" spans="1:40" x14ac:dyDescent="0.3">
      <c r="B5">
        <v>12449</v>
      </c>
      <c r="C5">
        <v>-22.6</v>
      </c>
      <c r="D5">
        <v>0</v>
      </c>
      <c r="E5">
        <v>-15</v>
      </c>
      <c r="G5" s="10"/>
      <c r="H5" s="10"/>
      <c r="I5" s="10"/>
      <c r="J5" s="29" t="s">
        <v>112</v>
      </c>
      <c r="K5" s="29" t="s">
        <v>71</v>
      </c>
      <c r="L5" s="29">
        <f>1+L4</f>
        <v>2</v>
      </c>
      <c r="M5" s="29" t="s">
        <v>71</v>
      </c>
      <c r="N5" s="26">
        <v>24999</v>
      </c>
      <c r="P5" s="3"/>
      <c r="R5" s="29" t="s">
        <v>112</v>
      </c>
      <c r="S5" s="29" t="s">
        <v>71</v>
      </c>
      <c r="T5" s="29">
        <f>T4+1</f>
        <v>2</v>
      </c>
      <c r="U5" s="29" t="s">
        <v>71</v>
      </c>
      <c r="V5" s="26">
        <v>12449</v>
      </c>
      <c r="X5" s="29" t="s">
        <v>112</v>
      </c>
      <c r="Y5" s="29" t="s">
        <v>71</v>
      </c>
      <c r="Z5" s="29">
        <f>Z4+1</f>
        <v>2</v>
      </c>
      <c r="AA5" s="29" t="s">
        <v>71</v>
      </c>
      <c r="AB5" s="26">
        <v>12794</v>
      </c>
      <c r="AD5" s="29" t="s">
        <v>112</v>
      </c>
      <c r="AE5" s="29" t="s">
        <v>71</v>
      </c>
      <c r="AF5" s="29">
        <f>1+AF4</f>
        <v>2</v>
      </c>
      <c r="AG5" s="29" t="s">
        <v>71</v>
      </c>
      <c r="AH5" s="26">
        <v>11110</v>
      </c>
      <c r="AJ5" s="29" t="s">
        <v>112</v>
      </c>
      <c r="AK5" s="29" t="s">
        <v>71</v>
      </c>
      <c r="AL5" s="29">
        <f>AL4+1</f>
        <v>2</v>
      </c>
      <c r="AM5" s="29" t="s">
        <v>71</v>
      </c>
      <c r="AN5" s="26">
        <v>13095</v>
      </c>
    </row>
    <row r="6" spans="1:40" x14ac:dyDescent="0.3">
      <c r="B6">
        <v>12450</v>
      </c>
      <c r="C6">
        <v>-22.1</v>
      </c>
      <c r="D6">
        <v>0</v>
      </c>
      <c r="E6">
        <v>-15</v>
      </c>
      <c r="G6" s="10"/>
      <c r="H6" s="10"/>
      <c r="I6" s="10"/>
      <c r="J6" s="29" t="s">
        <v>112</v>
      </c>
      <c r="K6" s="29" t="s">
        <v>71</v>
      </c>
      <c r="L6" s="29">
        <f t="shared" ref="L6:L69" si="0">1+L5</f>
        <v>3</v>
      </c>
      <c r="M6" s="29" t="s">
        <v>71</v>
      </c>
      <c r="N6" s="26">
        <v>24998</v>
      </c>
      <c r="P6" s="3"/>
      <c r="R6" s="29" t="s">
        <v>112</v>
      </c>
      <c r="S6" s="29" t="s">
        <v>71</v>
      </c>
      <c r="T6" s="29">
        <f>T5+1</f>
        <v>3</v>
      </c>
      <c r="U6" s="29" t="s">
        <v>71</v>
      </c>
      <c r="V6" s="26">
        <v>12450</v>
      </c>
      <c r="X6" s="29" t="s">
        <v>112</v>
      </c>
      <c r="Y6" s="29" t="s">
        <v>71</v>
      </c>
      <c r="Z6" s="29">
        <f t="shared" ref="Z6:Z69" si="1">Z5+1</f>
        <v>3</v>
      </c>
      <c r="AA6" s="29" t="s">
        <v>71</v>
      </c>
      <c r="AB6" s="26">
        <v>12795</v>
      </c>
      <c r="AD6" s="29" t="s">
        <v>112</v>
      </c>
      <c r="AE6" s="29" t="s">
        <v>71</v>
      </c>
      <c r="AF6" s="29">
        <f t="shared" ref="AF6:AF69" si="2">1+AF5</f>
        <v>3</v>
      </c>
      <c r="AG6" s="29" t="s">
        <v>71</v>
      </c>
      <c r="AH6" s="26">
        <v>11109</v>
      </c>
      <c r="AJ6" s="29" t="s">
        <v>112</v>
      </c>
      <c r="AK6" s="29" t="s">
        <v>71</v>
      </c>
      <c r="AL6" s="29">
        <f t="shared" ref="AL6:AL69" si="3">AL5+1</f>
        <v>3</v>
      </c>
      <c r="AM6" s="29" t="s">
        <v>71</v>
      </c>
      <c r="AN6" s="26">
        <v>13096</v>
      </c>
    </row>
    <row r="7" spans="1:40" x14ac:dyDescent="0.3">
      <c r="B7">
        <v>12451</v>
      </c>
      <c r="C7">
        <v>-21.6</v>
      </c>
      <c r="D7">
        <v>0</v>
      </c>
      <c r="E7">
        <v>-15</v>
      </c>
      <c r="G7" s="10"/>
      <c r="H7" s="10"/>
      <c r="I7" s="10"/>
      <c r="J7" s="29" t="s">
        <v>112</v>
      </c>
      <c r="K7" s="29" t="s">
        <v>71</v>
      </c>
      <c r="L7" s="29">
        <f t="shared" si="0"/>
        <v>4</v>
      </c>
      <c r="M7" s="29" t="s">
        <v>71</v>
      </c>
      <c r="N7" s="26">
        <v>24997</v>
      </c>
      <c r="P7" s="3"/>
      <c r="R7" s="29" t="s">
        <v>112</v>
      </c>
      <c r="S7" s="29" t="s">
        <v>71</v>
      </c>
      <c r="T7" s="29">
        <f t="shared" ref="T7:T69" si="4">T6+1</f>
        <v>4</v>
      </c>
      <c r="U7" s="29" t="s">
        <v>71</v>
      </c>
      <c r="V7" s="26">
        <v>12451</v>
      </c>
      <c r="X7" s="29" t="s">
        <v>112</v>
      </c>
      <c r="Y7" s="29" t="s">
        <v>71</v>
      </c>
      <c r="Z7" s="29">
        <f t="shared" si="1"/>
        <v>4</v>
      </c>
      <c r="AA7" s="29" t="s">
        <v>71</v>
      </c>
      <c r="AB7" s="26">
        <v>12796</v>
      </c>
      <c r="AD7" s="29" t="s">
        <v>112</v>
      </c>
      <c r="AE7" s="29" t="s">
        <v>71</v>
      </c>
      <c r="AF7" s="29">
        <f t="shared" si="2"/>
        <v>4</v>
      </c>
      <c r="AG7" s="29" t="s">
        <v>71</v>
      </c>
      <c r="AH7" s="26">
        <v>11108</v>
      </c>
      <c r="AJ7" s="29" t="s">
        <v>112</v>
      </c>
      <c r="AK7" s="29" t="s">
        <v>71</v>
      </c>
      <c r="AL7" s="29">
        <f t="shared" si="3"/>
        <v>4</v>
      </c>
      <c r="AM7" s="29" t="s">
        <v>71</v>
      </c>
      <c r="AN7" s="26">
        <v>13097</v>
      </c>
    </row>
    <row r="8" spans="1:40" x14ac:dyDescent="0.3">
      <c r="B8">
        <v>12452</v>
      </c>
      <c r="C8">
        <v>-21.1</v>
      </c>
      <c r="D8">
        <v>0</v>
      </c>
      <c r="E8">
        <v>-15</v>
      </c>
      <c r="G8" s="10"/>
      <c r="H8" s="10"/>
      <c r="I8" s="10"/>
      <c r="J8" s="29" t="s">
        <v>112</v>
      </c>
      <c r="K8" s="29" t="s">
        <v>71</v>
      </c>
      <c r="L8" s="29">
        <f t="shared" si="0"/>
        <v>5</v>
      </c>
      <c r="M8" s="29" t="s">
        <v>71</v>
      </c>
      <c r="N8" s="26">
        <v>24996</v>
      </c>
      <c r="P8" s="3"/>
      <c r="R8" s="29" t="s">
        <v>112</v>
      </c>
      <c r="S8" s="29" t="s">
        <v>71</v>
      </c>
      <c r="T8" s="29">
        <f t="shared" si="4"/>
        <v>5</v>
      </c>
      <c r="U8" s="29" t="s">
        <v>71</v>
      </c>
      <c r="V8" s="26">
        <v>12452</v>
      </c>
      <c r="X8" s="29" t="s">
        <v>112</v>
      </c>
      <c r="Y8" s="29" t="s">
        <v>71</v>
      </c>
      <c r="Z8" s="29">
        <f t="shared" si="1"/>
        <v>5</v>
      </c>
      <c r="AA8" s="29" t="s">
        <v>71</v>
      </c>
      <c r="AB8" s="26">
        <v>12797</v>
      </c>
      <c r="AD8" s="29" t="s">
        <v>112</v>
      </c>
      <c r="AE8" s="29" t="s">
        <v>71</v>
      </c>
      <c r="AF8" s="29">
        <f t="shared" si="2"/>
        <v>5</v>
      </c>
      <c r="AG8" s="29" t="s">
        <v>71</v>
      </c>
      <c r="AH8" s="26">
        <v>11107</v>
      </c>
      <c r="AJ8" s="29" t="s">
        <v>112</v>
      </c>
      <c r="AK8" s="29" t="s">
        <v>71</v>
      </c>
      <c r="AL8" s="29">
        <f t="shared" si="3"/>
        <v>5</v>
      </c>
      <c r="AM8" s="29" t="s">
        <v>71</v>
      </c>
      <c r="AN8" s="26">
        <v>13094</v>
      </c>
    </row>
    <row r="9" spans="1:40" x14ac:dyDescent="0.3">
      <c r="B9">
        <v>12453</v>
      </c>
      <c r="C9">
        <v>-20.6</v>
      </c>
      <c r="D9">
        <v>0</v>
      </c>
      <c r="E9">
        <v>-15</v>
      </c>
      <c r="G9" s="10"/>
      <c r="H9" s="10"/>
      <c r="I9" s="10"/>
      <c r="J9" s="29" t="s">
        <v>112</v>
      </c>
      <c r="K9" s="29" t="s">
        <v>71</v>
      </c>
      <c r="L9" s="29">
        <f t="shared" si="0"/>
        <v>6</v>
      </c>
      <c r="M9" s="29" t="s">
        <v>71</v>
      </c>
      <c r="N9" s="26">
        <v>24995</v>
      </c>
      <c r="P9" s="3"/>
      <c r="R9" s="29" t="s">
        <v>112</v>
      </c>
      <c r="S9" s="29" t="s">
        <v>71</v>
      </c>
      <c r="T9" s="29">
        <f t="shared" si="4"/>
        <v>6</v>
      </c>
      <c r="U9" s="29" t="s">
        <v>71</v>
      </c>
      <c r="V9" s="26">
        <v>12453</v>
      </c>
      <c r="X9" s="29" t="s">
        <v>112</v>
      </c>
      <c r="Y9" s="29" t="s">
        <v>71</v>
      </c>
      <c r="Z9" s="29">
        <f t="shared" si="1"/>
        <v>6</v>
      </c>
      <c r="AA9" s="29" t="s">
        <v>71</v>
      </c>
      <c r="AB9" s="26">
        <v>12798</v>
      </c>
      <c r="AD9" s="29" t="s">
        <v>112</v>
      </c>
      <c r="AE9" s="29" t="s">
        <v>71</v>
      </c>
      <c r="AF9" s="29">
        <f t="shared" si="2"/>
        <v>6</v>
      </c>
      <c r="AG9" s="29" t="s">
        <v>71</v>
      </c>
      <c r="AH9" s="26">
        <v>11106</v>
      </c>
      <c r="AJ9" s="29" t="s">
        <v>112</v>
      </c>
      <c r="AK9" s="29" t="s">
        <v>71</v>
      </c>
      <c r="AL9" s="29">
        <f t="shared" si="3"/>
        <v>6</v>
      </c>
      <c r="AM9" s="29" t="s">
        <v>71</v>
      </c>
      <c r="AN9" s="26">
        <v>13124</v>
      </c>
    </row>
    <row r="10" spans="1:40" x14ac:dyDescent="0.3">
      <c r="B10">
        <v>12454</v>
      </c>
      <c r="C10">
        <v>-20.100000000000001</v>
      </c>
      <c r="D10">
        <v>0</v>
      </c>
      <c r="E10">
        <v>-15</v>
      </c>
      <c r="G10" s="10"/>
      <c r="H10" s="10"/>
      <c r="I10" s="10"/>
      <c r="J10" s="29" t="s">
        <v>112</v>
      </c>
      <c r="K10" s="29" t="s">
        <v>71</v>
      </c>
      <c r="L10" s="29">
        <f t="shared" si="0"/>
        <v>7</v>
      </c>
      <c r="M10" s="29" t="s">
        <v>71</v>
      </c>
      <c r="N10" s="26">
        <v>24994</v>
      </c>
      <c r="P10" s="3"/>
      <c r="R10" s="29" t="s">
        <v>112</v>
      </c>
      <c r="S10" s="29" t="s">
        <v>71</v>
      </c>
      <c r="T10" s="29">
        <f t="shared" si="4"/>
        <v>7</v>
      </c>
      <c r="U10" s="29" t="s">
        <v>71</v>
      </c>
      <c r="V10" s="26">
        <v>12454</v>
      </c>
      <c r="X10" s="29" t="s">
        <v>112</v>
      </c>
      <c r="Y10" s="29" t="s">
        <v>71</v>
      </c>
      <c r="Z10" s="29">
        <f t="shared" si="1"/>
        <v>7</v>
      </c>
      <c r="AA10" s="29" t="s">
        <v>71</v>
      </c>
      <c r="AB10" s="26">
        <v>12799</v>
      </c>
      <c r="AD10" s="29" t="s">
        <v>112</v>
      </c>
      <c r="AE10" s="29" t="s">
        <v>71</v>
      </c>
      <c r="AF10" s="29">
        <f t="shared" si="2"/>
        <v>7</v>
      </c>
      <c r="AG10" s="29" t="s">
        <v>71</v>
      </c>
      <c r="AH10" s="26">
        <v>11095</v>
      </c>
      <c r="AJ10" s="29" t="s">
        <v>112</v>
      </c>
      <c r="AK10" s="29" t="s">
        <v>71</v>
      </c>
      <c r="AL10" s="29">
        <f t="shared" si="3"/>
        <v>7</v>
      </c>
      <c r="AM10" s="29" t="s">
        <v>71</v>
      </c>
      <c r="AN10" s="26">
        <v>13125</v>
      </c>
    </row>
    <row r="11" spans="1:40" x14ac:dyDescent="0.3">
      <c r="B11">
        <v>12455</v>
      </c>
      <c r="C11">
        <v>-19.600000000000001</v>
      </c>
      <c r="D11">
        <v>0</v>
      </c>
      <c r="E11">
        <v>-15</v>
      </c>
      <c r="G11" s="10"/>
      <c r="H11" s="10"/>
      <c r="I11" s="10"/>
      <c r="J11" s="29" t="s">
        <v>112</v>
      </c>
      <c r="K11" s="29" t="s">
        <v>71</v>
      </c>
      <c r="L11" s="29">
        <f t="shared" si="0"/>
        <v>8</v>
      </c>
      <c r="M11" s="29" t="s">
        <v>71</v>
      </c>
      <c r="N11" s="26">
        <v>25245</v>
      </c>
      <c r="P11" s="3"/>
      <c r="R11" s="29" t="s">
        <v>112</v>
      </c>
      <c r="S11" s="29" t="s">
        <v>71</v>
      </c>
      <c r="T11" s="29">
        <f t="shared" si="4"/>
        <v>8</v>
      </c>
      <c r="U11" s="29" t="s">
        <v>71</v>
      </c>
      <c r="V11" s="26">
        <v>12455</v>
      </c>
      <c r="X11" s="29" t="s">
        <v>112</v>
      </c>
      <c r="Y11" s="29" t="s">
        <v>71</v>
      </c>
      <c r="Z11" s="29">
        <f t="shared" si="1"/>
        <v>8</v>
      </c>
      <c r="AA11" s="29" t="s">
        <v>71</v>
      </c>
      <c r="AB11" s="26">
        <v>12800</v>
      </c>
      <c r="AD11" s="29" t="s">
        <v>112</v>
      </c>
      <c r="AE11" s="29" t="s">
        <v>71</v>
      </c>
      <c r="AF11" s="29">
        <f t="shared" si="2"/>
        <v>8</v>
      </c>
      <c r="AG11" s="29" t="s">
        <v>71</v>
      </c>
      <c r="AH11" s="26">
        <v>11368</v>
      </c>
      <c r="AJ11" s="29" t="s">
        <v>112</v>
      </c>
      <c r="AK11" s="29" t="s">
        <v>71</v>
      </c>
      <c r="AL11" s="29">
        <f t="shared" si="3"/>
        <v>8</v>
      </c>
      <c r="AM11" s="29" t="s">
        <v>71</v>
      </c>
      <c r="AN11" s="26">
        <v>13126</v>
      </c>
    </row>
    <row r="12" spans="1:40" x14ac:dyDescent="0.3">
      <c r="B12">
        <v>12456</v>
      </c>
      <c r="C12">
        <v>-19.100000000000001</v>
      </c>
      <c r="D12">
        <v>0</v>
      </c>
      <c r="E12">
        <v>-15</v>
      </c>
      <c r="G12" s="10"/>
      <c r="H12" s="10"/>
      <c r="I12" s="10"/>
      <c r="J12" s="29" t="s">
        <v>112</v>
      </c>
      <c r="K12" s="29" t="s">
        <v>71</v>
      </c>
      <c r="L12" s="29">
        <f t="shared" si="0"/>
        <v>9</v>
      </c>
      <c r="M12" s="29" t="s">
        <v>71</v>
      </c>
      <c r="N12" s="26">
        <v>25244</v>
      </c>
      <c r="P12" s="3"/>
      <c r="R12" s="29" t="s">
        <v>112</v>
      </c>
      <c r="S12" s="29" t="s">
        <v>71</v>
      </c>
      <c r="T12" s="29">
        <f t="shared" si="4"/>
        <v>9</v>
      </c>
      <c r="U12" s="29" t="s">
        <v>71</v>
      </c>
      <c r="V12" s="26">
        <v>12456</v>
      </c>
      <c r="X12" s="29" t="s">
        <v>112</v>
      </c>
      <c r="Y12" s="29" t="s">
        <v>71</v>
      </c>
      <c r="Z12" s="29">
        <f t="shared" si="1"/>
        <v>9</v>
      </c>
      <c r="AA12" s="29" t="s">
        <v>71</v>
      </c>
      <c r="AB12" s="26">
        <v>12801</v>
      </c>
      <c r="AD12" s="29" t="s">
        <v>112</v>
      </c>
      <c r="AE12" s="29" t="s">
        <v>71</v>
      </c>
      <c r="AF12" s="29">
        <f t="shared" si="2"/>
        <v>9</v>
      </c>
      <c r="AG12" s="29" t="s">
        <v>71</v>
      </c>
      <c r="AH12" s="26">
        <v>11367</v>
      </c>
      <c r="AJ12" s="29" t="s">
        <v>112</v>
      </c>
      <c r="AK12" s="29" t="s">
        <v>71</v>
      </c>
      <c r="AL12" s="29">
        <f t="shared" si="3"/>
        <v>9</v>
      </c>
      <c r="AM12" s="29" t="s">
        <v>71</v>
      </c>
      <c r="AN12" s="26">
        <v>13127</v>
      </c>
    </row>
    <row r="13" spans="1:40" x14ac:dyDescent="0.3">
      <c r="B13">
        <v>12457</v>
      </c>
      <c r="C13">
        <v>-18.600000000000001</v>
      </c>
      <c r="D13">
        <v>0</v>
      </c>
      <c r="E13">
        <v>-15</v>
      </c>
      <c r="G13" s="10"/>
      <c r="H13" s="10"/>
      <c r="I13" s="10"/>
      <c r="J13" s="29" t="s">
        <v>112</v>
      </c>
      <c r="K13" s="29" t="s">
        <v>71</v>
      </c>
      <c r="L13" s="29">
        <f t="shared" si="0"/>
        <v>10</v>
      </c>
      <c r="M13" s="29" t="s">
        <v>71</v>
      </c>
      <c r="N13" s="26">
        <v>25243</v>
      </c>
      <c r="P13" s="3"/>
      <c r="R13" s="29" t="s">
        <v>112</v>
      </c>
      <c r="S13" s="29" t="s">
        <v>71</v>
      </c>
      <c r="T13" s="29">
        <f t="shared" si="4"/>
        <v>10</v>
      </c>
      <c r="U13" s="29" t="s">
        <v>71</v>
      </c>
      <c r="V13" s="26">
        <v>12457</v>
      </c>
      <c r="X13" s="29" t="s">
        <v>112</v>
      </c>
      <c r="Y13" s="29" t="s">
        <v>71</v>
      </c>
      <c r="Z13" s="29">
        <f t="shared" si="1"/>
        <v>10</v>
      </c>
      <c r="AA13" s="29" t="s">
        <v>71</v>
      </c>
      <c r="AB13" s="26">
        <v>12802</v>
      </c>
      <c r="AD13" s="29" t="s">
        <v>112</v>
      </c>
      <c r="AE13" s="29" t="s">
        <v>71</v>
      </c>
      <c r="AF13" s="29">
        <f t="shared" si="2"/>
        <v>10</v>
      </c>
      <c r="AG13" s="29" t="s">
        <v>71</v>
      </c>
      <c r="AH13" s="26">
        <v>11366</v>
      </c>
      <c r="AJ13" s="29" t="s">
        <v>112</v>
      </c>
      <c r="AK13" s="29" t="s">
        <v>71</v>
      </c>
      <c r="AL13" s="29">
        <f t="shared" si="3"/>
        <v>10</v>
      </c>
      <c r="AM13" s="29" t="s">
        <v>71</v>
      </c>
      <c r="AN13" s="26">
        <v>13128</v>
      </c>
    </row>
    <row r="14" spans="1:40" x14ac:dyDescent="0.3">
      <c r="B14">
        <v>12458</v>
      </c>
      <c r="C14">
        <v>-18.100000000000001</v>
      </c>
      <c r="D14">
        <v>0</v>
      </c>
      <c r="E14">
        <v>-15</v>
      </c>
      <c r="G14" s="10"/>
      <c r="H14" s="10"/>
      <c r="I14" s="10"/>
      <c r="J14" s="29" t="s">
        <v>112</v>
      </c>
      <c r="K14" s="29" t="s">
        <v>71</v>
      </c>
      <c r="L14" s="29">
        <f t="shared" si="0"/>
        <v>11</v>
      </c>
      <c r="M14" s="29" t="s">
        <v>71</v>
      </c>
      <c r="N14" s="26">
        <v>25242</v>
      </c>
      <c r="P14" s="3"/>
      <c r="R14" s="29" t="s">
        <v>112</v>
      </c>
      <c r="S14" s="29" t="s">
        <v>71</v>
      </c>
      <c r="T14" s="29">
        <f t="shared" si="4"/>
        <v>11</v>
      </c>
      <c r="U14" s="29" t="s">
        <v>71</v>
      </c>
      <c r="V14" s="26">
        <v>12458</v>
      </c>
      <c r="X14" s="29" t="s">
        <v>112</v>
      </c>
      <c r="Y14" s="29" t="s">
        <v>71</v>
      </c>
      <c r="Z14" s="29">
        <f t="shared" si="1"/>
        <v>11</v>
      </c>
      <c r="AA14" s="29" t="s">
        <v>71</v>
      </c>
      <c r="AB14" s="26">
        <v>12803</v>
      </c>
      <c r="AD14" s="29" t="s">
        <v>112</v>
      </c>
      <c r="AE14" s="29" t="s">
        <v>71</v>
      </c>
      <c r="AF14" s="29">
        <f t="shared" si="2"/>
        <v>11</v>
      </c>
      <c r="AG14" s="29" t="s">
        <v>71</v>
      </c>
      <c r="AH14" s="26">
        <v>11365</v>
      </c>
      <c r="AJ14" s="29" t="s">
        <v>112</v>
      </c>
      <c r="AK14" s="29" t="s">
        <v>71</v>
      </c>
      <c r="AL14" s="29">
        <f t="shared" si="3"/>
        <v>11</v>
      </c>
      <c r="AM14" s="29" t="s">
        <v>71</v>
      </c>
      <c r="AN14" s="26">
        <v>13129</v>
      </c>
    </row>
    <row r="15" spans="1:40" x14ac:dyDescent="0.3">
      <c r="B15">
        <v>12459</v>
      </c>
      <c r="C15">
        <v>-17.600000000000001</v>
      </c>
      <c r="D15">
        <v>0</v>
      </c>
      <c r="E15">
        <v>-15</v>
      </c>
      <c r="G15" s="10"/>
      <c r="H15" s="10"/>
      <c r="I15" s="10"/>
      <c r="J15" s="29" t="s">
        <v>112</v>
      </c>
      <c r="K15" s="29" t="s">
        <v>71</v>
      </c>
      <c r="L15" s="29">
        <f t="shared" si="0"/>
        <v>12</v>
      </c>
      <c r="M15" s="29" t="s">
        <v>71</v>
      </c>
      <c r="N15" s="26">
        <v>25241</v>
      </c>
      <c r="P15" s="3"/>
      <c r="R15" s="29" t="s">
        <v>112</v>
      </c>
      <c r="S15" s="29" t="s">
        <v>71</v>
      </c>
      <c r="T15" s="29">
        <f t="shared" si="4"/>
        <v>12</v>
      </c>
      <c r="U15" s="29" t="s">
        <v>71</v>
      </c>
      <c r="V15" s="26">
        <v>12459</v>
      </c>
      <c r="X15" s="29" t="s">
        <v>112</v>
      </c>
      <c r="Y15" s="29" t="s">
        <v>71</v>
      </c>
      <c r="Z15" s="29">
        <f t="shared" si="1"/>
        <v>12</v>
      </c>
      <c r="AA15" s="29" t="s">
        <v>71</v>
      </c>
      <c r="AB15" s="26">
        <v>12804</v>
      </c>
      <c r="AD15" s="29" t="s">
        <v>112</v>
      </c>
      <c r="AE15" s="29" t="s">
        <v>71</v>
      </c>
      <c r="AF15" s="29">
        <f t="shared" si="2"/>
        <v>12</v>
      </c>
      <c r="AG15" s="29" t="s">
        <v>71</v>
      </c>
      <c r="AH15" s="26">
        <v>11364</v>
      </c>
      <c r="AJ15" s="29" t="s">
        <v>112</v>
      </c>
      <c r="AK15" s="29" t="s">
        <v>71</v>
      </c>
      <c r="AL15" s="29">
        <f t="shared" si="3"/>
        <v>12</v>
      </c>
      <c r="AM15" s="29" t="s">
        <v>71</v>
      </c>
      <c r="AN15" s="26">
        <v>13130</v>
      </c>
    </row>
    <row r="16" spans="1:40" x14ac:dyDescent="0.3">
      <c r="B16">
        <v>12460</v>
      </c>
      <c r="C16">
        <v>-17.100000000000001</v>
      </c>
      <c r="D16">
        <v>0</v>
      </c>
      <c r="E16">
        <v>-15</v>
      </c>
      <c r="G16" s="10"/>
      <c r="H16" s="10"/>
      <c r="I16" s="10"/>
      <c r="J16" s="29" t="s">
        <v>112</v>
      </c>
      <c r="K16" s="29" t="s">
        <v>71</v>
      </c>
      <c r="L16" s="29">
        <f t="shared" si="0"/>
        <v>13</v>
      </c>
      <c r="M16" s="29" t="s">
        <v>71</v>
      </c>
      <c r="N16" s="26">
        <v>25240</v>
      </c>
      <c r="P16" s="3"/>
      <c r="R16" s="29" t="s">
        <v>112</v>
      </c>
      <c r="S16" s="29" t="s">
        <v>71</v>
      </c>
      <c r="T16" s="29">
        <f t="shared" si="4"/>
        <v>13</v>
      </c>
      <c r="U16" s="29" t="s">
        <v>71</v>
      </c>
      <c r="V16" s="26">
        <v>12460</v>
      </c>
      <c r="X16" s="29" t="s">
        <v>112</v>
      </c>
      <c r="Y16" s="29" t="s">
        <v>71</v>
      </c>
      <c r="Z16" s="29">
        <f t="shared" si="1"/>
        <v>13</v>
      </c>
      <c r="AA16" s="29" t="s">
        <v>71</v>
      </c>
      <c r="AB16" s="26">
        <v>12805</v>
      </c>
      <c r="AD16" s="29" t="s">
        <v>112</v>
      </c>
      <c r="AE16" s="29" t="s">
        <v>71</v>
      </c>
      <c r="AF16" s="29">
        <f t="shared" si="2"/>
        <v>13</v>
      </c>
      <c r="AG16" s="29" t="s">
        <v>71</v>
      </c>
      <c r="AH16" s="26">
        <v>11363</v>
      </c>
      <c r="AJ16" s="29" t="s">
        <v>112</v>
      </c>
      <c r="AK16" s="29" t="s">
        <v>71</v>
      </c>
      <c r="AL16" s="29">
        <f t="shared" si="3"/>
        <v>13</v>
      </c>
      <c r="AM16" s="29" t="s">
        <v>71</v>
      </c>
      <c r="AN16" s="26">
        <v>13131</v>
      </c>
    </row>
    <row r="17" spans="2:40" x14ac:dyDescent="0.3">
      <c r="B17">
        <v>12461</v>
      </c>
      <c r="C17">
        <v>-16.600000000000001</v>
      </c>
      <c r="D17">
        <v>0</v>
      </c>
      <c r="E17">
        <v>-15</v>
      </c>
      <c r="G17" s="10"/>
      <c r="H17" s="10"/>
      <c r="I17" s="10"/>
      <c r="J17" s="29" t="s">
        <v>112</v>
      </c>
      <c r="K17" s="29" t="s">
        <v>71</v>
      </c>
      <c r="L17" s="29">
        <f t="shared" si="0"/>
        <v>14</v>
      </c>
      <c r="M17" s="29" t="s">
        <v>71</v>
      </c>
      <c r="N17" s="26">
        <v>25239</v>
      </c>
      <c r="P17" s="3"/>
      <c r="R17" s="29" t="s">
        <v>112</v>
      </c>
      <c r="S17" s="29" t="s">
        <v>71</v>
      </c>
      <c r="T17" s="29">
        <f t="shared" si="4"/>
        <v>14</v>
      </c>
      <c r="U17" s="29" t="s">
        <v>71</v>
      </c>
      <c r="V17" s="26">
        <v>12461</v>
      </c>
      <c r="X17" s="29" t="s">
        <v>112</v>
      </c>
      <c r="Y17" s="29" t="s">
        <v>71</v>
      </c>
      <c r="Z17" s="29">
        <f t="shared" si="1"/>
        <v>14</v>
      </c>
      <c r="AA17" s="29" t="s">
        <v>71</v>
      </c>
      <c r="AB17" s="26">
        <v>12806</v>
      </c>
      <c r="AD17" s="29" t="s">
        <v>112</v>
      </c>
      <c r="AE17" s="29" t="s">
        <v>71</v>
      </c>
      <c r="AF17" s="29">
        <f t="shared" si="2"/>
        <v>14</v>
      </c>
      <c r="AG17" s="29" t="s">
        <v>71</v>
      </c>
      <c r="AH17" s="26">
        <v>11362</v>
      </c>
      <c r="AJ17" s="29" t="s">
        <v>112</v>
      </c>
      <c r="AK17" s="29" t="s">
        <v>71</v>
      </c>
      <c r="AL17" s="29">
        <f t="shared" si="3"/>
        <v>14</v>
      </c>
      <c r="AM17" s="29" t="s">
        <v>71</v>
      </c>
      <c r="AN17" s="26">
        <v>13132</v>
      </c>
    </row>
    <row r="18" spans="2:40" x14ac:dyDescent="0.3">
      <c r="B18">
        <v>11050</v>
      </c>
      <c r="C18">
        <v>-16.100000000000001</v>
      </c>
      <c r="D18">
        <v>0</v>
      </c>
      <c r="E18">
        <v>-15</v>
      </c>
      <c r="G18" s="10"/>
      <c r="H18" s="10"/>
      <c r="I18" s="10"/>
      <c r="J18" s="29" t="s">
        <v>112</v>
      </c>
      <c r="K18" s="29" t="s">
        <v>71</v>
      </c>
      <c r="L18" s="29">
        <f t="shared" si="0"/>
        <v>15</v>
      </c>
      <c r="M18" s="29" t="s">
        <v>71</v>
      </c>
      <c r="N18" s="26">
        <v>25238</v>
      </c>
      <c r="P18" s="3"/>
      <c r="R18" s="29" t="s">
        <v>112</v>
      </c>
      <c r="S18" s="29" t="s">
        <v>71</v>
      </c>
      <c r="T18" s="29">
        <f t="shared" si="4"/>
        <v>15</v>
      </c>
      <c r="U18" s="29" t="s">
        <v>71</v>
      </c>
      <c r="V18" s="26">
        <v>11050</v>
      </c>
      <c r="X18" s="29" t="s">
        <v>112</v>
      </c>
      <c r="Y18" s="29" t="s">
        <v>71</v>
      </c>
      <c r="Z18" s="29">
        <f t="shared" si="1"/>
        <v>15</v>
      </c>
      <c r="AA18" s="29" t="s">
        <v>71</v>
      </c>
      <c r="AB18" s="26">
        <v>12807</v>
      </c>
      <c r="AD18" s="29" t="s">
        <v>112</v>
      </c>
      <c r="AE18" s="29" t="s">
        <v>71</v>
      </c>
      <c r="AF18" s="29">
        <f t="shared" si="2"/>
        <v>15</v>
      </c>
      <c r="AG18" s="29" t="s">
        <v>71</v>
      </c>
      <c r="AH18" s="26">
        <v>11361</v>
      </c>
      <c r="AJ18" s="29" t="s">
        <v>112</v>
      </c>
      <c r="AK18" s="29" t="s">
        <v>71</v>
      </c>
      <c r="AL18" s="29">
        <f t="shared" si="3"/>
        <v>15</v>
      </c>
      <c r="AM18" s="29" t="s">
        <v>71</v>
      </c>
      <c r="AN18" s="26">
        <v>13133</v>
      </c>
    </row>
    <row r="19" spans="2:40" x14ac:dyDescent="0.3">
      <c r="B19">
        <v>12399</v>
      </c>
      <c r="C19">
        <v>-15.7</v>
      </c>
      <c r="D19">
        <v>0</v>
      </c>
      <c r="E19">
        <v>-15</v>
      </c>
      <c r="G19" s="10"/>
      <c r="H19" s="10"/>
      <c r="I19" s="10"/>
      <c r="J19" s="29" t="s">
        <v>112</v>
      </c>
      <c r="K19" s="29" t="s">
        <v>71</v>
      </c>
      <c r="L19" s="29">
        <f t="shared" si="0"/>
        <v>16</v>
      </c>
      <c r="M19" s="29" t="s">
        <v>71</v>
      </c>
      <c r="N19" s="26">
        <v>25237</v>
      </c>
      <c r="P19" s="3"/>
      <c r="R19" s="29" t="s">
        <v>112</v>
      </c>
      <c r="S19" s="29" t="s">
        <v>71</v>
      </c>
      <c r="T19" s="29">
        <f t="shared" si="4"/>
        <v>16</v>
      </c>
      <c r="U19" s="29" t="s">
        <v>71</v>
      </c>
      <c r="V19" s="26">
        <v>12399</v>
      </c>
      <c r="X19" s="29" t="s">
        <v>112</v>
      </c>
      <c r="Y19" s="29" t="s">
        <v>71</v>
      </c>
      <c r="Z19" s="29">
        <f t="shared" si="1"/>
        <v>16</v>
      </c>
      <c r="AA19" s="29" t="s">
        <v>71</v>
      </c>
      <c r="AB19" s="26">
        <v>12808</v>
      </c>
      <c r="AD19" s="29" t="s">
        <v>112</v>
      </c>
      <c r="AE19" s="29" t="s">
        <v>71</v>
      </c>
      <c r="AF19" s="29">
        <f t="shared" si="2"/>
        <v>16</v>
      </c>
      <c r="AG19" s="29" t="s">
        <v>71</v>
      </c>
      <c r="AH19" s="26">
        <v>11360</v>
      </c>
      <c r="AJ19" s="29" t="s">
        <v>112</v>
      </c>
      <c r="AK19" s="29" t="s">
        <v>71</v>
      </c>
      <c r="AL19" s="29">
        <f t="shared" si="3"/>
        <v>16</v>
      </c>
      <c r="AM19" s="29" t="s">
        <v>71</v>
      </c>
      <c r="AN19" s="26">
        <v>13134</v>
      </c>
    </row>
    <row r="20" spans="2:40" x14ac:dyDescent="0.3">
      <c r="B20">
        <v>12400</v>
      </c>
      <c r="C20">
        <v>-15.3</v>
      </c>
      <c r="D20">
        <v>0</v>
      </c>
      <c r="E20">
        <v>-15</v>
      </c>
      <c r="G20" s="10"/>
      <c r="H20" s="10"/>
      <c r="I20" s="10"/>
      <c r="J20" s="29" t="s">
        <v>112</v>
      </c>
      <c r="K20" s="29" t="s">
        <v>71</v>
      </c>
      <c r="L20" s="29">
        <f t="shared" si="0"/>
        <v>17</v>
      </c>
      <c r="M20" s="29" t="s">
        <v>71</v>
      </c>
      <c r="N20" s="26">
        <v>25236</v>
      </c>
      <c r="P20" s="3"/>
      <c r="R20" s="29" t="s">
        <v>112</v>
      </c>
      <c r="S20" s="29" t="s">
        <v>71</v>
      </c>
      <c r="T20" s="29">
        <f t="shared" si="4"/>
        <v>17</v>
      </c>
      <c r="U20" s="29" t="s">
        <v>71</v>
      </c>
      <c r="V20" s="26">
        <v>12400</v>
      </c>
      <c r="X20" s="29" t="s">
        <v>112</v>
      </c>
      <c r="Y20" s="29" t="s">
        <v>71</v>
      </c>
      <c r="Z20" s="29">
        <f t="shared" si="1"/>
        <v>17</v>
      </c>
      <c r="AA20" s="29" t="s">
        <v>71</v>
      </c>
      <c r="AB20" s="26">
        <v>11040</v>
      </c>
      <c r="AD20" s="29" t="s">
        <v>112</v>
      </c>
      <c r="AE20" s="29" t="s">
        <v>71</v>
      </c>
      <c r="AF20" s="29">
        <f t="shared" si="2"/>
        <v>17</v>
      </c>
      <c r="AG20" s="29" t="s">
        <v>71</v>
      </c>
      <c r="AH20" s="26">
        <v>11359</v>
      </c>
      <c r="AJ20" s="29" t="s">
        <v>112</v>
      </c>
      <c r="AK20" s="29" t="s">
        <v>71</v>
      </c>
      <c r="AL20" s="29">
        <f t="shared" si="3"/>
        <v>17</v>
      </c>
      <c r="AM20" s="29" t="s">
        <v>71</v>
      </c>
      <c r="AN20" s="26">
        <v>12169</v>
      </c>
    </row>
    <row r="21" spans="2:40" x14ac:dyDescent="0.3">
      <c r="B21">
        <v>12401</v>
      </c>
      <c r="C21">
        <v>-14.9</v>
      </c>
      <c r="D21">
        <v>0</v>
      </c>
      <c r="E21">
        <v>-15</v>
      </c>
      <c r="G21" s="10"/>
      <c r="H21" s="10"/>
      <c r="I21" s="10"/>
      <c r="J21" s="29" t="s">
        <v>112</v>
      </c>
      <c r="K21" s="29" t="s">
        <v>71</v>
      </c>
      <c r="L21" s="29">
        <f t="shared" si="0"/>
        <v>18</v>
      </c>
      <c r="M21" s="29" t="s">
        <v>71</v>
      </c>
      <c r="N21" s="26">
        <v>25235</v>
      </c>
      <c r="P21" s="3"/>
      <c r="R21" s="29" t="s">
        <v>112</v>
      </c>
      <c r="S21" s="29" t="s">
        <v>71</v>
      </c>
      <c r="T21" s="29">
        <f t="shared" si="4"/>
        <v>18</v>
      </c>
      <c r="U21" s="29" t="s">
        <v>71</v>
      </c>
      <c r="V21" s="26">
        <v>12401</v>
      </c>
      <c r="X21" s="29" t="s">
        <v>112</v>
      </c>
      <c r="Y21" s="29" t="s">
        <v>71</v>
      </c>
      <c r="Z21" s="29">
        <f t="shared" si="1"/>
        <v>18</v>
      </c>
      <c r="AA21" s="29" t="s">
        <v>71</v>
      </c>
      <c r="AB21" s="26">
        <v>12744</v>
      </c>
      <c r="AD21" s="29" t="s">
        <v>112</v>
      </c>
      <c r="AE21" s="29" t="s">
        <v>71</v>
      </c>
      <c r="AF21" s="29">
        <f t="shared" si="2"/>
        <v>18</v>
      </c>
      <c r="AG21" s="29" t="s">
        <v>71</v>
      </c>
      <c r="AH21" s="26">
        <v>11358</v>
      </c>
      <c r="AJ21" s="29" t="s">
        <v>112</v>
      </c>
      <c r="AK21" s="29" t="s">
        <v>71</v>
      </c>
      <c r="AL21" s="29">
        <f t="shared" si="3"/>
        <v>18</v>
      </c>
      <c r="AM21" s="29" t="s">
        <v>71</v>
      </c>
      <c r="AN21" s="26">
        <v>13205</v>
      </c>
    </row>
    <row r="22" spans="2:40" x14ac:dyDescent="0.3">
      <c r="B22">
        <v>12402</v>
      </c>
      <c r="C22">
        <v>-14.5</v>
      </c>
      <c r="D22">
        <v>0</v>
      </c>
      <c r="E22">
        <v>-15</v>
      </c>
      <c r="G22" s="10"/>
      <c r="H22" s="10"/>
      <c r="I22" s="10"/>
      <c r="J22" s="29" t="s">
        <v>112</v>
      </c>
      <c r="K22" s="29" t="s">
        <v>71</v>
      </c>
      <c r="L22" s="29">
        <f t="shared" si="0"/>
        <v>19</v>
      </c>
      <c r="M22" s="29" t="s">
        <v>71</v>
      </c>
      <c r="N22" s="26">
        <v>25234</v>
      </c>
      <c r="P22" s="3"/>
      <c r="R22" s="29" t="s">
        <v>112</v>
      </c>
      <c r="S22" s="29" t="s">
        <v>71</v>
      </c>
      <c r="T22" s="29">
        <f t="shared" si="4"/>
        <v>19</v>
      </c>
      <c r="U22" s="29" t="s">
        <v>71</v>
      </c>
      <c r="V22" s="26">
        <v>12402</v>
      </c>
      <c r="X22" s="29" t="s">
        <v>112</v>
      </c>
      <c r="Y22" s="29" t="s">
        <v>71</v>
      </c>
      <c r="Z22" s="29">
        <f t="shared" si="1"/>
        <v>19</v>
      </c>
      <c r="AA22" s="29" t="s">
        <v>71</v>
      </c>
      <c r="AB22" s="26">
        <v>12745</v>
      </c>
      <c r="AD22" s="29" t="s">
        <v>112</v>
      </c>
      <c r="AE22" s="29" t="s">
        <v>71</v>
      </c>
      <c r="AF22" s="29">
        <f t="shared" si="2"/>
        <v>19</v>
      </c>
      <c r="AG22" s="29" t="s">
        <v>71</v>
      </c>
      <c r="AH22" s="26">
        <v>11357</v>
      </c>
      <c r="AJ22" s="29" t="s">
        <v>112</v>
      </c>
      <c r="AK22" s="29" t="s">
        <v>71</v>
      </c>
      <c r="AL22" s="29">
        <f t="shared" si="3"/>
        <v>19</v>
      </c>
      <c r="AM22" s="29" t="s">
        <v>71</v>
      </c>
      <c r="AN22" s="26">
        <v>13206</v>
      </c>
    </row>
    <row r="23" spans="2:40" x14ac:dyDescent="0.3">
      <c r="B23">
        <v>12403</v>
      </c>
      <c r="C23">
        <v>-14.1</v>
      </c>
      <c r="D23">
        <v>0</v>
      </c>
      <c r="E23">
        <v>-15</v>
      </c>
      <c r="G23" s="10"/>
      <c r="H23" s="10"/>
      <c r="I23" s="10"/>
      <c r="J23" s="29" t="s">
        <v>112</v>
      </c>
      <c r="K23" s="29" t="s">
        <v>71</v>
      </c>
      <c r="L23" s="29">
        <f t="shared" si="0"/>
        <v>20</v>
      </c>
      <c r="M23" s="29" t="s">
        <v>71</v>
      </c>
      <c r="N23" s="26">
        <v>25233</v>
      </c>
      <c r="P23" s="3"/>
      <c r="R23" s="29" t="s">
        <v>112</v>
      </c>
      <c r="S23" s="29" t="s">
        <v>71</v>
      </c>
      <c r="T23" s="29">
        <f t="shared" si="4"/>
        <v>20</v>
      </c>
      <c r="U23" s="29" t="s">
        <v>71</v>
      </c>
      <c r="V23" s="26">
        <v>12403</v>
      </c>
      <c r="X23" s="29" t="s">
        <v>112</v>
      </c>
      <c r="Y23" s="29" t="s">
        <v>71</v>
      </c>
      <c r="Z23" s="29">
        <f t="shared" si="1"/>
        <v>20</v>
      </c>
      <c r="AA23" s="29" t="s">
        <v>71</v>
      </c>
      <c r="AB23" s="26">
        <v>12746</v>
      </c>
      <c r="AD23" s="29" t="s">
        <v>112</v>
      </c>
      <c r="AE23" s="29" t="s">
        <v>71</v>
      </c>
      <c r="AF23" s="29">
        <f t="shared" si="2"/>
        <v>20</v>
      </c>
      <c r="AG23" s="29" t="s">
        <v>71</v>
      </c>
      <c r="AH23" s="26">
        <v>11356</v>
      </c>
      <c r="AJ23" s="29" t="s">
        <v>112</v>
      </c>
      <c r="AK23" s="29" t="s">
        <v>71</v>
      </c>
      <c r="AL23" s="29">
        <f t="shared" si="3"/>
        <v>20</v>
      </c>
      <c r="AM23" s="29" t="s">
        <v>71</v>
      </c>
      <c r="AN23" s="26">
        <v>13207</v>
      </c>
    </row>
    <row r="24" spans="2:40" x14ac:dyDescent="0.3">
      <c r="B24">
        <v>12404</v>
      </c>
      <c r="C24">
        <v>-13.7</v>
      </c>
      <c r="D24">
        <v>0</v>
      </c>
      <c r="E24">
        <v>-15</v>
      </c>
      <c r="G24" s="10"/>
      <c r="H24" s="10"/>
      <c r="I24" s="10"/>
      <c r="J24" s="29" t="s">
        <v>112</v>
      </c>
      <c r="K24" s="29" t="s">
        <v>71</v>
      </c>
      <c r="L24" s="29">
        <f t="shared" si="0"/>
        <v>21</v>
      </c>
      <c r="M24" s="29" t="s">
        <v>71</v>
      </c>
      <c r="N24" s="26">
        <v>25232</v>
      </c>
      <c r="P24" s="3"/>
      <c r="R24" s="29" t="s">
        <v>112</v>
      </c>
      <c r="S24" s="29" t="s">
        <v>71</v>
      </c>
      <c r="T24" s="29">
        <f t="shared" si="4"/>
        <v>21</v>
      </c>
      <c r="U24" s="29" t="s">
        <v>71</v>
      </c>
      <c r="V24" s="26">
        <v>12404</v>
      </c>
      <c r="X24" s="29" t="s">
        <v>112</v>
      </c>
      <c r="Y24" s="29" t="s">
        <v>71</v>
      </c>
      <c r="Z24" s="29">
        <f t="shared" si="1"/>
        <v>21</v>
      </c>
      <c r="AA24" s="29" t="s">
        <v>71</v>
      </c>
      <c r="AB24" s="26">
        <v>12747</v>
      </c>
      <c r="AD24" s="29" t="s">
        <v>112</v>
      </c>
      <c r="AE24" s="29" t="s">
        <v>71</v>
      </c>
      <c r="AF24" s="29">
        <f t="shared" si="2"/>
        <v>21</v>
      </c>
      <c r="AG24" s="29" t="s">
        <v>71</v>
      </c>
      <c r="AH24" s="26">
        <v>11355</v>
      </c>
      <c r="AJ24" s="29" t="s">
        <v>112</v>
      </c>
      <c r="AK24" s="29" t="s">
        <v>71</v>
      </c>
      <c r="AL24" s="29">
        <f t="shared" si="3"/>
        <v>21</v>
      </c>
      <c r="AM24" s="29" t="s">
        <v>71</v>
      </c>
      <c r="AN24" s="26">
        <v>13208</v>
      </c>
    </row>
    <row r="25" spans="2:40" x14ac:dyDescent="0.3">
      <c r="B25">
        <v>12405</v>
      </c>
      <c r="C25">
        <v>-13.3</v>
      </c>
      <c r="D25">
        <v>0</v>
      </c>
      <c r="E25">
        <v>-15</v>
      </c>
      <c r="G25" s="10"/>
      <c r="H25" s="10"/>
      <c r="I25" s="10"/>
      <c r="J25" s="29" t="s">
        <v>112</v>
      </c>
      <c r="K25" s="29" t="s">
        <v>71</v>
      </c>
      <c r="L25" s="29">
        <f t="shared" si="0"/>
        <v>22</v>
      </c>
      <c r="M25" s="29" t="s">
        <v>71</v>
      </c>
      <c r="N25" s="26">
        <v>25231</v>
      </c>
      <c r="P25" s="3"/>
      <c r="R25" s="29" t="s">
        <v>112</v>
      </c>
      <c r="S25" s="29" t="s">
        <v>71</v>
      </c>
      <c r="T25" s="29">
        <f t="shared" si="4"/>
        <v>22</v>
      </c>
      <c r="U25" s="29" t="s">
        <v>71</v>
      </c>
      <c r="V25" s="26">
        <v>12405</v>
      </c>
      <c r="X25" s="29" t="s">
        <v>112</v>
      </c>
      <c r="Y25" s="29" t="s">
        <v>71</v>
      </c>
      <c r="Z25" s="29">
        <f t="shared" si="1"/>
        <v>22</v>
      </c>
      <c r="AA25" s="29" t="s">
        <v>71</v>
      </c>
      <c r="AB25" s="26">
        <v>12748</v>
      </c>
      <c r="AD25" s="29" t="s">
        <v>112</v>
      </c>
      <c r="AE25" s="29" t="s">
        <v>71</v>
      </c>
      <c r="AF25" s="29">
        <f t="shared" si="2"/>
        <v>22</v>
      </c>
      <c r="AG25" s="29" t="s">
        <v>71</v>
      </c>
      <c r="AH25" s="26">
        <v>11354</v>
      </c>
      <c r="AJ25" s="29" t="s">
        <v>112</v>
      </c>
      <c r="AK25" s="29" t="s">
        <v>71</v>
      </c>
      <c r="AL25" s="29">
        <f t="shared" si="3"/>
        <v>22</v>
      </c>
      <c r="AM25" s="29" t="s">
        <v>71</v>
      </c>
      <c r="AN25" s="26">
        <v>13209</v>
      </c>
    </row>
    <row r="26" spans="2:40" x14ac:dyDescent="0.3">
      <c r="B26">
        <v>10947</v>
      </c>
      <c r="C26">
        <v>-12.9</v>
      </c>
      <c r="D26">
        <v>0</v>
      </c>
      <c r="E26">
        <v>-15</v>
      </c>
      <c r="G26" s="10"/>
      <c r="H26" s="10"/>
      <c r="I26" s="10"/>
      <c r="J26" s="29" t="s">
        <v>112</v>
      </c>
      <c r="K26" s="29" t="s">
        <v>71</v>
      </c>
      <c r="L26" s="29">
        <f t="shared" si="0"/>
        <v>23</v>
      </c>
      <c r="M26" s="29" t="s">
        <v>71</v>
      </c>
      <c r="N26" s="26">
        <v>25230</v>
      </c>
      <c r="P26" s="3"/>
      <c r="R26" s="29" t="s">
        <v>112</v>
      </c>
      <c r="S26" s="29" t="s">
        <v>71</v>
      </c>
      <c r="T26" s="29">
        <f t="shared" si="4"/>
        <v>23</v>
      </c>
      <c r="U26" s="29" t="s">
        <v>71</v>
      </c>
      <c r="V26" s="26">
        <v>10947</v>
      </c>
      <c r="X26" s="29" t="s">
        <v>112</v>
      </c>
      <c r="Y26" s="29" t="s">
        <v>71</v>
      </c>
      <c r="Z26" s="29">
        <f t="shared" si="1"/>
        <v>23</v>
      </c>
      <c r="AA26" s="29" t="s">
        <v>71</v>
      </c>
      <c r="AB26" s="26">
        <v>12749</v>
      </c>
      <c r="AD26" s="29" t="s">
        <v>112</v>
      </c>
      <c r="AE26" s="29" t="s">
        <v>71</v>
      </c>
      <c r="AF26" s="29">
        <f t="shared" si="2"/>
        <v>23</v>
      </c>
      <c r="AG26" s="29" t="s">
        <v>71</v>
      </c>
      <c r="AH26" s="26">
        <v>11353</v>
      </c>
      <c r="AJ26" s="29" t="s">
        <v>112</v>
      </c>
      <c r="AK26" s="29" t="s">
        <v>71</v>
      </c>
      <c r="AL26" s="29">
        <f t="shared" si="3"/>
        <v>23</v>
      </c>
      <c r="AM26" s="29" t="s">
        <v>71</v>
      </c>
      <c r="AN26" s="26">
        <v>13210</v>
      </c>
    </row>
    <row r="27" spans="2:40" x14ac:dyDescent="0.3">
      <c r="B27">
        <v>12349</v>
      </c>
      <c r="C27">
        <v>-12.5</v>
      </c>
      <c r="D27">
        <v>0</v>
      </c>
      <c r="E27">
        <v>-15</v>
      </c>
      <c r="G27" s="10"/>
      <c r="H27" s="10"/>
      <c r="I27" s="10"/>
      <c r="J27" s="29" t="s">
        <v>112</v>
      </c>
      <c r="K27" s="29" t="s">
        <v>71</v>
      </c>
      <c r="L27" s="29">
        <f t="shared" si="0"/>
        <v>24</v>
      </c>
      <c r="M27" s="29" t="s">
        <v>71</v>
      </c>
      <c r="N27" s="26">
        <v>25229</v>
      </c>
      <c r="P27" s="3"/>
      <c r="R27" s="29" t="s">
        <v>112</v>
      </c>
      <c r="S27" s="29" t="s">
        <v>71</v>
      </c>
      <c r="T27" s="29">
        <f t="shared" si="4"/>
        <v>24</v>
      </c>
      <c r="U27" s="29" t="s">
        <v>71</v>
      </c>
      <c r="V27" s="26">
        <v>12349</v>
      </c>
      <c r="X27" s="29" t="s">
        <v>112</v>
      </c>
      <c r="Y27" s="29" t="s">
        <v>71</v>
      </c>
      <c r="Z27" s="29">
        <f t="shared" si="1"/>
        <v>24</v>
      </c>
      <c r="AA27" s="29" t="s">
        <v>71</v>
      </c>
      <c r="AB27" s="26">
        <v>12750</v>
      </c>
      <c r="AD27" s="29" t="s">
        <v>112</v>
      </c>
      <c r="AE27" s="29" t="s">
        <v>71</v>
      </c>
      <c r="AF27" s="29">
        <f t="shared" si="2"/>
        <v>24</v>
      </c>
      <c r="AG27" s="29" t="s">
        <v>71</v>
      </c>
      <c r="AH27" s="26">
        <v>11352</v>
      </c>
      <c r="AJ27" s="29" t="s">
        <v>112</v>
      </c>
      <c r="AK27" s="29" t="s">
        <v>71</v>
      </c>
      <c r="AL27" s="29">
        <f t="shared" si="3"/>
        <v>24</v>
      </c>
      <c r="AM27" s="29" t="s">
        <v>71</v>
      </c>
      <c r="AN27" s="26">
        <v>13211</v>
      </c>
    </row>
    <row r="28" spans="2:40" x14ac:dyDescent="0.3">
      <c r="B28">
        <v>12350</v>
      </c>
      <c r="C28">
        <v>-12.1</v>
      </c>
      <c r="D28">
        <v>0</v>
      </c>
      <c r="E28">
        <v>-15</v>
      </c>
      <c r="G28" s="10"/>
      <c r="H28" s="10"/>
      <c r="I28" s="10"/>
      <c r="J28" s="29" t="s">
        <v>112</v>
      </c>
      <c r="K28" s="29" t="s">
        <v>71</v>
      </c>
      <c r="L28" s="29">
        <f t="shared" si="0"/>
        <v>25</v>
      </c>
      <c r="M28" s="29" t="s">
        <v>71</v>
      </c>
      <c r="N28" s="26">
        <v>25228</v>
      </c>
      <c r="P28" s="3"/>
      <c r="R28" s="29" t="s">
        <v>112</v>
      </c>
      <c r="S28" s="29" t="s">
        <v>71</v>
      </c>
      <c r="T28" s="29">
        <f t="shared" si="4"/>
        <v>25</v>
      </c>
      <c r="U28" s="29" t="s">
        <v>71</v>
      </c>
      <c r="V28" s="26">
        <v>12350</v>
      </c>
      <c r="X28" s="29" t="s">
        <v>112</v>
      </c>
      <c r="Y28" s="29" t="s">
        <v>71</v>
      </c>
      <c r="Z28" s="29">
        <f t="shared" si="1"/>
        <v>25</v>
      </c>
      <c r="AA28" s="29" t="s">
        <v>71</v>
      </c>
      <c r="AB28" s="26">
        <v>10937</v>
      </c>
      <c r="AD28" s="29" t="s">
        <v>112</v>
      </c>
      <c r="AE28" s="29" t="s">
        <v>71</v>
      </c>
      <c r="AF28" s="29">
        <f t="shared" si="2"/>
        <v>25</v>
      </c>
      <c r="AG28" s="29" t="s">
        <v>71</v>
      </c>
      <c r="AH28" s="26">
        <v>11351</v>
      </c>
      <c r="AJ28" s="29" t="s">
        <v>112</v>
      </c>
      <c r="AK28" s="29" t="s">
        <v>71</v>
      </c>
      <c r="AL28" s="29">
        <f t="shared" si="3"/>
        <v>25</v>
      </c>
      <c r="AM28" s="29" t="s">
        <v>71</v>
      </c>
      <c r="AN28" s="26">
        <v>13212</v>
      </c>
    </row>
    <row r="29" spans="2:40" x14ac:dyDescent="0.3">
      <c r="B29">
        <v>12351</v>
      </c>
      <c r="C29">
        <v>-11.7</v>
      </c>
      <c r="D29">
        <v>0</v>
      </c>
      <c r="E29">
        <v>-15</v>
      </c>
      <c r="G29" s="10"/>
      <c r="H29" s="10"/>
      <c r="I29" s="10"/>
      <c r="J29" s="29" t="s">
        <v>112</v>
      </c>
      <c r="K29" s="29" t="s">
        <v>71</v>
      </c>
      <c r="L29" s="29">
        <f t="shared" si="0"/>
        <v>26</v>
      </c>
      <c r="M29" s="29" t="s">
        <v>71</v>
      </c>
      <c r="N29" s="26">
        <v>25227</v>
      </c>
      <c r="P29" s="3"/>
      <c r="R29" s="29" t="s">
        <v>112</v>
      </c>
      <c r="S29" s="29" t="s">
        <v>71</v>
      </c>
      <c r="T29" s="29">
        <f t="shared" si="4"/>
        <v>26</v>
      </c>
      <c r="U29" s="29" t="s">
        <v>71</v>
      </c>
      <c r="V29" s="26">
        <v>12351</v>
      </c>
      <c r="X29" s="29" t="s">
        <v>112</v>
      </c>
      <c r="Y29" s="29" t="s">
        <v>71</v>
      </c>
      <c r="Z29" s="29">
        <f t="shared" si="1"/>
        <v>26</v>
      </c>
      <c r="AA29" s="29" t="s">
        <v>71</v>
      </c>
      <c r="AB29" s="26">
        <v>12694</v>
      </c>
      <c r="AD29" s="29" t="s">
        <v>112</v>
      </c>
      <c r="AE29" s="29" t="s">
        <v>71</v>
      </c>
      <c r="AF29" s="29">
        <f t="shared" si="2"/>
        <v>26</v>
      </c>
      <c r="AG29" s="29" t="s">
        <v>71</v>
      </c>
      <c r="AH29" s="26">
        <v>11350</v>
      </c>
      <c r="AJ29" s="29" t="s">
        <v>112</v>
      </c>
      <c r="AK29" s="29" t="s">
        <v>71</v>
      </c>
      <c r="AL29" s="29">
        <f t="shared" si="3"/>
        <v>26</v>
      </c>
      <c r="AM29" s="29" t="s">
        <v>71</v>
      </c>
      <c r="AN29" s="26">
        <v>13213</v>
      </c>
    </row>
    <row r="30" spans="2:40" x14ac:dyDescent="0.3">
      <c r="B30">
        <v>12352</v>
      </c>
      <c r="C30">
        <v>-11.3</v>
      </c>
      <c r="D30">
        <v>0</v>
      </c>
      <c r="E30">
        <v>-15</v>
      </c>
      <c r="G30" s="10"/>
      <c r="H30" s="10"/>
      <c r="I30" s="10"/>
      <c r="J30" s="29" t="s">
        <v>112</v>
      </c>
      <c r="K30" s="29" t="s">
        <v>71</v>
      </c>
      <c r="L30" s="29">
        <f t="shared" si="0"/>
        <v>27</v>
      </c>
      <c r="M30" s="29" t="s">
        <v>71</v>
      </c>
      <c r="N30" s="26">
        <v>25226</v>
      </c>
      <c r="P30" s="3"/>
      <c r="R30" s="29" t="s">
        <v>112</v>
      </c>
      <c r="S30" s="29" t="s">
        <v>71</v>
      </c>
      <c r="T30" s="29">
        <f t="shared" si="4"/>
        <v>27</v>
      </c>
      <c r="U30" s="29" t="s">
        <v>71</v>
      </c>
      <c r="V30" s="26">
        <v>12352</v>
      </c>
      <c r="X30" s="29" t="s">
        <v>112</v>
      </c>
      <c r="Y30" s="29" t="s">
        <v>71</v>
      </c>
      <c r="Z30" s="29">
        <f t="shared" si="1"/>
        <v>27</v>
      </c>
      <c r="AA30" s="29" t="s">
        <v>71</v>
      </c>
      <c r="AB30" s="26">
        <v>12695</v>
      </c>
      <c r="AD30" s="29" t="s">
        <v>112</v>
      </c>
      <c r="AE30" s="29" t="s">
        <v>71</v>
      </c>
      <c r="AF30" s="29">
        <f t="shared" si="2"/>
        <v>27</v>
      </c>
      <c r="AG30" s="29" t="s">
        <v>71</v>
      </c>
      <c r="AH30" s="26">
        <v>11340</v>
      </c>
      <c r="AJ30" s="29" t="s">
        <v>112</v>
      </c>
      <c r="AK30" s="29" t="s">
        <v>71</v>
      </c>
      <c r="AL30" s="29">
        <f t="shared" si="3"/>
        <v>27</v>
      </c>
      <c r="AM30" s="29" t="s">
        <v>71</v>
      </c>
      <c r="AN30" s="26">
        <v>13214</v>
      </c>
    </row>
    <row r="31" spans="2:40" x14ac:dyDescent="0.3">
      <c r="B31">
        <v>12353</v>
      </c>
      <c r="C31">
        <v>-10.9</v>
      </c>
      <c r="D31">
        <v>0</v>
      </c>
      <c r="E31">
        <v>-15</v>
      </c>
      <c r="G31" s="10"/>
      <c r="H31" s="10"/>
      <c r="I31" s="10"/>
      <c r="J31" s="29" t="s">
        <v>112</v>
      </c>
      <c r="K31" s="29" t="s">
        <v>71</v>
      </c>
      <c r="L31" s="29">
        <f t="shared" si="0"/>
        <v>28</v>
      </c>
      <c r="M31" s="29" t="s">
        <v>71</v>
      </c>
      <c r="N31" s="26">
        <v>25530</v>
      </c>
      <c r="P31" s="3"/>
      <c r="R31" s="29" t="s">
        <v>112</v>
      </c>
      <c r="S31" s="29" t="s">
        <v>71</v>
      </c>
      <c r="T31" s="29">
        <f t="shared" si="4"/>
        <v>28</v>
      </c>
      <c r="U31" s="29" t="s">
        <v>71</v>
      </c>
      <c r="V31" s="26">
        <v>12353</v>
      </c>
      <c r="X31" s="29" t="s">
        <v>112</v>
      </c>
      <c r="Y31" s="29" t="s">
        <v>71</v>
      </c>
      <c r="Z31" s="29">
        <f t="shared" si="1"/>
        <v>28</v>
      </c>
      <c r="AA31" s="29" t="s">
        <v>71</v>
      </c>
      <c r="AB31" s="26">
        <v>12696</v>
      </c>
      <c r="AD31" s="29" t="s">
        <v>112</v>
      </c>
      <c r="AE31" s="29" t="s">
        <v>71</v>
      </c>
      <c r="AF31" s="29">
        <f t="shared" si="2"/>
        <v>28</v>
      </c>
      <c r="AG31" s="29" t="s">
        <v>71</v>
      </c>
      <c r="AH31" s="26">
        <v>11653</v>
      </c>
      <c r="AJ31" s="29" t="s">
        <v>112</v>
      </c>
      <c r="AK31" s="29" t="s">
        <v>71</v>
      </c>
      <c r="AL31" s="29">
        <f t="shared" si="3"/>
        <v>28</v>
      </c>
      <c r="AM31" s="29" t="s">
        <v>71</v>
      </c>
      <c r="AN31" s="26">
        <v>13215</v>
      </c>
    </row>
    <row r="32" spans="2:40" x14ac:dyDescent="0.3">
      <c r="B32">
        <v>12354</v>
      </c>
      <c r="C32">
        <v>-10.5</v>
      </c>
      <c r="D32">
        <v>0</v>
      </c>
      <c r="E32">
        <v>-15</v>
      </c>
      <c r="G32" s="10"/>
      <c r="H32" s="10"/>
      <c r="I32" s="10"/>
      <c r="J32" s="29" t="s">
        <v>112</v>
      </c>
      <c r="K32" s="29" t="s">
        <v>71</v>
      </c>
      <c r="L32" s="29">
        <f t="shared" si="0"/>
        <v>29</v>
      </c>
      <c r="M32" s="29" t="s">
        <v>71</v>
      </c>
      <c r="N32" s="26">
        <v>25529</v>
      </c>
      <c r="P32" s="3"/>
      <c r="R32" s="29" t="s">
        <v>112</v>
      </c>
      <c r="S32" s="29" t="s">
        <v>71</v>
      </c>
      <c r="T32" s="29">
        <f t="shared" si="4"/>
        <v>29</v>
      </c>
      <c r="U32" s="29" t="s">
        <v>71</v>
      </c>
      <c r="V32" s="26">
        <v>12354</v>
      </c>
      <c r="X32" s="29" t="s">
        <v>112</v>
      </c>
      <c r="Y32" s="29" t="s">
        <v>71</v>
      </c>
      <c r="Z32" s="29">
        <f t="shared" si="1"/>
        <v>29</v>
      </c>
      <c r="AA32" s="29" t="s">
        <v>71</v>
      </c>
      <c r="AB32" s="26">
        <v>12697</v>
      </c>
      <c r="AD32" s="29" t="s">
        <v>112</v>
      </c>
      <c r="AE32" s="29" t="s">
        <v>71</v>
      </c>
      <c r="AF32" s="29">
        <f t="shared" si="2"/>
        <v>29</v>
      </c>
      <c r="AG32" s="29" t="s">
        <v>71</v>
      </c>
      <c r="AH32" s="26">
        <v>11652</v>
      </c>
      <c r="AJ32" s="29" t="s">
        <v>112</v>
      </c>
      <c r="AK32" s="29" t="s">
        <v>71</v>
      </c>
      <c r="AL32" s="29">
        <f t="shared" si="3"/>
        <v>29</v>
      </c>
      <c r="AM32" s="29" t="s">
        <v>71</v>
      </c>
      <c r="AN32" s="26">
        <v>13216</v>
      </c>
    </row>
    <row r="33" spans="2:40" x14ac:dyDescent="0.3">
      <c r="B33">
        <v>12355</v>
      </c>
      <c r="C33">
        <v>-10.1</v>
      </c>
      <c r="D33">
        <v>0</v>
      </c>
      <c r="E33">
        <v>-15</v>
      </c>
      <c r="G33" s="10"/>
      <c r="H33" s="10"/>
      <c r="I33" s="10"/>
      <c r="J33" s="29" t="s">
        <v>112</v>
      </c>
      <c r="K33" s="29" t="s">
        <v>71</v>
      </c>
      <c r="L33" s="29">
        <f t="shared" si="0"/>
        <v>30</v>
      </c>
      <c r="M33" s="29" t="s">
        <v>71</v>
      </c>
      <c r="N33" s="26">
        <v>25528</v>
      </c>
      <c r="P33" s="3"/>
      <c r="R33" s="29" t="s">
        <v>112</v>
      </c>
      <c r="S33" s="29" t="s">
        <v>71</v>
      </c>
      <c r="T33" s="29">
        <f t="shared" si="4"/>
        <v>30</v>
      </c>
      <c r="U33" s="29" t="s">
        <v>71</v>
      </c>
      <c r="V33" s="26">
        <v>12355</v>
      </c>
      <c r="X33" s="29" t="s">
        <v>112</v>
      </c>
      <c r="Y33" s="29" t="s">
        <v>71</v>
      </c>
      <c r="Z33" s="29">
        <f t="shared" si="1"/>
        <v>30</v>
      </c>
      <c r="AA33" s="29" t="s">
        <v>71</v>
      </c>
      <c r="AB33" s="26">
        <v>12698</v>
      </c>
      <c r="AD33" s="29" t="s">
        <v>112</v>
      </c>
      <c r="AE33" s="29" t="s">
        <v>71</v>
      </c>
      <c r="AF33" s="29">
        <f t="shared" si="2"/>
        <v>30</v>
      </c>
      <c r="AG33" s="29" t="s">
        <v>71</v>
      </c>
      <c r="AH33" s="26">
        <v>11651</v>
      </c>
      <c r="AJ33" s="29" t="s">
        <v>112</v>
      </c>
      <c r="AK33" s="29" t="s">
        <v>71</v>
      </c>
      <c r="AL33" s="29">
        <f t="shared" si="3"/>
        <v>30</v>
      </c>
      <c r="AM33" s="29" t="s">
        <v>71</v>
      </c>
      <c r="AN33" s="26">
        <v>13217</v>
      </c>
    </row>
    <row r="34" spans="2:40" x14ac:dyDescent="0.3">
      <c r="B34">
        <v>10869</v>
      </c>
      <c r="C34">
        <v>-9.6999999999999993</v>
      </c>
      <c r="D34">
        <v>0</v>
      </c>
      <c r="E34">
        <v>-15</v>
      </c>
      <c r="G34" s="10"/>
      <c r="H34" s="10"/>
      <c r="I34" s="10"/>
      <c r="J34" s="29" t="s">
        <v>112</v>
      </c>
      <c r="K34" s="29" t="s">
        <v>71</v>
      </c>
      <c r="L34" s="29">
        <f t="shared" si="0"/>
        <v>31</v>
      </c>
      <c r="M34" s="29" t="s">
        <v>71</v>
      </c>
      <c r="N34" s="26">
        <v>25527</v>
      </c>
      <c r="P34" s="3"/>
      <c r="R34" s="29" t="s">
        <v>112</v>
      </c>
      <c r="S34" s="29" t="s">
        <v>71</v>
      </c>
      <c r="T34" s="29">
        <f t="shared" si="4"/>
        <v>31</v>
      </c>
      <c r="U34" s="29" t="s">
        <v>71</v>
      </c>
      <c r="V34" s="26">
        <v>10869</v>
      </c>
      <c r="X34" s="29" t="s">
        <v>112</v>
      </c>
      <c r="Y34" s="29" t="s">
        <v>71</v>
      </c>
      <c r="Z34" s="29">
        <f t="shared" si="1"/>
        <v>31</v>
      </c>
      <c r="AA34" s="29" t="s">
        <v>71</v>
      </c>
      <c r="AB34" s="26">
        <v>12699</v>
      </c>
      <c r="AD34" s="29" t="s">
        <v>112</v>
      </c>
      <c r="AE34" s="29" t="s">
        <v>71</v>
      </c>
      <c r="AF34" s="29">
        <f t="shared" si="2"/>
        <v>31</v>
      </c>
      <c r="AG34" s="29" t="s">
        <v>71</v>
      </c>
      <c r="AH34" s="26">
        <v>11650</v>
      </c>
      <c r="AJ34" s="29" t="s">
        <v>112</v>
      </c>
      <c r="AK34" s="29" t="s">
        <v>71</v>
      </c>
      <c r="AL34" s="29">
        <f t="shared" si="3"/>
        <v>31</v>
      </c>
      <c r="AM34" s="29" t="s">
        <v>71</v>
      </c>
      <c r="AN34" s="26">
        <v>13218</v>
      </c>
    </row>
    <row r="35" spans="2:40" x14ac:dyDescent="0.3">
      <c r="B35">
        <v>12299</v>
      </c>
      <c r="C35">
        <v>-9.2874999999999996</v>
      </c>
      <c r="D35">
        <v>0</v>
      </c>
      <c r="E35">
        <v>-15</v>
      </c>
      <c r="G35" s="10"/>
      <c r="H35" s="10"/>
      <c r="I35" s="10"/>
      <c r="J35" s="29" t="s">
        <v>112</v>
      </c>
      <c r="K35" s="29" t="s">
        <v>71</v>
      </c>
      <c r="L35" s="29">
        <f t="shared" si="0"/>
        <v>32</v>
      </c>
      <c r="M35" s="29" t="s">
        <v>71</v>
      </c>
      <c r="N35" s="26">
        <v>25526</v>
      </c>
      <c r="P35" s="3"/>
      <c r="R35" s="29" t="s">
        <v>112</v>
      </c>
      <c r="S35" s="29" t="s">
        <v>71</v>
      </c>
      <c r="T35" s="29">
        <f t="shared" si="4"/>
        <v>32</v>
      </c>
      <c r="U35" s="29" t="s">
        <v>71</v>
      </c>
      <c r="V35" s="26">
        <v>12299</v>
      </c>
      <c r="X35" s="29" t="s">
        <v>112</v>
      </c>
      <c r="Y35" s="29" t="s">
        <v>71</v>
      </c>
      <c r="Z35" s="29">
        <f t="shared" si="1"/>
        <v>32</v>
      </c>
      <c r="AA35" s="29" t="s">
        <v>71</v>
      </c>
      <c r="AB35" s="26">
        <v>12700</v>
      </c>
      <c r="AD35" s="29" t="s">
        <v>112</v>
      </c>
      <c r="AE35" s="29" t="s">
        <v>71</v>
      </c>
      <c r="AF35" s="29">
        <f t="shared" si="2"/>
        <v>32</v>
      </c>
      <c r="AG35" s="29" t="s">
        <v>71</v>
      </c>
      <c r="AH35" s="26">
        <v>11649</v>
      </c>
      <c r="AJ35" s="29" t="s">
        <v>112</v>
      </c>
      <c r="AK35" s="29" t="s">
        <v>71</v>
      </c>
      <c r="AL35" s="29">
        <f t="shared" si="3"/>
        <v>32</v>
      </c>
      <c r="AM35" s="29" t="s">
        <v>71</v>
      </c>
      <c r="AN35" s="26">
        <v>13219</v>
      </c>
    </row>
    <row r="36" spans="2:40" x14ac:dyDescent="0.3">
      <c r="B36">
        <v>12300</v>
      </c>
      <c r="C36">
        <v>-8.875</v>
      </c>
      <c r="D36">
        <v>0</v>
      </c>
      <c r="E36">
        <v>-15</v>
      </c>
      <c r="G36" s="10"/>
      <c r="H36" s="10"/>
      <c r="I36" s="10"/>
      <c r="J36" s="29" t="s">
        <v>112</v>
      </c>
      <c r="K36" s="29" t="s">
        <v>71</v>
      </c>
      <c r="L36" s="29">
        <f t="shared" si="0"/>
        <v>33</v>
      </c>
      <c r="M36" s="29" t="s">
        <v>71</v>
      </c>
      <c r="N36" s="26">
        <v>25525</v>
      </c>
      <c r="P36" s="3"/>
      <c r="R36" s="29" t="s">
        <v>112</v>
      </c>
      <c r="S36" s="29" t="s">
        <v>71</v>
      </c>
      <c r="T36" s="29">
        <f t="shared" si="4"/>
        <v>33</v>
      </c>
      <c r="U36" s="29" t="s">
        <v>71</v>
      </c>
      <c r="V36" s="26">
        <v>12300</v>
      </c>
      <c r="X36" s="29" t="s">
        <v>112</v>
      </c>
      <c r="Y36" s="29" t="s">
        <v>71</v>
      </c>
      <c r="Z36" s="29">
        <f t="shared" si="1"/>
        <v>33</v>
      </c>
      <c r="AA36" s="29" t="s">
        <v>71</v>
      </c>
      <c r="AB36" s="26">
        <v>10859</v>
      </c>
      <c r="AD36" s="29" t="s">
        <v>112</v>
      </c>
      <c r="AE36" s="29" t="s">
        <v>71</v>
      </c>
      <c r="AF36" s="29">
        <f t="shared" si="2"/>
        <v>33</v>
      </c>
      <c r="AG36" s="29" t="s">
        <v>71</v>
      </c>
      <c r="AH36" s="26">
        <v>11648</v>
      </c>
      <c r="AJ36" s="29" t="s">
        <v>112</v>
      </c>
      <c r="AK36" s="29" t="s">
        <v>71</v>
      </c>
      <c r="AL36" s="29">
        <f t="shared" si="3"/>
        <v>33</v>
      </c>
      <c r="AM36" s="29" t="s">
        <v>71</v>
      </c>
      <c r="AN36" s="26">
        <v>13220</v>
      </c>
    </row>
    <row r="37" spans="2:40" x14ac:dyDescent="0.3">
      <c r="B37">
        <v>12301</v>
      </c>
      <c r="C37">
        <v>-8.4625000000000004</v>
      </c>
      <c r="D37">
        <v>0</v>
      </c>
      <c r="E37">
        <v>-15</v>
      </c>
      <c r="G37" s="10"/>
      <c r="H37" s="10"/>
      <c r="I37" s="10"/>
      <c r="J37" s="29" t="s">
        <v>112</v>
      </c>
      <c r="K37" s="29" t="s">
        <v>71</v>
      </c>
      <c r="L37" s="29">
        <f t="shared" si="0"/>
        <v>34</v>
      </c>
      <c r="M37" s="29" t="s">
        <v>71</v>
      </c>
      <c r="N37" s="26">
        <v>25524</v>
      </c>
      <c r="P37" s="3"/>
      <c r="R37" s="29" t="s">
        <v>112</v>
      </c>
      <c r="S37" s="29" t="s">
        <v>71</v>
      </c>
      <c r="T37" s="29">
        <f t="shared" si="4"/>
        <v>34</v>
      </c>
      <c r="U37" s="29" t="s">
        <v>71</v>
      </c>
      <c r="V37" s="26">
        <v>12301</v>
      </c>
      <c r="X37" s="29" t="s">
        <v>112</v>
      </c>
      <c r="Y37" s="29" t="s">
        <v>71</v>
      </c>
      <c r="Z37" s="29">
        <f t="shared" si="1"/>
        <v>34</v>
      </c>
      <c r="AA37" s="29" t="s">
        <v>71</v>
      </c>
      <c r="AB37" s="26">
        <v>12644</v>
      </c>
      <c r="AD37" s="29" t="s">
        <v>112</v>
      </c>
      <c r="AE37" s="29" t="s">
        <v>71</v>
      </c>
      <c r="AF37" s="29">
        <f t="shared" si="2"/>
        <v>34</v>
      </c>
      <c r="AG37" s="29" t="s">
        <v>71</v>
      </c>
      <c r="AH37" s="26">
        <v>11647</v>
      </c>
      <c r="AJ37" s="29" t="s">
        <v>112</v>
      </c>
      <c r="AK37" s="29" t="s">
        <v>71</v>
      </c>
      <c r="AL37" s="29">
        <f t="shared" si="3"/>
        <v>34</v>
      </c>
      <c r="AM37" s="29" t="s">
        <v>71</v>
      </c>
      <c r="AN37" s="26">
        <v>13221</v>
      </c>
    </row>
    <row r="38" spans="2:40" x14ac:dyDescent="0.3">
      <c r="B38">
        <v>12302</v>
      </c>
      <c r="C38">
        <v>-8.0500000000000007</v>
      </c>
      <c r="D38">
        <v>0</v>
      </c>
      <c r="E38">
        <v>-15</v>
      </c>
      <c r="G38" s="10"/>
      <c r="H38" s="10"/>
      <c r="I38" s="10"/>
      <c r="J38" s="29" t="s">
        <v>112</v>
      </c>
      <c r="K38" s="29" t="s">
        <v>71</v>
      </c>
      <c r="L38" s="29">
        <f t="shared" si="0"/>
        <v>35</v>
      </c>
      <c r="M38" s="29" t="s">
        <v>71</v>
      </c>
      <c r="N38" s="26">
        <v>25523</v>
      </c>
      <c r="P38" s="3"/>
      <c r="R38" s="29" t="s">
        <v>112</v>
      </c>
      <c r="S38" s="29" t="s">
        <v>71</v>
      </c>
      <c r="T38" s="29">
        <f t="shared" si="4"/>
        <v>35</v>
      </c>
      <c r="U38" s="29" t="s">
        <v>71</v>
      </c>
      <c r="V38" s="26">
        <v>12302</v>
      </c>
      <c r="X38" s="29" t="s">
        <v>112</v>
      </c>
      <c r="Y38" s="29" t="s">
        <v>71</v>
      </c>
      <c r="Z38" s="29">
        <f t="shared" si="1"/>
        <v>35</v>
      </c>
      <c r="AA38" s="29" t="s">
        <v>71</v>
      </c>
      <c r="AB38" s="26">
        <v>12645</v>
      </c>
      <c r="AD38" s="29" t="s">
        <v>112</v>
      </c>
      <c r="AE38" s="29" t="s">
        <v>71</v>
      </c>
      <c r="AF38" s="29">
        <f t="shared" si="2"/>
        <v>35</v>
      </c>
      <c r="AG38" s="29" t="s">
        <v>71</v>
      </c>
      <c r="AH38" s="26">
        <v>11646</v>
      </c>
      <c r="AJ38" s="29" t="s">
        <v>112</v>
      </c>
      <c r="AK38" s="29" t="s">
        <v>71</v>
      </c>
      <c r="AL38" s="29">
        <f t="shared" si="3"/>
        <v>35</v>
      </c>
      <c r="AM38" s="29" t="s">
        <v>71</v>
      </c>
      <c r="AN38" s="26">
        <v>13222</v>
      </c>
    </row>
    <row r="39" spans="2:40" x14ac:dyDescent="0.3">
      <c r="B39">
        <v>12303</v>
      </c>
      <c r="C39">
        <v>-7.6375000000000002</v>
      </c>
      <c r="D39">
        <v>0</v>
      </c>
      <c r="E39">
        <v>-15</v>
      </c>
      <c r="G39" s="10"/>
      <c r="H39" s="10"/>
      <c r="I39" s="10"/>
      <c r="J39" s="29" t="s">
        <v>112</v>
      </c>
      <c r="K39" s="29" t="s">
        <v>71</v>
      </c>
      <c r="L39" s="29">
        <f t="shared" si="0"/>
        <v>36</v>
      </c>
      <c r="M39" s="29" t="s">
        <v>71</v>
      </c>
      <c r="N39" s="26">
        <v>25522</v>
      </c>
      <c r="P39" s="3"/>
      <c r="R39" s="29" t="s">
        <v>112</v>
      </c>
      <c r="S39" s="29" t="s">
        <v>71</v>
      </c>
      <c r="T39" s="29">
        <f t="shared" si="4"/>
        <v>36</v>
      </c>
      <c r="U39" s="29" t="s">
        <v>71</v>
      </c>
      <c r="V39" s="26">
        <v>12303</v>
      </c>
      <c r="X39" s="29" t="s">
        <v>112</v>
      </c>
      <c r="Y39" s="29" t="s">
        <v>71</v>
      </c>
      <c r="Z39" s="29">
        <f t="shared" si="1"/>
        <v>36</v>
      </c>
      <c r="AA39" s="29" t="s">
        <v>71</v>
      </c>
      <c r="AB39" s="26">
        <v>12646</v>
      </c>
      <c r="AD39" s="29" t="s">
        <v>112</v>
      </c>
      <c r="AE39" s="29" t="s">
        <v>71</v>
      </c>
      <c r="AF39" s="29">
        <f t="shared" si="2"/>
        <v>36</v>
      </c>
      <c r="AG39" s="29" t="s">
        <v>71</v>
      </c>
      <c r="AH39" s="26">
        <v>11645</v>
      </c>
      <c r="AJ39" s="29" t="s">
        <v>112</v>
      </c>
      <c r="AK39" s="29" t="s">
        <v>71</v>
      </c>
      <c r="AL39" s="29">
        <f t="shared" si="3"/>
        <v>36</v>
      </c>
      <c r="AM39" s="29" t="s">
        <v>71</v>
      </c>
      <c r="AN39" s="26">
        <v>13223</v>
      </c>
    </row>
    <row r="40" spans="2:40" x14ac:dyDescent="0.3">
      <c r="B40">
        <v>12304</v>
      </c>
      <c r="C40">
        <v>-7.2249999999999996</v>
      </c>
      <c r="D40">
        <v>0</v>
      </c>
      <c r="E40">
        <v>-15</v>
      </c>
      <c r="G40" s="10"/>
      <c r="H40" s="10"/>
      <c r="I40" s="10"/>
      <c r="J40" s="29" t="s">
        <v>112</v>
      </c>
      <c r="K40" s="29" t="s">
        <v>71</v>
      </c>
      <c r="L40" s="29">
        <f t="shared" si="0"/>
        <v>37</v>
      </c>
      <c r="M40" s="29" t="s">
        <v>71</v>
      </c>
      <c r="N40" s="26">
        <v>25521</v>
      </c>
      <c r="P40" s="3"/>
      <c r="R40" s="29" t="s">
        <v>112</v>
      </c>
      <c r="S40" s="29" t="s">
        <v>71</v>
      </c>
      <c r="T40" s="29">
        <f t="shared" si="4"/>
        <v>37</v>
      </c>
      <c r="U40" s="29" t="s">
        <v>71</v>
      </c>
      <c r="V40" s="26">
        <v>12304</v>
      </c>
      <c r="X40" s="29" t="s">
        <v>112</v>
      </c>
      <c r="Y40" s="29" t="s">
        <v>71</v>
      </c>
      <c r="Z40" s="29">
        <f t="shared" si="1"/>
        <v>37</v>
      </c>
      <c r="AA40" s="29" t="s">
        <v>71</v>
      </c>
      <c r="AB40" s="26">
        <v>12647</v>
      </c>
      <c r="AD40" s="29" t="s">
        <v>112</v>
      </c>
      <c r="AE40" s="29" t="s">
        <v>71</v>
      </c>
      <c r="AF40" s="29">
        <f t="shared" si="2"/>
        <v>37</v>
      </c>
      <c r="AG40" s="29" t="s">
        <v>71</v>
      </c>
      <c r="AH40" s="26">
        <v>11644</v>
      </c>
      <c r="AJ40" s="29" t="s">
        <v>112</v>
      </c>
      <c r="AK40" s="29" t="s">
        <v>71</v>
      </c>
      <c r="AL40" s="29">
        <f t="shared" si="3"/>
        <v>37</v>
      </c>
      <c r="AM40" s="29" t="s">
        <v>71</v>
      </c>
      <c r="AN40" s="26">
        <v>13224</v>
      </c>
    </row>
    <row r="41" spans="2:40" x14ac:dyDescent="0.3">
      <c r="B41">
        <v>12305</v>
      </c>
      <c r="C41">
        <v>-6.8125</v>
      </c>
      <c r="D41">
        <v>0</v>
      </c>
      <c r="E41">
        <v>-15</v>
      </c>
      <c r="G41" s="10"/>
      <c r="H41" s="10"/>
      <c r="I41" s="10"/>
      <c r="J41" s="29" t="s">
        <v>112</v>
      </c>
      <c r="K41" s="29" t="s">
        <v>71</v>
      </c>
      <c r="L41" s="29">
        <f t="shared" si="0"/>
        <v>38</v>
      </c>
      <c r="M41" s="29" t="s">
        <v>71</v>
      </c>
      <c r="N41" s="26">
        <v>25520</v>
      </c>
      <c r="P41" s="3"/>
      <c r="R41" s="29" t="s">
        <v>112</v>
      </c>
      <c r="S41" s="29" t="s">
        <v>71</v>
      </c>
      <c r="T41" s="29">
        <f t="shared" si="4"/>
        <v>38</v>
      </c>
      <c r="U41" s="29" t="s">
        <v>71</v>
      </c>
      <c r="V41" s="26">
        <v>12305</v>
      </c>
      <c r="X41" s="29" t="s">
        <v>112</v>
      </c>
      <c r="Y41" s="29" t="s">
        <v>71</v>
      </c>
      <c r="Z41" s="29">
        <f t="shared" si="1"/>
        <v>38</v>
      </c>
      <c r="AA41" s="29" t="s">
        <v>71</v>
      </c>
      <c r="AB41" s="26">
        <v>12648</v>
      </c>
      <c r="AD41" s="29" t="s">
        <v>112</v>
      </c>
      <c r="AE41" s="29" t="s">
        <v>71</v>
      </c>
      <c r="AF41" s="29">
        <f t="shared" si="2"/>
        <v>38</v>
      </c>
      <c r="AG41" s="29" t="s">
        <v>71</v>
      </c>
      <c r="AH41" s="26">
        <v>11643</v>
      </c>
      <c r="AJ41" s="29" t="s">
        <v>112</v>
      </c>
      <c r="AK41" s="29" t="s">
        <v>71</v>
      </c>
      <c r="AL41" s="29">
        <f t="shared" si="3"/>
        <v>38</v>
      </c>
      <c r="AM41" s="29" t="s">
        <v>71</v>
      </c>
      <c r="AN41" s="26">
        <v>13225</v>
      </c>
    </row>
    <row r="42" spans="2:40" x14ac:dyDescent="0.3">
      <c r="B42">
        <v>10791</v>
      </c>
      <c r="C42">
        <v>-6.4</v>
      </c>
      <c r="D42">
        <v>0</v>
      </c>
      <c r="E42">
        <v>-15</v>
      </c>
      <c r="G42" s="10"/>
      <c r="H42" s="10"/>
      <c r="I42" s="10"/>
      <c r="J42" s="29" t="s">
        <v>112</v>
      </c>
      <c r="K42" s="29" t="s">
        <v>71</v>
      </c>
      <c r="L42" s="29">
        <f t="shared" si="0"/>
        <v>39</v>
      </c>
      <c r="M42" s="29" t="s">
        <v>71</v>
      </c>
      <c r="N42" s="26">
        <v>25519</v>
      </c>
      <c r="P42" s="3"/>
      <c r="R42" s="29" t="s">
        <v>112</v>
      </c>
      <c r="S42" s="29" t="s">
        <v>71</v>
      </c>
      <c r="T42" s="29">
        <f t="shared" si="4"/>
        <v>39</v>
      </c>
      <c r="U42" s="29" t="s">
        <v>71</v>
      </c>
      <c r="V42" s="26">
        <v>10791</v>
      </c>
      <c r="X42" s="29" t="s">
        <v>112</v>
      </c>
      <c r="Y42" s="29" t="s">
        <v>71</v>
      </c>
      <c r="Z42" s="29">
        <f t="shared" si="1"/>
        <v>39</v>
      </c>
      <c r="AA42" s="29" t="s">
        <v>71</v>
      </c>
      <c r="AB42" s="26">
        <v>12649</v>
      </c>
      <c r="AD42" s="29" t="s">
        <v>112</v>
      </c>
      <c r="AE42" s="29" t="s">
        <v>71</v>
      </c>
      <c r="AF42" s="29">
        <f t="shared" si="2"/>
        <v>39</v>
      </c>
      <c r="AG42" s="29" t="s">
        <v>71</v>
      </c>
      <c r="AH42" s="26">
        <v>11642</v>
      </c>
      <c r="AJ42" s="29" t="s">
        <v>112</v>
      </c>
      <c r="AK42" s="29" t="s">
        <v>71</v>
      </c>
      <c r="AL42" s="29">
        <f t="shared" si="3"/>
        <v>39</v>
      </c>
      <c r="AM42" s="29" t="s">
        <v>71</v>
      </c>
      <c r="AN42" s="26">
        <v>13226</v>
      </c>
    </row>
    <row r="43" spans="2:40" x14ac:dyDescent="0.3">
      <c r="B43">
        <v>12249</v>
      </c>
      <c r="C43">
        <v>-6</v>
      </c>
      <c r="D43">
        <v>0</v>
      </c>
      <c r="E43">
        <v>-15</v>
      </c>
      <c r="G43" s="10"/>
      <c r="H43" s="10"/>
      <c r="I43" s="10"/>
      <c r="J43" s="29" t="s">
        <v>112</v>
      </c>
      <c r="K43" s="29" t="s">
        <v>71</v>
      </c>
      <c r="L43" s="29">
        <f t="shared" si="0"/>
        <v>40</v>
      </c>
      <c r="M43" s="29" t="s">
        <v>71</v>
      </c>
      <c r="N43" s="26">
        <v>25518</v>
      </c>
      <c r="P43" s="3"/>
      <c r="R43" s="29" t="s">
        <v>112</v>
      </c>
      <c r="S43" s="29" t="s">
        <v>71</v>
      </c>
      <c r="T43" s="29">
        <f t="shared" si="4"/>
        <v>40</v>
      </c>
      <c r="U43" s="29" t="s">
        <v>71</v>
      </c>
      <c r="V43" s="26">
        <v>12249</v>
      </c>
      <c r="X43" s="29" t="s">
        <v>112</v>
      </c>
      <c r="Y43" s="29" t="s">
        <v>71</v>
      </c>
      <c r="Z43" s="29">
        <f t="shared" si="1"/>
        <v>40</v>
      </c>
      <c r="AA43" s="29" t="s">
        <v>71</v>
      </c>
      <c r="AB43" s="26">
        <v>12650</v>
      </c>
      <c r="AD43" s="29" t="s">
        <v>112</v>
      </c>
      <c r="AE43" s="29" t="s">
        <v>71</v>
      </c>
      <c r="AF43" s="29">
        <f t="shared" si="2"/>
        <v>40</v>
      </c>
      <c r="AG43" s="29" t="s">
        <v>71</v>
      </c>
      <c r="AH43" s="26">
        <v>11641</v>
      </c>
      <c r="AJ43" s="29" t="s">
        <v>112</v>
      </c>
      <c r="AK43" s="29" t="s">
        <v>71</v>
      </c>
      <c r="AL43" s="29">
        <f t="shared" si="3"/>
        <v>40</v>
      </c>
      <c r="AM43" s="29" t="s">
        <v>71</v>
      </c>
      <c r="AN43" s="26">
        <v>13227</v>
      </c>
    </row>
    <row r="44" spans="2:40" x14ac:dyDescent="0.3">
      <c r="B44">
        <v>12250</v>
      </c>
      <c r="C44">
        <v>-5.6</v>
      </c>
      <c r="D44">
        <v>0</v>
      </c>
      <c r="E44">
        <v>-15</v>
      </c>
      <c r="G44" s="10"/>
      <c r="H44" s="10"/>
      <c r="I44" s="10"/>
      <c r="J44" s="29" t="s">
        <v>112</v>
      </c>
      <c r="K44" s="29" t="s">
        <v>71</v>
      </c>
      <c r="L44" s="29">
        <f t="shared" si="0"/>
        <v>41</v>
      </c>
      <c r="M44" s="29" t="s">
        <v>71</v>
      </c>
      <c r="N44" s="26">
        <v>25517</v>
      </c>
      <c r="P44" s="3"/>
      <c r="R44" s="29" t="s">
        <v>112</v>
      </c>
      <c r="S44" s="29" t="s">
        <v>71</v>
      </c>
      <c r="T44" s="29">
        <f t="shared" si="4"/>
        <v>41</v>
      </c>
      <c r="U44" s="29" t="s">
        <v>71</v>
      </c>
      <c r="V44" s="26">
        <v>12250</v>
      </c>
      <c r="X44" s="29" t="s">
        <v>112</v>
      </c>
      <c r="Y44" s="29" t="s">
        <v>71</v>
      </c>
      <c r="Z44" s="29">
        <f t="shared" si="1"/>
        <v>41</v>
      </c>
      <c r="AA44" s="29" t="s">
        <v>71</v>
      </c>
      <c r="AB44" s="26">
        <v>10781</v>
      </c>
      <c r="AD44" s="29" t="s">
        <v>112</v>
      </c>
      <c r="AE44" s="29" t="s">
        <v>71</v>
      </c>
      <c r="AF44" s="29">
        <f t="shared" si="2"/>
        <v>41</v>
      </c>
      <c r="AG44" s="29" t="s">
        <v>71</v>
      </c>
      <c r="AH44" s="26">
        <v>11640</v>
      </c>
      <c r="AJ44" s="29" t="s">
        <v>112</v>
      </c>
      <c r="AK44" s="29" t="s">
        <v>71</v>
      </c>
      <c r="AL44" s="29">
        <f t="shared" si="3"/>
        <v>41</v>
      </c>
      <c r="AM44" s="29" t="s">
        <v>71</v>
      </c>
      <c r="AN44" s="26">
        <v>13228</v>
      </c>
    </row>
    <row r="45" spans="2:40" x14ac:dyDescent="0.3">
      <c r="B45">
        <v>12251</v>
      </c>
      <c r="C45">
        <v>-5.2</v>
      </c>
      <c r="D45">
        <v>0</v>
      </c>
      <c r="E45">
        <v>-15</v>
      </c>
      <c r="G45" s="10"/>
      <c r="H45" s="10"/>
      <c r="I45" s="10"/>
      <c r="J45" s="29" t="s">
        <v>112</v>
      </c>
      <c r="K45" s="29" t="s">
        <v>71</v>
      </c>
      <c r="L45" s="29">
        <f t="shared" si="0"/>
        <v>42</v>
      </c>
      <c r="M45" s="29" t="s">
        <v>71</v>
      </c>
      <c r="N45" s="26">
        <v>25516</v>
      </c>
      <c r="P45" s="3"/>
      <c r="R45" s="29" t="s">
        <v>112</v>
      </c>
      <c r="S45" s="29" t="s">
        <v>71</v>
      </c>
      <c r="T45" s="29">
        <f t="shared" si="4"/>
        <v>42</v>
      </c>
      <c r="U45" s="29" t="s">
        <v>71</v>
      </c>
      <c r="V45" s="26">
        <v>12251</v>
      </c>
      <c r="X45" s="29" t="s">
        <v>112</v>
      </c>
      <c r="Y45" s="29" t="s">
        <v>71</v>
      </c>
      <c r="Z45" s="29">
        <f t="shared" si="1"/>
        <v>42</v>
      </c>
      <c r="AA45" s="29" t="s">
        <v>71</v>
      </c>
      <c r="AB45" s="26">
        <v>12594</v>
      </c>
      <c r="AD45" s="29" t="s">
        <v>112</v>
      </c>
      <c r="AE45" s="29" t="s">
        <v>71</v>
      </c>
      <c r="AF45" s="29">
        <f t="shared" si="2"/>
        <v>42</v>
      </c>
      <c r="AG45" s="29" t="s">
        <v>71</v>
      </c>
      <c r="AH45" s="26">
        <v>11639</v>
      </c>
      <c r="AJ45" s="29" t="s">
        <v>112</v>
      </c>
      <c r="AK45" s="29" t="s">
        <v>71</v>
      </c>
      <c r="AL45" s="29">
        <f t="shared" si="3"/>
        <v>42</v>
      </c>
      <c r="AM45" s="29" t="s">
        <v>71</v>
      </c>
      <c r="AN45" s="26">
        <v>13229</v>
      </c>
    </row>
    <row r="46" spans="2:40" x14ac:dyDescent="0.3">
      <c r="B46">
        <v>12252</v>
      </c>
      <c r="C46">
        <v>-4.8</v>
      </c>
      <c r="D46">
        <v>0</v>
      </c>
      <c r="E46">
        <v>-15</v>
      </c>
      <c r="G46" s="10"/>
      <c r="H46" s="10"/>
      <c r="I46" s="10"/>
      <c r="J46" s="29" t="s">
        <v>112</v>
      </c>
      <c r="K46" s="29" t="s">
        <v>71</v>
      </c>
      <c r="L46" s="29">
        <f t="shared" si="0"/>
        <v>43</v>
      </c>
      <c r="M46" s="29" t="s">
        <v>71</v>
      </c>
      <c r="N46" s="26">
        <v>25515</v>
      </c>
      <c r="P46" s="3"/>
      <c r="R46" s="29" t="s">
        <v>112</v>
      </c>
      <c r="S46" s="29" t="s">
        <v>71</v>
      </c>
      <c r="T46" s="29">
        <f t="shared" si="4"/>
        <v>43</v>
      </c>
      <c r="U46" s="29" t="s">
        <v>71</v>
      </c>
      <c r="V46" s="26">
        <v>12252</v>
      </c>
      <c r="X46" s="29" t="s">
        <v>112</v>
      </c>
      <c r="Y46" s="29" t="s">
        <v>71</v>
      </c>
      <c r="Z46" s="29">
        <f t="shared" si="1"/>
        <v>43</v>
      </c>
      <c r="AA46" s="29" t="s">
        <v>71</v>
      </c>
      <c r="AB46" s="26">
        <v>12595</v>
      </c>
      <c r="AD46" s="29" t="s">
        <v>112</v>
      </c>
      <c r="AE46" s="29" t="s">
        <v>71</v>
      </c>
      <c r="AF46" s="29">
        <f t="shared" si="2"/>
        <v>43</v>
      </c>
      <c r="AG46" s="29" t="s">
        <v>71</v>
      </c>
      <c r="AH46" s="26">
        <v>11629</v>
      </c>
      <c r="AJ46" s="29" t="s">
        <v>112</v>
      </c>
      <c r="AK46" s="29" t="s">
        <v>71</v>
      </c>
      <c r="AL46" s="29">
        <f t="shared" si="3"/>
        <v>43</v>
      </c>
      <c r="AM46" s="29" t="s">
        <v>71</v>
      </c>
      <c r="AN46" s="26">
        <v>13230</v>
      </c>
    </row>
    <row r="47" spans="2:40" x14ac:dyDescent="0.3">
      <c r="B47">
        <v>12253</v>
      </c>
      <c r="C47">
        <v>-4.4000000000000004</v>
      </c>
      <c r="D47">
        <v>0</v>
      </c>
      <c r="E47">
        <v>-15</v>
      </c>
      <c r="G47" s="10"/>
      <c r="H47" s="10"/>
      <c r="I47" s="10"/>
      <c r="J47" s="29" t="s">
        <v>112</v>
      </c>
      <c r="K47" s="29" t="s">
        <v>71</v>
      </c>
      <c r="L47" s="29">
        <f t="shared" si="0"/>
        <v>44</v>
      </c>
      <c r="M47" s="29" t="s">
        <v>71</v>
      </c>
      <c r="N47" s="26">
        <v>25642</v>
      </c>
      <c r="P47" s="3"/>
      <c r="R47" s="29" t="s">
        <v>112</v>
      </c>
      <c r="S47" s="29" t="s">
        <v>71</v>
      </c>
      <c r="T47" s="29">
        <f t="shared" si="4"/>
        <v>44</v>
      </c>
      <c r="U47" s="29" t="s">
        <v>71</v>
      </c>
      <c r="V47" s="26">
        <v>12253</v>
      </c>
      <c r="X47" s="29" t="s">
        <v>112</v>
      </c>
      <c r="Y47" s="29" t="s">
        <v>71</v>
      </c>
      <c r="Z47" s="29">
        <f t="shared" si="1"/>
        <v>44</v>
      </c>
      <c r="AA47" s="29" t="s">
        <v>71</v>
      </c>
      <c r="AB47" s="26">
        <v>12596</v>
      </c>
      <c r="AD47" s="29" t="s">
        <v>112</v>
      </c>
      <c r="AE47" s="29" t="s">
        <v>71</v>
      </c>
      <c r="AF47" s="29">
        <f t="shared" si="2"/>
        <v>44</v>
      </c>
      <c r="AG47" s="29" t="s">
        <v>71</v>
      </c>
      <c r="AH47" s="26">
        <v>11765</v>
      </c>
      <c r="AJ47" s="29" t="s">
        <v>112</v>
      </c>
      <c r="AK47" s="29" t="s">
        <v>71</v>
      </c>
      <c r="AL47" s="29">
        <f t="shared" si="3"/>
        <v>44</v>
      </c>
      <c r="AM47" s="29" t="s">
        <v>71</v>
      </c>
      <c r="AN47" s="26">
        <v>13231</v>
      </c>
    </row>
    <row r="48" spans="2:40" x14ac:dyDescent="0.3">
      <c r="B48">
        <v>12254</v>
      </c>
      <c r="C48">
        <v>-4</v>
      </c>
      <c r="D48">
        <v>0</v>
      </c>
      <c r="E48">
        <v>-15</v>
      </c>
      <c r="G48" s="10"/>
      <c r="H48" s="10"/>
      <c r="I48" s="10"/>
      <c r="J48" s="29" t="s">
        <v>112</v>
      </c>
      <c r="K48" s="29" t="s">
        <v>71</v>
      </c>
      <c r="L48" s="29">
        <f t="shared" si="0"/>
        <v>45</v>
      </c>
      <c r="M48" s="29" t="s">
        <v>71</v>
      </c>
      <c r="N48" s="26">
        <v>25641</v>
      </c>
      <c r="P48" s="3"/>
      <c r="R48" s="29" t="s">
        <v>112</v>
      </c>
      <c r="S48" s="29" t="s">
        <v>71</v>
      </c>
      <c r="T48" s="29">
        <f t="shared" si="4"/>
        <v>45</v>
      </c>
      <c r="U48" s="29" t="s">
        <v>71</v>
      </c>
      <c r="V48" s="26">
        <v>12254</v>
      </c>
      <c r="X48" s="29" t="s">
        <v>112</v>
      </c>
      <c r="Y48" s="29" t="s">
        <v>71</v>
      </c>
      <c r="Z48" s="29">
        <f t="shared" si="1"/>
        <v>45</v>
      </c>
      <c r="AA48" s="29" t="s">
        <v>71</v>
      </c>
      <c r="AB48" s="26">
        <v>12597</v>
      </c>
      <c r="AD48" s="29" t="s">
        <v>112</v>
      </c>
      <c r="AE48" s="29" t="s">
        <v>71</v>
      </c>
      <c r="AF48" s="29">
        <f t="shared" si="2"/>
        <v>45</v>
      </c>
      <c r="AG48" s="29" t="s">
        <v>71</v>
      </c>
      <c r="AH48" s="26">
        <v>11764</v>
      </c>
      <c r="AJ48" s="29" t="s">
        <v>112</v>
      </c>
      <c r="AK48" s="29" t="s">
        <v>71</v>
      </c>
      <c r="AL48" s="29">
        <f t="shared" si="3"/>
        <v>45</v>
      </c>
      <c r="AM48" s="29" t="s">
        <v>71</v>
      </c>
      <c r="AN48" s="26">
        <v>13232</v>
      </c>
    </row>
    <row r="49" spans="2:40" x14ac:dyDescent="0.3">
      <c r="B49">
        <v>12255</v>
      </c>
      <c r="C49">
        <v>-3.6</v>
      </c>
      <c r="D49">
        <v>0</v>
      </c>
      <c r="E49">
        <v>-15</v>
      </c>
      <c r="G49" s="10"/>
      <c r="H49" s="10"/>
      <c r="I49" s="10"/>
      <c r="J49" s="29" t="s">
        <v>112</v>
      </c>
      <c r="K49" s="29" t="s">
        <v>71</v>
      </c>
      <c r="L49" s="29">
        <f t="shared" si="0"/>
        <v>46</v>
      </c>
      <c r="M49" s="29" t="s">
        <v>71</v>
      </c>
      <c r="N49" s="26">
        <v>25640</v>
      </c>
      <c r="P49" s="3"/>
      <c r="R49" s="29" t="s">
        <v>112</v>
      </c>
      <c r="S49" s="29" t="s">
        <v>71</v>
      </c>
      <c r="T49" s="29">
        <f t="shared" si="4"/>
        <v>46</v>
      </c>
      <c r="U49" s="29" t="s">
        <v>71</v>
      </c>
      <c r="V49" s="26">
        <v>12255</v>
      </c>
      <c r="X49" s="29" t="s">
        <v>112</v>
      </c>
      <c r="Y49" s="29" t="s">
        <v>71</v>
      </c>
      <c r="Z49" s="29">
        <f t="shared" si="1"/>
        <v>46</v>
      </c>
      <c r="AA49" s="29" t="s">
        <v>71</v>
      </c>
      <c r="AB49" s="26">
        <v>12598</v>
      </c>
      <c r="AD49" s="29" t="s">
        <v>112</v>
      </c>
      <c r="AE49" s="29" t="s">
        <v>71</v>
      </c>
      <c r="AF49" s="29">
        <f t="shared" si="2"/>
        <v>46</v>
      </c>
      <c r="AG49" s="29" t="s">
        <v>71</v>
      </c>
      <c r="AH49" s="26">
        <v>11763</v>
      </c>
      <c r="AJ49" s="29" t="s">
        <v>112</v>
      </c>
      <c r="AK49" s="29" t="s">
        <v>71</v>
      </c>
      <c r="AL49" s="29">
        <f t="shared" si="3"/>
        <v>46</v>
      </c>
      <c r="AM49" s="29" t="s">
        <v>71</v>
      </c>
      <c r="AN49" s="26">
        <v>13233</v>
      </c>
    </row>
    <row r="50" spans="2:40" x14ac:dyDescent="0.3">
      <c r="B50">
        <v>10713</v>
      </c>
      <c r="C50">
        <v>-3.2</v>
      </c>
      <c r="D50">
        <v>0</v>
      </c>
      <c r="E50">
        <v>-15</v>
      </c>
      <c r="G50" s="10"/>
      <c r="H50" s="10"/>
      <c r="I50" s="10"/>
      <c r="J50" s="29" t="s">
        <v>112</v>
      </c>
      <c r="K50" s="29" t="s">
        <v>71</v>
      </c>
      <c r="L50" s="29">
        <f t="shared" si="0"/>
        <v>47</v>
      </c>
      <c r="M50" s="29" t="s">
        <v>71</v>
      </c>
      <c r="N50" s="26">
        <v>25639</v>
      </c>
      <c r="P50" s="3"/>
      <c r="R50" s="29" t="s">
        <v>112</v>
      </c>
      <c r="S50" s="29" t="s">
        <v>71</v>
      </c>
      <c r="T50" s="29">
        <f t="shared" si="4"/>
        <v>47</v>
      </c>
      <c r="U50" s="29" t="s">
        <v>71</v>
      </c>
      <c r="V50" s="26">
        <v>10713</v>
      </c>
      <c r="X50" s="29" t="s">
        <v>112</v>
      </c>
      <c r="Y50" s="29" t="s">
        <v>71</v>
      </c>
      <c r="Z50" s="29">
        <f t="shared" si="1"/>
        <v>47</v>
      </c>
      <c r="AA50" s="29" t="s">
        <v>71</v>
      </c>
      <c r="AB50" s="26">
        <v>12599</v>
      </c>
      <c r="AD50" s="29" t="s">
        <v>112</v>
      </c>
      <c r="AE50" s="29" t="s">
        <v>71</v>
      </c>
      <c r="AF50" s="29">
        <f t="shared" si="2"/>
        <v>47</v>
      </c>
      <c r="AG50" s="29" t="s">
        <v>71</v>
      </c>
      <c r="AH50" s="26">
        <v>11762</v>
      </c>
      <c r="AJ50" s="29" t="s">
        <v>112</v>
      </c>
      <c r="AK50" s="29" t="s">
        <v>71</v>
      </c>
      <c r="AL50" s="29">
        <f t="shared" si="3"/>
        <v>47</v>
      </c>
      <c r="AM50" s="29" t="s">
        <v>71</v>
      </c>
      <c r="AN50" s="26">
        <v>13234</v>
      </c>
    </row>
    <row r="51" spans="2:40" x14ac:dyDescent="0.3">
      <c r="B51">
        <v>12199</v>
      </c>
      <c r="C51">
        <v>-2.8</v>
      </c>
      <c r="D51">
        <v>0</v>
      </c>
      <c r="E51">
        <v>-15</v>
      </c>
      <c r="G51" s="10"/>
      <c r="H51" s="10"/>
      <c r="I51" s="10"/>
      <c r="J51" s="29" t="s">
        <v>112</v>
      </c>
      <c r="K51" s="29" t="s">
        <v>71</v>
      </c>
      <c r="L51" s="29">
        <f t="shared" si="0"/>
        <v>48</v>
      </c>
      <c r="M51" s="29" t="s">
        <v>71</v>
      </c>
      <c r="N51" s="26">
        <v>25638</v>
      </c>
      <c r="P51" s="3"/>
      <c r="R51" s="29" t="s">
        <v>112</v>
      </c>
      <c r="S51" s="29" t="s">
        <v>71</v>
      </c>
      <c r="T51" s="29">
        <f t="shared" si="4"/>
        <v>48</v>
      </c>
      <c r="U51" s="29" t="s">
        <v>71</v>
      </c>
      <c r="V51" s="26">
        <v>12199</v>
      </c>
      <c r="X51" s="29" t="s">
        <v>112</v>
      </c>
      <c r="Y51" s="29" t="s">
        <v>71</v>
      </c>
      <c r="Z51" s="29">
        <f t="shared" si="1"/>
        <v>48</v>
      </c>
      <c r="AA51" s="29" t="s">
        <v>71</v>
      </c>
      <c r="AB51" s="26">
        <v>12600</v>
      </c>
      <c r="AD51" s="29" t="s">
        <v>112</v>
      </c>
      <c r="AE51" s="29" t="s">
        <v>71</v>
      </c>
      <c r="AF51" s="29">
        <f t="shared" si="2"/>
        <v>48</v>
      </c>
      <c r="AG51" s="29" t="s">
        <v>71</v>
      </c>
      <c r="AH51" s="26">
        <v>11761</v>
      </c>
      <c r="AJ51" s="29" t="s">
        <v>112</v>
      </c>
      <c r="AK51" s="29" t="s">
        <v>71</v>
      </c>
      <c r="AL51" s="29">
        <f t="shared" si="3"/>
        <v>48</v>
      </c>
      <c r="AM51" s="29" t="s">
        <v>71</v>
      </c>
      <c r="AN51" s="26">
        <v>13235</v>
      </c>
    </row>
    <row r="52" spans="2:40" x14ac:dyDescent="0.3">
      <c r="B52">
        <v>12200</v>
      </c>
      <c r="C52">
        <v>-2.4</v>
      </c>
      <c r="D52">
        <v>0</v>
      </c>
      <c r="E52">
        <v>-15</v>
      </c>
      <c r="G52" s="10"/>
      <c r="H52" s="10"/>
      <c r="I52" s="10"/>
      <c r="J52" s="29" t="s">
        <v>112</v>
      </c>
      <c r="K52" s="29" t="s">
        <v>71</v>
      </c>
      <c r="L52" s="29">
        <f t="shared" si="0"/>
        <v>49</v>
      </c>
      <c r="M52" s="29" t="s">
        <v>71</v>
      </c>
      <c r="N52" s="26">
        <v>25637</v>
      </c>
      <c r="P52" s="3"/>
      <c r="R52" s="29" t="s">
        <v>112</v>
      </c>
      <c r="S52" s="29" t="s">
        <v>71</v>
      </c>
      <c r="T52" s="29">
        <f t="shared" si="4"/>
        <v>49</v>
      </c>
      <c r="U52" s="29" t="s">
        <v>71</v>
      </c>
      <c r="V52" s="26">
        <v>12200</v>
      </c>
      <c r="X52" s="29" t="s">
        <v>112</v>
      </c>
      <c r="Y52" s="29" t="s">
        <v>71</v>
      </c>
      <c r="Z52" s="29">
        <f t="shared" si="1"/>
        <v>49</v>
      </c>
      <c r="AA52" s="29" t="s">
        <v>71</v>
      </c>
      <c r="AB52" s="26">
        <v>10703</v>
      </c>
      <c r="AD52" s="29" t="s">
        <v>112</v>
      </c>
      <c r="AE52" s="29" t="s">
        <v>71</v>
      </c>
      <c r="AF52" s="29">
        <f t="shared" si="2"/>
        <v>49</v>
      </c>
      <c r="AG52" s="29" t="s">
        <v>71</v>
      </c>
      <c r="AH52" s="26">
        <v>11760</v>
      </c>
      <c r="AJ52" s="29" t="s">
        <v>112</v>
      </c>
      <c r="AK52" s="29" t="s">
        <v>71</v>
      </c>
      <c r="AL52" s="29">
        <f t="shared" si="3"/>
        <v>49</v>
      </c>
      <c r="AM52" s="29" t="s">
        <v>71</v>
      </c>
      <c r="AN52" s="26">
        <v>13236</v>
      </c>
    </row>
    <row r="53" spans="2:40" x14ac:dyDescent="0.3">
      <c r="B53">
        <v>12201</v>
      </c>
      <c r="C53">
        <v>-2</v>
      </c>
      <c r="D53">
        <v>0</v>
      </c>
      <c r="E53">
        <v>-15</v>
      </c>
      <c r="G53" s="10"/>
      <c r="H53" s="10"/>
      <c r="I53" s="10"/>
      <c r="J53" s="29" t="s">
        <v>112</v>
      </c>
      <c r="K53" s="29" t="s">
        <v>71</v>
      </c>
      <c r="L53" s="29">
        <f t="shared" si="0"/>
        <v>50</v>
      </c>
      <c r="M53" s="29" t="s">
        <v>71</v>
      </c>
      <c r="N53" s="26">
        <v>25636</v>
      </c>
      <c r="P53" s="3"/>
      <c r="R53" s="29" t="s">
        <v>112</v>
      </c>
      <c r="S53" s="29" t="s">
        <v>71</v>
      </c>
      <c r="T53" s="29">
        <f t="shared" si="4"/>
        <v>50</v>
      </c>
      <c r="U53" s="29" t="s">
        <v>71</v>
      </c>
      <c r="V53" s="26">
        <v>12201</v>
      </c>
      <c r="X53" s="29" t="s">
        <v>112</v>
      </c>
      <c r="Y53" s="29" t="s">
        <v>71</v>
      </c>
      <c r="Z53" s="29">
        <f t="shared" si="1"/>
        <v>50</v>
      </c>
      <c r="AA53" s="29" t="s">
        <v>71</v>
      </c>
      <c r="AB53" s="26">
        <v>12544</v>
      </c>
      <c r="AD53" s="29" t="s">
        <v>112</v>
      </c>
      <c r="AE53" s="29" t="s">
        <v>71</v>
      </c>
      <c r="AF53" s="29">
        <f t="shared" si="2"/>
        <v>50</v>
      </c>
      <c r="AG53" s="29" t="s">
        <v>71</v>
      </c>
      <c r="AH53" s="26">
        <v>11759</v>
      </c>
      <c r="AJ53" s="29" t="s">
        <v>112</v>
      </c>
      <c r="AK53" s="29" t="s">
        <v>71</v>
      </c>
      <c r="AL53" s="29">
        <f t="shared" si="3"/>
        <v>50</v>
      </c>
      <c r="AM53" s="29" t="s">
        <v>71</v>
      </c>
      <c r="AN53" s="26">
        <v>13237</v>
      </c>
    </row>
    <row r="54" spans="2:40" x14ac:dyDescent="0.3">
      <c r="B54">
        <v>12202</v>
      </c>
      <c r="C54">
        <v>-1.6</v>
      </c>
      <c r="D54">
        <v>0</v>
      </c>
      <c r="E54">
        <v>-15</v>
      </c>
      <c r="G54" s="10"/>
      <c r="H54" s="10"/>
      <c r="I54" s="10"/>
      <c r="J54" s="29" t="s">
        <v>112</v>
      </c>
      <c r="K54" s="29" t="s">
        <v>71</v>
      </c>
      <c r="L54" s="29">
        <f t="shared" si="0"/>
        <v>51</v>
      </c>
      <c r="M54" s="29" t="s">
        <v>71</v>
      </c>
      <c r="N54" s="26">
        <v>25635</v>
      </c>
      <c r="P54" s="3"/>
      <c r="R54" s="29" t="s">
        <v>112</v>
      </c>
      <c r="S54" s="29" t="s">
        <v>71</v>
      </c>
      <c r="T54" s="29">
        <f t="shared" si="4"/>
        <v>51</v>
      </c>
      <c r="U54" s="29" t="s">
        <v>71</v>
      </c>
      <c r="V54" s="26">
        <v>12202</v>
      </c>
      <c r="X54" s="29" t="s">
        <v>112</v>
      </c>
      <c r="Y54" s="29" t="s">
        <v>71</v>
      </c>
      <c r="Z54" s="29">
        <f t="shared" si="1"/>
        <v>51</v>
      </c>
      <c r="AA54" s="29" t="s">
        <v>71</v>
      </c>
      <c r="AB54" s="26">
        <v>12545</v>
      </c>
      <c r="AD54" s="29" t="s">
        <v>112</v>
      </c>
      <c r="AE54" s="29" t="s">
        <v>71</v>
      </c>
      <c r="AF54" s="29">
        <f t="shared" si="2"/>
        <v>51</v>
      </c>
      <c r="AG54" s="29" t="s">
        <v>71</v>
      </c>
      <c r="AH54" s="26">
        <v>11749</v>
      </c>
      <c r="AJ54" s="29" t="s">
        <v>112</v>
      </c>
      <c r="AK54" s="29" t="s">
        <v>71</v>
      </c>
      <c r="AL54" s="29">
        <f t="shared" si="3"/>
        <v>51</v>
      </c>
      <c r="AM54" s="29" t="s">
        <v>71</v>
      </c>
      <c r="AN54" s="26">
        <v>13204</v>
      </c>
    </row>
    <row r="55" spans="2:40" x14ac:dyDescent="0.3">
      <c r="B55">
        <v>12203</v>
      </c>
      <c r="C55">
        <v>-1.2</v>
      </c>
      <c r="D55">
        <v>0</v>
      </c>
      <c r="E55">
        <v>-15</v>
      </c>
      <c r="G55" s="10"/>
      <c r="H55" s="10"/>
      <c r="I55" s="10"/>
      <c r="J55" s="29" t="s">
        <v>112</v>
      </c>
      <c r="K55" s="29" t="s">
        <v>71</v>
      </c>
      <c r="L55" s="29">
        <f t="shared" si="0"/>
        <v>52</v>
      </c>
      <c r="M55" s="29" t="s">
        <v>71</v>
      </c>
      <c r="N55" s="26">
        <v>25698</v>
      </c>
      <c r="P55" s="3"/>
      <c r="R55" s="29" t="s">
        <v>112</v>
      </c>
      <c r="S55" s="29" t="s">
        <v>71</v>
      </c>
      <c r="T55" s="29">
        <f t="shared" si="4"/>
        <v>52</v>
      </c>
      <c r="U55" s="29" t="s">
        <v>71</v>
      </c>
      <c r="V55" s="26">
        <v>12203</v>
      </c>
      <c r="X55" s="29" t="s">
        <v>112</v>
      </c>
      <c r="Y55" s="29" t="s">
        <v>71</v>
      </c>
      <c r="Z55" s="29">
        <f t="shared" si="1"/>
        <v>52</v>
      </c>
      <c r="AA55" s="29" t="s">
        <v>71</v>
      </c>
      <c r="AB55" s="26">
        <v>12546</v>
      </c>
      <c r="AD55" s="29" t="s">
        <v>112</v>
      </c>
      <c r="AE55" s="29" t="s">
        <v>71</v>
      </c>
      <c r="AF55" s="29">
        <f t="shared" si="2"/>
        <v>52</v>
      </c>
      <c r="AG55" s="29" t="s">
        <v>71</v>
      </c>
      <c r="AH55" s="26">
        <v>11821</v>
      </c>
      <c r="AJ55" s="29" t="s">
        <v>112</v>
      </c>
      <c r="AK55" s="29" t="s">
        <v>71</v>
      </c>
      <c r="AL55" s="29">
        <f t="shared" si="3"/>
        <v>52</v>
      </c>
      <c r="AM55" s="29" t="s">
        <v>71</v>
      </c>
      <c r="AN55" s="26">
        <v>34656</v>
      </c>
    </row>
    <row r="56" spans="2:40" x14ac:dyDescent="0.3">
      <c r="B56">
        <v>12204</v>
      </c>
      <c r="C56">
        <v>-0.8</v>
      </c>
      <c r="D56">
        <v>0</v>
      </c>
      <c r="E56">
        <v>-15</v>
      </c>
      <c r="G56" s="10"/>
      <c r="H56" s="10"/>
      <c r="I56" s="10"/>
      <c r="J56" s="29" t="s">
        <v>112</v>
      </c>
      <c r="K56" s="29" t="s">
        <v>71</v>
      </c>
      <c r="L56" s="29">
        <f t="shared" si="0"/>
        <v>53</v>
      </c>
      <c r="M56" s="29" t="s">
        <v>71</v>
      </c>
      <c r="N56" s="26">
        <v>25697</v>
      </c>
      <c r="P56" s="3"/>
      <c r="R56" s="29" t="s">
        <v>112</v>
      </c>
      <c r="S56" s="29" t="s">
        <v>71</v>
      </c>
      <c r="T56" s="29">
        <f t="shared" si="4"/>
        <v>53</v>
      </c>
      <c r="U56" s="29" t="s">
        <v>71</v>
      </c>
      <c r="V56" s="26">
        <v>12204</v>
      </c>
      <c r="X56" s="29" t="s">
        <v>112</v>
      </c>
      <c r="Y56" s="29" t="s">
        <v>71</v>
      </c>
      <c r="Z56" s="29">
        <f t="shared" si="1"/>
        <v>53</v>
      </c>
      <c r="AA56" s="29" t="s">
        <v>71</v>
      </c>
      <c r="AB56" s="26">
        <v>12547</v>
      </c>
      <c r="AD56" s="29" t="s">
        <v>112</v>
      </c>
      <c r="AE56" s="29" t="s">
        <v>71</v>
      </c>
      <c r="AF56" s="29">
        <f t="shared" si="2"/>
        <v>53</v>
      </c>
      <c r="AG56" s="29" t="s">
        <v>71</v>
      </c>
      <c r="AH56" s="26">
        <v>11820</v>
      </c>
      <c r="AJ56" s="29" t="s">
        <v>112</v>
      </c>
      <c r="AK56" s="29" t="s">
        <v>71</v>
      </c>
      <c r="AL56" s="29">
        <f t="shared" si="3"/>
        <v>53</v>
      </c>
      <c r="AM56" s="29" t="s">
        <v>71</v>
      </c>
      <c r="AN56" s="26">
        <v>34657</v>
      </c>
    </row>
    <row r="57" spans="2:40" x14ac:dyDescent="0.3">
      <c r="B57">
        <v>12205</v>
      </c>
      <c r="C57">
        <v>-0.4</v>
      </c>
      <c r="D57">
        <v>0</v>
      </c>
      <c r="E57">
        <v>-15</v>
      </c>
      <c r="G57" s="10"/>
      <c r="H57" s="10"/>
      <c r="I57" s="10"/>
      <c r="J57" s="29" t="s">
        <v>112</v>
      </c>
      <c r="K57" s="29" t="s">
        <v>71</v>
      </c>
      <c r="L57" s="29">
        <f t="shared" si="0"/>
        <v>54</v>
      </c>
      <c r="M57" s="29" t="s">
        <v>71</v>
      </c>
      <c r="N57" s="26">
        <v>25696</v>
      </c>
      <c r="P57" s="3"/>
      <c r="R57" s="29" t="s">
        <v>112</v>
      </c>
      <c r="S57" s="29" t="s">
        <v>71</v>
      </c>
      <c r="T57" s="29">
        <f t="shared" si="4"/>
        <v>54</v>
      </c>
      <c r="U57" s="29" t="s">
        <v>71</v>
      </c>
      <c r="V57" s="26">
        <v>12205</v>
      </c>
      <c r="X57" s="29" t="s">
        <v>112</v>
      </c>
      <c r="Y57" s="29" t="s">
        <v>71</v>
      </c>
      <c r="Z57" s="29">
        <f t="shared" si="1"/>
        <v>54</v>
      </c>
      <c r="AA57" s="29" t="s">
        <v>71</v>
      </c>
      <c r="AB57" s="26">
        <v>12548</v>
      </c>
      <c r="AD57" s="29" t="s">
        <v>112</v>
      </c>
      <c r="AE57" s="29" t="s">
        <v>71</v>
      </c>
      <c r="AF57" s="29">
        <f t="shared" si="2"/>
        <v>54</v>
      </c>
      <c r="AG57" s="29" t="s">
        <v>71</v>
      </c>
      <c r="AH57" s="26">
        <v>11819</v>
      </c>
      <c r="AJ57" s="29" t="s">
        <v>112</v>
      </c>
      <c r="AK57" s="29" t="s">
        <v>71</v>
      </c>
      <c r="AL57" s="29">
        <f t="shared" si="3"/>
        <v>54</v>
      </c>
      <c r="AM57" s="29" t="s">
        <v>71</v>
      </c>
      <c r="AN57" s="26">
        <v>34658</v>
      </c>
    </row>
    <row r="58" spans="2:40" x14ac:dyDescent="0.3">
      <c r="B58">
        <v>10591</v>
      </c>
      <c r="C58">
        <v>0</v>
      </c>
      <c r="D58">
        <v>0</v>
      </c>
      <c r="E58">
        <v>-15</v>
      </c>
      <c r="G58" s="10"/>
      <c r="H58" s="10"/>
      <c r="I58" s="10"/>
      <c r="J58" s="29" t="s">
        <v>112</v>
      </c>
      <c r="K58" s="29" t="s">
        <v>71</v>
      </c>
      <c r="L58" s="29">
        <f t="shared" si="0"/>
        <v>55</v>
      </c>
      <c r="M58" s="29" t="s">
        <v>71</v>
      </c>
      <c r="N58" s="26">
        <v>25695</v>
      </c>
      <c r="P58" s="3"/>
      <c r="R58" s="29" t="s">
        <v>112</v>
      </c>
      <c r="S58" s="29" t="s">
        <v>71</v>
      </c>
      <c r="T58" s="29">
        <f t="shared" si="4"/>
        <v>55</v>
      </c>
      <c r="U58" s="29" t="s">
        <v>71</v>
      </c>
      <c r="V58" s="26">
        <v>10591</v>
      </c>
      <c r="X58" s="29" t="s">
        <v>112</v>
      </c>
      <c r="Y58" s="29" t="s">
        <v>71</v>
      </c>
      <c r="Z58" s="29">
        <f t="shared" si="1"/>
        <v>55</v>
      </c>
      <c r="AA58" s="29" t="s">
        <v>71</v>
      </c>
      <c r="AB58" s="26">
        <v>12549</v>
      </c>
      <c r="AD58" s="29" t="s">
        <v>112</v>
      </c>
      <c r="AE58" s="29" t="s">
        <v>71</v>
      </c>
      <c r="AF58" s="29">
        <f t="shared" si="2"/>
        <v>55</v>
      </c>
      <c r="AG58" s="29" t="s">
        <v>71</v>
      </c>
      <c r="AH58" s="26">
        <v>11809</v>
      </c>
      <c r="AJ58" s="29" t="s">
        <v>112</v>
      </c>
      <c r="AK58" s="29" t="s">
        <v>71</v>
      </c>
      <c r="AL58" s="29">
        <f t="shared" si="3"/>
        <v>55</v>
      </c>
      <c r="AM58" s="29" t="s">
        <v>71</v>
      </c>
      <c r="AN58" s="26">
        <v>34659</v>
      </c>
    </row>
    <row r="59" spans="2:40" x14ac:dyDescent="0.3">
      <c r="B59">
        <v>13538</v>
      </c>
      <c r="C59">
        <v>0.4</v>
      </c>
      <c r="D59">
        <v>0</v>
      </c>
      <c r="E59">
        <v>-15</v>
      </c>
      <c r="G59" s="10"/>
      <c r="H59" s="10"/>
      <c r="I59" s="10"/>
      <c r="J59" s="29" t="s">
        <v>112</v>
      </c>
      <c r="K59" s="29" t="s">
        <v>71</v>
      </c>
      <c r="L59" s="29">
        <f t="shared" si="0"/>
        <v>56</v>
      </c>
      <c r="M59" s="29" t="s">
        <v>71</v>
      </c>
      <c r="N59" s="26">
        <v>24929</v>
      </c>
      <c r="O59" s="3"/>
      <c r="P59" s="3"/>
      <c r="R59" s="29" t="s">
        <v>112</v>
      </c>
      <c r="S59" s="29" t="s">
        <v>71</v>
      </c>
      <c r="T59" s="29">
        <f t="shared" si="4"/>
        <v>56</v>
      </c>
      <c r="U59" s="29" t="s">
        <v>71</v>
      </c>
      <c r="V59" s="26">
        <v>13538</v>
      </c>
      <c r="X59" s="29" t="s">
        <v>112</v>
      </c>
      <c r="Y59" s="29" t="s">
        <v>71</v>
      </c>
      <c r="Z59" s="29">
        <f t="shared" si="1"/>
        <v>56</v>
      </c>
      <c r="AA59" s="29" t="s">
        <v>71</v>
      </c>
      <c r="AB59" s="26">
        <v>12550</v>
      </c>
      <c r="AD59" s="29" t="s">
        <v>112</v>
      </c>
      <c r="AE59" s="29" t="s">
        <v>71</v>
      </c>
      <c r="AF59" s="29">
        <f t="shared" si="2"/>
        <v>56</v>
      </c>
      <c r="AG59" s="29" t="s">
        <v>71</v>
      </c>
      <c r="AH59" s="26">
        <v>11050</v>
      </c>
      <c r="AJ59" s="29" t="s">
        <v>112</v>
      </c>
      <c r="AK59" s="29" t="s">
        <v>71</v>
      </c>
      <c r="AL59" s="29">
        <f t="shared" si="3"/>
        <v>56</v>
      </c>
      <c r="AM59" s="29" t="s">
        <v>71</v>
      </c>
      <c r="AN59" s="26">
        <v>34660</v>
      </c>
    </row>
    <row r="60" spans="2:40" x14ac:dyDescent="0.3">
      <c r="B60">
        <v>13539</v>
      </c>
      <c r="C60">
        <v>0.8</v>
      </c>
      <c r="D60">
        <v>0</v>
      </c>
      <c r="E60">
        <v>-15</v>
      </c>
      <c r="G60" s="10"/>
      <c r="H60" s="10"/>
      <c r="I60" s="10"/>
      <c r="J60" s="29" t="s">
        <v>112</v>
      </c>
      <c r="K60" s="29" t="s">
        <v>71</v>
      </c>
      <c r="L60" s="29">
        <f t="shared" si="0"/>
        <v>57</v>
      </c>
      <c r="M60" s="29" t="s">
        <v>71</v>
      </c>
      <c r="N60" s="26">
        <v>24944</v>
      </c>
      <c r="O60" s="3"/>
      <c r="P60" s="3"/>
      <c r="R60" s="29" t="s">
        <v>112</v>
      </c>
      <c r="S60" s="29" t="s">
        <v>71</v>
      </c>
      <c r="T60" s="29">
        <f t="shared" si="4"/>
        <v>57</v>
      </c>
      <c r="U60" s="29" t="s">
        <v>71</v>
      </c>
      <c r="V60" s="26">
        <v>13539</v>
      </c>
      <c r="X60" s="29" t="s">
        <v>112</v>
      </c>
      <c r="Y60" s="29" t="s">
        <v>71</v>
      </c>
      <c r="Z60" s="29">
        <f t="shared" si="1"/>
        <v>57</v>
      </c>
      <c r="AA60" s="29" t="s">
        <v>71</v>
      </c>
      <c r="AB60" s="26">
        <v>10581</v>
      </c>
      <c r="AD60" s="29" t="s">
        <v>112</v>
      </c>
      <c r="AE60" s="29" t="s">
        <v>71</v>
      </c>
      <c r="AF60" s="29">
        <f t="shared" si="2"/>
        <v>57</v>
      </c>
      <c r="AG60" s="29" t="s">
        <v>71</v>
      </c>
      <c r="AH60" s="26">
        <v>11055</v>
      </c>
      <c r="AJ60" s="29" t="s">
        <v>112</v>
      </c>
      <c r="AK60" s="29" t="s">
        <v>71</v>
      </c>
      <c r="AL60" s="29">
        <f t="shared" si="3"/>
        <v>57</v>
      </c>
      <c r="AM60" s="29" t="s">
        <v>71</v>
      </c>
      <c r="AN60" s="26">
        <v>34661</v>
      </c>
    </row>
    <row r="61" spans="2:40" x14ac:dyDescent="0.3">
      <c r="B61">
        <v>13540</v>
      </c>
      <c r="C61">
        <v>1.2</v>
      </c>
      <c r="D61">
        <v>0</v>
      </c>
      <c r="E61">
        <v>-15</v>
      </c>
      <c r="G61" s="10"/>
      <c r="H61" s="10"/>
      <c r="I61" s="10"/>
      <c r="J61" s="29" t="s">
        <v>112</v>
      </c>
      <c r="K61" s="29" t="s">
        <v>71</v>
      </c>
      <c r="L61" s="29">
        <f t="shared" si="0"/>
        <v>58</v>
      </c>
      <c r="M61" s="29" t="s">
        <v>71</v>
      </c>
      <c r="N61" s="26">
        <v>24943</v>
      </c>
      <c r="O61" s="3"/>
      <c r="P61" s="3"/>
      <c r="R61" s="29" t="s">
        <v>112</v>
      </c>
      <c r="S61" s="29" t="s">
        <v>71</v>
      </c>
      <c r="T61" s="29">
        <f t="shared" si="4"/>
        <v>58</v>
      </c>
      <c r="U61" s="29" t="s">
        <v>71</v>
      </c>
      <c r="V61" s="26">
        <v>13540</v>
      </c>
      <c r="X61" s="29" t="s">
        <v>112</v>
      </c>
      <c r="Y61" s="29" t="s">
        <v>71</v>
      </c>
      <c r="Z61" s="29">
        <f t="shared" si="1"/>
        <v>58</v>
      </c>
      <c r="AA61" s="29" t="s">
        <v>71</v>
      </c>
      <c r="AB61" s="26">
        <v>13546</v>
      </c>
      <c r="AD61" s="29" t="s">
        <v>112</v>
      </c>
      <c r="AE61" s="29" t="s">
        <v>71</v>
      </c>
      <c r="AF61" s="29">
        <f t="shared" si="2"/>
        <v>58</v>
      </c>
      <c r="AG61" s="29" t="s">
        <v>71</v>
      </c>
      <c r="AH61" s="26">
        <v>11054</v>
      </c>
      <c r="AJ61" s="29" t="s">
        <v>112</v>
      </c>
      <c r="AK61" s="29" t="s">
        <v>71</v>
      </c>
      <c r="AL61" s="29">
        <f t="shared" si="3"/>
        <v>58</v>
      </c>
      <c r="AM61" s="29" t="s">
        <v>71</v>
      </c>
      <c r="AN61" s="26">
        <v>34662</v>
      </c>
    </row>
    <row r="62" spans="2:40" x14ac:dyDescent="0.3">
      <c r="B62">
        <v>13541</v>
      </c>
      <c r="C62">
        <v>1.6</v>
      </c>
      <c r="D62">
        <v>0</v>
      </c>
      <c r="E62">
        <v>-15</v>
      </c>
      <c r="G62" s="10"/>
      <c r="H62" s="10"/>
      <c r="I62" s="10"/>
      <c r="J62" s="29" t="s">
        <v>112</v>
      </c>
      <c r="K62" s="29" t="s">
        <v>71</v>
      </c>
      <c r="L62" s="29">
        <f t="shared" si="0"/>
        <v>59</v>
      </c>
      <c r="M62" s="29" t="s">
        <v>71</v>
      </c>
      <c r="N62" s="26">
        <v>24942</v>
      </c>
      <c r="O62" s="3"/>
      <c r="P62" s="3"/>
      <c r="R62" s="29" t="s">
        <v>112</v>
      </c>
      <c r="S62" s="29" t="s">
        <v>71</v>
      </c>
      <c r="T62" s="29">
        <f t="shared" si="4"/>
        <v>59</v>
      </c>
      <c r="U62" s="29" t="s">
        <v>71</v>
      </c>
      <c r="V62" s="26">
        <v>13541</v>
      </c>
      <c r="X62" s="29" t="s">
        <v>112</v>
      </c>
      <c r="Y62" s="29" t="s">
        <v>71</v>
      </c>
      <c r="Z62" s="29">
        <f t="shared" si="1"/>
        <v>59</v>
      </c>
      <c r="AA62" s="29" t="s">
        <v>71</v>
      </c>
      <c r="AB62" s="26">
        <v>13547</v>
      </c>
      <c r="AD62" s="29" t="s">
        <v>112</v>
      </c>
      <c r="AE62" s="29" t="s">
        <v>71</v>
      </c>
      <c r="AF62" s="29">
        <f t="shared" si="2"/>
        <v>59</v>
      </c>
      <c r="AG62" s="29" t="s">
        <v>71</v>
      </c>
      <c r="AH62" s="26">
        <v>11053</v>
      </c>
      <c r="AJ62" s="29" t="s">
        <v>112</v>
      </c>
      <c r="AK62" s="29" t="s">
        <v>71</v>
      </c>
      <c r="AL62" s="29">
        <f t="shared" si="3"/>
        <v>59</v>
      </c>
      <c r="AM62" s="29" t="s">
        <v>71</v>
      </c>
      <c r="AN62" s="26">
        <v>34663</v>
      </c>
    </row>
    <row r="63" spans="2:40" x14ac:dyDescent="0.3">
      <c r="B63">
        <v>13542</v>
      </c>
      <c r="C63">
        <v>2</v>
      </c>
      <c r="D63">
        <v>0</v>
      </c>
      <c r="E63">
        <v>-15</v>
      </c>
      <c r="G63" s="10"/>
      <c r="H63" s="10"/>
      <c r="I63" s="10"/>
      <c r="J63" s="29" t="s">
        <v>112</v>
      </c>
      <c r="K63" s="29" t="s">
        <v>71</v>
      </c>
      <c r="L63" s="29">
        <f t="shared" si="0"/>
        <v>60</v>
      </c>
      <c r="M63" s="29" t="s">
        <v>71</v>
      </c>
      <c r="N63" s="26">
        <v>24941</v>
      </c>
      <c r="O63" s="3"/>
      <c r="P63" s="3"/>
      <c r="R63" s="29" t="s">
        <v>112</v>
      </c>
      <c r="S63" s="29" t="s">
        <v>71</v>
      </c>
      <c r="T63" s="29">
        <f t="shared" si="4"/>
        <v>60</v>
      </c>
      <c r="U63" s="29" t="s">
        <v>71</v>
      </c>
      <c r="V63" s="26">
        <v>13542</v>
      </c>
      <c r="X63" s="29" t="s">
        <v>112</v>
      </c>
      <c r="Y63" s="29" t="s">
        <v>71</v>
      </c>
      <c r="Z63" s="29">
        <f t="shared" si="1"/>
        <v>60</v>
      </c>
      <c r="AA63" s="29" t="s">
        <v>71</v>
      </c>
      <c r="AB63" s="26">
        <v>13548</v>
      </c>
      <c r="AD63" s="29" t="s">
        <v>112</v>
      </c>
      <c r="AE63" s="29" t="s">
        <v>71</v>
      </c>
      <c r="AF63" s="29">
        <f t="shared" si="2"/>
        <v>60</v>
      </c>
      <c r="AG63" s="29" t="s">
        <v>71</v>
      </c>
      <c r="AH63" s="26">
        <v>11052</v>
      </c>
      <c r="AJ63" s="29" t="s">
        <v>112</v>
      </c>
      <c r="AK63" s="29" t="s">
        <v>71</v>
      </c>
      <c r="AL63" s="29">
        <f t="shared" si="3"/>
        <v>60</v>
      </c>
      <c r="AM63" s="29" t="s">
        <v>71</v>
      </c>
      <c r="AN63" s="26">
        <v>34664</v>
      </c>
    </row>
    <row r="64" spans="2:40" x14ac:dyDescent="0.3">
      <c r="B64">
        <v>13543</v>
      </c>
      <c r="C64">
        <v>2.4</v>
      </c>
      <c r="D64">
        <v>0</v>
      </c>
      <c r="E64">
        <v>-15</v>
      </c>
      <c r="G64" s="10"/>
      <c r="H64" s="10"/>
      <c r="I64" s="10"/>
      <c r="J64" s="29" t="s">
        <v>112</v>
      </c>
      <c r="K64" s="29" t="s">
        <v>71</v>
      </c>
      <c r="L64" s="29">
        <f t="shared" si="0"/>
        <v>61</v>
      </c>
      <c r="M64" s="29" t="s">
        <v>71</v>
      </c>
      <c r="N64" s="26">
        <v>24940</v>
      </c>
      <c r="O64" s="3"/>
      <c r="P64" s="3"/>
      <c r="R64" s="29" t="s">
        <v>112</v>
      </c>
      <c r="S64" s="29" t="s">
        <v>71</v>
      </c>
      <c r="T64" s="29">
        <f t="shared" si="4"/>
        <v>61</v>
      </c>
      <c r="U64" s="29" t="s">
        <v>71</v>
      </c>
      <c r="V64" s="26">
        <v>13543</v>
      </c>
      <c r="X64" s="29" t="s">
        <v>112</v>
      </c>
      <c r="Y64" s="29" t="s">
        <v>71</v>
      </c>
      <c r="Z64" s="29">
        <f t="shared" si="1"/>
        <v>61</v>
      </c>
      <c r="AA64" s="29" t="s">
        <v>71</v>
      </c>
      <c r="AB64" s="26">
        <v>13549</v>
      </c>
      <c r="AD64" s="29" t="s">
        <v>112</v>
      </c>
      <c r="AE64" s="29" t="s">
        <v>71</v>
      </c>
      <c r="AF64" s="29">
        <f t="shared" si="2"/>
        <v>61</v>
      </c>
      <c r="AG64" s="29" t="s">
        <v>71</v>
      </c>
      <c r="AH64" s="26">
        <v>11051</v>
      </c>
      <c r="AJ64" s="29" t="s">
        <v>112</v>
      </c>
      <c r="AK64" s="29" t="s">
        <v>71</v>
      </c>
      <c r="AL64" s="29">
        <f t="shared" si="3"/>
        <v>61</v>
      </c>
      <c r="AM64" s="29" t="s">
        <v>71</v>
      </c>
      <c r="AN64" s="26">
        <v>34665</v>
      </c>
    </row>
    <row r="65" spans="2:40" x14ac:dyDescent="0.3">
      <c r="B65">
        <v>13544</v>
      </c>
      <c r="C65">
        <v>2.8</v>
      </c>
      <c r="D65">
        <v>0</v>
      </c>
      <c r="E65">
        <v>-15</v>
      </c>
      <c r="G65" s="10"/>
      <c r="H65" s="10"/>
      <c r="I65" s="10"/>
      <c r="J65" s="29" t="s">
        <v>112</v>
      </c>
      <c r="K65" s="29" t="s">
        <v>71</v>
      </c>
      <c r="L65" s="29">
        <f t="shared" si="0"/>
        <v>62</v>
      </c>
      <c r="M65" s="29" t="s">
        <v>71</v>
      </c>
      <c r="N65" s="26">
        <v>24939</v>
      </c>
      <c r="O65" s="10"/>
      <c r="P65" s="10"/>
      <c r="R65" s="29" t="s">
        <v>112</v>
      </c>
      <c r="S65" s="29" t="s">
        <v>71</v>
      </c>
      <c r="T65" s="29">
        <f t="shared" si="4"/>
        <v>62</v>
      </c>
      <c r="U65" s="29" t="s">
        <v>71</v>
      </c>
      <c r="V65" s="26">
        <v>13544</v>
      </c>
      <c r="X65" s="29" t="s">
        <v>112</v>
      </c>
      <c r="Y65" s="29" t="s">
        <v>71</v>
      </c>
      <c r="Z65" s="29">
        <f t="shared" si="1"/>
        <v>62</v>
      </c>
      <c r="AA65" s="29" t="s">
        <v>71</v>
      </c>
      <c r="AB65" s="26">
        <v>13550</v>
      </c>
      <c r="AD65" s="29" t="s">
        <v>112</v>
      </c>
      <c r="AE65" s="29" t="s">
        <v>71</v>
      </c>
      <c r="AF65" s="29">
        <f t="shared" si="2"/>
        <v>62</v>
      </c>
      <c r="AG65" s="29" t="s">
        <v>71</v>
      </c>
      <c r="AH65" s="26">
        <v>11040</v>
      </c>
      <c r="AJ65" s="29" t="s">
        <v>112</v>
      </c>
      <c r="AK65" s="29" t="s">
        <v>71</v>
      </c>
      <c r="AL65" s="29">
        <f t="shared" si="3"/>
        <v>62</v>
      </c>
      <c r="AM65" s="29" t="s">
        <v>71</v>
      </c>
      <c r="AN65" s="26">
        <v>34666</v>
      </c>
    </row>
    <row r="66" spans="2:40" x14ac:dyDescent="0.3">
      <c r="B66">
        <v>13537</v>
      </c>
      <c r="C66">
        <v>3.2</v>
      </c>
      <c r="D66">
        <v>0</v>
      </c>
      <c r="E66">
        <v>-15</v>
      </c>
      <c r="G66" s="10"/>
      <c r="H66" s="10"/>
      <c r="I66" s="10"/>
      <c r="J66" s="29" t="s">
        <v>112</v>
      </c>
      <c r="K66" s="29" t="s">
        <v>71</v>
      </c>
      <c r="L66" s="29">
        <f t="shared" si="0"/>
        <v>63</v>
      </c>
      <c r="M66" s="29" t="s">
        <v>71</v>
      </c>
      <c r="N66" s="26">
        <v>25744</v>
      </c>
      <c r="O66" s="10"/>
      <c r="P66" s="10"/>
      <c r="R66" s="29" t="s">
        <v>112</v>
      </c>
      <c r="S66" s="29" t="s">
        <v>71</v>
      </c>
      <c r="T66" s="29">
        <f t="shared" si="4"/>
        <v>63</v>
      </c>
      <c r="U66" s="29" t="s">
        <v>71</v>
      </c>
      <c r="V66" s="26">
        <v>13537</v>
      </c>
      <c r="X66" s="29" t="s">
        <v>112</v>
      </c>
      <c r="Y66" s="29" t="s">
        <v>71</v>
      </c>
      <c r="Z66" s="29">
        <f t="shared" si="1"/>
        <v>63</v>
      </c>
      <c r="AA66" s="29" t="s">
        <v>71</v>
      </c>
      <c r="AB66" s="26">
        <v>13551</v>
      </c>
      <c r="AD66" s="29" t="s">
        <v>112</v>
      </c>
      <c r="AE66" s="29" t="s">
        <v>71</v>
      </c>
      <c r="AF66" s="29">
        <f t="shared" si="2"/>
        <v>63</v>
      </c>
      <c r="AG66" s="29" t="s">
        <v>71</v>
      </c>
      <c r="AH66" s="26">
        <v>11867</v>
      </c>
      <c r="AJ66" s="29" t="s">
        <v>112</v>
      </c>
      <c r="AK66" s="29" t="s">
        <v>71</v>
      </c>
      <c r="AL66" s="29">
        <f t="shared" si="3"/>
        <v>63</v>
      </c>
      <c r="AM66" s="29" t="s">
        <v>71</v>
      </c>
      <c r="AN66" s="26">
        <v>34667</v>
      </c>
    </row>
    <row r="67" spans="2:40" x14ac:dyDescent="0.3">
      <c r="B67">
        <v>26091</v>
      </c>
      <c r="C67">
        <v>3.6</v>
      </c>
      <c r="D67">
        <v>0</v>
      </c>
      <c r="E67">
        <v>-15</v>
      </c>
      <c r="G67" s="10"/>
      <c r="H67" s="10"/>
      <c r="I67" s="10"/>
      <c r="J67" s="29" t="s">
        <v>112</v>
      </c>
      <c r="K67" s="29" t="s">
        <v>71</v>
      </c>
      <c r="L67" s="29">
        <f t="shared" si="0"/>
        <v>64</v>
      </c>
      <c r="M67" s="29" t="s">
        <v>71</v>
      </c>
      <c r="N67" s="26">
        <v>25743</v>
      </c>
      <c r="O67" s="10"/>
      <c r="P67" s="10"/>
      <c r="R67" s="29" t="s">
        <v>112</v>
      </c>
      <c r="S67" s="29" t="s">
        <v>71</v>
      </c>
      <c r="T67" s="29">
        <f t="shared" si="4"/>
        <v>64</v>
      </c>
      <c r="U67" s="29" t="s">
        <v>71</v>
      </c>
      <c r="V67" s="26">
        <v>26091</v>
      </c>
      <c r="X67" s="29" t="s">
        <v>112</v>
      </c>
      <c r="Y67" s="29" t="s">
        <v>71</v>
      </c>
      <c r="Z67" s="29">
        <f t="shared" si="1"/>
        <v>64</v>
      </c>
      <c r="AA67" s="29" t="s">
        <v>71</v>
      </c>
      <c r="AB67" s="26">
        <v>13552</v>
      </c>
      <c r="AD67" s="29" t="s">
        <v>112</v>
      </c>
      <c r="AE67" s="29" t="s">
        <v>71</v>
      </c>
      <c r="AF67" s="29">
        <f t="shared" si="2"/>
        <v>64</v>
      </c>
      <c r="AG67" s="29" t="s">
        <v>71</v>
      </c>
      <c r="AH67" s="26">
        <v>11866</v>
      </c>
      <c r="AJ67" s="29" t="s">
        <v>112</v>
      </c>
      <c r="AK67" s="29" t="s">
        <v>71</v>
      </c>
      <c r="AL67" s="29">
        <f t="shared" si="3"/>
        <v>64</v>
      </c>
      <c r="AM67" s="29" t="s">
        <v>71</v>
      </c>
      <c r="AN67" s="26">
        <v>34668</v>
      </c>
    </row>
    <row r="68" spans="2:40" x14ac:dyDescent="0.3">
      <c r="B68">
        <v>26090</v>
      </c>
      <c r="C68">
        <v>4</v>
      </c>
      <c r="D68">
        <v>0</v>
      </c>
      <c r="E68">
        <v>-15</v>
      </c>
      <c r="G68" s="10"/>
      <c r="H68" s="10"/>
      <c r="I68" s="10"/>
      <c r="J68" s="29" t="s">
        <v>112</v>
      </c>
      <c r="K68" s="29" t="s">
        <v>71</v>
      </c>
      <c r="L68" s="29">
        <f t="shared" si="0"/>
        <v>65</v>
      </c>
      <c r="M68" s="29" t="s">
        <v>71</v>
      </c>
      <c r="N68" s="26">
        <v>25742</v>
      </c>
      <c r="O68" s="10"/>
      <c r="P68" s="10"/>
      <c r="R68" s="29" t="s">
        <v>112</v>
      </c>
      <c r="S68" s="29" t="s">
        <v>71</v>
      </c>
      <c r="T68" s="29">
        <f t="shared" si="4"/>
        <v>65</v>
      </c>
      <c r="U68" s="29" t="s">
        <v>71</v>
      </c>
      <c r="V68" s="26">
        <v>26090</v>
      </c>
      <c r="X68" s="29" t="s">
        <v>112</v>
      </c>
      <c r="Y68" s="29" t="s">
        <v>71</v>
      </c>
      <c r="Z68" s="29">
        <f t="shared" si="1"/>
        <v>65</v>
      </c>
      <c r="AA68" s="29" t="s">
        <v>71</v>
      </c>
      <c r="AB68" s="26">
        <v>13545</v>
      </c>
      <c r="AD68" s="29" t="s">
        <v>112</v>
      </c>
      <c r="AE68" s="29" t="s">
        <v>71</v>
      </c>
      <c r="AF68" s="29">
        <f t="shared" si="2"/>
        <v>65</v>
      </c>
      <c r="AG68" s="29" t="s">
        <v>71</v>
      </c>
      <c r="AH68" s="26">
        <v>11865</v>
      </c>
      <c r="AJ68" s="29" t="s">
        <v>112</v>
      </c>
      <c r="AK68" s="29" t="s">
        <v>71</v>
      </c>
      <c r="AL68" s="29">
        <f t="shared" si="3"/>
        <v>65</v>
      </c>
      <c r="AM68" s="29" t="s">
        <v>71</v>
      </c>
      <c r="AN68" s="26">
        <v>34669</v>
      </c>
    </row>
    <row r="69" spans="2:40" x14ac:dyDescent="0.3">
      <c r="B69">
        <v>26089</v>
      </c>
      <c r="C69">
        <v>4.4000000000000004</v>
      </c>
      <c r="D69">
        <v>0</v>
      </c>
      <c r="E69">
        <v>-15</v>
      </c>
      <c r="G69" s="10"/>
      <c r="H69" s="10"/>
      <c r="I69" s="10"/>
      <c r="J69" s="29" t="s">
        <v>112</v>
      </c>
      <c r="K69" s="29" t="s">
        <v>71</v>
      </c>
      <c r="L69" s="29">
        <f t="shared" si="0"/>
        <v>66</v>
      </c>
      <c r="M69" s="29" t="s">
        <v>71</v>
      </c>
      <c r="N69" s="26">
        <v>25741</v>
      </c>
      <c r="O69" s="10"/>
      <c r="P69" s="10"/>
      <c r="R69" s="29" t="s">
        <v>112</v>
      </c>
      <c r="S69" s="29" t="s">
        <v>71</v>
      </c>
      <c r="T69" s="29">
        <f t="shared" si="4"/>
        <v>66</v>
      </c>
      <c r="U69" s="29" t="s">
        <v>71</v>
      </c>
      <c r="V69" s="26">
        <v>26089</v>
      </c>
      <c r="X69" s="29" t="s">
        <v>112</v>
      </c>
      <c r="Y69" s="29" t="s">
        <v>71</v>
      </c>
      <c r="Z69" s="29">
        <f t="shared" si="1"/>
        <v>66</v>
      </c>
      <c r="AA69" s="29" t="s">
        <v>71</v>
      </c>
      <c r="AB69" s="26">
        <v>26386</v>
      </c>
      <c r="AD69" s="29" t="s">
        <v>112</v>
      </c>
      <c r="AE69" s="29" t="s">
        <v>71</v>
      </c>
      <c r="AF69" s="29">
        <f t="shared" si="2"/>
        <v>66</v>
      </c>
      <c r="AG69" s="29" t="s">
        <v>71</v>
      </c>
      <c r="AH69" s="26">
        <v>11864</v>
      </c>
      <c r="AJ69" s="29" t="s">
        <v>112</v>
      </c>
      <c r="AK69" s="29" t="s">
        <v>71</v>
      </c>
      <c r="AL69" s="29">
        <f t="shared" si="3"/>
        <v>66</v>
      </c>
      <c r="AM69" s="29" t="s">
        <v>71</v>
      </c>
      <c r="AN69" s="26">
        <v>34670</v>
      </c>
    </row>
    <row r="70" spans="2:40" x14ac:dyDescent="0.3">
      <c r="B70">
        <v>26088</v>
      </c>
      <c r="C70">
        <v>4.8</v>
      </c>
      <c r="D70">
        <v>0</v>
      </c>
      <c r="E70">
        <v>-15</v>
      </c>
      <c r="G70" s="10"/>
      <c r="H70" s="10"/>
      <c r="I70" s="10"/>
      <c r="J70" s="29" t="s">
        <v>112</v>
      </c>
      <c r="K70" s="29" t="s">
        <v>71</v>
      </c>
      <c r="L70" s="29">
        <f t="shared" ref="L70:L113" si="5">1+L69</f>
        <v>67</v>
      </c>
      <c r="M70" s="29" t="s">
        <v>71</v>
      </c>
      <c r="N70" s="26">
        <v>25740</v>
      </c>
      <c r="O70" s="10"/>
      <c r="P70" s="10"/>
      <c r="R70" s="29" t="s">
        <v>112</v>
      </c>
      <c r="S70" s="29" t="s">
        <v>71</v>
      </c>
      <c r="T70" s="29">
        <f t="shared" ref="T70:T112" si="6">T69+1</f>
        <v>67</v>
      </c>
      <c r="U70" s="29" t="s">
        <v>71</v>
      </c>
      <c r="V70" s="26">
        <v>26088</v>
      </c>
      <c r="X70" s="29" t="s">
        <v>112</v>
      </c>
      <c r="Y70" s="29" t="s">
        <v>71</v>
      </c>
      <c r="Z70" s="29">
        <f t="shared" ref="Z70:Z116" si="7">Z69+1</f>
        <v>67</v>
      </c>
      <c r="AA70" s="29" t="s">
        <v>71</v>
      </c>
      <c r="AB70" s="26">
        <v>26385</v>
      </c>
      <c r="AD70" s="29" t="s">
        <v>112</v>
      </c>
      <c r="AE70" s="29" t="s">
        <v>71</v>
      </c>
      <c r="AF70" s="29">
        <f t="shared" ref="AF70:AF113" si="8">1+AF69</f>
        <v>67</v>
      </c>
      <c r="AG70" s="29" t="s">
        <v>71</v>
      </c>
      <c r="AH70" s="26">
        <v>11863</v>
      </c>
      <c r="AJ70" s="29" t="s">
        <v>112</v>
      </c>
      <c r="AK70" s="29" t="s">
        <v>71</v>
      </c>
      <c r="AL70" s="29">
        <f t="shared" ref="AL70:AL104" si="9">AL69+1</f>
        <v>67</v>
      </c>
      <c r="AM70" s="29" t="s">
        <v>71</v>
      </c>
      <c r="AN70" s="26">
        <v>34671</v>
      </c>
    </row>
    <row r="71" spans="2:40" x14ac:dyDescent="0.3">
      <c r="B71">
        <v>26087</v>
      </c>
      <c r="C71">
        <v>5.2</v>
      </c>
      <c r="D71">
        <v>0</v>
      </c>
      <c r="E71">
        <v>-15</v>
      </c>
      <c r="G71" s="10"/>
      <c r="H71" s="10"/>
      <c r="I71" s="10"/>
      <c r="J71" s="29" t="s">
        <v>112</v>
      </c>
      <c r="K71" s="29" t="s">
        <v>71</v>
      </c>
      <c r="L71" s="29">
        <f t="shared" si="5"/>
        <v>68</v>
      </c>
      <c r="M71" s="29" t="s">
        <v>71</v>
      </c>
      <c r="N71" s="26">
        <v>25739</v>
      </c>
      <c r="O71" s="10"/>
      <c r="P71" s="10"/>
      <c r="R71" s="29" t="s">
        <v>112</v>
      </c>
      <c r="S71" s="29" t="s">
        <v>71</v>
      </c>
      <c r="T71" s="29">
        <f t="shared" si="6"/>
        <v>68</v>
      </c>
      <c r="U71" s="29" t="s">
        <v>71</v>
      </c>
      <c r="V71" s="26">
        <v>26087</v>
      </c>
      <c r="X71" s="29" t="s">
        <v>112</v>
      </c>
      <c r="Y71" s="29" t="s">
        <v>71</v>
      </c>
      <c r="Z71" s="29">
        <f t="shared" si="7"/>
        <v>68</v>
      </c>
      <c r="AA71" s="29" t="s">
        <v>71</v>
      </c>
      <c r="AB71" s="26">
        <v>26384</v>
      </c>
      <c r="AD71" s="29" t="s">
        <v>112</v>
      </c>
      <c r="AE71" s="29" t="s">
        <v>71</v>
      </c>
      <c r="AF71" s="29">
        <f t="shared" si="8"/>
        <v>68</v>
      </c>
      <c r="AG71" s="29" t="s">
        <v>71</v>
      </c>
      <c r="AH71" s="26">
        <v>11862</v>
      </c>
      <c r="AJ71" s="29" t="s">
        <v>112</v>
      </c>
      <c r="AK71" s="29" t="s">
        <v>71</v>
      </c>
      <c r="AL71" s="29">
        <f t="shared" si="9"/>
        <v>68</v>
      </c>
      <c r="AM71" s="29" t="s">
        <v>71</v>
      </c>
      <c r="AN71" s="26">
        <v>34672</v>
      </c>
    </row>
    <row r="72" spans="2:40" x14ac:dyDescent="0.3">
      <c r="B72">
        <v>26086</v>
      </c>
      <c r="C72">
        <v>5.6</v>
      </c>
      <c r="D72">
        <v>0</v>
      </c>
      <c r="E72">
        <v>-15</v>
      </c>
      <c r="G72" s="10"/>
      <c r="H72" s="10"/>
      <c r="I72" s="10"/>
      <c r="J72" s="29" t="s">
        <v>112</v>
      </c>
      <c r="K72" s="29" t="s">
        <v>71</v>
      </c>
      <c r="L72" s="29">
        <f t="shared" si="5"/>
        <v>69</v>
      </c>
      <c r="M72" s="29" t="s">
        <v>71</v>
      </c>
      <c r="N72" s="26">
        <v>25738</v>
      </c>
      <c r="O72" s="10"/>
      <c r="P72" s="10"/>
      <c r="R72" s="29" t="s">
        <v>112</v>
      </c>
      <c r="S72" s="29" t="s">
        <v>71</v>
      </c>
      <c r="T72" s="29">
        <f t="shared" si="6"/>
        <v>69</v>
      </c>
      <c r="U72" s="29" t="s">
        <v>71</v>
      </c>
      <c r="V72" s="26">
        <v>26086</v>
      </c>
      <c r="X72" s="29" t="s">
        <v>112</v>
      </c>
      <c r="Y72" s="29" t="s">
        <v>71</v>
      </c>
      <c r="Z72" s="29">
        <f t="shared" si="7"/>
        <v>69</v>
      </c>
      <c r="AA72" s="29" t="s">
        <v>71</v>
      </c>
      <c r="AB72" s="26">
        <v>26383</v>
      </c>
      <c r="AD72" s="29" t="s">
        <v>112</v>
      </c>
      <c r="AE72" s="29" t="s">
        <v>71</v>
      </c>
      <c r="AF72" s="29">
        <f t="shared" si="8"/>
        <v>69</v>
      </c>
      <c r="AG72" s="29" t="s">
        <v>71</v>
      </c>
      <c r="AH72" s="26">
        <v>11861</v>
      </c>
      <c r="AJ72" s="29" t="s">
        <v>112</v>
      </c>
      <c r="AK72" s="29" t="s">
        <v>71</v>
      </c>
      <c r="AL72" s="29">
        <f t="shared" si="9"/>
        <v>69</v>
      </c>
      <c r="AM72" s="29" t="s">
        <v>71</v>
      </c>
      <c r="AN72" s="26">
        <v>34673</v>
      </c>
    </row>
    <row r="73" spans="2:40" x14ac:dyDescent="0.3">
      <c r="B73">
        <v>26085</v>
      </c>
      <c r="C73">
        <v>6</v>
      </c>
      <c r="D73">
        <v>0</v>
      </c>
      <c r="E73">
        <v>-15</v>
      </c>
      <c r="G73" s="10"/>
      <c r="H73" s="10"/>
      <c r="I73" s="10"/>
      <c r="J73" s="29" t="s">
        <v>112</v>
      </c>
      <c r="K73" s="29" t="s">
        <v>71</v>
      </c>
      <c r="L73" s="29">
        <f t="shared" si="5"/>
        <v>70</v>
      </c>
      <c r="M73" s="29" t="s">
        <v>71</v>
      </c>
      <c r="N73" s="26">
        <v>25737</v>
      </c>
      <c r="O73" s="10"/>
      <c r="P73" s="10"/>
      <c r="R73" s="29" t="s">
        <v>112</v>
      </c>
      <c r="S73" s="29" t="s">
        <v>71</v>
      </c>
      <c r="T73" s="29">
        <f t="shared" si="6"/>
        <v>70</v>
      </c>
      <c r="U73" s="29" t="s">
        <v>71</v>
      </c>
      <c r="V73" s="26">
        <v>26085</v>
      </c>
      <c r="X73" s="29" t="s">
        <v>112</v>
      </c>
      <c r="Y73" s="29" t="s">
        <v>71</v>
      </c>
      <c r="Z73" s="29">
        <f t="shared" si="7"/>
        <v>70</v>
      </c>
      <c r="AA73" s="29" t="s">
        <v>71</v>
      </c>
      <c r="AB73" s="26">
        <v>26382</v>
      </c>
      <c r="AD73" s="29" t="s">
        <v>112</v>
      </c>
      <c r="AE73" s="29" t="s">
        <v>71</v>
      </c>
      <c r="AF73" s="29">
        <f t="shared" si="8"/>
        <v>70</v>
      </c>
      <c r="AG73" s="29" t="s">
        <v>71</v>
      </c>
      <c r="AH73" s="26">
        <v>11860</v>
      </c>
      <c r="AJ73" s="29" t="s">
        <v>112</v>
      </c>
      <c r="AK73" s="29" t="s">
        <v>71</v>
      </c>
      <c r="AL73" s="29">
        <f t="shared" si="9"/>
        <v>70</v>
      </c>
      <c r="AM73" s="29" t="s">
        <v>71</v>
      </c>
      <c r="AN73" s="26">
        <v>34674</v>
      </c>
    </row>
    <row r="74" spans="2:40" x14ac:dyDescent="0.3">
      <c r="B74">
        <v>24670</v>
      </c>
      <c r="C74">
        <v>6.4</v>
      </c>
      <c r="D74">
        <v>0</v>
      </c>
      <c r="E74">
        <v>-15</v>
      </c>
      <c r="G74" s="10"/>
      <c r="H74" s="10"/>
      <c r="I74" s="10"/>
      <c r="J74" s="29" t="s">
        <v>112</v>
      </c>
      <c r="K74" s="29" t="s">
        <v>71</v>
      </c>
      <c r="L74" s="29">
        <f t="shared" si="5"/>
        <v>71</v>
      </c>
      <c r="M74" s="29" t="s">
        <v>71</v>
      </c>
      <c r="N74" s="26">
        <v>25736</v>
      </c>
      <c r="O74" s="10"/>
      <c r="P74" s="10"/>
      <c r="R74" s="29" t="s">
        <v>112</v>
      </c>
      <c r="S74" s="29" t="s">
        <v>71</v>
      </c>
      <c r="T74" s="29">
        <f t="shared" si="6"/>
        <v>71</v>
      </c>
      <c r="U74" s="29" t="s">
        <v>71</v>
      </c>
      <c r="V74" s="26">
        <v>24670</v>
      </c>
      <c r="X74" s="29" t="s">
        <v>112</v>
      </c>
      <c r="Y74" s="29" t="s">
        <v>71</v>
      </c>
      <c r="Z74" s="29">
        <f t="shared" si="7"/>
        <v>71</v>
      </c>
      <c r="AA74" s="29" t="s">
        <v>71</v>
      </c>
      <c r="AB74" s="26">
        <v>26381</v>
      </c>
      <c r="AD74" s="29" t="s">
        <v>112</v>
      </c>
      <c r="AE74" s="29" t="s">
        <v>71</v>
      </c>
      <c r="AF74" s="29">
        <f t="shared" si="8"/>
        <v>71</v>
      </c>
      <c r="AG74" s="29" t="s">
        <v>71</v>
      </c>
      <c r="AH74" s="26">
        <v>11859</v>
      </c>
      <c r="AJ74" s="29" t="s">
        <v>112</v>
      </c>
      <c r="AK74" s="29" t="s">
        <v>71</v>
      </c>
      <c r="AL74" s="29">
        <f t="shared" si="9"/>
        <v>71</v>
      </c>
      <c r="AM74" s="29" t="s">
        <v>71</v>
      </c>
      <c r="AN74" s="26">
        <v>34675</v>
      </c>
    </row>
    <row r="75" spans="2:40" x14ac:dyDescent="0.3">
      <c r="B75">
        <v>26141</v>
      </c>
      <c r="C75">
        <v>6.8125</v>
      </c>
      <c r="D75">
        <v>0</v>
      </c>
      <c r="E75">
        <v>-15</v>
      </c>
      <c r="G75" s="10"/>
      <c r="H75" s="10"/>
      <c r="I75" s="10"/>
      <c r="J75" s="29" t="s">
        <v>112</v>
      </c>
      <c r="K75" s="29" t="s">
        <v>71</v>
      </c>
      <c r="L75" s="29">
        <f t="shared" si="5"/>
        <v>72</v>
      </c>
      <c r="M75" s="29" t="s">
        <v>71</v>
      </c>
      <c r="N75" s="26">
        <v>25735</v>
      </c>
      <c r="O75" s="10"/>
      <c r="P75" s="10"/>
      <c r="R75" s="29" t="s">
        <v>112</v>
      </c>
      <c r="S75" s="29" t="s">
        <v>71</v>
      </c>
      <c r="T75" s="29">
        <f t="shared" si="6"/>
        <v>72</v>
      </c>
      <c r="U75" s="29" t="s">
        <v>71</v>
      </c>
      <c r="V75" s="26">
        <v>26141</v>
      </c>
      <c r="X75" s="29" t="s">
        <v>112</v>
      </c>
      <c r="Y75" s="29" t="s">
        <v>71</v>
      </c>
      <c r="Z75" s="29">
        <f t="shared" si="7"/>
        <v>72</v>
      </c>
      <c r="AA75" s="29" t="s">
        <v>71</v>
      </c>
      <c r="AB75" s="26">
        <v>26380</v>
      </c>
      <c r="AD75" s="29" t="s">
        <v>112</v>
      </c>
      <c r="AE75" s="29" t="s">
        <v>71</v>
      </c>
      <c r="AF75" s="29">
        <f t="shared" si="8"/>
        <v>72</v>
      </c>
      <c r="AG75" s="29" t="s">
        <v>71</v>
      </c>
      <c r="AH75" s="26">
        <v>11858</v>
      </c>
      <c r="AJ75" s="29" t="s">
        <v>112</v>
      </c>
      <c r="AK75" s="29" t="s">
        <v>71</v>
      </c>
      <c r="AL75" s="29">
        <f t="shared" si="9"/>
        <v>72</v>
      </c>
      <c r="AM75" s="29" t="s">
        <v>71</v>
      </c>
      <c r="AN75" s="26">
        <v>34676</v>
      </c>
    </row>
    <row r="76" spans="2:40" x14ac:dyDescent="0.3">
      <c r="B76">
        <v>26140</v>
      </c>
      <c r="C76">
        <v>7.2249999999999996</v>
      </c>
      <c r="D76">
        <v>0</v>
      </c>
      <c r="E76">
        <v>-15</v>
      </c>
      <c r="G76" s="10"/>
      <c r="H76" s="10"/>
      <c r="I76" s="10"/>
      <c r="J76" s="29" t="s">
        <v>112</v>
      </c>
      <c r="K76" s="29" t="s">
        <v>71</v>
      </c>
      <c r="L76" s="29">
        <f t="shared" si="5"/>
        <v>73</v>
      </c>
      <c r="M76" s="29" t="s">
        <v>71</v>
      </c>
      <c r="N76" s="26">
        <v>25734</v>
      </c>
      <c r="O76" s="10"/>
      <c r="P76" s="10"/>
      <c r="R76" s="29" t="s">
        <v>112</v>
      </c>
      <c r="S76" s="29" t="s">
        <v>71</v>
      </c>
      <c r="T76" s="29">
        <f t="shared" si="6"/>
        <v>73</v>
      </c>
      <c r="U76" s="29" t="s">
        <v>71</v>
      </c>
      <c r="V76" s="26">
        <v>26140</v>
      </c>
      <c r="X76" s="29" t="s">
        <v>112</v>
      </c>
      <c r="Y76" s="29" t="s">
        <v>71</v>
      </c>
      <c r="Z76" s="29">
        <f t="shared" si="7"/>
        <v>73</v>
      </c>
      <c r="AA76" s="29" t="s">
        <v>71</v>
      </c>
      <c r="AB76" s="26">
        <v>24680</v>
      </c>
      <c r="AD76" s="29" t="s">
        <v>112</v>
      </c>
      <c r="AE76" s="29" t="s">
        <v>71</v>
      </c>
      <c r="AF76" s="29">
        <f t="shared" si="8"/>
        <v>73</v>
      </c>
      <c r="AG76" s="29" t="s">
        <v>71</v>
      </c>
      <c r="AH76" s="26">
        <v>11857</v>
      </c>
      <c r="AJ76" s="29" t="s">
        <v>112</v>
      </c>
      <c r="AK76" s="29" t="s">
        <v>71</v>
      </c>
      <c r="AL76" s="29">
        <f t="shared" si="9"/>
        <v>73</v>
      </c>
      <c r="AM76" s="29" t="s">
        <v>71</v>
      </c>
      <c r="AN76" s="26">
        <v>34677</v>
      </c>
    </row>
    <row r="77" spans="2:40" x14ac:dyDescent="0.3">
      <c r="B77">
        <v>26139</v>
      </c>
      <c r="C77">
        <v>7.6375000000000002</v>
      </c>
      <c r="D77">
        <v>0</v>
      </c>
      <c r="E77">
        <v>-15</v>
      </c>
      <c r="G77" s="10"/>
      <c r="H77" s="10"/>
      <c r="I77" s="10"/>
      <c r="J77" s="29" t="s">
        <v>112</v>
      </c>
      <c r="K77" s="29" t="s">
        <v>71</v>
      </c>
      <c r="L77" s="29">
        <f t="shared" si="5"/>
        <v>74</v>
      </c>
      <c r="M77" s="29" t="s">
        <v>71</v>
      </c>
      <c r="N77" s="26">
        <v>25733</v>
      </c>
      <c r="O77" s="10"/>
      <c r="P77" s="10"/>
      <c r="R77" s="29" t="s">
        <v>112</v>
      </c>
      <c r="S77" s="29" t="s">
        <v>71</v>
      </c>
      <c r="T77" s="29">
        <f t="shared" si="6"/>
        <v>74</v>
      </c>
      <c r="U77" s="29" t="s">
        <v>71</v>
      </c>
      <c r="V77" s="26">
        <v>26139</v>
      </c>
      <c r="X77" s="29" t="s">
        <v>112</v>
      </c>
      <c r="Y77" s="29" t="s">
        <v>71</v>
      </c>
      <c r="Z77" s="29">
        <f t="shared" si="7"/>
        <v>74</v>
      </c>
      <c r="AA77" s="29" t="s">
        <v>71</v>
      </c>
      <c r="AB77" s="26">
        <v>26436</v>
      </c>
      <c r="AD77" s="29" t="s">
        <v>112</v>
      </c>
      <c r="AE77" s="29" t="s">
        <v>71</v>
      </c>
      <c r="AF77" s="29">
        <f t="shared" si="8"/>
        <v>74</v>
      </c>
      <c r="AG77" s="29" t="s">
        <v>71</v>
      </c>
      <c r="AH77" s="26">
        <v>11856</v>
      </c>
      <c r="AJ77" s="29" t="s">
        <v>112</v>
      </c>
      <c r="AK77" s="29" t="s">
        <v>71</v>
      </c>
      <c r="AL77" s="29">
        <f t="shared" si="9"/>
        <v>74</v>
      </c>
      <c r="AM77" s="29" t="s">
        <v>71</v>
      </c>
      <c r="AN77" s="26">
        <v>34678</v>
      </c>
    </row>
    <row r="78" spans="2:40" x14ac:dyDescent="0.3">
      <c r="B78">
        <v>26138</v>
      </c>
      <c r="C78">
        <v>8.0500000000000007</v>
      </c>
      <c r="D78">
        <v>0</v>
      </c>
      <c r="E78">
        <v>-15</v>
      </c>
      <c r="G78" s="10"/>
      <c r="H78" s="10"/>
      <c r="I78" s="10"/>
      <c r="J78" s="29" t="s">
        <v>112</v>
      </c>
      <c r="K78" s="29" t="s">
        <v>71</v>
      </c>
      <c r="L78" s="29">
        <f t="shared" si="5"/>
        <v>75</v>
      </c>
      <c r="M78" s="29" t="s">
        <v>71</v>
      </c>
      <c r="N78" s="26">
        <v>25732</v>
      </c>
      <c r="O78" s="10"/>
      <c r="P78" s="10"/>
      <c r="R78" s="29" t="s">
        <v>112</v>
      </c>
      <c r="S78" s="29" t="s">
        <v>71</v>
      </c>
      <c r="T78" s="29">
        <f t="shared" si="6"/>
        <v>75</v>
      </c>
      <c r="U78" s="29" t="s">
        <v>71</v>
      </c>
      <c r="V78" s="26">
        <v>26138</v>
      </c>
      <c r="X78" s="29" t="s">
        <v>112</v>
      </c>
      <c r="Y78" s="29" t="s">
        <v>71</v>
      </c>
      <c r="Z78" s="29">
        <f t="shared" si="7"/>
        <v>75</v>
      </c>
      <c r="AA78" s="29" t="s">
        <v>71</v>
      </c>
      <c r="AB78" s="26">
        <v>26435</v>
      </c>
      <c r="AD78" s="29" t="s">
        <v>112</v>
      </c>
      <c r="AE78" s="29" t="s">
        <v>71</v>
      </c>
      <c r="AF78" s="29">
        <f t="shared" si="8"/>
        <v>75</v>
      </c>
      <c r="AG78" s="29" t="s">
        <v>71</v>
      </c>
      <c r="AH78" s="26">
        <v>11855</v>
      </c>
      <c r="AJ78" s="29" t="s">
        <v>112</v>
      </c>
      <c r="AK78" s="29" t="s">
        <v>71</v>
      </c>
      <c r="AL78" s="29">
        <f t="shared" si="9"/>
        <v>75</v>
      </c>
      <c r="AM78" s="29" t="s">
        <v>71</v>
      </c>
      <c r="AN78" s="26">
        <v>34679</v>
      </c>
    </row>
    <row r="79" spans="2:40" x14ac:dyDescent="0.3">
      <c r="B79">
        <v>26137</v>
      </c>
      <c r="C79">
        <v>8.4625000000000004</v>
      </c>
      <c r="D79">
        <v>0</v>
      </c>
      <c r="E79">
        <v>-15</v>
      </c>
      <c r="G79" s="10"/>
      <c r="H79" s="10"/>
      <c r="I79" s="10"/>
      <c r="J79" s="29" t="s">
        <v>112</v>
      </c>
      <c r="K79" s="29" t="s">
        <v>71</v>
      </c>
      <c r="L79" s="29">
        <f t="shared" si="5"/>
        <v>76</v>
      </c>
      <c r="M79" s="29" t="s">
        <v>71</v>
      </c>
      <c r="N79" s="26">
        <v>25731</v>
      </c>
      <c r="O79" s="10"/>
      <c r="P79" s="10"/>
      <c r="R79" s="29" t="s">
        <v>112</v>
      </c>
      <c r="S79" s="29" t="s">
        <v>71</v>
      </c>
      <c r="T79" s="29">
        <f t="shared" si="6"/>
        <v>76</v>
      </c>
      <c r="U79" s="29" t="s">
        <v>71</v>
      </c>
      <c r="V79" s="26">
        <v>26137</v>
      </c>
      <c r="X79" s="29" t="s">
        <v>112</v>
      </c>
      <c r="Y79" s="29" t="s">
        <v>71</v>
      </c>
      <c r="Z79" s="29">
        <f t="shared" si="7"/>
        <v>76</v>
      </c>
      <c r="AA79" s="29" t="s">
        <v>71</v>
      </c>
      <c r="AB79" s="26">
        <v>26434</v>
      </c>
      <c r="AD79" s="29" t="s">
        <v>112</v>
      </c>
      <c r="AE79" s="29" t="s">
        <v>71</v>
      </c>
      <c r="AF79" s="29">
        <f t="shared" si="8"/>
        <v>76</v>
      </c>
      <c r="AG79" s="29" t="s">
        <v>71</v>
      </c>
      <c r="AH79" s="26">
        <v>11854</v>
      </c>
      <c r="AJ79" s="29" t="s">
        <v>112</v>
      </c>
      <c r="AK79" s="29" t="s">
        <v>71</v>
      </c>
      <c r="AL79" s="29">
        <f t="shared" si="9"/>
        <v>76</v>
      </c>
      <c r="AM79" s="29" t="s">
        <v>71</v>
      </c>
      <c r="AN79" s="26">
        <v>34680</v>
      </c>
    </row>
    <row r="80" spans="2:40" x14ac:dyDescent="0.3">
      <c r="B80">
        <v>26136</v>
      </c>
      <c r="C80">
        <v>8.875</v>
      </c>
      <c r="D80">
        <v>0</v>
      </c>
      <c r="E80">
        <v>-15</v>
      </c>
      <c r="G80" s="10"/>
      <c r="H80" s="10"/>
      <c r="I80" s="10"/>
      <c r="J80" s="29" t="s">
        <v>112</v>
      </c>
      <c r="K80" s="29" t="s">
        <v>71</v>
      </c>
      <c r="L80" s="29">
        <f t="shared" si="5"/>
        <v>77</v>
      </c>
      <c r="M80" s="29" t="s">
        <v>71</v>
      </c>
      <c r="N80" s="26">
        <v>25730</v>
      </c>
      <c r="O80" s="10"/>
      <c r="P80" s="10"/>
      <c r="R80" s="29" t="s">
        <v>112</v>
      </c>
      <c r="S80" s="29" t="s">
        <v>71</v>
      </c>
      <c r="T80" s="29">
        <f t="shared" si="6"/>
        <v>77</v>
      </c>
      <c r="U80" s="29" t="s">
        <v>71</v>
      </c>
      <c r="V80" s="26">
        <v>26136</v>
      </c>
      <c r="X80" s="29" t="s">
        <v>112</v>
      </c>
      <c r="Y80" s="29" t="s">
        <v>71</v>
      </c>
      <c r="Z80" s="29">
        <f t="shared" si="7"/>
        <v>77</v>
      </c>
      <c r="AA80" s="29" t="s">
        <v>71</v>
      </c>
      <c r="AB80" s="26">
        <v>26433</v>
      </c>
      <c r="AD80" s="29" t="s">
        <v>112</v>
      </c>
      <c r="AE80" s="29" t="s">
        <v>71</v>
      </c>
      <c r="AF80" s="29">
        <f t="shared" si="8"/>
        <v>77</v>
      </c>
      <c r="AG80" s="29" t="s">
        <v>71</v>
      </c>
      <c r="AH80" s="26">
        <v>11853</v>
      </c>
      <c r="AJ80" s="29" t="s">
        <v>112</v>
      </c>
      <c r="AK80" s="29" t="s">
        <v>71</v>
      </c>
      <c r="AL80" s="29">
        <f t="shared" si="9"/>
        <v>77</v>
      </c>
      <c r="AM80" s="29" t="s">
        <v>71</v>
      </c>
      <c r="AN80" s="26">
        <v>34681</v>
      </c>
    </row>
    <row r="81" spans="2:40" x14ac:dyDescent="0.3">
      <c r="B81">
        <v>26135</v>
      </c>
      <c r="C81">
        <v>9.2874999999999996</v>
      </c>
      <c r="D81">
        <v>0</v>
      </c>
      <c r="E81">
        <v>-15</v>
      </c>
      <c r="G81" s="10"/>
      <c r="H81" s="10"/>
      <c r="I81" s="10"/>
      <c r="J81" s="29" t="s">
        <v>112</v>
      </c>
      <c r="K81" s="29" t="s">
        <v>71</v>
      </c>
      <c r="L81" s="29">
        <f t="shared" si="5"/>
        <v>78</v>
      </c>
      <c r="M81" s="29" t="s">
        <v>71</v>
      </c>
      <c r="N81" s="26">
        <v>25729</v>
      </c>
      <c r="O81" s="10"/>
      <c r="P81" s="10"/>
      <c r="R81" s="29" t="s">
        <v>112</v>
      </c>
      <c r="S81" s="29" t="s">
        <v>71</v>
      </c>
      <c r="T81" s="29">
        <f t="shared" si="6"/>
        <v>78</v>
      </c>
      <c r="U81" s="29" t="s">
        <v>71</v>
      </c>
      <c r="V81" s="26">
        <v>26135</v>
      </c>
      <c r="X81" s="29" t="s">
        <v>112</v>
      </c>
      <c r="Y81" s="29" t="s">
        <v>71</v>
      </c>
      <c r="Z81" s="29">
        <f t="shared" si="7"/>
        <v>78</v>
      </c>
      <c r="AA81" s="29" t="s">
        <v>71</v>
      </c>
      <c r="AB81" s="26">
        <v>26432</v>
      </c>
      <c r="AD81" s="29" t="s">
        <v>112</v>
      </c>
      <c r="AE81" s="29" t="s">
        <v>71</v>
      </c>
      <c r="AF81" s="29">
        <f t="shared" si="8"/>
        <v>78</v>
      </c>
      <c r="AG81" s="29" t="s">
        <v>71</v>
      </c>
      <c r="AH81" s="26">
        <v>11852</v>
      </c>
      <c r="AJ81" s="29" t="s">
        <v>112</v>
      </c>
      <c r="AK81" s="29" t="s">
        <v>71</v>
      </c>
      <c r="AL81" s="29">
        <f t="shared" si="9"/>
        <v>78</v>
      </c>
      <c r="AM81" s="29" t="s">
        <v>71</v>
      </c>
      <c r="AN81" s="26">
        <v>34682</v>
      </c>
    </row>
    <row r="82" spans="2:40" x14ac:dyDescent="0.3">
      <c r="B82">
        <v>24748</v>
      </c>
      <c r="C82">
        <v>9.6999999999999993</v>
      </c>
      <c r="D82">
        <v>0</v>
      </c>
      <c r="E82">
        <v>-15</v>
      </c>
      <c r="G82" s="10"/>
      <c r="H82" s="10"/>
      <c r="I82" s="10"/>
      <c r="J82" s="29" t="s">
        <v>112</v>
      </c>
      <c r="K82" s="29" t="s">
        <v>71</v>
      </c>
      <c r="L82" s="29">
        <f t="shared" si="5"/>
        <v>79</v>
      </c>
      <c r="M82" s="29" t="s">
        <v>71</v>
      </c>
      <c r="N82" s="26">
        <v>25728</v>
      </c>
      <c r="O82" s="10"/>
      <c r="P82" s="10"/>
      <c r="R82" s="29" t="s">
        <v>112</v>
      </c>
      <c r="S82" s="29" t="s">
        <v>71</v>
      </c>
      <c r="T82" s="29">
        <f t="shared" si="6"/>
        <v>79</v>
      </c>
      <c r="U82" s="29" t="s">
        <v>71</v>
      </c>
      <c r="V82" s="26">
        <v>24748</v>
      </c>
      <c r="X82" s="29" t="s">
        <v>112</v>
      </c>
      <c r="Y82" s="29" t="s">
        <v>71</v>
      </c>
      <c r="Z82" s="29">
        <f t="shared" si="7"/>
        <v>79</v>
      </c>
      <c r="AA82" s="29" t="s">
        <v>71</v>
      </c>
      <c r="AB82" s="26">
        <v>26431</v>
      </c>
      <c r="AD82" s="29" t="s">
        <v>112</v>
      </c>
      <c r="AE82" s="29" t="s">
        <v>71</v>
      </c>
      <c r="AF82" s="29">
        <f t="shared" si="8"/>
        <v>79</v>
      </c>
      <c r="AG82" s="29" t="s">
        <v>71</v>
      </c>
      <c r="AH82" s="26">
        <v>11851</v>
      </c>
      <c r="AJ82" s="29" t="s">
        <v>112</v>
      </c>
      <c r="AK82" s="29" t="s">
        <v>71</v>
      </c>
      <c r="AL82" s="29">
        <f t="shared" si="9"/>
        <v>79</v>
      </c>
      <c r="AM82" s="29" t="s">
        <v>71</v>
      </c>
      <c r="AN82" s="26">
        <v>34683</v>
      </c>
    </row>
    <row r="83" spans="2:40" x14ac:dyDescent="0.3">
      <c r="B83">
        <v>26191</v>
      </c>
      <c r="C83">
        <v>10.1</v>
      </c>
      <c r="D83">
        <v>0</v>
      </c>
      <c r="E83">
        <v>-15</v>
      </c>
      <c r="G83" s="10"/>
      <c r="H83" s="10"/>
      <c r="I83" s="10"/>
      <c r="J83" s="29" t="s">
        <v>112</v>
      </c>
      <c r="K83" s="29" t="s">
        <v>71</v>
      </c>
      <c r="L83" s="29">
        <f t="shared" si="5"/>
        <v>80</v>
      </c>
      <c r="M83" s="29" t="s">
        <v>71</v>
      </c>
      <c r="N83" s="26">
        <v>25727</v>
      </c>
      <c r="O83" s="10"/>
      <c r="P83" s="10"/>
      <c r="R83" s="29" t="s">
        <v>112</v>
      </c>
      <c r="S83" s="29" t="s">
        <v>71</v>
      </c>
      <c r="T83" s="29">
        <f t="shared" si="6"/>
        <v>80</v>
      </c>
      <c r="U83" s="29" t="s">
        <v>71</v>
      </c>
      <c r="V83" s="26">
        <v>26191</v>
      </c>
      <c r="X83" s="29" t="s">
        <v>112</v>
      </c>
      <c r="Y83" s="29" t="s">
        <v>71</v>
      </c>
      <c r="Z83" s="29">
        <f t="shared" si="7"/>
        <v>80</v>
      </c>
      <c r="AA83" s="29" t="s">
        <v>71</v>
      </c>
      <c r="AB83" s="26">
        <v>26430</v>
      </c>
      <c r="AD83" s="29" t="s">
        <v>112</v>
      </c>
      <c r="AE83" s="29" t="s">
        <v>71</v>
      </c>
      <c r="AF83" s="29">
        <f t="shared" si="8"/>
        <v>80</v>
      </c>
      <c r="AG83" s="29" t="s">
        <v>71</v>
      </c>
      <c r="AH83" s="26">
        <v>11850</v>
      </c>
      <c r="AJ83" s="29" t="s">
        <v>112</v>
      </c>
      <c r="AK83" s="29" t="s">
        <v>71</v>
      </c>
      <c r="AL83" s="29">
        <f t="shared" si="9"/>
        <v>80</v>
      </c>
      <c r="AM83" s="29" t="s">
        <v>71</v>
      </c>
      <c r="AN83" s="26">
        <v>34684</v>
      </c>
    </row>
    <row r="84" spans="2:40" x14ac:dyDescent="0.3">
      <c r="B84">
        <v>26190</v>
      </c>
      <c r="C84">
        <v>10.5</v>
      </c>
      <c r="D84">
        <v>0</v>
      </c>
      <c r="E84">
        <v>-15</v>
      </c>
      <c r="G84" s="10"/>
      <c r="H84" s="10"/>
      <c r="I84" s="10"/>
      <c r="J84" s="29" t="s">
        <v>112</v>
      </c>
      <c r="K84" s="29" t="s">
        <v>71</v>
      </c>
      <c r="L84" s="29">
        <f t="shared" si="5"/>
        <v>81</v>
      </c>
      <c r="M84" s="29" t="s">
        <v>71</v>
      </c>
      <c r="N84" s="26">
        <v>25726</v>
      </c>
      <c r="O84" s="10"/>
      <c r="P84" s="10"/>
      <c r="R84" s="29" t="s">
        <v>112</v>
      </c>
      <c r="S84" s="29" t="s">
        <v>71</v>
      </c>
      <c r="T84" s="29">
        <f t="shared" si="6"/>
        <v>81</v>
      </c>
      <c r="U84" s="29" t="s">
        <v>71</v>
      </c>
      <c r="V84" s="26">
        <v>26190</v>
      </c>
      <c r="X84" s="29" t="s">
        <v>112</v>
      </c>
      <c r="Y84" s="29" t="s">
        <v>71</v>
      </c>
      <c r="Z84" s="29">
        <f t="shared" si="7"/>
        <v>81</v>
      </c>
      <c r="AA84" s="29" t="s">
        <v>71</v>
      </c>
      <c r="AB84" s="26">
        <v>24758</v>
      </c>
      <c r="AD84" s="29" t="s">
        <v>112</v>
      </c>
      <c r="AE84" s="29" t="s">
        <v>71</v>
      </c>
      <c r="AF84" s="29">
        <f t="shared" si="8"/>
        <v>81</v>
      </c>
      <c r="AG84" s="29" t="s">
        <v>71</v>
      </c>
      <c r="AH84" s="26">
        <v>11849</v>
      </c>
      <c r="AJ84" s="29" t="s">
        <v>112</v>
      </c>
      <c r="AK84" s="29" t="s">
        <v>71</v>
      </c>
      <c r="AL84" s="29">
        <f t="shared" si="9"/>
        <v>81</v>
      </c>
      <c r="AM84" s="29" t="s">
        <v>71</v>
      </c>
      <c r="AN84" s="26">
        <v>34685</v>
      </c>
    </row>
    <row r="85" spans="2:40" x14ac:dyDescent="0.3">
      <c r="B85">
        <v>26189</v>
      </c>
      <c r="C85">
        <v>10.9</v>
      </c>
      <c r="D85">
        <v>0</v>
      </c>
      <c r="E85">
        <v>-15</v>
      </c>
      <c r="G85" s="10"/>
      <c r="H85" s="10"/>
      <c r="I85" s="10"/>
      <c r="J85" s="29" t="s">
        <v>112</v>
      </c>
      <c r="K85" s="29" t="s">
        <v>71</v>
      </c>
      <c r="L85" s="29">
        <f t="shared" si="5"/>
        <v>82</v>
      </c>
      <c r="M85" s="29" t="s">
        <v>71</v>
      </c>
      <c r="N85" s="26">
        <v>25725</v>
      </c>
      <c r="O85" s="10"/>
      <c r="P85" s="10"/>
      <c r="R85" s="29" t="s">
        <v>112</v>
      </c>
      <c r="S85" s="29" t="s">
        <v>71</v>
      </c>
      <c r="T85" s="29">
        <f t="shared" si="6"/>
        <v>82</v>
      </c>
      <c r="U85" s="29" t="s">
        <v>71</v>
      </c>
      <c r="V85" s="26">
        <v>26189</v>
      </c>
      <c r="X85" s="29" t="s">
        <v>112</v>
      </c>
      <c r="Y85" s="29" t="s">
        <v>71</v>
      </c>
      <c r="Z85" s="29">
        <f t="shared" si="7"/>
        <v>82</v>
      </c>
      <c r="AA85" s="29" t="s">
        <v>71</v>
      </c>
      <c r="AB85" s="26">
        <v>26486</v>
      </c>
      <c r="AD85" s="29" t="s">
        <v>112</v>
      </c>
      <c r="AE85" s="29" t="s">
        <v>71</v>
      </c>
      <c r="AF85" s="29">
        <f t="shared" si="8"/>
        <v>82</v>
      </c>
      <c r="AG85" s="29" t="s">
        <v>71</v>
      </c>
      <c r="AH85" s="26">
        <v>11839</v>
      </c>
      <c r="AJ85" s="29" t="s">
        <v>112</v>
      </c>
      <c r="AK85" s="29" t="s">
        <v>71</v>
      </c>
      <c r="AL85" s="29">
        <f t="shared" si="9"/>
        <v>82</v>
      </c>
      <c r="AM85" s="29" t="s">
        <v>71</v>
      </c>
      <c r="AN85" s="26">
        <v>34686</v>
      </c>
    </row>
    <row r="86" spans="2:40" x14ac:dyDescent="0.3">
      <c r="B86">
        <v>26188</v>
      </c>
      <c r="C86">
        <v>11.3</v>
      </c>
      <c r="D86">
        <v>0</v>
      </c>
      <c r="E86">
        <v>-15</v>
      </c>
      <c r="G86" s="10"/>
      <c r="H86" s="10"/>
      <c r="I86" s="10"/>
      <c r="J86" s="29" t="s">
        <v>112</v>
      </c>
      <c r="K86" s="29" t="s">
        <v>71</v>
      </c>
      <c r="L86" s="29">
        <f t="shared" si="5"/>
        <v>83</v>
      </c>
      <c r="M86" s="29" t="s">
        <v>71</v>
      </c>
      <c r="N86" s="26">
        <v>25890</v>
      </c>
      <c r="O86" s="10"/>
      <c r="P86" s="10"/>
      <c r="R86" s="29" t="s">
        <v>112</v>
      </c>
      <c r="S86" s="29" t="s">
        <v>71</v>
      </c>
      <c r="T86" s="29">
        <f t="shared" si="6"/>
        <v>83</v>
      </c>
      <c r="U86" s="29" t="s">
        <v>71</v>
      </c>
      <c r="V86" s="26">
        <v>26188</v>
      </c>
      <c r="X86" s="29" t="s">
        <v>112</v>
      </c>
      <c r="Y86" s="29" t="s">
        <v>71</v>
      </c>
      <c r="Z86" s="29">
        <f t="shared" si="7"/>
        <v>83</v>
      </c>
      <c r="AA86" s="29" t="s">
        <v>71</v>
      </c>
      <c r="AB86" s="26">
        <v>26485</v>
      </c>
      <c r="AD86" s="29" t="s">
        <v>112</v>
      </c>
      <c r="AE86" s="29" t="s">
        <v>71</v>
      </c>
      <c r="AF86" s="29">
        <f t="shared" si="8"/>
        <v>83</v>
      </c>
      <c r="AG86" s="29" t="s">
        <v>71</v>
      </c>
      <c r="AH86" s="26">
        <v>12013</v>
      </c>
      <c r="AJ86" s="29" t="s">
        <v>112</v>
      </c>
      <c r="AK86" s="29" t="s">
        <v>71</v>
      </c>
      <c r="AL86" s="29">
        <f t="shared" si="9"/>
        <v>83</v>
      </c>
      <c r="AM86" s="29" t="s">
        <v>71</v>
      </c>
      <c r="AN86" s="26">
        <v>34687</v>
      </c>
    </row>
    <row r="87" spans="2:40" x14ac:dyDescent="0.3">
      <c r="B87">
        <v>26187</v>
      </c>
      <c r="C87">
        <v>11.7</v>
      </c>
      <c r="D87">
        <v>0</v>
      </c>
      <c r="E87">
        <v>-15</v>
      </c>
      <c r="G87" s="10"/>
      <c r="H87" s="10"/>
      <c r="I87" s="10"/>
      <c r="J87" s="29" t="s">
        <v>112</v>
      </c>
      <c r="K87" s="29" t="s">
        <v>71</v>
      </c>
      <c r="L87" s="29">
        <f t="shared" si="5"/>
        <v>84</v>
      </c>
      <c r="M87" s="29" t="s">
        <v>71</v>
      </c>
      <c r="N87" s="26">
        <v>25889</v>
      </c>
      <c r="O87" s="10"/>
      <c r="P87" s="10"/>
      <c r="R87" s="29" t="s">
        <v>112</v>
      </c>
      <c r="S87" s="29" t="s">
        <v>71</v>
      </c>
      <c r="T87" s="29">
        <f t="shared" si="6"/>
        <v>84</v>
      </c>
      <c r="U87" s="29" t="s">
        <v>71</v>
      </c>
      <c r="V87" s="26">
        <v>26187</v>
      </c>
      <c r="X87" s="29" t="s">
        <v>112</v>
      </c>
      <c r="Y87" s="29" t="s">
        <v>71</v>
      </c>
      <c r="Z87" s="29">
        <f t="shared" si="7"/>
        <v>84</v>
      </c>
      <c r="AA87" s="29" t="s">
        <v>71</v>
      </c>
      <c r="AB87" s="26">
        <v>26484</v>
      </c>
      <c r="AD87" s="29" t="s">
        <v>112</v>
      </c>
      <c r="AE87" s="29" t="s">
        <v>71</v>
      </c>
      <c r="AF87" s="29">
        <f t="shared" si="8"/>
        <v>84</v>
      </c>
      <c r="AG87" s="29" t="s">
        <v>71</v>
      </c>
      <c r="AH87" s="26">
        <v>12012</v>
      </c>
      <c r="AJ87" s="29" t="s">
        <v>112</v>
      </c>
      <c r="AK87" s="29" t="s">
        <v>71</v>
      </c>
      <c r="AL87" s="29">
        <f t="shared" si="9"/>
        <v>84</v>
      </c>
      <c r="AM87" s="29" t="s">
        <v>71</v>
      </c>
      <c r="AN87" s="26">
        <v>34688</v>
      </c>
    </row>
    <row r="88" spans="2:40" x14ac:dyDescent="0.3">
      <c r="B88">
        <v>26186</v>
      </c>
      <c r="C88">
        <v>12.1</v>
      </c>
      <c r="D88">
        <v>0</v>
      </c>
      <c r="E88">
        <v>-15</v>
      </c>
      <c r="G88" s="10"/>
      <c r="H88" s="10"/>
      <c r="I88" s="10"/>
      <c r="J88" s="29" t="s">
        <v>112</v>
      </c>
      <c r="K88" s="29" t="s">
        <v>71</v>
      </c>
      <c r="L88" s="29">
        <f t="shared" si="5"/>
        <v>85</v>
      </c>
      <c r="M88" s="29" t="s">
        <v>71</v>
      </c>
      <c r="N88" s="26">
        <v>25888</v>
      </c>
      <c r="O88" s="10"/>
      <c r="P88" s="10"/>
      <c r="R88" s="29" t="s">
        <v>112</v>
      </c>
      <c r="S88" s="29" t="s">
        <v>71</v>
      </c>
      <c r="T88" s="29">
        <f t="shared" si="6"/>
        <v>85</v>
      </c>
      <c r="U88" s="29" t="s">
        <v>71</v>
      </c>
      <c r="V88" s="26">
        <v>26186</v>
      </c>
      <c r="X88" s="29" t="s">
        <v>112</v>
      </c>
      <c r="Y88" s="29" t="s">
        <v>71</v>
      </c>
      <c r="Z88" s="29">
        <f t="shared" si="7"/>
        <v>85</v>
      </c>
      <c r="AA88" s="29" t="s">
        <v>71</v>
      </c>
      <c r="AB88" s="26">
        <v>26483</v>
      </c>
      <c r="AD88" s="29" t="s">
        <v>112</v>
      </c>
      <c r="AE88" s="29" t="s">
        <v>71</v>
      </c>
      <c r="AF88" s="29">
        <f t="shared" si="8"/>
        <v>85</v>
      </c>
      <c r="AG88" s="29" t="s">
        <v>71</v>
      </c>
      <c r="AH88" s="26">
        <v>12011</v>
      </c>
      <c r="AJ88" s="29" t="s">
        <v>112</v>
      </c>
      <c r="AK88" s="29" t="s">
        <v>71</v>
      </c>
      <c r="AL88" s="29">
        <f t="shared" si="9"/>
        <v>85</v>
      </c>
      <c r="AM88" s="29" t="s">
        <v>71</v>
      </c>
      <c r="AN88" s="26">
        <v>26055</v>
      </c>
    </row>
    <row r="89" spans="2:40" x14ac:dyDescent="0.3">
      <c r="B89">
        <v>26185</v>
      </c>
      <c r="C89">
        <v>12.5</v>
      </c>
      <c r="D89">
        <v>0</v>
      </c>
      <c r="E89">
        <v>-15</v>
      </c>
      <c r="G89" s="10"/>
      <c r="H89" s="10"/>
      <c r="I89" s="10"/>
      <c r="J89" s="29" t="s">
        <v>112</v>
      </c>
      <c r="K89" s="29" t="s">
        <v>71</v>
      </c>
      <c r="L89" s="29">
        <f t="shared" si="5"/>
        <v>86</v>
      </c>
      <c r="M89" s="29" t="s">
        <v>71</v>
      </c>
      <c r="N89" s="26">
        <v>25887</v>
      </c>
      <c r="O89" s="10"/>
      <c r="P89" s="10"/>
      <c r="R89" s="29" t="s">
        <v>112</v>
      </c>
      <c r="S89" s="29" t="s">
        <v>71</v>
      </c>
      <c r="T89" s="29">
        <f t="shared" si="6"/>
        <v>86</v>
      </c>
      <c r="U89" s="29" t="s">
        <v>71</v>
      </c>
      <c r="V89" s="26">
        <v>26185</v>
      </c>
      <c r="X89" s="29" t="s">
        <v>112</v>
      </c>
      <c r="Y89" s="29" t="s">
        <v>71</v>
      </c>
      <c r="Z89" s="29">
        <f t="shared" si="7"/>
        <v>86</v>
      </c>
      <c r="AA89" s="29" t="s">
        <v>71</v>
      </c>
      <c r="AB89" s="26">
        <v>26482</v>
      </c>
      <c r="AD89" s="29" t="s">
        <v>112</v>
      </c>
      <c r="AE89" s="29" t="s">
        <v>71</v>
      </c>
      <c r="AF89" s="29">
        <f t="shared" si="8"/>
        <v>86</v>
      </c>
      <c r="AG89" s="29" t="s">
        <v>71</v>
      </c>
      <c r="AH89" s="26">
        <v>12010</v>
      </c>
      <c r="AJ89" s="29" t="s">
        <v>112</v>
      </c>
      <c r="AK89" s="29" t="s">
        <v>71</v>
      </c>
      <c r="AL89" s="29">
        <f t="shared" si="9"/>
        <v>86</v>
      </c>
      <c r="AM89" s="29" t="s">
        <v>71</v>
      </c>
      <c r="AN89" s="26">
        <v>26920</v>
      </c>
    </row>
    <row r="90" spans="2:40" x14ac:dyDescent="0.3">
      <c r="B90">
        <v>24826</v>
      </c>
      <c r="C90">
        <v>12.9</v>
      </c>
      <c r="D90">
        <v>0</v>
      </c>
      <c r="E90">
        <v>-15</v>
      </c>
      <c r="G90" s="10"/>
      <c r="H90" s="10"/>
      <c r="I90" s="10"/>
      <c r="J90" s="29" t="s">
        <v>112</v>
      </c>
      <c r="K90" s="29" t="s">
        <v>71</v>
      </c>
      <c r="L90" s="29">
        <f t="shared" si="5"/>
        <v>87</v>
      </c>
      <c r="M90" s="29" t="s">
        <v>71</v>
      </c>
      <c r="N90" s="26">
        <v>25886</v>
      </c>
      <c r="O90" s="10"/>
      <c r="P90" s="10"/>
      <c r="R90" s="29" t="s">
        <v>112</v>
      </c>
      <c r="S90" s="29" t="s">
        <v>71</v>
      </c>
      <c r="T90" s="29">
        <f t="shared" si="6"/>
        <v>87</v>
      </c>
      <c r="U90" s="29" t="s">
        <v>71</v>
      </c>
      <c r="V90" s="26">
        <v>24826</v>
      </c>
      <c r="X90" s="29" t="s">
        <v>112</v>
      </c>
      <c r="Y90" s="29" t="s">
        <v>71</v>
      </c>
      <c r="Z90" s="29">
        <f t="shared" si="7"/>
        <v>87</v>
      </c>
      <c r="AA90" s="29" t="s">
        <v>71</v>
      </c>
      <c r="AB90" s="26">
        <v>26481</v>
      </c>
      <c r="AD90" s="29" t="s">
        <v>112</v>
      </c>
      <c r="AE90" s="29" t="s">
        <v>71</v>
      </c>
      <c r="AF90" s="29">
        <f t="shared" si="8"/>
        <v>87</v>
      </c>
      <c r="AG90" s="29" t="s">
        <v>71</v>
      </c>
      <c r="AH90" s="26">
        <v>12009</v>
      </c>
      <c r="AJ90" s="29" t="s">
        <v>112</v>
      </c>
      <c r="AK90" s="29" t="s">
        <v>71</v>
      </c>
      <c r="AL90" s="29">
        <f t="shared" si="9"/>
        <v>87</v>
      </c>
      <c r="AM90" s="29" t="s">
        <v>71</v>
      </c>
      <c r="AN90" s="26">
        <v>26919</v>
      </c>
    </row>
    <row r="91" spans="2:40" x14ac:dyDescent="0.3">
      <c r="B91">
        <v>26241</v>
      </c>
      <c r="C91">
        <v>13.3</v>
      </c>
      <c r="D91">
        <v>0</v>
      </c>
      <c r="E91">
        <v>-15</v>
      </c>
      <c r="G91" s="10"/>
      <c r="H91" s="10"/>
      <c r="I91" s="10"/>
      <c r="J91" s="29" t="s">
        <v>112</v>
      </c>
      <c r="K91" s="29" t="s">
        <v>71</v>
      </c>
      <c r="L91" s="29">
        <f t="shared" si="5"/>
        <v>88</v>
      </c>
      <c r="M91" s="29" t="s">
        <v>71</v>
      </c>
      <c r="N91" s="26">
        <v>25885</v>
      </c>
      <c r="O91" s="10"/>
      <c r="P91" s="10"/>
      <c r="R91" s="29" t="s">
        <v>112</v>
      </c>
      <c r="S91" s="29" t="s">
        <v>71</v>
      </c>
      <c r="T91" s="29">
        <f t="shared" si="6"/>
        <v>88</v>
      </c>
      <c r="U91" s="29" t="s">
        <v>71</v>
      </c>
      <c r="V91" s="26">
        <v>26241</v>
      </c>
      <c r="X91" s="29" t="s">
        <v>112</v>
      </c>
      <c r="Y91" s="29" t="s">
        <v>71</v>
      </c>
      <c r="Z91" s="29">
        <f t="shared" si="7"/>
        <v>88</v>
      </c>
      <c r="AA91" s="29" t="s">
        <v>71</v>
      </c>
      <c r="AB91" s="26">
        <v>26480</v>
      </c>
      <c r="AD91" s="29" t="s">
        <v>112</v>
      </c>
      <c r="AE91" s="29" t="s">
        <v>71</v>
      </c>
      <c r="AF91" s="29">
        <f t="shared" si="8"/>
        <v>88</v>
      </c>
      <c r="AG91" s="29" t="s">
        <v>71</v>
      </c>
      <c r="AH91" s="26">
        <v>12008</v>
      </c>
      <c r="AJ91" s="29" t="s">
        <v>112</v>
      </c>
      <c r="AK91" s="29" t="s">
        <v>71</v>
      </c>
      <c r="AL91" s="29">
        <f t="shared" si="9"/>
        <v>88</v>
      </c>
      <c r="AM91" s="29" t="s">
        <v>71</v>
      </c>
      <c r="AN91" s="26">
        <v>26918</v>
      </c>
    </row>
    <row r="92" spans="2:40" x14ac:dyDescent="0.3">
      <c r="B92">
        <v>26240</v>
      </c>
      <c r="C92">
        <v>13.7</v>
      </c>
      <c r="D92">
        <v>0</v>
      </c>
      <c r="E92">
        <v>-15</v>
      </c>
      <c r="G92" s="10"/>
      <c r="H92" s="10"/>
      <c r="I92" s="10"/>
      <c r="J92" s="29" t="s">
        <v>112</v>
      </c>
      <c r="K92" s="29" t="s">
        <v>71</v>
      </c>
      <c r="L92" s="29">
        <f t="shared" si="5"/>
        <v>89</v>
      </c>
      <c r="M92" s="29" t="s">
        <v>71</v>
      </c>
      <c r="N92" s="26">
        <v>25884</v>
      </c>
      <c r="O92" s="10"/>
      <c r="P92" s="10"/>
      <c r="R92" s="29" t="s">
        <v>112</v>
      </c>
      <c r="S92" s="29" t="s">
        <v>71</v>
      </c>
      <c r="T92" s="29">
        <f t="shared" si="6"/>
        <v>89</v>
      </c>
      <c r="U92" s="29" t="s">
        <v>71</v>
      </c>
      <c r="V92" s="26">
        <v>26240</v>
      </c>
      <c r="X92" s="29" t="s">
        <v>112</v>
      </c>
      <c r="Y92" s="29" t="s">
        <v>71</v>
      </c>
      <c r="Z92" s="29">
        <f t="shared" si="7"/>
        <v>89</v>
      </c>
      <c r="AA92" s="29" t="s">
        <v>71</v>
      </c>
      <c r="AB92" s="26">
        <v>24836</v>
      </c>
      <c r="AD92" s="29" t="s">
        <v>112</v>
      </c>
      <c r="AE92" s="29" t="s">
        <v>71</v>
      </c>
      <c r="AF92" s="29">
        <f t="shared" si="8"/>
        <v>89</v>
      </c>
      <c r="AG92" s="29" t="s">
        <v>71</v>
      </c>
      <c r="AH92" s="26">
        <v>12007</v>
      </c>
      <c r="AJ92" s="29" t="s">
        <v>112</v>
      </c>
      <c r="AK92" s="29" t="s">
        <v>71</v>
      </c>
      <c r="AL92" s="29">
        <f t="shared" si="9"/>
        <v>89</v>
      </c>
      <c r="AM92" s="29" t="s">
        <v>71</v>
      </c>
      <c r="AN92" s="26">
        <v>26917</v>
      </c>
    </row>
    <row r="93" spans="2:40" x14ac:dyDescent="0.3">
      <c r="B93">
        <v>26239</v>
      </c>
      <c r="C93">
        <v>14.1</v>
      </c>
      <c r="D93">
        <v>0</v>
      </c>
      <c r="E93">
        <v>-15</v>
      </c>
      <c r="G93" s="10"/>
      <c r="H93" s="10"/>
      <c r="I93" s="10"/>
      <c r="J93" s="29" t="s">
        <v>112</v>
      </c>
      <c r="K93" s="29" t="s">
        <v>71</v>
      </c>
      <c r="L93" s="29">
        <f t="shared" si="5"/>
        <v>90</v>
      </c>
      <c r="M93" s="29" t="s">
        <v>71</v>
      </c>
      <c r="N93" s="26">
        <v>25883</v>
      </c>
      <c r="O93" s="10"/>
      <c r="P93" s="10"/>
      <c r="R93" s="29" t="s">
        <v>112</v>
      </c>
      <c r="S93" s="29" t="s">
        <v>71</v>
      </c>
      <c r="T93" s="29">
        <f t="shared" si="6"/>
        <v>90</v>
      </c>
      <c r="U93" s="29" t="s">
        <v>71</v>
      </c>
      <c r="V93" s="26">
        <v>26239</v>
      </c>
      <c r="X93" s="29" t="s">
        <v>112</v>
      </c>
      <c r="Y93" s="29" t="s">
        <v>71</v>
      </c>
      <c r="Z93" s="29">
        <f t="shared" si="7"/>
        <v>90</v>
      </c>
      <c r="AA93" s="29" t="s">
        <v>71</v>
      </c>
      <c r="AB93" s="26">
        <v>26536</v>
      </c>
      <c r="AD93" s="29" t="s">
        <v>112</v>
      </c>
      <c r="AE93" s="29" t="s">
        <v>71</v>
      </c>
      <c r="AF93" s="29">
        <f t="shared" si="8"/>
        <v>90</v>
      </c>
      <c r="AG93" s="29" t="s">
        <v>71</v>
      </c>
      <c r="AH93" s="26">
        <v>12006</v>
      </c>
      <c r="AJ93" s="29" t="s">
        <v>112</v>
      </c>
      <c r="AK93" s="29" t="s">
        <v>71</v>
      </c>
      <c r="AL93" s="29">
        <f t="shared" si="9"/>
        <v>90</v>
      </c>
      <c r="AM93" s="29" t="s">
        <v>71</v>
      </c>
      <c r="AN93" s="26">
        <v>26916</v>
      </c>
    </row>
    <row r="94" spans="2:40" x14ac:dyDescent="0.3">
      <c r="B94">
        <v>26238</v>
      </c>
      <c r="C94">
        <v>14.5</v>
      </c>
      <c r="D94">
        <v>0</v>
      </c>
      <c r="E94">
        <v>-15</v>
      </c>
      <c r="G94" s="10"/>
      <c r="H94" s="10"/>
      <c r="I94" s="10"/>
      <c r="J94" s="29" t="s">
        <v>112</v>
      </c>
      <c r="K94" s="29" t="s">
        <v>71</v>
      </c>
      <c r="L94" s="29">
        <f t="shared" si="5"/>
        <v>91</v>
      </c>
      <c r="M94" s="29" t="s">
        <v>71</v>
      </c>
      <c r="N94" s="26">
        <v>25882</v>
      </c>
      <c r="O94" s="10"/>
      <c r="P94" s="10"/>
      <c r="R94" s="29" t="s">
        <v>112</v>
      </c>
      <c r="S94" s="29" t="s">
        <v>71</v>
      </c>
      <c r="T94" s="29">
        <f t="shared" si="6"/>
        <v>91</v>
      </c>
      <c r="U94" s="29" t="s">
        <v>71</v>
      </c>
      <c r="V94" s="26">
        <v>26238</v>
      </c>
      <c r="X94" s="29" t="s">
        <v>112</v>
      </c>
      <c r="Y94" s="29" t="s">
        <v>71</v>
      </c>
      <c r="Z94" s="29">
        <f t="shared" si="7"/>
        <v>91</v>
      </c>
      <c r="AA94" s="29" t="s">
        <v>71</v>
      </c>
      <c r="AB94" s="26">
        <v>26535</v>
      </c>
      <c r="AD94" s="29" t="s">
        <v>112</v>
      </c>
      <c r="AE94" s="29" t="s">
        <v>71</v>
      </c>
      <c r="AF94" s="29">
        <f t="shared" si="8"/>
        <v>91</v>
      </c>
      <c r="AG94" s="29" t="s">
        <v>71</v>
      </c>
      <c r="AH94" s="26">
        <v>12005</v>
      </c>
      <c r="AJ94" s="29" t="s">
        <v>112</v>
      </c>
      <c r="AK94" s="29" t="s">
        <v>71</v>
      </c>
      <c r="AL94" s="29">
        <f t="shared" si="9"/>
        <v>91</v>
      </c>
      <c r="AM94" s="29" t="s">
        <v>71</v>
      </c>
      <c r="AN94" s="26">
        <v>26915</v>
      </c>
    </row>
    <row r="95" spans="2:40" x14ac:dyDescent="0.3">
      <c r="B95">
        <v>26237</v>
      </c>
      <c r="C95">
        <v>14.9</v>
      </c>
      <c r="D95">
        <v>0</v>
      </c>
      <c r="E95">
        <v>-15</v>
      </c>
      <c r="G95" s="10"/>
      <c r="H95" s="10"/>
      <c r="I95" s="10"/>
      <c r="J95" s="29" t="s">
        <v>112</v>
      </c>
      <c r="K95" s="29" t="s">
        <v>71</v>
      </c>
      <c r="L95" s="29">
        <f t="shared" si="5"/>
        <v>92</v>
      </c>
      <c r="M95" s="29" t="s">
        <v>71</v>
      </c>
      <c r="N95" s="26">
        <v>25881</v>
      </c>
      <c r="O95" s="10"/>
      <c r="P95" s="10"/>
      <c r="R95" s="29" t="s">
        <v>112</v>
      </c>
      <c r="S95" s="29" t="s">
        <v>71</v>
      </c>
      <c r="T95" s="29">
        <f t="shared" si="6"/>
        <v>92</v>
      </c>
      <c r="U95" s="29" t="s">
        <v>71</v>
      </c>
      <c r="V95" s="26">
        <v>26237</v>
      </c>
      <c r="X95" s="29" t="s">
        <v>112</v>
      </c>
      <c r="Y95" s="29" t="s">
        <v>71</v>
      </c>
      <c r="Z95" s="29">
        <f t="shared" si="7"/>
        <v>92</v>
      </c>
      <c r="AA95" s="29" t="s">
        <v>71</v>
      </c>
      <c r="AB95" s="26">
        <v>26534</v>
      </c>
      <c r="AD95" s="29" t="s">
        <v>112</v>
      </c>
      <c r="AE95" s="29" t="s">
        <v>71</v>
      </c>
      <c r="AF95" s="29">
        <f t="shared" si="8"/>
        <v>92</v>
      </c>
      <c r="AG95" s="29" t="s">
        <v>71</v>
      </c>
      <c r="AH95" s="26">
        <v>12004</v>
      </c>
      <c r="AJ95" s="29" t="s">
        <v>112</v>
      </c>
      <c r="AK95" s="29" t="s">
        <v>71</v>
      </c>
      <c r="AL95" s="29">
        <f t="shared" si="9"/>
        <v>92</v>
      </c>
      <c r="AM95" s="29" t="s">
        <v>71</v>
      </c>
      <c r="AN95" s="26">
        <v>26914</v>
      </c>
    </row>
    <row r="96" spans="2:40" x14ac:dyDescent="0.3">
      <c r="B96">
        <v>26236</v>
      </c>
      <c r="C96">
        <v>15.3</v>
      </c>
      <c r="D96">
        <v>0</v>
      </c>
      <c r="E96">
        <v>-15</v>
      </c>
      <c r="G96" s="10"/>
      <c r="H96" s="10"/>
      <c r="I96" s="10"/>
      <c r="J96" s="29" t="s">
        <v>112</v>
      </c>
      <c r="K96" s="29" t="s">
        <v>71</v>
      </c>
      <c r="L96" s="29">
        <f t="shared" si="5"/>
        <v>93</v>
      </c>
      <c r="M96" s="29" t="s">
        <v>71</v>
      </c>
      <c r="N96" s="26">
        <v>25880</v>
      </c>
      <c r="O96" s="10"/>
      <c r="P96" s="10"/>
      <c r="R96" s="29" t="s">
        <v>112</v>
      </c>
      <c r="S96" s="29" t="s">
        <v>71</v>
      </c>
      <c r="T96" s="29">
        <f t="shared" si="6"/>
        <v>93</v>
      </c>
      <c r="U96" s="29" t="s">
        <v>71</v>
      </c>
      <c r="V96" s="26">
        <v>26236</v>
      </c>
      <c r="X96" s="29" t="s">
        <v>112</v>
      </c>
      <c r="Y96" s="29" t="s">
        <v>71</v>
      </c>
      <c r="Z96" s="29">
        <f t="shared" si="7"/>
        <v>93</v>
      </c>
      <c r="AA96" s="29" t="s">
        <v>71</v>
      </c>
      <c r="AB96" s="26">
        <v>26533</v>
      </c>
      <c r="AD96" s="29" t="s">
        <v>112</v>
      </c>
      <c r="AE96" s="29" t="s">
        <v>71</v>
      </c>
      <c r="AF96" s="29">
        <f t="shared" si="8"/>
        <v>93</v>
      </c>
      <c r="AG96" s="29" t="s">
        <v>71</v>
      </c>
      <c r="AH96" s="26">
        <v>12003</v>
      </c>
      <c r="AJ96" s="29" t="s">
        <v>112</v>
      </c>
      <c r="AK96" s="29" t="s">
        <v>71</v>
      </c>
      <c r="AL96" s="29">
        <f t="shared" si="9"/>
        <v>93</v>
      </c>
      <c r="AM96" s="29" t="s">
        <v>71</v>
      </c>
      <c r="AN96" s="26">
        <v>26913</v>
      </c>
    </row>
    <row r="97" spans="2:40" x14ac:dyDescent="0.3">
      <c r="B97">
        <v>26235</v>
      </c>
      <c r="C97">
        <v>15.7</v>
      </c>
      <c r="D97">
        <v>0</v>
      </c>
      <c r="E97">
        <v>-15</v>
      </c>
      <c r="G97" s="10"/>
      <c r="H97" s="10"/>
      <c r="I97" s="10"/>
      <c r="J97" s="29" t="s">
        <v>112</v>
      </c>
      <c r="K97" s="29" t="s">
        <v>71</v>
      </c>
      <c r="L97" s="29">
        <f t="shared" si="5"/>
        <v>94</v>
      </c>
      <c r="M97" s="29" t="s">
        <v>71</v>
      </c>
      <c r="N97" s="26">
        <v>25879</v>
      </c>
      <c r="O97" s="10"/>
      <c r="P97" s="10"/>
      <c r="R97" s="29" t="s">
        <v>112</v>
      </c>
      <c r="S97" s="29" t="s">
        <v>71</v>
      </c>
      <c r="T97" s="29">
        <f t="shared" si="6"/>
        <v>94</v>
      </c>
      <c r="U97" s="29" t="s">
        <v>71</v>
      </c>
      <c r="V97" s="26">
        <v>26235</v>
      </c>
      <c r="X97" s="29" t="s">
        <v>112</v>
      </c>
      <c r="Y97" s="29" t="s">
        <v>71</v>
      </c>
      <c r="Z97" s="29">
        <f t="shared" si="7"/>
        <v>94</v>
      </c>
      <c r="AA97" s="29" t="s">
        <v>71</v>
      </c>
      <c r="AB97" s="26">
        <v>26532</v>
      </c>
      <c r="AD97" s="29" t="s">
        <v>112</v>
      </c>
      <c r="AE97" s="29" t="s">
        <v>71</v>
      </c>
      <c r="AF97" s="29">
        <f t="shared" si="8"/>
        <v>94</v>
      </c>
      <c r="AG97" s="29" t="s">
        <v>71</v>
      </c>
      <c r="AH97" s="26">
        <v>12002</v>
      </c>
      <c r="AJ97" s="29" t="s">
        <v>112</v>
      </c>
      <c r="AK97" s="29" t="s">
        <v>71</v>
      </c>
      <c r="AL97" s="29">
        <f t="shared" si="9"/>
        <v>94</v>
      </c>
      <c r="AM97" s="29" t="s">
        <v>71</v>
      </c>
      <c r="AN97" s="26">
        <v>26912</v>
      </c>
    </row>
    <row r="98" spans="2:40" x14ac:dyDescent="0.3">
      <c r="B98">
        <v>24929</v>
      </c>
      <c r="C98">
        <v>16.100000000000001</v>
      </c>
      <c r="D98">
        <v>0</v>
      </c>
      <c r="E98">
        <v>-15</v>
      </c>
      <c r="G98" s="10"/>
      <c r="H98" s="10"/>
      <c r="I98" s="10"/>
      <c r="J98" s="29" t="s">
        <v>112</v>
      </c>
      <c r="K98" s="29" t="s">
        <v>71</v>
      </c>
      <c r="L98" s="29">
        <f t="shared" si="5"/>
        <v>95</v>
      </c>
      <c r="M98" s="29" t="s">
        <v>71</v>
      </c>
      <c r="N98" s="26">
        <v>25878</v>
      </c>
      <c r="O98" s="10"/>
      <c r="P98" s="10"/>
      <c r="R98" s="29" t="s">
        <v>112</v>
      </c>
      <c r="S98" s="29" t="s">
        <v>71</v>
      </c>
      <c r="T98" s="29">
        <f t="shared" si="6"/>
        <v>95</v>
      </c>
      <c r="U98" s="29" t="s">
        <v>71</v>
      </c>
      <c r="V98" s="26">
        <v>24929</v>
      </c>
      <c r="X98" s="29" t="s">
        <v>112</v>
      </c>
      <c r="Y98" s="29" t="s">
        <v>71</v>
      </c>
      <c r="Z98" s="29">
        <f t="shared" si="7"/>
        <v>95</v>
      </c>
      <c r="AA98" s="29" t="s">
        <v>71</v>
      </c>
      <c r="AB98" s="26">
        <v>26531</v>
      </c>
      <c r="AD98" s="29" t="s">
        <v>112</v>
      </c>
      <c r="AE98" s="29" t="s">
        <v>71</v>
      </c>
      <c r="AF98" s="29">
        <f t="shared" si="8"/>
        <v>95</v>
      </c>
      <c r="AG98" s="29" t="s">
        <v>71</v>
      </c>
      <c r="AH98" s="26">
        <v>12001</v>
      </c>
      <c r="AJ98" s="29" t="s">
        <v>112</v>
      </c>
      <c r="AK98" s="29" t="s">
        <v>71</v>
      </c>
      <c r="AL98" s="29">
        <f t="shared" si="9"/>
        <v>95</v>
      </c>
      <c r="AM98" s="29" t="s">
        <v>71</v>
      </c>
      <c r="AN98" s="26">
        <v>26911</v>
      </c>
    </row>
    <row r="99" spans="2:40" x14ac:dyDescent="0.3">
      <c r="B99">
        <v>26297</v>
      </c>
      <c r="C99">
        <v>16.600000000000001</v>
      </c>
      <c r="D99">
        <v>0</v>
      </c>
      <c r="E99">
        <v>-15</v>
      </c>
      <c r="G99" s="10"/>
      <c r="H99" s="10"/>
      <c r="I99" s="10"/>
      <c r="J99" s="29" t="s">
        <v>112</v>
      </c>
      <c r="K99" s="29" t="s">
        <v>71</v>
      </c>
      <c r="L99" s="29">
        <f t="shared" si="5"/>
        <v>96</v>
      </c>
      <c r="M99" s="29" t="s">
        <v>71</v>
      </c>
      <c r="N99" s="26">
        <v>25877</v>
      </c>
      <c r="O99" s="10"/>
      <c r="P99" s="10"/>
      <c r="R99" s="29" t="s">
        <v>112</v>
      </c>
      <c r="S99" s="29" t="s">
        <v>71</v>
      </c>
      <c r="T99" s="29">
        <f t="shared" si="6"/>
        <v>96</v>
      </c>
      <c r="U99" s="29" t="s">
        <v>71</v>
      </c>
      <c r="V99" s="26">
        <v>26297</v>
      </c>
      <c r="X99" s="29" t="s">
        <v>112</v>
      </c>
      <c r="Y99" s="29" t="s">
        <v>71</v>
      </c>
      <c r="Z99" s="29">
        <f t="shared" si="7"/>
        <v>96</v>
      </c>
      <c r="AA99" s="29" t="s">
        <v>71</v>
      </c>
      <c r="AB99" s="26">
        <v>26530</v>
      </c>
      <c r="AD99" s="29" t="s">
        <v>112</v>
      </c>
      <c r="AE99" s="29" t="s">
        <v>71</v>
      </c>
      <c r="AF99" s="29">
        <f t="shared" si="8"/>
        <v>96</v>
      </c>
      <c r="AG99" s="29" t="s">
        <v>71</v>
      </c>
      <c r="AH99" s="26">
        <v>12000</v>
      </c>
      <c r="AJ99" s="29" t="s">
        <v>112</v>
      </c>
      <c r="AK99" s="29" t="s">
        <v>71</v>
      </c>
      <c r="AL99" s="29">
        <f t="shared" si="9"/>
        <v>96</v>
      </c>
      <c r="AM99" s="29" t="s">
        <v>71</v>
      </c>
      <c r="AN99" s="26">
        <v>26910</v>
      </c>
    </row>
    <row r="100" spans="2:40" x14ac:dyDescent="0.3">
      <c r="B100">
        <v>26296</v>
      </c>
      <c r="C100">
        <v>17.100000000000001</v>
      </c>
      <c r="D100">
        <v>0</v>
      </c>
      <c r="E100">
        <v>-15</v>
      </c>
      <c r="G100" s="10"/>
      <c r="H100" s="10"/>
      <c r="I100" s="10"/>
      <c r="J100" s="29" t="s">
        <v>112</v>
      </c>
      <c r="K100" s="29" t="s">
        <v>71</v>
      </c>
      <c r="L100" s="29">
        <f t="shared" si="5"/>
        <v>97</v>
      </c>
      <c r="M100" s="29" t="s">
        <v>71</v>
      </c>
      <c r="N100" s="26">
        <v>25876</v>
      </c>
      <c r="O100" s="10"/>
      <c r="P100" s="10"/>
      <c r="R100" s="29" t="s">
        <v>112</v>
      </c>
      <c r="S100" s="29" t="s">
        <v>71</v>
      </c>
      <c r="T100" s="29">
        <f t="shared" si="6"/>
        <v>97</v>
      </c>
      <c r="U100" s="29" t="s">
        <v>71</v>
      </c>
      <c r="V100" s="26">
        <v>26296</v>
      </c>
      <c r="X100" s="29" t="s">
        <v>112</v>
      </c>
      <c r="Y100" s="29" t="s">
        <v>71</v>
      </c>
      <c r="Z100" s="29">
        <f t="shared" si="7"/>
        <v>97</v>
      </c>
      <c r="AA100" s="29" t="s">
        <v>71</v>
      </c>
      <c r="AB100" s="26">
        <v>24939</v>
      </c>
      <c r="AD100" s="29" t="s">
        <v>112</v>
      </c>
      <c r="AE100" s="29" t="s">
        <v>71</v>
      </c>
      <c r="AF100" s="29">
        <f t="shared" si="8"/>
        <v>97</v>
      </c>
      <c r="AG100" s="29" t="s">
        <v>71</v>
      </c>
      <c r="AH100" s="26">
        <v>11999</v>
      </c>
      <c r="AJ100" s="29" t="s">
        <v>112</v>
      </c>
      <c r="AK100" s="29" t="s">
        <v>71</v>
      </c>
      <c r="AL100" s="29">
        <f t="shared" si="9"/>
        <v>97</v>
      </c>
      <c r="AM100" s="29" t="s">
        <v>71</v>
      </c>
      <c r="AN100" s="26">
        <v>26880</v>
      </c>
    </row>
    <row r="101" spans="2:40" x14ac:dyDescent="0.3">
      <c r="B101">
        <v>26295</v>
      </c>
      <c r="C101">
        <v>17.600000000000001</v>
      </c>
      <c r="D101">
        <v>0</v>
      </c>
      <c r="E101">
        <v>-15</v>
      </c>
      <c r="G101" s="10"/>
      <c r="H101" s="10"/>
      <c r="I101" s="10"/>
      <c r="J101" s="29" t="s">
        <v>112</v>
      </c>
      <c r="K101" s="29" t="s">
        <v>71</v>
      </c>
      <c r="L101" s="29">
        <f t="shared" si="5"/>
        <v>98</v>
      </c>
      <c r="M101" s="29" t="s">
        <v>71</v>
      </c>
      <c r="N101" s="26">
        <v>25875</v>
      </c>
      <c r="O101" s="10"/>
      <c r="P101" s="10"/>
      <c r="R101" s="29" t="s">
        <v>112</v>
      </c>
      <c r="S101" s="29" t="s">
        <v>71</v>
      </c>
      <c r="T101" s="29">
        <f t="shared" si="6"/>
        <v>98</v>
      </c>
      <c r="U101" s="29" t="s">
        <v>71</v>
      </c>
      <c r="V101" s="26">
        <v>26295</v>
      </c>
      <c r="X101" s="29" t="s">
        <v>112</v>
      </c>
      <c r="Y101" s="29" t="s">
        <v>71</v>
      </c>
      <c r="Z101" s="29">
        <f t="shared" si="7"/>
        <v>98</v>
      </c>
      <c r="AA101" s="29" t="s">
        <v>71</v>
      </c>
      <c r="AB101" s="26">
        <v>26594</v>
      </c>
      <c r="AD101" s="29" t="s">
        <v>112</v>
      </c>
      <c r="AE101" s="29" t="s">
        <v>71</v>
      </c>
      <c r="AF101" s="29">
        <f t="shared" si="8"/>
        <v>98</v>
      </c>
      <c r="AG101" s="29" t="s">
        <v>71</v>
      </c>
      <c r="AH101" s="26">
        <v>11989</v>
      </c>
      <c r="AJ101" s="29" t="s">
        <v>112</v>
      </c>
      <c r="AK101" s="29" t="s">
        <v>71</v>
      </c>
      <c r="AL101" s="29">
        <f t="shared" si="9"/>
        <v>98</v>
      </c>
      <c r="AM101" s="29" t="s">
        <v>71</v>
      </c>
      <c r="AN101" s="26">
        <v>26892</v>
      </c>
    </row>
    <row r="102" spans="2:40" x14ac:dyDescent="0.3">
      <c r="B102">
        <v>26294</v>
      </c>
      <c r="C102">
        <v>18.100000000000001</v>
      </c>
      <c r="D102">
        <v>0</v>
      </c>
      <c r="E102">
        <v>-15</v>
      </c>
      <c r="G102" s="10"/>
      <c r="H102" s="10"/>
      <c r="I102" s="10"/>
      <c r="J102" s="29" t="s">
        <v>112</v>
      </c>
      <c r="K102" s="29" t="s">
        <v>71</v>
      </c>
      <c r="L102" s="29">
        <f t="shared" si="5"/>
        <v>99</v>
      </c>
      <c r="M102" s="29" t="s">
        <v>71</v>
      </c>
      <c r="N102" s="26">
        <v>26002</v>
      </c>
      <c r="O102" s="10"/>
      <c r="P102" s="10"/>
      <c r="R102" s="29" t="s">
        <v>112</v>
      </c>
      <c r="S102" s="29" t="s">
        <v>71</v>
      </c>
      <c r="T102" s="29">
        <f t="shared" si="6"/>
        <v>99</v>
      </c>
      <c r="U102" s="29" t="s">
        <v>71</v>
      </c>
      <c r="V102" s="26">
        <v>26294</v>
      </c>
      <c r="X102" s="29" t="s">
        <v>112</v>
      </c>
      <c r="Y102" s="29" t="s">
        <v>71</v>
      </c>
      <c r="Z102" s="29">
        <f t="shared" si="7"/>
        <v>99</v>
      </c>
      <c r="AA102" s="29" t="s">
        <v>71</v>
      </c>
      <c r="AB102" s="26">
        <v>26593</v>
      </c>
      <c r="AD102" s="29" t="s">
        <v>112</v>
      </c>
      <c r="AE102" s="29" t="s">
        <v>71</v>
      </c>
      <c r="AF102" s="29">
        <f t="shared" si="8"/>
        <v>99</v>
      </c>
      <c r="AG102" s="29" t="s">
        <v>71</v>
      </c>
      <c r="AH102" s="26">
        <v>12125</v>
      </c>
      <c r="AJ102" s="29" t="s">
        <v>112</v>
      </c>
      <c r="AK102" s="29" t="s">
        <v>71</v>
      </c>
      <c r="AL102" s="29">
        <f t="shared" si="9"/>
        <v>99</v>
      </c>
      <c r="AM102" s="29" t="s">
        <v>71</v>
      </c>
      <c r="AN102" s="26">
        <v>26891</v>
      </c>
    </row>
    <row r="103" spans="2:40" x14ac:dyDescent="0.3">
      <c r="B103">
        <v>26293</v>
      </c>
      <c r="C103">
        <v>18.600000000000001</v>
      </c>
      <c r="D103">
        <v>0</v>
      </c>
      <c r="E103">
        <v>-15</v>
      </c>
      <c r="G103" s="10"/>
      <c r="H103" s="10"/>
      <c r="I103" s="10"/>
      <c r="J103" s="29" t="s">
        <v>112</v>
      </c>
      <c r="K103" s="29" t="s">
        <v>71</v>
      </c>
      <c r="L103" s="29">
        <f t="shared" si="5"/>
        <v>100</v>
      </c>
      <c r="M103" s="29" t="s">
        <v>71</v>
      </c>
      <c r="N103" s="26">
        <v>26001</v>
      </c>
      <c r="O103" s="10"/>
      <c r="P103" s="10"/>
      <c r="R103" s="29" t="s">
        <v>112</v>
      </c>
      <c r="S103" s="29" t="s">
        <v>71</v>
      </c>
      <c r="T103" s="29">
        <f t="shared" si="6"/>
        <v>100</v>
      </c>
      <c r="U103" s="29" t="s">
        <v>71</v>
      </c>
      <c r="V103" s="26">
        <v>26293</v>
      </c>
      <c r="X103" s="29" t="s">
        <v>112</v>
      </c>
      <c r="Y103" s="29" t="s">
        <v>71</v>
      </c>
      <c r="Z103" s="29">
        <f t="shared" si="7"/>
        <v>100</v>
      </c>
      <c r="AA103" s="29" t="s">
        <v>71</v>
      </c>
      <c r="AB103" s="26">
        <v>26592</v>
      </c>
      <c r="AD103" s="29" t="s">
        <v>112</v>
      </c>
      <c r="AE103" s="29" t="s">
        <v>71</v>
      </c>
      <c r="AF103" s="29">
        <f t="shared" si="8"/>
        <v>100</v>
      </c>
      <c r="AG103" s="29" t="s">
        <v>71</v>
      </c>
      <c r="AH103" s="26">
        <v>12124</v>
      </c>
      <c r="AJ103" s="29" t="s">
        <v>112</v>
      </c>
      <c r="AK103" s="29" t="s">
        <v>71</v>
      </c>
      <c r="AL103" s="29">
        <f t="shared" si="9"/>
        <v>100</v>
      </c>
      <c r="AM103" s="29" t="s">
        <v>71</v>
      </c>
      <c r="AN103" s="26">
        <v>26890</v>
      </c>
    </row>
    <row r="104" spans="2:40" x14ac:dyDescent="0.3">
      <c r="B104">
        <v>26292</v>
      </c>
      <c r="C104">
        <v>19.100000000000001</v>
      </c>
      <c r="D104">
        <v>0</v>
      </c>
      <c r="E104">
        <v>-15</v>
      </c>
      <c r="G104" s="10"/>
      <c r="H104" s="10"/>
      <c r="I104" s="10"/>
      <c r="J104" s="29" t="s">
        <v>112</v>
      </c>
      <c r="K104" s="29" t="s">
        <v>71</v>
      </c>
      <c r="L104" s="29">
        <f t="shared" si="5"/>
        <v>101</v>
      </c>
      <c r="M104" s="29" t="s">
        <v>71</v>
      </c>
      <c r="N104" s="26">
        <v>26000</v>
      </c>
      <c r="O104" s="10"/>
      <c r="P104" s="10"/>
      <c r="R104" s="29" t="s">
        <v>112</v>
      </c>
      <c r="S104" s="29" t="s">
        <v>71</v>
      </c>
      <c r="T104" s="29">
        <f t="shared" si="6"/>
        <v>101</v>
      </c>
      <c r="U104" s="29" t="s">
        <v>71</v>
      </c>
      <c r="V104" s="26">
        <v>26292</v>
      </c>
      <c r="X104" s="29" t="s">
        <v>112</v>
      </c>
      <c r="Y104" s="29" t="s">
        <v>71</v>
      </c>
      <c r="Z104" s="29">
        <f t="shared" si="7"/>
        <v>101</v>
      </c>
      <c r="AA104" s="29" t="s">
        <v>71</v>
      </c>
      <c r="AB104" s="26">
        <v>26591</v>
      </c>
      <c r="AD104" s="29" t="s">
        <v>112</v>
      </c>
      <c r="AE104" s="29" t="s">
        <v>71</v>
      </c>
      <c r="AF104" s="29">
        <f t="shared" si="8"/>
        <v>101</v>
      </c>
      <c r="AG104" s="29" t="s">
        <v>71</v>
      </c>
      <c r="AH104" s="26">
        <v>12123</v>
      </c>
      <c r="AJ104" s="29" t="s">
        <v>112</v>
      </c>
      <c r="AK104" s="29" t="s">
        <v>71</v>
      </c>
      <c r="AL104" s="29">
        <f t="shared" si="9"/>
        <v>101</v>
      </c>
      <c r="AM104" s="29" t="s">
        <v>71</v>
      </c>
      <c r="AN104" s="26">
        <v>25695</v>
      </c>
    </row>
    <row r="105" spans="2:40" x14ac:dyDescent="0.3">
      <c r="B105">
        <v>26291</v>
      </c>
      <c r="C105">
        <v>19.600000000000001</v>
      </c>
      <c r="D105">
        <v>0</v>
      </c>
      <c r="E105">
        <v>-15</v>
      </c>
      <c r="G105" s="10"/>
      <c r="H105" s="10"/>
      <c r="I105" s="10"/>
      <c r="J105" s="29" t="s">
        <v>112</v>
      </c>
      <c r="K105" s="29" t="s">
        <v>71</v>
      </c>
      <c r="L105" s="29">
        <f t="shared" si="5"/>
        <v>102</v>
      </c>
      <c r="M105" s="29" t="s">
        <v>71</v>
      </c>
      <c r="N105" s="26">
        <v>25999</v>
      </c>
      <c r="O105" s="10"/>
      <c r="P105" s="10"/>
      <c r="R105" s="29" t="s">
        <v>112</v>
      </c>
      <c r="S105" s="29" t="s">
        <v>71</v>
      </c>
      <c r="T105" s="29">
        <f t="shared" si="6"/>
        <v>102</v>
      </c>
      <c r="U105" s="29" t="s">
        <v>71</v>
      </c>
      <c r="V105" s="26">
        <v>26291</v>
      </c>
      <c r="X105" s="29" t="s">
        <v>112</v>
      </c>
      <c r="Y105" s="29" t="s">
        <v>71</v>
      </c>
      <c r="Z105" s="29">
        <f t="shared" si="7"/>
        <v>102</v>
      </c>
      <c r="AA105" s="29" t="s">
        <v>71</v>
      </c>
      <c r="AB105" s="26">
        <v>26590</v>
      </c>
      <c r="AD105" s="29" t="s">
        <v>112</v>
      </c>
      <c r="AE105" s="29" t="s">
        <v>71</v>
      </c>
      <c r="AF105" s="29">
        <f t="shared" si="8"/>
        <v>102</v>
      </c>
      <c r="AG105" s="29" t="s">
        <v>71</v>
      </c>
      <c r="AH105" s="26">
        <v>12122</v>
      </c>
    </row>
    <row r="106" spans="2:40" x14ac:dyDescent="0.3">
      <c r="B106">
        <v>26290</v>
      </c>
      <c r="C106">
        <v>20.100000000000001</v>
      </c>
      <c r="D106">
        <v>0</v>
      </c>
      <c r="E106">
        <v>-15</v>
      </c>
      <c r="G106" s="10"/>
      <c r="H106" s="10"/>
      <c r="I106" s="10"/>
      <c r="J106" s="29" t="s">
        <v>112</v>
      </c>
      <c r="K106" s="29" t="s">
        <v>71</v>
      </c>
      <c r="L106" s="29">
        <f t="shared" si="5"/>
        <v>103</v>
      </c>
      <c r="M106" s="29" t="s">
        <v>71</v>
      </c>
      <c r="N106" s="26">
        <v>25998</v>
      </c>
      <c r="O106" s="10"/>
      <c r="P106" s="10"/>
      <c r="R106" s="29" t="s">
        <v>112</v>
      </c>
      <c r="S106" s="29" t="s">
        <v>71</v>
      </c>
      <c r="T106" s="29">
        <f t="shared" si="6"/>
        <v>103</v>
      </c>
      <c r="U106" s="29" t="s">
        <v>71</v>
      </c>
      <c r="V106" s="26">
        <v>26290</v>
      </c>
      <c r="X106" s="29" t="s">
        <v>112</v>
      </c>
      <c r="Y106" s="29" t="s">
        <v>71</v>
      </c>
      <c r="Z106" s="29">
        <f t="shared" si="7"/>
        <v>103</v>
      </c>
      <c r="AA106" s="29" t="s">
        <v>71</v>
      </c>
      <c r="AB106" s="26">
        <v>26589</v>
      </c>
      <c r="AD106" s="29" t="s">
        <v>112</v>
      </c>
      <c r="AE106" s="29" t="s">
        <v>71</v>
      </c>
      <c r="AF106" s="29">
        <f t="shared" si="8"/>
        <v>103</v>
      </c>
      <c r="AG106" s="29" t="s">
        <v>71</v>
      </c>
      <c r="AH106" s="26">
        <v>12121</v>
      </c>
    </row>
    <row r="107" spans="2:40" x14ac:dyDescent="0.3">
      <c r="B107">
        <v>26289</v>
      </c>
      <c r="C107">
        <v>20.6</v>
      </c>
      <c r="D107">
        <v>0</v>
      </c>
      <c r="E107">
        <v>-15</v>
      </c>
      <c r="G107" s="10"/>
      <c r="H107" s="10"/>
      <c r="I107" s="10"/>
      <c r="J107" s="29" t="s">
        <v>112</v>
      </c>
      <c r="K107" s="29" t="s">
        <v>71</v>
      </c>
      <c r="L107" s="29">
        <f t="shared" si="5"/>
        <v>104</v>
      </c>
      <c r="M107" s="29" t="s">
        <v>71</v>
      </c>
      <c r="N107" s="26">
        <v>25997</v>
      </c>
      <c r="O107" s="10"/>
      <c r="P107" s="10"/>
      <c r="R107" s="29" t="s">
        <v>112</v>
      </c>
      <c r="S107" s="29" t="s">
        <v>71</v>
      </c>
      <c r="T107" s="29">
        <f t="shared" si="6"/>
        <v>104</v>
      </c>
      <c r="U107" s="29" t="s">
        <v>71</v>
      </c>
      <c r="V107" s="26">
        <v>26289</v>
      </c>
      <c r="X107" s="29" t="s">
        <v>112</v>
      </c>
      <c r="Y107" s="29" t="s">
        <v>71</v>
      </c>
      <c r="Z107" s="29">
        <f t="shared" si="7"/>
        <v>104</v>
      </c>
      <c r="AA107" s="29" t="s">
        <v>71</v>
      </c>
      <c r="AB107" s="26">
        <v>26588</v>
      </c>
      <c r="AD107" s="29" t="s">
        <v>112</v>
      </c>
      <c r="AE107" s="29" t="s">
        <v>71</v>
      </c>
      <c r="AF107" s="29">
        <f t="shared" si="8"/>
        <v>104</v>
      </c>
      <c r="AG107" s="29" t="s">
        <v>71</v>
      </c>
      <c r="AH107" s="26">
        <v>12120</v>
      </c>
    </row>
    <row r="108" spans="2:40" x14ac:dyDescent="0.3">
      <c r="B108">
        <v>26288</v>
      </c>
      <c r="C108">
        <v>21.1</v>
      </c>
      <c r="D108">
        <v>0</v>
      </c>
      <c r="E108">
        <v>-15</v>
      </c>
      <c r="G108" s="10"/>
      <c r="H108" s="10"/>
      <c r="I108" s="10"/>
      <c r="J108" s="29" t="s">
        <v>112</v>
      </c>
      <c r="K108" s="29" t="s">
        <v>71</v>
      </c>
      <c r="L108" s="29">
        <f t="shared" si="5"/>
        <v>105</v>
      </c>
      <c r="M108" s="29" t="s">
        <v>71</v>
      </c>
      <c r="N108" s="26">
        <v>25996</v>
      </c>
      <c r="O108" s="10"/>
      <c r="P108" s="10"/>
      <c r="R108" s="29" t="s">
        <v>112</v>
      </c>
      <c r="S108" s="29" t="s">
        <v>71</v>
      </c>
      <c r="T108" s="29">
        <f t="shared" si="6"/>
        <v>105</v>
      </c>
      <c r="U108" s="29" t="s">
        <v>71</v>
      </c>
      <c r="V108" s="26">
        <v>26288</v>
      </c>
      <c r="X108" s="29" t="s">
        <v>112</v>
      </c>
      <c r="Y108" s="29" t="s">
        <v>71</v>
      </c>
      <c r="Z108" s="29">
        <f t="shared" si="7"/>
        <v>105</v>
      </c>
      <c r="AA108" s="29" t="s">
        <v>71</v>
      </c>
      <c r="AB108" s="26">
        <v>26587</v>
      </c>
      <c r="AD108" s="29" t="s">
        <v>112</v>
      </c>
      <c r="AE108" s="29" t="s">
        <v>71</v>
      </c>
      <c r="AF108" s="29">
        <f t="shared" si="8"/>
        <v>105</v>
      </c>
      <c r="AG108" s="29" t="s">
        <v>71</v>
      </c>
      <c r="AH108" s="26">
        <v>12119</v>
      </c>
    </row>
    <row r="109" spans="2:40" x14ac:dyDescent="0.3">
      <c r="B109">
        <v>26287</v>
      </c>
      <c r="C109">
        <v>21.6</v>
      </c>
      <c r="D109">
        <v>0</v>
      </c>
      <c r="E109">
        <v>-15</v>
      </c>
      <c r="G109" s="10"/>
      <c r="H109" s="10"/>
      <c r="I109" s="10"/>
      <c r="J109" s="29" t="s">
        <v>112</v>
      </c>
      <c r="K109" s="29" t="s">
        <v>71</v>
      </c>
      <c r="L109" s="29">
        <f t="shared" si="5"/>
        <v>106</v>
      </c>
      <c r="M109" s="29" t="s">
        <v>71</v>
      </c>
      <c r="N109" s="26">
        <v>25995</v>
      </c>
      <c r="O109" s="10"/>
      <c r="P109" s="10"/>
      <c r="R109" s="29" t="s">
        <v>112</v>
      </c>
      <c r="S109" s="29" t="s">
        <v>71</v>
      </c>
      <c r="T109" s="29">
        <f t="shared" si="6"/>
        <v>106</v>
      </c>
      <c r="U109" s="29" t="s">
        <v>71</v>
      </c>
      <c r="V109" s="26">
        <v>26287</v>
      </c>
      <c r="X109" s="29" t="s">
        <v>112</v>
      </c>
      <c r="Y109" s="29" t="s">
        <v>71</v>
      </c>
      <c r="Z109" s="29">
        <f t="shared" si="7"/>
        <v>106</v>
      </c>
      <c r="AA109" s="29" t="s">
        <v>71</v>
      </c>
      <c r="AB109" s="26">
        <v>26586</v>
      </c>
      <c r="AD109" s="29" t="s">
        <v>112</v>
      </c>
      <c r="AE109" s="29" t="s">
        <v>71</v>
      </c>
      <c r="AF109" s="29">
        <f t="shared" si="8"/>
        <v>106</v>
      </c>
      <c r="AG109" s="29" t="s">
        <v>71</v>
      </c>
      <c r="AH109" s="26">
        <v>12109</v>
      </c>
    </row>
    <row r="110" spans="2:40" x14ac:dyDescent="0.3">
      <c r="B110">
        <v>26286</v>
      </c>
      <c r="C110">
        <v>22.1</v>
      </c>
      <c r="D110">
        <v>0</v>
      </c>
      <c r="E110">
        <v>-15</v>
      </c>
      <c r="G110" s="10"/>
      <c r="H110" s="10"/>
      <c r="I110" s="10"/>
      <c r="J110" s="29" t="s">
        <v>112</v>
      </c>
      <c r="K110" s="29" t="s">
        <v>71</v>
      </c>
      <c r="L110" s="29">
        <f t="shared" si="5"/>
        <v>107</v>
      </c>
      <c r="M110" s="29" t="s">
        <v>71</v>
      </c>
      <c r="N110" s="26">
        <v>26058</v>
      </c>
      <c r="O110" s="10"/>
      <c r="P110" s="10"/>
      <c r="R110" s="29" t="s">
        <v>112</v>
      </c>
      <c r="S110" s="29" t="s">
        <v>71</v>
      </c>
      <c r="T110" s="29">
        <f t="shared" si="6"/>
        <v>107</v>
      </c>
      <c r="U110" s="29" t="s">
        <v>71</v>
      </c>
      <c r="V110" s="26">
        <v>26286</v>
      </c>
      <c r="X110" s="29" t="s">
        <v>112</v>
      </c>
      <c r="Y110" s="29" t="s">
        <v>71</v>
      </c>
      <c r="Z110" s="29">
        <f t="shared" si="7"/>
        <v>107</v>
      </c>
      <c r="AA110" s="29" t="s">
        <v>71</v>
      </c>
      <c r="AB110" s="26">
        <v>26585</v>
      </c>
      <c r="AD110" s="29" t="s">
        <v>112</v>
      </c>
      <c r="AE110" s="29" t="s">
        <v>71</v>
      </c>
      <c r="AF110" s="29">
        <f t="shared" si="8"/>
        <v>107</v>
      </c>
      <c r="AG110" s="29" t="s">
        <v>71</v>
      </c>
      <c r="AH110" s="26">
        <v>12181</v>
      </c>
    </row>
    <row r="111" spans="2:40" x14ac:dyDescent="0.3">
      <c r="B111">
        <v>26285</v>
      </c>
      <c r="C111">
        <v>22.6</v>
      </c>
      <c r="D111">
        <v>0</v>
      </c>
      <c r="E111">
        <v>-15</v>
      </c>
      <c r="G111" s="10"/>
      <c r="H111" s="10"/>
      <c r="I111" s="10"/>
      <c r="J111" s="29" t="s">
        <v>112</v>
      </c>
      <c r="K111" s="29" t="s">
        <v>71</v>
      </c>
      <c r="L111" s="29">
        <f t="shared" si="5"/>
        <v>108</v>
      </c>
      <c r="M111" s="29" t="s">
        <v>71</v>
      </c>
      <c r="N111" s="26">
        <v>26057</v>
      </c>
      <c r="O111" s="10"/>
      <c r="P111" s="10"/>
      <c r="R111" s="29" t="s">
        <v>112</v>
      </c>
      <c r="S111" s="29" t="s">
        <v>71</v>
      </c>
      <c r="T111" s="29">
        <f t="shared" si="6"/>
        <v>108</v>
      </c>
      <c r="U111" s="29" t="s">
        <v>71</v>
      </c>
      <c r="V111" s="26">
        <v>26285</v>
      </c>
      <c r="X111" s="29" t="s">
        <v>112</v>
      </c>
      <c r="Y111" s="29" t="s">
        <v>71</v>
      </c>
      <c r="Z111" s="29">
        <f t="shared" si="7"/>
        <v>108</v>
      </c>
      <c r="AA111" s="29" t="s">
        <v>71</v>
      </c>
      <c r="AB111" s="26">
        <v>26584</v>
      </c>
      <c r="AD111" s="29" t="s">
        <v>112</v>
      </c>
      <c r="AE111" s="29" t="s">
        <v>71</v>
      </c>
      <c r="AF111" s="29">
        <f t="shared" si="8"/>
        <v>108</v>
      </c>
      <c r="AG111" s="29" t="s">
        <v>71</v>
      </c>
      <c r="AH111" s="26">
        <v>12180</v>
      </c>
    </row>
    <row r="112" spans="2:40" x14ac:dyDescent="0.3">
      <c r="B112">
        <v>24984</v>
      </c>
      <c r="C112">
        <v>23.1</v>
      </c>
      <c r="D112">
        <v>0</v>
      </c>
      <c r="E112">
        <v>-15</v>
      </c>
      <c r="G112" s="10"/>
      <c r="H112" s="10"/>
      <c r="I112" s="10"/>
      <c r="J112" s="29" t="s">
        <v>112</v>
      </c>
      <c r="K112" s="29" t="s">
        <v>71</v>
      </c>
      <c r="L112" s="29">
        <f t="shared" si="5"/>
        <v>109</v>
      </c>
      <c r="M112" s="29" t="s">
        <v>71</v>
      </c>
      <c r="N112" s="26">
        <v>26056</v>
      </c>
      <c r="O112" s="10"/>
      <c r="P112" s="10"/>
      <c r="R112" s="29" t="s">
        <v>112</v>
      </c>
      <c r="S112" s="29" t="s">
        <v>71</v>
      </c>
      <c r="T112" s="29">
        <f t="shared" si="6"/>
        <v>109</v>
      </c>
      <c r="U112" s="29" t="s">
        <v>71</v>
      </c>
      <c r="V112" s="26">
        <v>24984</v>
      </c>
      <c r="X112" s="29" t="s">
        <v>112</v>
      </c>
      <c r="Y112" s="29" t="s">
        <v>71</v>
      </c>
      <c r="Z112" s="29">
        <f t="shared" si="7"/>
        <v>109</v>
      </c>
      <c r="AA112" s="29" t="s">
        <v>71</v>
      </c>
      <c r="AB112" s="26">
        <v>26583</v>
      </c>
      <c r="AD112" s="29" t="s">
        <v>112</v>
      </c>
      <c r="AE112" s="29" t="s">
        <v>71</v>
      </c>
      <c r="AF112" s="29">
        <f t="shared" si="8"/>
        <v>109</v>
      </c>
      <c r="AG112" s="29" t="s">
        <v>71</v>
      </c>
      <c r="AH112" s="26">
        <v>12179</v>
      </c>
    </row>
    <row r="113" spans="1:34" x14ac:dyDescent="0.3">
      <c r="A113" t="s">
        <v>38</v>
      </c>
      <c r="B113">
        <v>11095</v>
      </c>
      <c r="C113">
        <v>-23.1</v>
      </c>
      <c r="D113">
        <v>2.57</v>
      </c>
      <c r="E113">
        <v>-15</v>
      </c>
      <c r="G113" s="10"/>
      <c r="H113" s="10"/>
      <c r="I113" s="10"/>
      <c r="J113" s="29" t="s">
        <v>112</v>
      </c>
      <c r="K113" s="29" t="s">
        <v>71</v>
      </c>
      <c r="L113" s="29">
        <f t="shared" si="5"/>
        <v>110</v>
      </c>
      <c r="M113" s="29" t="s">
        <v>71</v>
      </c>
      <c r="N113" s="26">
        <v>26055</v>
      </c>
      <c r="O113" s="10"/>
      <c r="P113" s="10"/>
      <c r="X113" s="29" t="s">
        <v>112</v>
      </c>
      <c r="Y113" s="29" t="s">
        <v>71</v>
      </c>
      <c r="Z113" s="29">
        <f t="shared" si="7"/>
        <v>110</v>
      </c>
      <c r="AA113" s="29" t="s">
        <v>71</v>
      </c>
      <c r="AB113" s="26">
        <v>26582</v>
      </c>
      <c r="AD113" s="29" t="s">
        <v>112</v>
      </c>
      <c r="AE113" s="29" t="s">
        <v>71</v>
      </c>
      <c r="AF113" s="29">
        <f t="shared" si="8"/>
        <v>110</v>
      </c>
      <c r="AG113" s="29" t="s">
        <v>71</v>
      </c>
      <c r="AH113" s="26">
        <v>12169</v>
      </c>
    </row>
    <row r="114" spans="1:34" x14ac:dyDescent="0.3">
      <c r="B114">
        <v>12794</v>
      </c>
      <c r="C114">
        <v>-22.662500000000001</v>
      </c>
      <c r="D114">
        <v>2.5718749999999999</v>
      </c>
      <c r="E114">
        <v>-15</v>
      </c>
      <c r="G114" s="10"/>
      <c r="H114" s="10"/>
      <c r="I114" s="10"/>
      <c r="J114" s="10"/>
      <c r="X114" s="29" t="s">
        <v>112</v>
      </c>
      <c r="Y114" s="29" t="s">
        <v>71</v>
      </c>
      <c r="Z114" s="29">
        <f t="shared" si="7"/>
        <v>111</v>
      </c>
      <c r="AA114" s="29" t="s">
        <v>71</v>
      </c>
      <c r="AB114" s="26">
        <v>26581</v>
      </c>
    </row>
    <row r="115" spans="1:34" x14ac:dyDescent="0.3">
      <c r="B115">
        <v>12795</v>
      </c>
      <c r="C115">
        <v>-22.225000000000001</v>
      </c>
      <c r="D115">
        <v>2.57375</v>
      </c>
      <c r="E115">
        <v>-15</v>
      </c>
      <c r="G115" s="10"/>
      <c r="H115" s="10"/>
      <c r="I115" s="10"/>
      <c r="J115" s="10"/>
      <c r="X115" s="29" t="s">
        <v>112</v>
      </c>
      <c r="Y115" s="29" t="s">
        <v>71</v>
      </c>
      <c r="Z115" s="29">
        <f t="shared" si="7"/>
        <v>112</v>
      </c>
      <c r="AA115" s="29" t="s">
        <v>71</v>
      </c>
      <c r="AB115" s="26">
        <v>26580</v>
      </c>
    </row>
    <row r="116" spans="1:34" x14ac:dyDescent="0.3">
      <c r="B116">
        <v>12796</v>
      </c>
      <c r="C116">
        <v>-21.787500000000001</v>
      </c>
      <c r="D116">
        <v>2.5756250000000001</v>
      </c>
      <c r="E116">
        <v>-15</v>
      </c>
      <c r="G116" s="10"/>
      <c r="H116" s="10"/>
      <c r="I116" s="10"/>
      <c r="J116" s="10"/>
      <c r="X116" s="29" t="s">
        <v>112</v>
      </c>
      <c r="Y116" s="29" t="s">
        <v>71</v>
      </c>
      <c r="Z116" s="29">
        <f t="shared" si="7"/>
        <v>113</v>
      </c>
      <c r="AA116" s="29" t="s">
        <v>71</v>
      </c>
      <c r="AB116" s="26">
        <v>24994</v>
      </c>
    </row>
    <row r="117" spans="1:34" x14ac:dyDescent="0.3">
      <c r="B117">
        <v>12797</v>
      </c>
      <c r="C117">
        <v>-21.35</v>
      </c>
      <c r="D117">
        <v>2.5775000000000001</v>
      </c>
      <c r="E117">
        <v>-15</v>
      </c>
      <c r="G117" s="10"/>
      <c r="H117" s="10"/>
      <c r="I117" s="10"/>
      <c r="J117" s="10"/>
    </row>
    <row r="118" spans="1:34" x14ac:dyDescent="0.3">
      <c r="B118">
        <v>12798</v>
      </c>
      <c r="C118">
        <v>-20.912500000000001</v>
      </c>
      <c r="D118">
        <v>2.5793750000000002</v>
      </c>
      <c r="E118">
        <v>-15</v>
      </c>
      <c r="G118" s="10"/>
      <c r="H118" s="10"/>
      <c r="I118" s="10"/>
      <c r="J118" s="10"/>
    </row>
    <row r="119" spans="1:34" x14ac:dyDescent="0.3">
      <c r="B119">
        <v>12799</v>
      </c>
      <c r="C119">
        <v>-20.475000000000001</v>
      </c>
      <c r="D119">
        <v>2.5812499999999998</v>
      </c>
      <c r="E119">
        <v>-15</v>
      </c>
      <c r="G119" s="10"/>
      <c r="H119" s="10"/>
      <c r="I119" s="10"/>
      <c r="J119" s="10"/>
    </row>
    <row r="120" spans="1:34" x14ac:dyDescent="0.3">
      <c r="B120">
        <v>12800</v>
      </c>
      <c r="C120">
        <v>-20.037500000000001</v>
      </c>
      <c r="D120">
        <v>2.5831249999999999</v>
      </c>
      <c r="E120">
        <v>-15</v>
      </c>
      <c r="G120" s="10"/>
      <c r="H120" s="10"/>
      <c r="I120" s="10"/>
      <c r="J120" s="10"/>
    </row>
    <row r="121" spans="1:34" x14ac:dyDescent="0.3">
      <c r="B121">
        <v>12801</v>
      </c>
      <c r="C121">
        <v>-19.600000000000001</v>
      </c>
      <c r="D121">
        <v>2.585</v>
      </c>
      <c r="E121">
        <v>-15</v>
      </c>
      <c r="G121" s="10"/>
      <c r="H121" s="10"/>
      <c r="I121" s="10"/>
      <c r="J121" s="10"/>
    </row>
    <row r="122" spans="1:34" x14ac:dyDescent="0.3">
      <c r="B122">
        <v>12802</v>
      </c>
      <c r="C122">
        <v>-19.162500000000001</v>
      </c>
      <c r="D122">
        <v>2.586875</v>
      </c>
      <c r="E122">
        <v>-15</v>
      </c>
      <c r="G122" s="10"/>
      <c r="H122" s="10"/>
      <c r="I122" s="10"/>
      <c r="J122" s="10"/>
    </row>
    <row r="123" spans="1:34" x14ac:dyDescent="0.3">
      <c r="B123">
        <v>12803</v>
      </c>
      <c r="C123">
        <v>-18.725000000000001</v>
      </c>
      <c r="D123">
        <v>2.5887500000000001</v>
      </c>
      <c r="E123">
        <v>-15</v>
      </c>
      <c r="G123" s="10"/>
      <c r="H123" s="10"/>
      <c r="I123" s="10"/>
      <c r="J123" s="10"/>
    </row>
    <row r="124" spans="1:34" x14ac:dyDescent="0.3">
      <c r="B124">
        <v>12804</v>
      </c>
      <c r="C124">
        <v>-18.287500000000001</v>
      </c>
      <c r="D124">
        <v>2.5906250000000002</v>
      </c>
      <c r="E124">
        <v>-15</v>
      </c>
      <c r="G124" s="10"/>
      <c r="H124" s="10"/>
      <c r="I124" s="10"/>
      <c r="J124" s="10"/>
    </row>
    <row r="125" spans="1:34" x14ac:dyDescent="0.3">
      <c r="B125">
        <v>12805</v>
      </c>
      <c r="C125">
        <v>-17.850000000000001</v>
      </c>
      <c r="D125">
        <v>2.5924999999999998</v>
      </c>
      <c r="E125">
        <v>-15</v>
      </c>
      <c r="G125" s="10"/>
      <c r="H125" s="10"/>
      <c r="I125" s="10"/>
      <c r="J125" s="10"/>
    </row>
    <row r="126" spans="1:34" x14ac:dyDescent="0.3">
      <c r="B126">
        <v>12806</v>
      </c>
      <c r="C126">
        <v>-17.412500000000001</v>
      </c>
      <c r="D126">
        <v>2.5943749999999999</v>
      </c>
      <c r="E126">
        <v>-15</v>
      </c>
      <c r="G126" s="10"/>
      <c r="H126" s="10"/>
      <c r="I126" s="10"/>
      <c r="J126" s="10"/>
    </row>
    <row r="127" spans="1:34" x14ac:dyDescent="0.3">
      <c r="B127">
        <v>12807</v>
      </c>
      <c r="C127">
        <v>-16.975000000000001</v>
      </c>
      <c r="D127">
        <v>2.5962499999999999</v>
      </c>
      <c r="E127">
        <v>-15</v>
      </c>
      <c r="G127" s="10"/>
      <c r="H127" s="10"/>
      <c r="I127" s="10"/>
      <c r="J127" s="10"/>
    </row>
    <row r="128" spans="1:34" x14ac:dyDescent="0.3">
      <c r="B128">
        <v>12808</v>
      </c>
      <c r="C128">
        <v>-16.537500000000001</v>
      </c>
      <c r="D128">
        <v>2.598125</v>
      </c>
      <c r="E128">
        <v>-15</v>
      </c>
      <c r="G128" s="10"/>
      <c r="H128" s="10"/>
      <c r="I128" s="10"/>
      <c r="J128" s="10"/>
    </row>
    <row r="129" spans="2:10" x14ac:dyDescent="0.3">
      <c r="B129">
        <v>11040</v>
      </c>
      <c r="C129">
        <v>-16.100000000000001</v>
      </c>
      <c r="D129">
        <v>2.6</v>
      </c>
      <c r="E129">
        <v>-15</v>
      </c>
      <c r="G129" s="10"/>
      <c r="H129" s="10"/>
      <c r="I129" s="10"/>
      <c r="J129" s="10"/>
    </row>
    <row r="130" spans="2:10" x14ac:dyDescent="0.3">
      <c r="B130">
        <v>12744</v>
      </c>
      <c r="C130">
        <v>-15.7</v>
      </c>
      <c r="D130">
        <v>2.6</v>
      </c>
      <c r="E130">
        <v>-15</v>
      </c>
      <c r="G130" s="10"/>
      <c r="H130" s="10"/>
      <c r="I130" s="10"/>
      <c r="J130" s="10"/>
    </row>
    <row r="131" spans="2:10" x14ac:dyDescent="0.3">
      <c r="B131">
        <v>12745</v>
      </c>
      <c r="C131">
        <v>-15.3</v>
      </c>
      <c r="D131">
        <v>2.6</v>
      </c>
      <c r="E131">
        <v>-15</v>
      </c>
      <c r="G131" s="10"/>
      <c r="H131" s="10"/>
      <c r="I131" s="10"/>
      <c r="J131" s="10"/>
    </row>
    <row r="132" spans="2:10" x14ac:dyDescent="0.3">
      <c r="B132">
        <v>12746</v>
      </c>
      <c r="C132">
        <v>-14.9</v>
      </c>
      <c r="D132">
        <v>2.6</v>
      </c>
      <c r="E132">
        <v>-15</v>
      </c>
      <c r="G132" s="10"/>
      <c r="H132" s="10"/>
      <c r="I132" s="10"/>
      <c r="J132" s="10"/>
    </row>
    <row r="133" spans="2:10" x14ac:dyDescent="0.3">
      <c r="B133">
        <v>12747</v>
      </c>
      <c r="C133">
        <v>-14.5</v>
      </c>
      <c r="D133">
        <v>2.6</v>
      </c>
      <c r="E133">
        <v>-15</v>
      </c>
      <c r="G133" s="10"/>
      <c r="H133" s="10"/>
      <c r="I133" s="10"/>
      <c r="J133" s="10"/>
    </row>
    <row r="134" spans="2:10" x14ac:dyDescent="0.3">
      <c r="B134">
        <v>12748</v>
      </c>
      <c r="C134">
        <v>-14.1</v>
      </c>
      <c r="D134">
        <v>2.6</v>
      </c>
      <c r="E134">
        <v>-15</v>
      </c>
      <c r="G134" s="10"/>
      <c r="H134" s="10"/>
      <c r="I134" s="10"/>
      <c r="J134" s="10"/>
    </row>
    <row r="135" spans="2:10" x14ac:dyDescent="0.3">
      <c r="B135">
        <v>12749</v>
      </c>
      <c r="C135">
        <v>-13.7</v>
      </c>
      <c r="D135">
        <v>2.6</v>
      </c>
      <c r="E135">
        <v>-15</v>
      </c>
      <c r="G135" s="10"/>
      <c r="H135" s="10"/>
      <c r="I135" s="10"/>
      <c r="J135" s="10"/>
    </row>
    <row r="136" spans="2:10" x14ac:dyDescent="0.3">
      <c r="B136">
        <v>12750</v>
      </c>
      <c r="C136">
        <v>-13.3</v>
      </c>
      <c r="D136">
        <v>2.6</v>
      </c>
      <c r="E136">
        <v>-15</v>
      </c>
      <c r="G136" s="10"/>
      <c r="H136" s="10"/>
      <c r="I136" s="10"/>
      <c r="J136" s="10"/>
    </row>
    <row r="137" spans="2:10" x14ac:dyDescent="0.3">
      <c r="B137">
        <v>10937</v>
      </c>
      <c r="C137">
        <v>-12.9</v>
      </c>
      <c r="D137">
        <v>2.6</v>
      </c>
      <c r="E137">
        <v>-15</v>
      </c>
      <c r="G137" s="10"/>
      <c r="H137" s="10"/>
      <c r="I137" s="10"/>
      <c r="J137" s="10"/>
    </row>
    <row r="138" spans="2:10" x14ac:dyDescent="0.3">
      <c r="B138">
        <v>12694</v>
      </c>
      <c r="C138">
        <v>-12.5</v>
      </c>
      <c r="D138">
        <v>2.6</v>
      </c>
      <c r="E138">
        <v>-15</v>
      </c>
      <c r="G138" s="10"/>
      <c r="H138" s="10"/>
      <c r="I138" s="10"/>
      <c r="J138" s="10"/>
    </row>
    <row r="139" spans="2:10" x14ac:dyDescent="0.3">
      <c r="B139">
        <v>12695</v>
      </c>
      <c r="C139">
        <v>-12.1</v>
      </c>
      <c r="D139">
        <v>2.6</v>
      </c>
      <c r="E139">
        <v>-15</v>
      </c>
      <c r="G139" s="10"/>
      <c r="H139" s="10"/>
      <c r="I139" s="10"/>
      <c r="J139" s="10"/>
    </row>
    <row r="140" spans="2:10" x14ac:dyDescent="0.3">
      <c r="B140">
        <v>12696</v>
      </c>
      <c r="C140">
        <v>-11.7</v>
      </c>
      <c r="D140">
        <v>2.6</v>
      </c>
      <c r="E140">
        <v>-15</v>
      </c>
      <c r="G140" s="10"/>
      <c r="H140" s="10"/>
      <c r="I140" s="10"/>
      <c r="J140" s="10"/>
    </row>
    <row r="141" spans="2:10" x14ac:dyDescent="0.3">
      <c r="B141">
        <v>12697</v>
      </c>
      <c r="C141">
        <v>-11.3</v>
      </c>
      <c r="D141">
        <v>2.6</v>
      </c>
      <c r="E141">
        <v>-15</v>
      </c>
      <c r="G141" s="10"/>
      <c r="H141" s="10"/>
      <c r="I141" s="10"/>
      <c r="J141" s="10"/>
    </row>
    <row r="142" spans="2:10" x14ac:dyDescent="0.3">
      <c r="B142">
        <v>12698</v>
      </c>
      <c r="C142">
        <v>-10.9</v>
      </c>
      <c r="D142">
        <v>2.6</v>
      </c>
      <c r="E142">
        <v>-15</v>
      </c>
      <c r="G142" s="10"/>
      <c r="H142" s="10"/>
      <c r="I142" s="10"/>
      <c r="J142" s="10"/>
    </row>
    <row r="143" spans="2:10" x14ac:dyDescent="0.3">
      <c r="B143">
        <v>12699</v>
      </c>
      <c r="C143">
        <v>-10.5</v>
      </c>
      <c r="D143">
        <v>2.6</v>
      </c>
      <c r="E143">
        <v>-15</v>
      </c>
      <c r="G143" s="10"/>
      <c r="H143" s="10"/>
      <c r="I143" s="10"/>
      <c r="J143" s="10"/>
    </row>
    <row r="144" spans="2:10" x14ac:dyDescent="0.3">
      <c r="B144">
        <v>12700</v>
      </c>
      <c r="C144">
        <v>-10.1</v>
      </c>
      <c r="D144">
        <v>2.6</v>
      </c>
      <c r="E144">
        <v>-15</v>
      </c>
      <c r="G144" s="10"/>
      <c r="H144" s="10"/>
      <c r="I144" s="10"/>
      <c r="J144" s="10"/>
    </row>
    <row r="145" spans="2:10" x14ac:dyDescent="0.3">
      <c r="B145">
        <v>10859</v>
      </c>
      <c r="C145">
        <v>-9.6999999999999993</v>
      </c>
      <c r="D145">
        <v>2.6</v>
      </c>
      <c r="E145">
        <v>-15</v>
      </c>
      <c r="G145" s="10"/>
      <c r="H145" s="10"/>
      <c r="I145" s="10"/>
      <c r="J145" s="10"/>
    </row>
    <row r="146" spans="2:10" x14ac:dyDescent="0.3">
      <c r="B146">
        <v>12644</v>
      </c>
      <c r="C146">
        <v>-9.2874999999999996</v>
      </c>
      <c r="D146">
        <v>2.6</v>
      </c>
      <c r="E146">
        <v>-15</v>
      </c>
      <c r="G146" s="10"/>
      <c r="H146" s="10"/>
      <c r="I146" s="10"/>
      <c r="J146" s="10"/>
    </row>
    <row r="147" spans="2:10" x14ac:dyDescent="0.3">
      <c r="B147">
        <v>12645</v>
      </c>
      <c r="C147">
        <v>-8.875</v>
      </c>
      <c r="D147">
        <v>2.6</v>
      </c>
      <c r="E147">
        <v>-15</v>
      </c>
      <c r="G147" s="10"/>
      <c r="H147" s="10"/>
      <c r="I147" s="10"/>
      <c r="J147" s="10"/>
    </row>
    <row r="148" spans="2:10" x14ac:dyDescent="0.3">
      <c r="B148">
        <v>12646</v>
      </c>
      <c r="C148">
        <v>-8.4625000000000004</v>
      </c>
      <c r="D148">
        <v>2.6</v>
      </c>
      <c r="E148">
        <v>-15</v>
      </c>
      <c r="G148" s="10"/>
      <c r="H148" s="10"/>
      <c r="I148" s="10"/>
      <c r="J148" s="10"/>
    </row>
    <row r="149" spans="2:10" x14ac:dyDescent="0.3">
      <c r="B149">
        <v>12647</v>
      </c>
      <c r="C149">
        <v>-8.0500000000000007</v>
      </c>
      <c r="D149">
        <v>2.6</v>
      </c>
      <c r="E149">
        <v>-15</v>
      </c>
      <c r="G149" s="10"/>
      <c r="H149" s="10"/>
      <c r="I149" s="10"/>
      <c r="J149" s="10"/>
    </row>
    <row r="150" spans="2:10" x14ac:dyDescent="0.3">
      <c r="B150">
        <v>12648</v>
      </c>
      <c r="C150">
        <v>-7.6375000000000002</v>
      </c>
      <c r="D150">
        <v>2.6</v>
      </c>
      <c r="E150">
        <v>-15</v>
      </c>
      <c r="G150" s="10"/>
      <c r="H150" s="10"/>
      <c r="I150" s="10"/>
      <c r="J150" s="10"/>
    </row>
    <row r="151" spans="2:10" x14ac:dyDescent="0.3">
      <c r="B151">
        <v>12649</v>
      </c>
      <c r="C151">
        <v>-7.2249999999999996</v>
      </c>
      <c r="D151">
        <v>2.6</v>
      </c>
      <c r="E151">
        <v>-15</v>
      </c>
      <c r="G151" s="10"/>
      <c r="H151" s="10"/>
      <c r="I151" s="10"/>
      <c r="J151" s="10"/>
    </row>
    <row r="152" spans="2:10" x14ac:dyDescent="0.3">
      <c r="B152">
        <v>12650</v>
      </c>
      <c r="C152">
        <v>-6.8125</v>
      </c>
      <c r="D152">
        <v>2.6</v>
      </c>
      <c r="E152">
        <v>-15</v>
      </c>
      <c r="G152" s="10"/>
      <c r="H152" s="10"/>
      <c r="I152" s="10"/>
      <c r="J152" s="10"/>
    </row>
    <row r="153" spans="2:10" x14ac:dyDescent="0.3">
      <c r="B153">
        <v>10781</v>
      </c>
      <c r="C153">
        <v>-6.4</v>
      </c>
      <c r="D153">
        <v>2.6</v>
      </c>
      <c r="E153">
        <v>-15</v>
      </c>
      <c r="G153" s="10"/>
      <c r="H153" s="10"/>
      <c r="I153" s="10"/>
      <c r="J153" s="10"/>
    </row>
    <row r="154" spans="2:10" x14ac:dyDescent="0.3">
      <c r="B154">
        <v>12594</v>
      </c>
      <c r="C154">
        <v>-6</v>
      </c>
      <c r="D154">
        <v>2.6</v>
      </c>
      <c r="E154">
        <v>-15</v>
      </c>
      <c r="G154" s="10"/>
      <c r="H154" s="10"/>
      <c r="I154" s="10"/>
      <c r="J154" s="10"/>
    </row>
    <row r="155" spans="2:10" x14ac:dyDescent="0.3">
      <c r="B155">
        <v>12595</v>
      </c>
      <c r="C155">
        <v>-5.6</v>
      </c>
      <c r="D155">
        <v>2.6</v>
      </c>
      <c r="E155">
        <v>-15</v>
      </c>
      <c r="G155" s="10"/>
      <c r="H155" s="10"/>
      <c r="I155" s="10"/>
      <c r="J155" s="10"/>
    </row>
    <row r="156" spans="2:10" x14ac:dyDescent="0.3">
      <c r="B156">
        <v>12596</v>
      </c>
      <c r="C156">
        <v>-5.2</v>
      </c>
      <c r="D156">
        <v>2.6</v>
      </c>
      <c r="E156">
        <v>-15</v>
      </c>
      <c r="G156" s="10"/>
      <c r="H156" s="10"/>
      <c r="I156" s="10"/>
      <c r="J156" s="10"/>
    </row>
    <row r="157" spans="2:10" x14ac:dyDescent="0.3">
      <c r="B157">
        <v>12597</v>
      </c>
      <c r="C157">
        <v>-4.8</v>
      </c>
      <c r="D157">
        <v>2.6</v>
      </c>
      <c r="E157">
        <v>-15</v>
      </c>
      <c r="G157" s="10"/>
      <c r="H157" s="10"/>
      <c r="I157" s="10"/>
      <c r="J157" s="10"/>
    </row>
    <row r="158" spans="2:10" x14ac:dyDescent="0.3">
      <c r="B158">
        <v>12598</v>
      </c>
      <c r="C158">
        <v>-4.4000000000000004</v>
      </c>
      <c r="D158">
        <v>2.6</v>
      </c>
      <c r="E158">
        <v>-15</v>
      </c>
      <c r="G158" s="10"/>
      <c r="H158" s="10"/>
      <c r="I158" s="10"/>
      <c r="J158" s="10"/>
    </row>
    <row r="159" spans="2:10" x14ac:dyDescent="0.3">
      <c r="B159">
        <v>12599</v>
      </c>
      <c r="C159">
        <v>-4</v>
      </c>
      <c r="D159">
        <v>2.6</v>
      </c>
      <c r="E159">
        <v>-15</v>
      </c>
      <c r="G159" s="10"/>
      <c r="H159" s="10"/>
      <c r="I159" s="10"/>
      <c r="J159" s="10"/>
    </row>
    <row r="160" spans="2:10" x14ac:dyDescent="0.3">
      <c r="B160">
        <v>12600</v>
      </c>
      <c r="C160">
        <v>-3.6</v>
      </c>
      <c r="D160">
        <v>2.6</v>
      </c>
      <c r="E160">
        <v>-15</v>
      </c>
      <c r="G160" s="10"/>
      <c r="H160" s="10"/>
      <c r="I160" s="10"/>
      <c r="J160" s="10"/>
    </row>
    <row r="161" spans="2:10" x14ac:dyDescent="0.3">
      <c r="B161">
        <v>10703</v>
      </c>
      <c r="C161">
        <v>-3.2</v>
      </c>
      <c r="D161">
        <v>2.6</v>
      </c>
      <c r="E161">
        <v>-15</v>
      </c>
      <c r="G161" s="10"/>
      <c r="H161" s="10"/>
      <c r="I161" s="10"/>
      <c r="J161" s="10"/>
    </row>
    <row r="162" spans="2:10" x14ac:dyDescent="0.3">
      <c r="B162">
        <v>12544</v>
      </c>
      <c r="C162">
        <v>-2.8</v>
      </c>
      <c r="D162">
        <v>2.6</v>
      </c>
      <c r="E162">
        <v>-15</v>
      </c>
      <c r="G162" s="10"/>
      <c r="H162" s="10"/>
      <c r="I162" s="10"/>
      <c r="J162" s="10"/>
    </row>
    <row r="163" spans="2:10" x14ac:dyDescent="0.3">
      <c r="B163">
        <v>12545</v>
      </c>
      <c r="C163">
        <v>-2.4</v>
      </c>
      <c r="D163">
        <v>2.6</v>
      </c>
      <c r="E163">
        <v>-15</v>
      </c>
      <c r="G163" s="10"/>
      <c r="H163" s="10"/>
      <c r="I163" s="10"/>
      <c r="J163" s="10"/>
    </row>
    <row r="164" spans="2:10" x14ac:dyDescent="0.3">
      <c r="B164">
        <v>12546</v>
      </c>
      <c r="C164">
        <v>-2</v>
      </c>
      <c r="D164">
        <v>2.6</v>
      </c>
      <c r="E164">
        <v>-15</v>
      </c>
      <c r="G164" s="10"/>
      <c r="H164" s="10"/>
      <c r="I164" s="10"/>
      <c r="J164" s="10"/>
    </row>
    <row r="165" spans="2:10" x14ac:dyDescent="0.3">
      <c r="B165">
        <v>12547</v>
      </c>
      <c r="C165">
        <v>-1.6</v>
      </c>
      <c r="D165">
        <v>2.6</v>
      </c>
      <c r="E165">
        <v>-15</v>
      </c>
      <c r="G165" s="10"/>
      <c r="H165" s="10"/>
      <c r="I165" s="10"/>
      <c r="J165" s="10"/>
    </row>
    <row r="166" spans="2:10" x14ac:dyDescent="0.3">
      <c r="B166">
        <v>12548</v>
      </c>
      <c r="C166">
        <v>-1.2</v>
      </c>
      <c r="D166">
        <v>2.6</v>
      </c>
      <c r="E166">
        <v>-15</v>
      </c>
      <c r="G166" s="10"/>
      <c r="H166" s="10"/>
      <c r="I166" s="10"/>
      <c r="J166" s="10"/>
    </row>
    <row r="167" spans="2:10" x14ac:dyDescent="0.3">
      <c r="B167">
        <v>12549</v>
      </c>
      <c r="C167">
        <v>-0.8</v>
      </c>
      <c r="D167">
        <v>2.6</v>
      </c>
      <c r="E167">
        <v>-15</v>
      </c>
      <c r="G167" s="10"/>
      <c r="H167" s="10"/>
      <c r="I167" s="10"/>
      <c r="J167" s="10"/>
    </row>
    <row r="168" spans="2:10" x14ac:dyDescent="0.3">
      <c r="B168">
        <v>12550</v>
      </c>
      <c r="C168">
        <v>-0.4</v>
      </c>
      <c r="D168">
        <v>2.6</v>
      </c>
      <c r="E168">
        <v>-15</v>
      </c>
      <c r="G168" s="10"/>
      <c r="H168" s="10"/>
      <c r="I168" s="10"/>
      <c r="J168" s="10"/>
    </row>
    <row r="169" spans="2:10" x14ac:dyDescent="0.3">
      <c r="B169">
        <v>10581</v>
      </c>
      <c r="C169">
        <v>0</v>
      </c>
      <c r="D169">
        <v>2.6</v>
      </c>
      <c r="E169">
        <v>-15</v>
      </c>
      <c r="G169" s="10"/>
      <c r="H169" s="10"/>
      <c r="I169" s="10"/>
      <c r="J169" s="10"/>
    </row>
    <row r="170" spans="2:10" x14ac:dyDescent="0.3">
      <c r="B170">
        <v>13546</v>
      </c>
      <c r="C170">
        <v>0.4</v>
      </c>
      <c r="D170">
        <v>2.6</v>
      </c>
      <c r="E170">
        <v>-15</v>
      </c>
      <c r="G170" s="10"/>
      <c r="H170" s="10"/>
      <c r="I170" s="10"/>
      <c r="J170" s="10"/>
    </row>
    <row r="171" spans="2:10" x14ac:dyDescent="0.3">
      <c r="B171">
        <v>13547</v>
      </c>
      <c r="C171">
        <v>0.8</v>
      </c>
      <c r="D171">
        <v>2.6</v>
      </c>
      <c r="E171">
        <v>-15</v>
      </c>
      <c r="G171" s="10"/>
      <c r="H171" s="10"/>
      <c r="I171" s="10"/>
      <c r="J171" s="10"/>
    </row>
    <row r="172" spans="2:10" x14ac:dyDescent="0.3">
      <c r="B172">
        <v>13548</v>
      </c>
      <c r="C172">
        <v>1.2</v>
      </c>
      <c r="D172">
        <v>2.6</v>
      </c>
      <c r="E172">
        <v>-15</v>
      </c>
      <c r="G172" s="10"/>
      <c r="H172" s="10"/>
      <c r="I172" s="10"/>
      <c r="J172" s="10"/>
    </row>
    <row r="173" spans="2:10" x14ac:dyDescent="0.3">
      <c r="B173">
        <v>13549</v>
      </c>
      <c r="C173">
        <v>1.6</v>
      </c>
      <c r="D173">
        <v>2.6</v>
      </c>
      <c r="E173">
        <v>-15</v>
      </c>
      <c r="G173" s="10"/>
      <c r="H173" s="10"/>
      <c r="I173" s="10"/>
      <c r="J173" s="10"/>
    </row>
    <row r="174" spans="2:10" x14ac:dyDescent="0.3">
      <c r="B174">
        <v>13550</v>
      </c>
      <c r="C174">
        <v>2</v>
      </c>
      <c r="D174">
        <v>2.6</v>
      </c>
      <c r="E174">
        <v>-15</v>
      </c>
      <c r="G174" s="10"/>
      <c r="H174" s="10"/>
      <c r="I174" s="10"/>
      <c r="J174" s="10"/>
    </row>
    <row r="175" spans="2:10" x14ac:dyDescent="0.3">
      <c r="B175">
        <v>13551</v>
      </c>
      <c r="C175">
        <v>2.4</v>
      </c>
      <c r="D175">
        <v>2.6</v>
      </c>
      <c r="E175">
        <v>-15</v>
      </c>
      <c r="G175" s="10"/>
      <c r="H175" s="10"/>
      <c r="I175" s="10"/>
      <c r="J175" s="10"/>
    </row>
    <row r="176" spans="2:10" x14ac:dyDescent="0.3">
      <c r="B176">
        <v>13552</v>
      </c>
      <c r="C176">
        <v>2.8</v>
      </c>
      <c r="D176">
        <v>2.6</v>
      </c>
      <c r="E176">
        <v>-15</v>
      </c>
      <c r="G176" s="10"/>
      <c r="H176" s="10"/>
      <c r="I176" s="10"/>
      <c r="J176" s="10"/>
    </row>
    <row r="177" spans="2:10" x14ac:dyDescent="0.3">
      <c r="B177">
        <v>13545</v>
      </c>
      <c r="C177">
        <v>3.2</v>
      </c>
      <c r="D177">
        <v>2.6</v>
      </c>
      <c r="E177">
        <v>-15</v>
      </c>
      <c r="G177" s="10"/>
      <c r="H177" s="10"/>
      <c r="I177" s="10"/>
      <c r="J177" s="10"/>
    </row>
    <row r="178" spans="2:10" x14ac:dyDescent="0.3">
      <c r="B178">
        <v>26386</v>
      </c>
      <c r="C178">
        <v>3.6</v>
      </c>
      <c r="D178">
        <v>2.6</v>
      </c>
      <c r="E178">
        <v>-15</v>
      </c>
      <c r="G178" s="10"/>
      <c r="H178" s="10"/>
      <c r="I178" s="10"/>
      <c r="J178" s="10"/>
    </row>
    <row r="179" spans="2:10" x14ac:dyDescent="0.3">
      <c r="B179">
        <v>26385</v>
      </c>
      <c r="C179">
        <v>4</v>
      </c>
      <c r="D179">
        <v>2.6</v>
      </c>
      <c r="E179">
        <v>-15</v>
      </c>
      <c r="G179" s="10"/>
      <c r="H179" s="10"/>
      <c r="I179" s="10"/>
      <c r="J179" s="10"/>
    </row>
    <row r="180" spans="2:10" x14ac:dyDescent="0.3">
      <c r="B180">
        <v>26384</v>
      </c>
      <c r="C180">
        <v>4.4000000000000004</v>
      </c>
      <c r="D180">
        <v>2.6</v>
      </c>
      <c r="E180">
        <v>-15</v>
      </c>
      <c r="G180" s="10"/>
      <c r="H180" s="10"/>
      <c r="I180" s="10"/>
      <c r="J180" s="10"/>
    </row>
    <row r="181" spans="2:10" x14ac:dyDescent="0.3">
      <c r="B181">
        <v>26383</v>
      </c>
      <c r="C181">
        <v>4.8</v>
      </c>
      <c r="D181">
        <v>2.6</v>
      </c>
      <c r="E181">
        <v>-15</v>
      </c>
      <c r="G181" s="10"/>
      <c r="H181" s="10"/>
      <c r="I181" s="10"/>
      <c r="J181" s="10"/>
    </row>
    <row r="182" spans="2:10" x14ac:dyDescent="0.3">
      <c r="B182">
        <v>26382</v>
      </c>
      <c r="C182">
        <v>5.2</v>
      </c>
      <c r="D182">
        <v>2.6</v>
      </c>
      <c r="E182">
        <v>-15</v>
      </c>
      <c r="G182" s="10"/>
      <c r="H182" s="10"/>
      <c r="I182" s="10"/>
      <c r="J182" s="10"/>
    </row>
    <row r="183" spans="2:10" x14ac:dyDescent="0.3">
      <c r="B183">
        <v>26381</v>
      </c>
      <c r="C183">
        <v>5.6</v>
      </c>
      <c r="D183">
        <v>2.6</v>
      </c>
      <c r="E183">
        <v>-15</v>
      </c>
      <c r="G183" s="10"/>
      <c r="H183" s="10"/>
      <c r="I183" s="10"/>
      <c r="J183" s="10"/>
    </row>
    <row r="184" spans="2:10" x14ac:dyDescent="0.3">
      <c r="B184">
        <v>26380</v>
      </c>
      <c r="C184">
        <v>6</v>
      </c>
      <c r="D184">
        <v>2.6</v>
      </c>
      <c r="E184">
        <v>-15</v>
      </c>
      <c r="G184" s="10"/>
      <c r="H184" s="10"/>
      <c r="I184" s="10"/>
      <c r="J184" s="10"/>
    </row>
    <row r="185" spans="2:10" x14ac:dyDescent="0.3">
      <c r="B185">
        <v>24680</v>
      </c>
      <c r="C185">
        <v>6.4</v>
      </c>
      <c r="D185">
        <v>2.6</v>
      </c>
      <c r="E185">
        <v>-15</v>
      </c>
      <c r="G185" s="10"/>
      <c r="H185" s="10"/>
      <c r="I185" s="10"/>
      <c r="J185" s="10"/>
    </row>
    <row r="186" spans="2:10" x14ac:dyDescent="0.3">
      <c r="B186">
        <v>26436</v>
      </c>
      <c r="C186">
        <v>6.8125</v>
      </c>
      <c r="D186">
        <v>2.6</v>
      </c>
      <c r="E186">
        <v>-15</v>
      </c>
      <c r="G186" s="10"/>
      <c r="H186" s="10"/>
      <c r="I186" s="10"/>
      <c r="J186" s="10"/>
    </row>
    <row r="187" spans="2:10" x14ac:dyDescent="0.3">
      <c r="B187">
        <v>26435</v>
      </c>
      <c r="C187">
        <v>7.2249999999999996</v>
      </c>
      <c r="D187">
        <v>2.6</v>
      </c>
      <c r="E187">
        <v>-15</v>
      </c>
      <c r="G187" s="10"/>
      <c r="H187" s="10"/>
      <c r="I187" s="10"/>
      <c r="J187" s="10"/>
    </row>
    <row r="188" spans="2:10" x14ac:dyDescent="0.3">
      <c r="B188">
        <v>26434</v>
      </c>
      <c r="C188">
        <v>7.6375000000000002</v>
      </c>
      <c r="D188">
        <v>2.6</v>
      </c>
      <c r="E188">
        <v>-15</v>
      </c>
      <c r="G188" s="10"/>
      <c r="H188" s="10"/>
      <c r="I188" s="10"/>
      <c r="J188" s="10"/>
    </row>
    <row r="189" spans="2:10" x14ac:dyDescent="0.3">
      <c r="B189">
        <v>26433</v>
      </c>
      <c r="C189">
        <v>8.0500000000000007</v>
      </c>
      <c r="D189">
        <v>2.6</v>
      </c>
      <c r="E189">
        <v>-15</v>
      </c>
      <c r="G189" s="10"/>
      <c r="H189" s="10"/>
      <c r="I189" s="10"/>
      <c r="J189" s="10"/>
    </row>
    <row r="190" spans="2:10" x14ac:dyDescent="0.3">
      <c r="B190">
        <v>26432</v>
      </c>
      <c r="C190">
        <v>8.4625000000000004</v>
      </c>
      <c r="D190">
        <v>2.6</v>
      </c>
      <c r="E190">
        <v>-15</v>
      </c>
      <c r="G190" s="10"/>
      <c r="H190" s="10"/>
      <c r="I190" s="10"/>
      <c r="J190" s="10"/>
    </row>
    <row r="191" spans="2:10" x14ac:dyDescent="0.3">
      <c r="B191">
        <v>26431</v>
      </c>
      <c r="C191">
        <v>8.875</v>
      </c>
      <c r="D191">
        <v>2.6</v>
      </c>
      <c r="E191">
        <v>-15</v>
      </c>
      <c r="G191" s="10"/>
      <c r="H191" s="10"/>
      <c r="I191" s="10"/>
      <c r="J191" s="10"/>
    </row>
    <row r="192" spans="2:10" x14ac:dyDescent="0.3">
      <c r="B192">
        <v>26430</v>
      </c>
      <c r="C192">
        <v>9.2874999999999996</v>
      </c>
      <c r="D192">
        <v>2.6</v>
      </c>
      <c r="E192">
        <v>-15</v>
      </c>
      <c r="G192" s="10"/>
      <c r="H192" s="10"/>
      <c r="I192" s="10"/>
      <c r="J192" s="10"/>
    </row>
    <row r="193" spans="2:10" x14ac:dyDescent="0.3">
      <c r="B193">
        <v>24758</v>
      </c>
      <c r="C193">
        <v>9.6999999999999993</v>
      </c>
      <c r="D193">
        <v>2.6</v>
      </c>
      <c r="E193">
        <v>-15</v>
      </c>
      <c r="G193" s="10"/>
      <c r="H193" s="10"/>
      <c r="I193" s="10"/>
      <c r="J193" s="10"/>
    </row>
    <row r="194" spans="2:10" x14ac:dyDescent="0.3">
      <c r="B194">
        <v>26486</v>
      </c>
      <c r="C194">
        <v>10.1</v>
      </c>
      <c r="D194">
        <v>2.6</v>
      </c>
      <c r="E194">
        <v>-15</v>
      </c>
      <c r="G194" s="10"/>
      <c r="H194" s="10"/>
      <c r="I194" s="10"/>
      <c r="J194" s="10"/>
    </row>
    <row r="195" spans="2:10" x14ac:dyDescent="0.3">
      <c r="B195">
        <v>26485</v>
      </c>
      <c r="C195">
        <v>10.5</v>
      </c>
      <c r="D195">
        <v>2.6</v>
      </c>
      <c r="E195">
        <v>-15</v>
      </c>
      <c r="G195" s="10"/>
      <c r="H195" s="10"/>
      <c r="I195" s="10"/>
      <c r="J195" s="10"/>
    </row>
    <row r="196" spans="2:10" x14ac:dyDescent="0.3">
      <c r="B196">
        <v>26484</v>
      </c>
      <c r="C196">
        <v>10.9</v>
      </c>
      <c r="D196">
        <v>2.6</v>
      </c>
      <c r="E196">
        <v>-15</v>
      </c>
      <c r="G196" s="10"/>
      <c r="H196" s="10"/>
      <c r="I196" s="10"/>
      <c r="J196" s="10"/>
    </row>
    <row r="197" spans="2:10" x14ac:dyDescent="0.3">
      <c r="B197">
        <v>26483</v>
      </c>
      <c r="C197">
        <v>11.3</v>
      </c>
      <c r="D197">
        <v>2.6</v>
      </c>
      <c r="E197">
        <v>-15</v>
      </c>
      <c r="G197" s="10"/>
      <c r="H197" s="10"/>
      <c r="I197" s="10"/>
      <c r="J197" s="10"/>
    </row>
    <row r="198" spans="2:10" x14ac:dyDescent="0.3">
      <c r="B198">
        <v>26482</v>
      </c>
      <c r="C198">
        <v>11.7</v>
      </c>
      <c r="D198">
        <v>2.6</v>
      </c>
      <c r="E198">
        <v>-15</v>
      </c>
      <c r="G198" s="10"/>
      <c r="H198" s="10"/>
      <c r="I198" s="10"/>
      <c r="J198" s="10"/>
    </row>
    <row r="199" spans="2:10" x14ac:dyDescent="0.3">
      <c r="B199">
        <v>26481</v>
      </c>
      <c r="C199">
        <v>12.1</v>
      </c>
      <c r="D199">
        <v>2.6</v>
      </c>
      <c r="E199">
        <v>-15</v>
      </c>
      <c r="G199" s="10"/>
      <c r="H199" s="10"/>
      <c r="I199" s="10"/>
      <c r="J199" s="10"/>
    </row>
    <row r="200" spans="2:10" x14ac:dyDescent="0.3">
      <c r="B200">
        <v>26480</v>
      </c>
      <c r="C200">
        <v>12.5</v>
      </c>
      <c r="D200">
        <v>2.6</v>
      </c>
      <c r="E200">
        <v>-15</v>
      </c>
      <c r="G200" s="10"/>
      <c r="H200" s="10"/>
      <c r="I200" s="10"/>
      <c r="J200" s="10"/>
    </row>
    <row r="201" spans="2:10" x14ac:dyDescent="0.3">
      <c r="B201">
        <v>24836</v>
      </c>
      <c r="C201">
        <v>12.9</v>
      </c>
      <c r="D201">
        <v>2.6</v>
      </c>
      <c r="E201">
        <v>-15</v>
      </c>
      <c r="G201" s="10"/>
      <c r="H201" s="10"/>
      <c r="I201" s="10"/>
      <c r="J201" s="10"/>
    </row>
    <row r="202" spans="2:10" x14ac:dyDescent="0.3">
      <c r="B202">
        <v>26536</v>
      </c>
      <c r="C202">
        <v>13.3</v>
      </c>
      <c r="D202">
        <v>2.6</v>
      </c>
      <c r="E202">
        <v>-15</v>
      </c>
      <c r="G202" s="10"/>
      <c r="H202" s="10"/>
      <c r="I202" s="10"/>
      <c r="J202" s="10"/>
    </row>
    <row r="203" spans="2:10" x14ac:dyDescent="0.3">
      <c r="B203">
        <v>26535</v>
      </c>
      <c r="C203">
        <v>13.7</v>
      </c>
      <c r="D203">
        <v>2.6</v>
      </c>
      <c r="E203">
        <v>-15</v>
      </c>
      <c r="G203" s="10"/>
      <c r="H203" s="10"/>
      <c r="I203" s="10"/>
      <c r="J203" s="10"/>
    </row>
    <row r="204" spans="2:10" x14ac:dyDescent="0.3">
      <c r="B204">
        <v>26534</v>
      </c>
      <c r="C204">
        <v>14.1</v>
      </c>
      <c r="D204">
        <v>2.6</v>
      </c>
      <c r="E204">
        <v>-15</v>
      </c>
      <c r="G204" s="10"/>
      <c r="H204" s="10"/>
      <c r="I204" s="10"/>
      <c r="J204" s="10"/>
    </row>
    <row r="205" spans="2:10" x14ac:dyDescent="0.3">
      <c r="B205">
        <v>26533</v>
      </c>
      <c r="C205">
        <v>14.5</v>
      </c>
      <c r="D205">
        <v>2.6</v>
      </c>
      <c r="E205">
        <v>-15</v>
      </c>
      <c r="G205" s="10"/>
      <c r="H205" s="10"/>
      <c r="I205" s="10"/>
      <c r="J205" s="10"/>
    </row>
    <row r="206" spans="2:10" x14ac:dyDescent="0.3">
      <c r="B206">
        <v>26532</v>
      </c>
      <c r="C206">
        <v>14.9</v>
      </c>
      <c r="D206">
        <v>2.6</v>
      </c>
      <c r="E206">
        <v>-15</v>
      </c>
      <c r="G206" s="10"/>
      <c r="H206" s="10"/>
      <c r="I206" s="10"/>
      <c r="J206" s="10"/>
    </row>
    <row r="207" spans="2:10" x14ac:dyDescent="0.3">
      <c r="B207">
        <v>26531</v>
      </c>
      <c r="C207">
        <v>15.3</v>
      </c>
      <c r="D207">
        <v>2.6</v>
      </c>
      <c r="E207">
        <v>-15</v>
      </c>
      <c r="G207" s="10"/>
      <c r="H207" s="10"/>
      <c r="I207" s="10"/>
      <c r="J207" s="10"/>
    </row>
    <row r="208" spans="2:10" x14ac:dyDescent="0.3">
      <c r="B208">
        <v>26530</v>
      </c>
      <c r="C208">
        <v>15.7</v>
      </c>
      <c r="D208">
        <v>2.6</v>
      </c>
      <c r="E208">
        <v>-15</v>
      </c>
      <c r="G208" s="10"/>
      <c r="H208" s="10"/>
      <c r="I208" s="10"/>
      <c r="J208" s="10"/>
    </row>
    <row r="209" spans="2:10" x14ac:dyDescent="0.3">
      <c r="B209">
        <v>24939</v>
      </c>
      <c r="C209">
        <v>16.100000000000001</v>
      </c>
      <c r="D209">
        <v>2.6</v>
      </c>
      <c r="E209">
        <v>-15</v>
      </c>
      <c r="G209" s="10"/>
      <c r="H209" s="10"/>
      <c r="I209" s="10"/>
      <c r="J209" s="10"/>
    </row>
    <row r="210" spans="2:10" x14ac:dyDescent="0.3">
      <c r="B210">
        <v>26594</v>
      </c>
      <c r="C210">
        <v>16.537500000000001</v>
      </c>
      <c r="D210">
        <v>2.598125</v>
      </c>
      <c r="E210">
        <v>-15</v>
      </c>
      <c r="G210" s="10"/>
      <c r="H210" s="10"/>
      <c r="I210" s="10"/>
      <c r="J210" s="10"/>
    </row>
    <row r="211" spans="2:10" x14ac:dyDescent="0.3">
      <c r="B211">
        <v>26593</v>
      </c>
      <c r="C211">
        <v>16.975000000000001</v>
      </c>
      <c r="D211">
        <v>2.5962499999999999</v>
      </c>
      <c r="E211">
        <v>-15</v>
      </c>
      <c r="G211" s="10"/>
      <c r="H211" s="10"/>
      <c r="I211" s="10"/>
      <c r="J211" s="10"/>
    </row>
    <row r="212" spans="2:10" x14ac:dyDescent="0.3">
      <c r="B212">
        <v>26592</v>
      </c>
      <c r="C212">
        <v>17.412500000000001</v>
      </c>
      <c r="D212">
        <v>2.5943749999999999</v>
      </c>
      <c r="E212">
        <v>-15</v>
      </c>
      <c r="G212" s="10"/>
      <c r="H212" s="10"/>
      <c r="I212" s="10"/>
      <c r="J212" s="10"/>
    </row>
    <row r="213" spans="2:10" x14ac:dyDescent="0.3">
      <c r="B213">
        <v>26591</v>
      </c>
      <c r="C213">
        <v>17.850000000000001</v>
      </c>
      <c r="D213">
        <v>2.5924999999999998</v>
      </c>
      <c r="E213">
        <v>-15</v>
      </c>
      <c r="G213" s="10"/>
      <c r="H213" s="10"/>
      <c r="I213" s="10"/>
      <c r="J213" s="10"/>
    </row>
    <row r="214" spans="2:10" x14ac:dyDescent="0.3">
      <c r="B214">
        <v>26590</v>
      </c>
      <c r="C214">
        <v>18.287500000000001</v>
      </c>
      <c r="D214">
        <v>2.5906250000000002</v>
      </c>
      <c r="E214">
        <v>-15</v>
      </c>
      <c r="G214" s="10"/>
      <c r="H214" s="10"/>
      <c r="I214" s="10"/>
      <c r="J214" s="10"/>
    </row>
    <row r="215" spans="2:10" x14ac:dyDescent="0.3">
      <c r="B215">
        <v>26589</v>
      </c>
      <c r="C215">
        <v>18.725000000000001</v>
      </c>
      <c r="D215">
        <v>2.5887500000000001</v>
      </c>
      <c r="E215">
        <v>-15</v>
      </c>
      <c r="G215" s="10"/>
      <c r="H215" s="10"/>
      <c r="I215" s="10"/>
      <c r="J215" s="10"/>
    </row>
    <row r="216" spans="2:10" x14ac:dyDescent="0.3">
      <c r="B216">
        <v>26588</v>
      </c>
      <c r="C216">
        <v>19.162500000000001</v>
      </c>
      <c r="D216">
        <v>2.586875</v>
      </c>
      <c r="E216">
        <v>-15</v>
      </c>
      <c r="G216" s="10"/>
      <c r="H216" s="10"/>
      <c r="I216" s="10"/>
      <c r="J216" s="10"/>
    </row>
    <row r="217" spans="2:10" x14ac:dyDescent="0.3">
      <c r="B217">
        <v>26587</v>
      </c>
      <c r="C217">
        <v>19.600000000000001</v>
      </c>
      <c r="D217">
        <v>2.585</v>
      </c>
      <c r="E217">
        <v>-15</v>
      </c>
      <c r="G217" s="10"/>
      <c r="H217" s="10"/>
      <c r="I217" s="10"/>
      <c r="J217" s="10"/>
    </row>
    <row r="218" spans="2:10" x14ac:dyDescent="0.3">
      <c r="B218">
        <v>26586</v>
      </c>
      <c r="C218">
        <v>20.037500000000001</v>
      </c>
      <c r="D218">
        <v>2.5831249999999999</v>
      </c>
      <c r="E218">
        <v>-15</v>
      </c>
      <c r="G218" s="10"/>
      <c r="H218" s="10"/>
      <c r="I218" s="10"/>
      <c r="J218" s="10"/>
    </row>
    <row r="219" spans="2:10" x14ac:dyDescent="0.3">
      <c r="B219">
        <v>26585</v>
      </c>
      <c r="C219">
        <v>20.475000000000001</v>
      </c>
      <c r="D219">
        <v>2.5812499999999998</v>
      </c>
      <c r="E219">
        <v>-15</v>
      </c>
      <c r="G219" s="10"/>
      <c r="H219" s="10"/>
      <c r="I219" s="10"/>
      <c r="J219" s="10"/>
    </row>
    <row r="220" spans="2:10" x14ac:dyDescent="0.3">
      <c r="B220">
        <v>26584</v>
      </c>
      <c r="C220">
        <v>20.912500000000001</v>
      </c>
      <c r="D220">
        <v>2.5793750000000002</v>
      </c>
      <c r="E220">
        <v>-15</v>
      </c>
      <c r="G220" s="10"/>
      <c r="H220" s="10"/>
      <c r="I220" s="10"/>
      <c r="J220" s="10"/>
    </row>
    <row r="221" spans="2:10" x14ac:dyDescent="0.3">
      <c r="B221">
        <v>26583</v>
      </c>
      <c r="C221">
        <v>21.35</v>
      </c>
      <c r="D221">
        <v>2.5775000000000001</v>
      </c>
      <c r="E221">
        <v>-15</v>
      </c>
      <c r="G221" s="10"/>
      <c r="H221" s="10"/>
      <c r="I221" s="10"/>
      <c r="J221" s="10"/>
    </row>
    <row r="222" spans="2:10" x14ac:dyDescent="0.3">
      <c r="B222">
        <v>26582</v>
      </c>
      <c r="C222">
        <v>21.787500000000001</v>
      </c>
      <c r="D222">
        <v>2.5756250000000001</v>
      </c>
      <c r="E222">
        <v>-15</v>
      </c>
      <c r="G222" s="10"/>
      <c r="H222" s="10"/>
      <c r="I222" s="10"/>
      <c r="J222" s="10"/>
    </row>
    <row r="223" spans="2:10" x14ac:dyDescent="0.3">
      <c r="B223">
        <v>26581</v>
      </c>
      <c r="C223">
        <v>22.225000000000001</v>
      </c>
      <c r="D223">
        <v>2.57375</v>
      </c>
      <c r="E223">
        <v>-15</v>
      </c>
      <c r="G223" s="10"/>
      <c r="H223" s="10"/>
      <c r="I223" s="10"/>
      <c r="J223" s="10"/>
    </row>
    <row r="224" spans="2:10" x14ac:dyDescent="0.3">
      <c r="B224">
        <v>26580</v>
      </c>
      <c r="C224">
        <v>22.662500000000001</v>
      </c>
      <c r="D224">
        <v>2.5718749999999999</v>
      </c>
      <c r="E224">
        <v>-15</v>
      </c>
      <c r="G224" s="10"/>
      <c r="H224" s="10"/>
      <c r="I224" s="10"/>
      <c r="J224" s="10"/>
    </row>
    <row r="225" spans="1:10" x14ac:dyDescent="0.3">
      <c r="B225">
        <v>24994</v>
      </c>
      <c r="C225">
        <v>23.1</v>
      </c>
      <c r="D225">
        <v>2.57</v>
      </c>
      <c r="E225">
        <v>-15</v>
      </c>
      <c r="G225" s="10"/>
      <c r="H225" s="10"/>
      <c r="I225" s="10"/>
      <c r="J225" s="10"/>
    </row>
    <row r="226" spans="1:10" x14ac:dyDescent="0.3">
      <c r="A226" t="s">
        <v>48</v>
      </c>
      <c r="B226">
        <v>11105</v>
      </c>
      <c r="C226">
        <v>-23.1</v>
      </c>
      <c r="D226">
        <v>0</v>
      </c>
      <c r="E226">
        <v>-15</v>
      </c>
      <c r="H226" s="10"/>
      <c r="I226" s="10"/>
      <c r="J226" s="10"/>
    </row>
    <row r="227" spans="1:10" x14ac:dyDescent="0.3">
      <c r="B227">
        <v>11110</v>
      </c>
      <c r="C227">
        <v>-23.1</v>
      </c>
      <c r="D227">
        <v>0.428333333333</v>
      </c>
      <c r="E227">
        <v>-15</v>
      </c>
      <c r="H227" s="10"/>
      <c r="I227" s="10"/>
      <c r="J227" s="10"/>
    </row>
    <row r="228" spans="1:10" x14ac:dyDescent="0.3">
      <c r="B228">
        <v>11109</v>
      </c>
      <c r="C228">
        <v>-23.1</v>
      </c>
      <c r="D228">
        <v>0.85666666666699998</v>
      </c>
      <c r="E228">
        <v>-15</v>
      </c>
      <c r="H228" s="10"/>
      <c r="I228" s="10"/>
      <c r="J228" s="10"/>
    </row>
    <row r="229" spans="1:10" x14ac:dyDescent="0.3">
      <c r="B229">
        <v>11108</v>
      </c>
      <c r="C229">
        <v>-23.1</v>
      </c>
      <c r="D229">
        <v>1.2849999999999999</v>
      </c>
      <c r="E229">
        <v>-15</v>
      </c>
      <c r="H229" s="10"/>
      <c r="I229" s="10"/>
      <c r="J229" s="10"/>
    </row>
    <row r="230" spans="1:10" x14ac:dyDescent="0.3">
      <c r="B230">
        <v>11107</v>
      </c>
      <c r="C230">
        <v>-23.1</v>
      </c>
      <c r="D230">
        <v>1.71333333333</v>
      </c>
      <c r="E230">
        <v>-15</v>
      </c>
      <c r="H230" s="10"/>
      <c r="I230" s="10"/>
      <c r="J230" s="10"/>
    </row>
    <row r="231" spans="1:10" x14ac:dyDescent="0.3">
      <c r="B231">
        <v>11106</v>
      </c>
      <c r="C231">
        <v>-23.1</v>
      </c>
      <c r="D231">
        <v>2.1416666666699999</v>
      </c>
      <c r="E231">
        <v>-15</v>
      </c>
      <c r="H231" s="10"/>
      <c r="I231" s="10"/>
      <c r="J231" s="10"/>
    </row>
    <row r="232" spans="1:10" x14ac:dyDescent="0.3">
      <c r="B232">
        <v>11095</v>
      </c>
      <c r="C232">
        <v>-23.1</v>
      </c>
      <c r="D232">
        <v>2.57</v>
      </c>
      <c r="E232">
        <v>-15</v>
      </c>
      <c r="H232" s="10"/>
      <c r="I232" s="10"/>
      <c r="J232" s="10"/>
    </row>
    <row r="233" spans="1:10" x14ac:dyDescent="0.3">
      <c r="B233">
        <v>11368</v>
      </c>
      <c r="C233">
        <v>-23.1</v>
      </c>
      <c r="D233">
        <v>3.044</v>
      </c>
      <c r="E233">
        <v>-15</v>
      </c>
      <c r="H233" s="10"/>
      <c r="I233" s="10"/>
      <c r="J233" s="10"/>
    </row>
    <row r="234" spans="1:10" x14ac:dyDescent="0.3">
      <c r="B234">
        <v>11367</v>
      </c>
      <c r="C234">
        <v>-23.1</v>
      </c>
      <c r="D234">
        <v>3.5179999999999998</v>
      </c>
      <c r="E234">
        <v>-15</v>
      </c>
      <c r="H234" s="10"/>
      <c r="I234" s="10"/>
      <c r="J234" s="10"/>
    </row>
    <row r="235" spans="1:10" x14ac:dyDescent="0.3">
      <c r="B235">
        <v>11366</v>
      </c>
      <c r="C235">
        <v>-23.1</v>
      </c>
      <c r="D235">
        <v>3.992</v>
      </c>
      <c r="E235">
        <v>-15</v>
      </c>
      <c r="H235" s="10"/>
      <c r="I235" s="10"/>
      <c r="J235" s="10"/>
    </row>
    <row r="236" spans="1:10" x14ac:dyDescent="0.3">
      <c r="B236">
        <v>11365</v>
      </c>
      <c r="C236">
        <v>-23.1</v>
      </c>
      <c r="D236">
        <v>4.4660000000000002</v>
      </c>
      <c r="E236">
        <v>-15</v>
      </c>
      <c r="H236" s="10"/>
      <c r="I236" s="10"/>
      <c r="J236" s="10"/>
    </row>
    <row r="237" spans="1:10" x14ac:dyDescent="0.3">
      <c r="B237">
        <v>11364</v>
      </c>
      <c r="C237">
        <v>-23.1</v>
      </c>
      <c r="D237">
        <v>4.9400000000000004</v>
      </c>
      <c r="E237">
        <v>-15</v>
      </c>
      <c r="H237" s="10"/>
      <c r="I237" s="10"/>
      <c r="J237" s="10"/>
    </row>
    <row r="238" spans="1:10" x14ac:dyDescent="0.3">
      <c r="B238">
        <v>11363</v>
      </c>
      <c r="C238">
        <v>-23.1</v>
      </c>
      <c r="D238">
        <v>5.4139999999999997</v>
      </c>
      <c r="E238">
        <v>-15</v>
      </c>
      <c r="H238" s="10"/>
      <c r="I238" s="10"/>
      <c r="J238" s="10"/>
    </row>
    <row r="239" spans="1:10" x14ac:dyDescent="0.3">
      <c r="B239">
        <v>11362</v>
      </c>
      <c r="C239">
        <v>-23.1</v>
      </c>
      <c r="D239">
        <v>5.8879999999999999</v>
      </c>
      <c r="E239">
        <v>-15</v>
      </c>
      <c r="H239" s="10"/>
      <c r="I239" s="10"/>
      <c r="J239" s="10"/>
    </row>
    <row r="240" spans="1:10" x14ac:dyDescent="0.3">
      <c r="B240">
        <v>11361</v>
      </c>
      <c r="C240">
        <v>-23.1</v>
      </c>
      <c r="D240">
        <v>6.3620000000000001</v>
      </c>
      <c r="E240">
        <v>-15</v>
      </c>
      <c r="H240" s="10"/>
      <c r="I240" s="10"/>
      <c r="J240" s="10"/>
    </row>
    <row r="241" spans="2:29" x14ac:dyDescent="0.3">
      <c r="B241">
        <v>11360</v>
      </c>
      <c r="C241">
        <v>-23.1</v>
      </c>
      <c r="D241">
        <v>6.8360000000000003</v>
      </c>
      <c r="E241">
        <v>-15</v>
      </c>
      <c r="H241" s="10"/>
      <c r="I241" s="10"/>
      <c r="J241" s="10"/>
    </row>
    <row r="242" spans="2:29" x14ac:dyDescent="0.3">
      <c r="B242">
        <v>11359</v>
      </c>
      <c r="C242">
        <v>-23.1</v>
      </c>
      <c r="D242">
        <v>7.31</v>
      </c>
      <c r="E242">
        <v>-15</v>
      </c>
      <c r="H242" s="10"/>
      <c r="I242" s="10"/>
      <c r="J242" s="10"/>
      <c r="Y242" s="10"/>
      <c r="Z242" s="10" t="s">
        <v>71</v>
      </c>
      <c r="AA242" s="10"/>
      <c r="AB242" s="10" t="s">
        <v>71</v>
      </c>
      <c r="AC242" s="10"/>
    </row>
    <row r="243" spans="2:29" x14ac:dyDescent="0.3">
      <c r="B243">
        <v>11358</v>
      </c>
      <c r="C243">
        <v>-23.1</v>
      </c>
      <c r="D243">
        <v>7.7839999999999998</v>
      </c>
      <c r="E243">
        <v>-15</v>
      </c>
      <c r="H243" s="10"/>
      <c r="I243" s="10"/>
      <c r="J243" s="10"/>
    </row>
    <row r="244" spans="2:29" x14ac:dyDescent="0.3">
      <c r="B244">
        <v>11357</v>
      </c>
      <c r="C244">
        <v>-23.1</v>
      </c>
      <c r="D244">
        <v>8.2579999999999991</v>
      </c>
      <c r="E244">
        <v>-15</v>
      </c>
      <c r="H244" s="10"/>
      <c r="I244" s="10"/>
      <c r="J244" s="10"/>
    </row>
    <row r="245" spans="2:29" x14ac:dyDescent="0.3">
      <c r="B245">
        <v>11356</v>
      </c>
      <c r="C245">
        <v>-23.1</v>
      </c>
      <c r="D245">
        <v>8.7319999999999993</v>
      </c>
      <c r="E245">
        <v>-15</v>
      </c>
      <c r="H245" s="10"/>
      <c r="I245" s="10"/>
      <c r="J245" s="10"/>
    </row>
    <row r="246" spans="2:29" x14ac:dyDescent="0.3">
      <c r="B246">
        <v>11355</v>
      </c>
      <c r="C246">
        <v>-23.1</v>
      </c>
      <c r="D246">
        <v>9.2059999999999995</v>
      </c>
      <c r="E246">
        <v>-15</v>
      </c>
      <c r="H246" s="10"/>
      <c r="I246" s="10"/>
      <c r="J246" s="10"/>
    </row>
    <row r="247" spans="2:29" x14ac:dyDescent="0.3">
      <c r="B247">
        <v>11354</v>
      </c>
      <c r="C247">
        <v>-23.1</v>
      </c>
      <c r="D247">
        <v>9.68</v>
      </c>
      <c r="E247">
        <v>-15</v>
      </c>
      <c r="H247" s="10"/>
      <c r="I247" s="10"/>
      <c r="J247" s="10"/>
    </row>
    <row r="248" spans="2:29" x14ac:dyDescent="0.3">
      <c r="B248">
        <v>11353</v>
      </c>
      <c r="C248">
        <v>-23.1</v>
      </c>
      <c r="D248">
        <v>10.154</v>
      </c>
      <c r="E248">
        <v>-15</v>
      </c>
      <c r="H248" s="10"/>
      <c r="I248" s="10"/>
      <c r="J248" s="10"/>
    </row>
    <row r="249" spans="2:29" x14ac:dyDescent="0.3">
      <c r="B249">
        <v>11352</v>
      </c>
      <c r="C249">
        <v>-23.1</v>
      </c>
      <c r="D249">
        <v>10.628</v>
      </c>
      <c r="E249">
        <v>-15</v>
      </c>
      <c r="H249" s="10"/>
      <c r="I249" s="10"/>
      <c r="J249" s="10"/>
    </row>
    <row r="250" spans="2:29" x14ac:dyDescent="0.3">
      <c r="B250">
        <v>11351</v>
      </c>
      <c r="C250">
        <v>-23.1</v>
      </c>
      <c r="D250">
        <v>11.102</v>
      </c>
      <c r="E250">
        <v>-15</v>
      </c>
      <c r="H250" s="10"/>
      <c r="I250" s="10"/>
      <c r="J250" s="10"/>
    </row>
    <row r="251" spans="2:29" x14ac:dyDescent="0.3">
      <c r="B251">
        <v>11350</v>
      </c>
      <c r="C251">
        <v>-23.1</v>
      </c>
      <c r="D251">
        <v>11.576000000000001</v>
      </c>
      <c r="E251">
        <v>-15</v>
      </c>
      <c r="H251" s="10"/>
      <c r="I251" s="10"/>
      <c r="J251" s="10"/>
    </row>
    <row r="252" spans="2:29" x14ac:dyDescent="0.3">
      <c r="B252">
        <v>11340</v>
      </c>
      <c r="C252">
        <v>-23.1</v>
      </c>
      <c r="D252">
        <v>12.05</v>
      </c>
      <c r="E252">
        <v>-15</v>
      </c>
      <c r="H252" s="10"/>
      <c r="I252" s="10"/>
      <c r="J252" s="10"/>
    </row>
    <row r="253" spans="2:29" x14ac:dyDescent="0.3">
      <c r="B253">
        <v>11653</v>
      </c>
      <c r="C253">
        <v>-23.1</v>
      </c>
      <c r="D253">
        <v>12.501875</v>
      </c>
      <c r="E253">
        <v>-15</v>
      </c>
      <c r="H253" s="10"/>
      <c r="I253" s="10"/>
      <c r="J253" s="10"/>
    </row>
    <row r="254" spans="2:29" x14ac:dyDescent="0.3">
      <c r="B254">
        <v>11652</v>
      </c>
      <c r="C254">
        <v>-23.1</v>
      </c>
      <c r="D254">
        <v>12.953749999999999</v>
      </c>
      <c r="E254">
        <v>-15</v>
      </c>
      <c r="H254" s="10"/>
      <c r="I254" s="10"/>
      <c r="J254" s="10"/>
    </row>
    <row r="255" spans="2:29" x14ac:dyDescent="0.3">
      <c r="B255">
        <v>11651</v>
      </c>
      <c r="C255">
        <v>-23.1</v>
      </c>
      <c r="D255">
        <v>13.405625000000001</v>
      </c>
      <c r="E255">
        <v>-15</v>
      </c>
      <c r="H255" s="10"/>
      <c r="I255" s="10"/>
      <c r="J255" s="10"/>
    </row>
    <row r="256" spans="2:29" x14ac:dyDescent="0.3">
      <c r="B256">
        <v>11650</v>
      </c>
      <c r="C256">
        <v>-23.1</v>
      </c>
      <c r="D256">
        <v>13.8575</v>
      </c>
      <c r="E256">
        <v>-15</v>
      </c>
      <c r="H256" s="10"/>
      <c r="I256" s="10"/>
      <c r="J256" s="10"/>
    </row>
    <row r="257" spans="2:10" x14ac:dyDescent="0.3">
      <c r="B257">
        <v>11649</v>
      </c>
      <c r="C257">
        <v>-23.1</v>
      </c>
      <c r="D257">
        <v>14.309374999999999</v>
      </c>
      <c r="E257">
        <v>-15</v>
      </c>
      <c r="H257" s="10"/>
      <c r="I257" s="10"/>
      <c r="J257" s="10"/>
    </row>
    <row r="258" spans="2:10" x14ac:dyDescent="0.3">
      <c r="B258">
        <v>11648</v>
      </c>
      <c r="C258">
        <v>-23.1</v>
      </c>
      <c r="D258">
        <v>14.76125</v>
      </c>
      <c r="E258">
        <v>-15</v>
      </c>
      <c r="H258" s="10"/>
      <c r="I258" s="10"/>
      <c r="J258" s="10"/>
    </row>
    <row r="259" spans="2:10" x14ac:dyDescent="0.3">
      <c r="B259">
        <v>11647</v>
      </c>
      <c r="C259">
        <v>-23.1</v>
      </c>
      <c r="D259">
        <v>15.213125</v>
      </c>
      <c r="E259">
        <v>-15</v>
      </c>
      <c r="H259" s="10"/>
      <c r="I259" s="10"/>
      <c r="J259" s="10"/>
    </row>
    <row r="260" spans="2:10" x14ac:dyDescent="0.3">
      <c r="B260">
        <v>11646</v>
      </c>
      <c r="C260">
        <v>-23.1</v>
      </c>
      <c r="D260">
        <v>15.664999999999999</v>
      </c>
      <c r="E260">
        <v>-15</v>
      </c>
      <c r="H260" s="10"/>
      <c r="I260" s="10"/>
      <c r="J260" s="10"/>
    </row>
    <row r="261" spans="2:10" x14ac:dyDescent="0.3">
      <c r="B261">
        <v>11645</v>
      </c>
      <c r="C261">
        <v>-23.1</v>
      </c>
      <c r="D261">
        <v>16.116875</v>
      </c>
      <c r="E261">
        <v>-15</v>
      </c>
      <c r="H261" s="10"/>
      <c r="I261" s="10"/>
      <c r="J261" s="10"/>
    </row>
    <row r="262" spans="2:10" x14ac:dyDescent="0.3">
      <c r="B262">
        <v>11644</v>
      </c>
      <c r="C262">
        <v>-23.1</v>
      </c>
      <c r="D262">
        <v>16.568750000000001</v>
      </c>
      <c r="E262">
        <v>-15</v>
      </c>
      <c r="H262" s="10"/>
      <c r="I262" s="10"/>
      <c r="J262" s="10"/>
    </row>
    <row r="263" spans="2:10" x14ac:dyDescent="0.3">
      <c r="B263">
        <v>11643</v>
      </c>
      <c r="C263">
        <v>-23.1</v>
      </c>
      <c r="D263">
        <v>17.020624999999999</v>
      </c>
      <c r="E263">
        <v>-15</v>
      </c>
      <c r="H263" s="10"/>
      <c r="I263" s="10"/>
      <c r="J263" s="10"/>
    </row>
    <row r="264" spans="2:10" x14ac:dyDescent="0.3">
      <c r="B264">
        <v>11642</v>
      </c>
      <c r="C264">
        <v>-23.1</v>
      </c>
      <c r="D264">
        <v>17.4725</v>
      </c>
      <c r="E264">
        <v>-15</v>
      </c>
      <c r="H264" s="10"/>
      <c r="I264" s="10"/>
      <c r="J264" s="10"/>
    </row>
    <row r="265" spans="2:10" x14ac:dyDescent="0.3">
      <c r="B265">
        <v>11641</v>
      </c>
      <c r="C265">
        <v>-23.1</v>
      </c>
      <c r="D265">
        <v>17.924375000000001</v>
      </c>
      <c r="E265">
        <v>-15</v>
      </c>
      <c r="H265" s="10"/>
      <c r="I265" s="10"/>
      <c r="J265" s="10"/>
    </row>
    <row r="266" spans="2:10" x14ac:dyDescent="0.3">
      <c r="B266">
        <v>11640</v>
      </c>
      <c r="C266">
        <v>-23.1</v>
      </c>
      <c r="D266">
        <v>18.376249999999999</v>
      </c>
      <c r="E266">
        <v>-15</v>
      </c>
      <c r="H266" s="10"/>
      <c r="I266" s="10"/>
      <c r="J266" s="10"/>
    </row>
    <row r="267" spans="2:10" x14ac:dyDescent="0.3">
      <c r="B267">
        <v>11639</v>
      </c>
      <c r="C267">
        <v>-23.1</v>
      </c>
      <c r="D267">
        <v>18.828125</v>
      </c>
      <c r="E267">
        <v>-15</v>
      </c>
      <c r="H267" s="10"/>
      <c r="I267" s="10"/>
      <c r="J267" s="10"/>
    </row>
    <row r="268" spans="2:10" x14ac:dyDescent="0.3">
      <c r="B268">
        <v>11629</v>
      </c>
      <c r="C268">
        <v>-23.1</v>
      </c>
      <c r="D268">
        <v>19.28</v>
      </c>
      <c r="E268">
        <v>-15</v>
      </c>
      <c r="H268" s="10"/>
      <c r="I268" s="10"/>
      <c r="J268" s="10"/>
    </row>
    <row r="269" spans="2:10" x14ac:dyDescent="0.3">
      <c r="B269">
        <v>11765</v>
      </c>
      <c r="C269">
        <v>-23.1</v>
      </c>
      <c r="D269">
        <v>19.732500000000002</v>
      </c>
      <c r="E269">
        <v>-15</v>
      </c>
      <c r="H269" s="10"/>
      <c r="I269" s="10"/>
      <c r="J269" s="10"/>
    </row>
    <row r="270" spans="2:10" x14ac:dyDescent="0.3">
      <c r="B270">
        <v>11764</v>
      </c>
      <c r="C270">
        <v>-23.1</v>
      </c>
      <c r="D270">
        <v>20.184999999999999</v>
      </c>
      <c r="E270">
        <v>-15</v>
      </c>
      <c r="H270" s="10"/>
      <c r="I270" s="10"/>
      <c r="J270" s="10"/>
    </row>
    <row r="271" spans="2:10" x14ac:dyDescent="0.3">
      <c r="B271">
        <v>11763</v>
      </c>
      <c r="C271">
        <v>-23.1</v>
      </c>
      <c r="D271">
        <v>20.637499999999999</v>
      </c>
      <c r="E271">
        <v>-15</v>
      </c>
      <c r="H271" s="10"/>
      <c r="I271" s="10"/>
      <c r="J271" s="10"/>
    </row>
    <row r="272" spans="2:10" x14ac:dyDescent="0.3">
      <c r="B272">
        <v>11762</v>
      </c>
      <c r="C272">
        <v>-23.1</v>
      </c>
      <c r="D272">
        <v>21.09</v>
      </c>
      <c r="E272">
        <v>-15</v>
      </c>
      <c r="H272" s="10"/>
      <c r="I272" s="10"/>
      <c r="J272" s="10"/>
    </row>
    <row r="273" spans="2:10" x14ac:dyDescent="0.3">
      <c r="B273">
        <v>11761</v>
      </c>
      <c r="C273">
        <v>-23.1</v>
      </c>
      <c r="D273">
        <v>21.5425</v>
      </c>
      <c r="E273">
        <v>-15</v>
      </c>
      <c r="H273" s="10"/>
      <c r="I273" s="10"/>
      <c r="J273" s="10"/>
    </row>
    <row r="274" spans="2:10" x14ac:dyDescent="0.3">
      <c r="B274">
        <v>11760</v>
      </c>
      <c r="C274">
        <v>-23.1</v>
      </c>
      <c r="D274">
        <v>21.995000000000001</v>
      </c>
      <c r="E274">
        <v>-15</v>
      </c>
      <c r="H274" s="10"/>
      <c r="I274" s="10"/>
      <c r="J274" s="10"/>
    </row>
    <row r="275" spans="2:10" x14ac:dyDescent="0.3">
      <c r="B275">
        <v>11759</v>
      </c>
      <c r="C275">
        <v>-23.1</v>
      </c>
      <c r="D275">
        <v>22.447500000000002</v>
      </c>
      <c r="E275">
        <v>-15</v>
      </c>
      <c r="H275" s="10"/>
      <c r="I275" s="10"/>
      <c r="J275" s="10"/>
    </row>
    <row r="276" spans="2:10" x14ac:dyDescent="0.3">
      <c r="B276">
        <v>11749</v>
      </c>
      <c r="C276">
        <v>-23.1</v>
      </c>
      <c r="D276">
        <v>22.9</v>
      </c>
      <c r="E276">
        <v>-15</v>
      </c>
      <c r="H276" s="10"/>
      <c r="I276" s="10"/>
      <c r="J276" s="10"/>
    </row>
    <row r="277" spans="2:10" x14ac:dyDescent="0.3">
      <c r="B277">
        <v>11821</v>
      </c>
      <c r="C277">
        <v>-23.1</v>
      </c>
      <c r="D277">
        <v>23.2</v>
      </c>
      <c r="E277">
        <v>-15</v>
      </c>
      <c r="H277" s="10"/>
      <c r="I277" s="10"/>
      <c r="J277" s="10"/>
    </row>
    <row r="278" spans="2:10" x14ac:dyDescent="0.3">
      <c r="B278">
        <v>11820</v>
      </c>
      <c r="C278">
        <v>-23.1</v>
      </c>
      <c r="D278">
        <v>23.5</v>
      </c>
      <c r="E278">
        <v>-15</v>
      </c>
      <c r="H278" s="10"/>
      <c r="I278" s="10"/>
      <c r="J278" s="10"/>
    </row>
    <row r="279" spans="2:10" x14ac:dyDescent="0.3">
      <c r="B279">
        <v>11819</v>
      </c>
      <c r="C279">
        <v>-23.1</v>
      </c>
      <c r="D279">
        <v>23.8</v>
      </c>
      <c r="E279">
        <v>-15</v>
      </c>
      <c r="H279" s="10"/>
      <c r="I279" s="10"/>
      <c r="J279" s="10"/>
    </row>
    <row r="280" spans="2:10" x14ac:dyDescent="0.3">
      <c r="B280">
        <v>11809</v>
      </c>
      <c r="C280">
        <v>-23.1</v>
      </c>
      <c r="D280">
        <v>24.1</v>
      </c>
      <c r="E280">
        <v>-15</v>
      </c>
      <c r="H280" s="10"/>
      <c r="I280" s="10"/>
      <c r="J280" s="10"/>
    </row>
    <row r="281" spans="2:10" x14ac:dyDescent="0.3">
      <c r="B281">
        <v>11050</v>
      </c>
      <c r="C281">
        <v>-16.100000000000001</v>
      </c>
      <c r="D281">
        <v>0</v>
      </c>
      <c r="E281">
        <v>-15</v>
      </c>
      <c r="G281" s="10"/>
      <c r="H281" s="10"/>
      <c r="I281" s="10"/>
      <c r="J281" s="10"/>
    </row>
    <row r="282" spans="2:10" x14ac:dyDescent="0.3">
      <c r="B282">
        <v>11055</v>
      </c>
      <c r="C282">
        <v>-16.100000000000001</v>
      </c>
      <c r="D282">
        <v>0.433333333333</v>
      </c>
      <c r="E282">
        <v>-15</v>
      </c>
      <c r="G282" s="10"/>
      <c r="H282" s="10"/>
      <c r="I282" s="10"/>
      <c r="J282" s="10"/>
    </row>
    <row r="283" spans="2:10" x14ac:dyDescent="0.3">
      <c r="B283">
        <v>11054</v>
      </c>
      <c r="C283">
        <v>-16.100000000000001</v>
      </c>
      <c r="D283">
        <v>0.86666666666699999</v>
      </c>
      <c r="E283">
        <v>-15</v>
      </c>
      <c r="G283" s="10"/>
      <c r="H283" s="10"/>
      <c r="I283" s="10"/>
      <c r="J283" s="10"/>
    </row>
    <row r="284" spans="2:10" x14ac:dyDescent="0.3">
      <c r="B284">
        <v>11053</v>
      </c>
      <c r="C284">
        <v>-16.100000000000001</v>
      </c>
      <c r="D284">
        <v>1.3</v>
      </c>
      <c r="E284">
        <v>-15</v>
      </c>
      <c r="G284" s="10"/>
      <c r="H284" s="10"/>
      <c r="I284" s="10"/>
      <c r="J284" s="10"/>
    </row>
    <row r="285" spans="2:10" x14ac:dyDescent="0.3">
      <c r="B285">
        <v>11052</v>
      </c>
      <c r="C285">
        <v>-16.100000000000001</v>
      </c>
      <c r="D285">
        <v>1.7333333333300001</v>
      </c>
      <c r="E285">
        <v>-15</v>
      </c>
      <c r="G285" s="10"/>
      <c r="H285" s="10"/>
      <c r="I285" s="10"/>
      <c r="J285" s="10"/>
    </row>
    <row r="286" spans="2:10" x14ac:dyDescent="0.3">
      <c r="B286">
        <v>11051</v>
      </c>
      <c r="C286">
        <v>-16.100000000000001</v>
      </c>
      <c r="D286">
        <v>2.1666666666699999</v>
      </c>
      <c r="E286">
        <v>-15</v>
      </c>
      <c r="G286" s="10"/>
      <c r="H286" s="10"/>
      <c r="I286" s="10"/>
      <c r="J286" s="10"/>
    </row>
    <row r="287" spans="2:10" x14ac:dyDescent="0.3">
      <c r="B287">
        <v>11040</v>
      </c>
      <c r="C287">
        <v>-16.100000000000001</v>
      </c>
      <c r="D287">
        <v>2.6</v>
      </c>
      <c r="E287">
        <v>-15</v>
      </c>
      <c r="G287" s="10"/>
      <c r="H287" s="10"/>
      <c r="I287" s="10"/>
      <c r="J287" s="10"/>
    </row>
    <row r="288" spans="2:10" x14ac:dyDescent="0.3">
      <c r="B288">
        <v>11867</v>
      </c>
      <c r="C288">
        <v>-16.100000000000001</v>
      </c>
      <c r="D288">
        <v>3.0724999999999998</v>
      </c>
      <c r="E288">
        <v>-15</v>
      </c>
      <c r="G288" s="10"/>
      <c r="H288" s="10"/>
      <c r="I288" s="10"/>
      <c r="J288" s="10"/>
    </row>
    <row r="289" spans="2:10" x14ac:dyDescent="0.3">
      <c r="B289">
        <v>11866</v>
      </c>
      <c r="C289">
        <v>-16.100000000000001</v>
      </c>
      <c r="D289">
        <v>3.5449999999999999</v>
      </c>
      <c r="E289">
        <v>-15</v>
      </c>
      <c r="G289" s="10"/>
      <c r="H289" s="10"/>
      <c r="I289" s="10"/>
      <c r="J289" s="10"/>
    </row>
    <row r="290" spans="2:10" x14ac:dyDescent="0.3">
      <c r="B290">
        <v>11865</v>
      </c>
      <c r="C290">
        <v>-16.100000000000001</v>
      </c>
      <c r="D290">
        <v>4.0175000000000001</v>
      </c>
      <c r="E290">
        <v>-15</v>
      </c>
      <c r="G290" s="10"/>
      <c r="H290" s="10"/>
      <c r="I290" s="10"/>
      <c r="J290" s="10"/>
    </row>
    <row r="291" spans="2:10" x14ac:dyDescent="0.3">
      <c r="B291">
        <v>11864</v>
      </c>
      <c r="C291">
        <v>-16.100000000000001</v>
      </c>
      <c r="D291">
        <v>4.49</v>
      </c>
      <c r="E291">
        <v>-15</v>
      </c>
      <c r="G291" s="10"/>
      <c r="H291" s="10"/>
      <c r="I291" s="10"/>
      <c r="J291" s="10"/>
    </row>
    <row r="292" spans="2:10" x14ac:dyDescent="0.3">
      <c r="B292">
        <v>11863</v>
      </c>
      <c r="C292">
        <v>-16.100000000000001</v>
      </c>
      <c r="D292">
        <v>4.9625000000000004</v>
      </c>
      <c r="E292">
        <v>-15</v>
      </c>
      <c r="G292" s="10"/>
      <c r="H292" s="10"/>
      <c r="I292" s="10"/>
      <c r="J292" s="10"/>
    </row>
    <row r="293" spans="2:10" x14ac:dyDescent="0.3">
      <c r="B293">
        <v>11862</v>
      </c>
      <c r="C293">
        <v>-16.100000000000001</v>
      </c>
      <c r="D293">
        <v>5.4349999999999996</v>
      </c>
      <c r="E293">
        <v>-15</v>
      </c>
      <c r="G293" s="10"/>
      <c r="H293" s="10"/>
      <c r="I293" s="10"/>
      <c r="J293" s="10"/>
    </row>
    <row r="294" spans="2:10" x14ac:dyDescent="0.3">
      <c r="B294">
        <v>11861</v>
      </c>
      <c r="C294">
        <v>-16.100000000000001</v>
      </c>
      <c r="D294">
        <v>5.9074999999999998</v>
      </c>
      <c r="E294">
        <v>-15</v>
      </c>
      <c r="G294" s="10"/>
      <c r="H294" s="10"/>
      <c r="I294" s="10"/>
      <c r="J294" s="10"/>
    </row>
    <row r="295" spans="2:10" x14ac:dyDescent="0.3">
      <c r="B295">
        <v>11860</v>
      </c>
      <c r="C295">
        <v>-16.100000000000001</v>
      </c>
      <c r="D295">
        <v>6.38</v>
      </c>
      <c r="E295">
        <v>-15</v>
      </c>
      <c r="G295" s="10"/>
      <c r="H295" s="10"/>
      <c r="I295" s="10"/>
      <c r="J295" s="10"/>
    </row>
    <row r="296" spans="2:10" x14ac:dyDescent="0.3">
      <c r="B296">
        <v>11859</v>
      </c>
      <c r="C296">
        <v>-16.100000000000001</v>
      </c>
      <c r="D296">
        <v>6.8525</v>
      </c>
      <c r="E296">
        <v>-15</v>
      </c>
      <c r="G296" s="10"/>
      <c r="H296" s="10"/>
      <c r="I296" s="10"/>
      <c r="J296" s="10"/>
    </row>
    <row r="297" spans="2:10" x14ac:dyDescent="0.3">
      <c r="B297">
        <v>11858</v>
      </c>
      <c r="C297">
        <v>-16.100000000000001</v>
      </c>
      <c r="D297">
        <v>7.3250000000000002</v>
      </c>
      <c r="E297">
        <v>-15</v>
      </c>
      <c r="G297" s="10"/>
      <c r="H297" s="10"/>
      <c r="I297" s="10"/>
      <c r="J297" s="10"/>
    </row>
    <row r="298" spans="2:10" x14ac:dyDescent="0.3">
      <c r="B298">
        <v>11857</v>
      </c>
      <c r="C298">
        <v>-16.100000000000001</v>
      </c>
      <c r="D298">
        <v>7.7975000000000003</v>
      </c>
      <c r="E298">
        <v>-15</v>
      </c>
      <c r="G298" s="10"/>
      <c r="H298" s="10"/>
      <c r="I298" s="10"/>
      <c r="J298" s="10"/>
    </row>
    <row r="299" spans="2:10" x14ac:dyDescent="0.3">
      <c r="B299">
        <v>11856</v>
      </c>
      <c r="C299">
        <v>-16.100000000000001</v>
      </c>
      <c r="D299">
        <v>8.27</v>
      </c>
      <c r="E299">
        <v>-15</v>
      </c>
      <c r="G299" s="10"/>
      <c r="H299" s="10"/>
      <c r="I299" s="10"/>
      <c r="J299" s="10"/>
    </row>
    <row r="300" spans="2:10" x14ac:dyDescent="0.3">
      <c r="B300">
        <v>11855</v>
      </c>
      <c r="C300">
        <v>-16.100000000000001</v>
      </c>
      <c r="D300">
        <v>8.7424999999999997</v>
      </c>
      <c r="E300">
        <v>-15</v>
      </c>
      <c r="G300" s="10"/>
      <c r="H300" s="10"/>
      <c r="I300" s="10"/>
      <c r="J300" s="10"/>
    </row>
    <row r="301" spans="2:10" x14ac:dyDescent="0.3">
      <c r="B301">
        <v>11854</v>
      </c>
      <c r="C301">
        <v>-16.100000000000001</v>
      </c>
      <c r="D301">
        <v>9.2149999999999999</v>
      </c>
      <c r="E301">
        <v>-15</v>
      </c>
      <c r="G301" s="10"/>
      <c r="H301" s="10"/>
      <c r="I301" s="10"/>
      <c r="J301" s="10"/>
    </row>
    <row r="302" spans="2:10" x14ac:dyDescent="0.3">
      <c r="B302">
        <v>11853</v>
      </c>
      <c r="C302">
        <v>-16.100000000000001</v>
      </c>
      <c r="D302">
        <v>9.6875</v>
      </c>
      <c r="E302">
        <v>-15</v>
      </c>
      <c r="G302" s="10"/>
      <c r="H302" s="10"/>
      <c r="I302" s="10"/>
      <c r="J302" s="10"/>
    </row>
    <row r="303" spans="2:10" x14ac:dyDescent="0.3">
      <c r="B303">
        <v>11852</v>
      </c>
      <c r="C303">
        <v>-16.100000000000001</v>
      </c>
      <c r="D303">
        <v>10.16</v>
      </c>
      <c r="E303">
        <v>-15</v>
      </c>
      <c r="G303" s="10"/>
      <c r="H303" s="10"/>
      <c r="I303" s="10"/>
      <c r="J303" s="10"/>
    </row>
    <row r="304" spans="2:10" x14ac:dyDescent="0.3">
      <c r="B304">
        <v>11851</v>
      </c>
      <c r="C304">
        <v>-16.100000000000001</v>
      </c>
      <c r="D304">
        <v>10.6325</v>
      </c>
      <c r="E304">
        <v>-15</v>
      </c>
      <c r="G304" s="10"/>
      <c r="H304" s="10"/>
      <c r="I304" s="10"/>
      <c r="J304" s="10"/>
    </row>
    <row r="305" spans="2:10" x14ac:dyDescent="0.3">
      <c r="B305">
        <v>11850</v>
      </c>
      <c r="C305">
        <v>-16.100000000000001</v>
      </c>
      <c r="D305">
        <v>11.105</v>
      </c>
      <c r="E305">
        <v>-15</v>
      </c>
      <c r="G305" s="10"/>
      <c r="H305" s="10"/>
      <c r="I305" s="10"/>
      <c r="J305" s="10"/>
    </row>
    <row r="306" spans="2:10" x14ac:dyDescent="0.3">
      <c r="B306">
        <v>11849</v>
      </c>
      <c r="C306">
        <v>-16.100000000000001</v>
      </c>
      <c r="D306">
        <v>11.577500000000001</v>
      </c>
      <c r="E306">
        <v>-15</v>
      </c>
      <c r="G306" s="10"/>
      <c r="H306" s="10"/>
      <c r="I306" s="10"/>
      <c r="J306" s="10"/>
    </row>
    <row r="307" spans="2:10" x14ac:dyDescent="0.3">
      <c r="B307">
        <v>11839</v>
      </c>
      <c r="C307">
        <v>-16.100000000000001</v>
      </c>
      <c r="D307">
        <v>12.05</v>
      </c>
      <c r="E307">
        <v>-15</v>
      </c>
      <c r="G307" s="10"/>
      <c r="H307" s="10"/>
      <c r="I307" s="10"/>
      <c r="J307" s="10"/>
    </row>
    <row r="308" spans="2:10" x14ac:dyDescent="0.3">
      <c r="B308">
        <v>12013</v>
      </c>
      <c r="C308">
        <v>-16.100000000000001</v>
      </c>
      <c r="D308">
        <v>12.501875</v>
      </c>
      <c r="E308">
        <v>-15</v>
      </c>
      <c r="G308" s="10"/>
      <c r="H308" s="10"/>
      <c r="I308" s="10"/>
      <c r="J308" s="10"/>
    </row>
    <row r="309" spans="2:10" x14ac:dyDescent="0.3">
      <c r="B309">
        <v>12012</v>
      </c>
      <c r="C309">
        <v>-16.100000000000001</v>
      </c>
      <c r="D309">
        <v>12.953749999999999</v>
      </c>
      <c r="E309">
        <v>-15</v>
      </c>
      <c r="G309" s="10"/>
      <c r="H309" s="10"/>
      <c r="I309" s="10"/>
      <c r="J309" s="10"/>
    </row>
    <row r="310" spans="2:10" x14ac:dyDescent="0.3">
      <c r="B310">
        <v>12011</v>
      </c>
      <c r="C310">
        <v>-16.100000000000001</v>
      </c>
      <c r="D310">
        <v>13.405625000000001</v>
      </c>
      <c r="E310">
        <v>-15</v>
      </c>
      <c r="G310" s="10"/>
      <c r="H310" s="10"/>
      <c r="I310" s="10"/>
      <c r="J310" s="10"/>
    </row>
    <row r="311" spans="2:10" x14ac:dyDescent="0.3">
      <c r="B311">
        <v>12010</v>
      </c>
      <c r="C311">
        <v>-16.100000000000001</v>
      </c>
      <c r="D311">
        <v>13.8575</v>
      </c>
      <c r="E311">
        <v>-15</v>
      </c>
      <c r="G311" s="10"/>
      <c r="H311" s="10"/>
      <c r="I311" s="10"/>
      <c r="J311" s="10"/>
    </row>
    <row r="312" spans="2:10" x14ac:dyDescent="0.3">
      <c r="B312">
        <v>12009</v>
      </c>
      <c r="C312">
        <v>-16.100000000000001</v>
      </c>
      <c r="D312">
        <v>14.309374999999999</v>
      </c>
      <c r="E312">
        <v>-15</v>
      </c>
      <c r="G312" s="10"/>
      <c r="H312" s="10"/>
      <c r="I312" s="10"/>
      <c r="J312" s="10"/>
    </row>
    <row r="313" spans="2:10" x14ac:dyDescent="0.3">
      <c r="B313">
        <v>12008</v>
      </c>
      <c r="C313">
        <v>-16.100000000000001</v>
      </c>
      <c r="D313">
        <v>14.76125</v>
      </c>
      <c r="E313">
        <v>-15</v>
      </c>
      <c r="G313" s="10"/>
      <c r="H313" s="10"/>
      <c r="I313" s="10"/>
      <c r="J313" s="10"/>
    </row>
    <row r="314" spans="2:10" x14ac:dyDescent="0.3">
      <c r="B314">
        <v>12007</v>
      </c>
      <c r="C314">
        <v>-16.100000000000001</v>
      </c>
      <c r="D314">
        <v>15.213125</v>
      </c>
      <c r="E314">
        <v>-15</v>
      </c>
      <c r="G314" s="10"/>
      <c r="H314" s="10"/>
      <c r="I314" s="10"/>
      <c r="J314" s="10"/>
    </row>
    <row r="315" spans="2:10" x14ac:dyDescent="0.3">
      <c r="B315">
        <v>12006</v>
      </c>
      <c r="C315">
        <v>-16.100000000000001</v>
      </c>
      <c r="D315">
        <v>15.664999999999999</v>
      </c>
      <c r="E315">
        <v>-15</v>
      </c>
      <c r="G315" s="10"/>
      <c r="H315" s="10"/>
      <c r="I315" s="10"/>
      <c r="J315" s="10"/>
    </row>
    <row r="316" spans="2:10" x14ac:dyDescent="0.3">
      <c r="B316">
        <v>12005</v>
      </c>
      <c r="C316">
        <v>-16.100000000000001</v>
      </c>
      <c r="D316">
        <v>16.116875</v>
      </c>
      <c r="E316">
        <v>-15</v>
      </c>
      <c r="G316" s="10"/>
      <c r="H316" s="10"/>
      <c r="I316" s="10"/>
      <c r="J316" s="10"/>
    </row>
    <row r="317" spans="2:10" x14ac:dyDescent="0.3">
      <c r="B317">
        <v>12004</v>
      </c>
      <c r="C317">
        <v>-16.100000000000001</v>
      </c>
      <c r="D317">
        <v>16.568750000000001</v>
      </c>
      <c r="E317">
        <v>-15</v>
      </c>
      <c r="G317" s="10"/>
      <c r="H317" s="10"/>
      <c r="I317" s="10"/>
      <c r="J317" s="10"/>
    </row>
    <row r="318" spans="2:10" x14ac:dyDescent="0.3">
      <c r="B318">
        <v>12003</v>
      </c>
      <c r="C318">
        <v>-16.100000000000001</v>
      </c>
      <c r="D318">
        <v>17.020624999999999</v>
      </c>
      <c r="E318">
        <v>-15</v>
      </c>
      <c r="G318" s="10"/>
      <c r="H318" s="10"/>
      <c r="I318" s="10"/>
      <c r="J318" s="10"/>
    </row>
    <row r="319" spans="2:10" x14ac:dyDescent="0.3">
      <c r="B319">
        <v>12002</v>
      </c>
      <c r="C319">
        <v>-16.100000000000001</v>
      </c>
      <c r="D319">
        <v>17.4725</v>
      </c>
      <c r="E319">
        <v>-15</v>
      </c>
      <c r="G319" s="10"/>
      <c r="H319" s="10"/>
      <c r="I319" s="10"/>
      <c r="J319" s="10"/>
    </row>
    <row r="320" spans="2:10" x14ac:dyDescent="0.3">
      <c r="B320">
        <v>12001</v>
      </c>
      <c r="C320">
        <v>-16.100000000000001</v>
      </c>
      <c r="D320">
        <v>17.924375000000001</v>
      </c>
      <c r="E320">
        <v>-15</v>
      </c>
      <c r="G320" s="10"/>
      <c r="H320" s="10"/>
      <c r="I320" s="10"/>
      <c r="J320" s="10"/>
    </row>
    <row r="321" spans="1:10" x14ac:dyDescent="0.3">
      <c r="B321">
        <v>12000</v>
      </c>
      <c r="C321">
        <v>-16.100000000000001</v>
      </c>
      <c r="D321">
        <v>18.376249999999999</v>
      </c>
      <c r="E321">
        <v>-15</v>
      </c>
      <c r="G321" s="10"/>
      <c r="H321" s="10"/>
      <c r="I321" s="10"/>
      <c r="J321" s="10"/>
    </row>
    <row r="322" spans="1:10" x14ac:dyDescent="0.3">
      <c r="B322">
        <v>11999</v>
      </c>
      <c r="C322">
        <v>-16.100000000000001</v>
      </c>
      <c r="D322">
        <v>18.828125</v>
      </c>
      <c r="E322">
        <v>-15</v>
      </c>
      <c r="G322" s="10"/>
      <c r="H322" s="10"/>
      <c r="I322" s="10"/>
      <c r="J322" s="10"/>
    </row>
    <row r="323" spans="1:10" x14ac:dyDescent="0.3">
      <c r="B323">
        <v>11989</v>
      </c>
      <c r="C323">
        <v>-16.100000000000001</v>
      </c>
      <c r="D323">
        <v>19.28</v>
      </c>
      <c r="E323">
        <v>-15</v>
      </c>
      <c r="G323" s="10"/>
      <c r="H323" s="10"/>
      <c r="I323" s="10"/>
      <c r="J323" s="10"/>
    </row>
    <row r="324" spans="1:10" x14ac:dyDescent="0.3">
      <c r="B324">
        <v>12125</v>
      </c>
      <c r="C324">
        <v>-16.100000000000001</v>
      </c>
      <c r="D324">
        <v>19.732500000000002</v>
      </c>
      <c r="E324">
        <v>-15</v>
      </c>
      <c r="G324" s="10"/>
      <c r="H324" s="10"/>
      <c r="I324" s="10"/>
      <c r="J324" s="10"/>
    </row>
    <row r="325" spans="1:10" x14ac:dyDescent="0.3">
      <c r="B325">
        <v>12124</v>
      </c>
      <c r="C325">
        <v>-16.100000000000001</v>
      </c>
      <c r="D325">
        <v>20.184999999999999</v>
      </c>
      <c r="E325">
        <v>-15</v>
      </c>
      <c r="G325" s="10"/>
      <c r="H325" s="10"/>
      <c r="I325" s="10"/>
      <c r="J325" s="10"/>
    </row>
    <row r="326" spans="1:10" x14ac:dyDescent="0.3">
      <c r="B326">
        <v>12123</v>
      </c>
      <c r="C326">
        <v>-16.100000000000001</v>
      </c>
      <c r="D326">
        <v>20.637499999999999</v>
      </c>
      <c r="E326">
        <v>-15</v>
      </c>
      <c r="G326" s="10"/>
      <c r="H326" s="10"/>
      <c r="I326" s="10"/>
      <c r="J326" s="10"/>
    </row>
    <row r="327" spans="1:10" x14ac:dyDescent="0.3">
      <c r="B327">
        <v>12122</v>
      </c>
      <c r="C327">
        <v>-16.100000000000001</v>
      </c>
      <c r="D327">
        <v>21.09</v>
      </c>
      <c r="E327">
        <v>-15</v>
      </c>
      <c r="G327" s="10"/>
      <c r="H327" s="10"/>
      <c r="I327" s="10"/>
      <c r="J327" s="10"/>
    </row>
    <row r="328" spans="1:10" x14ac:dyDescent="0.3">
      <c r="B328">
        <v>12121</v>
      </c>
      <c r="C328">
        <v>-16.100000000000001</v>
      </c>
      <c r="D328">
        <v>21.5425</v>
      </c>
      <c r="E328">
        <v>-15</v>
      </c>
      <c r="G328" s="10"/>
      <c r="H328" s="10"/>
      <c r="I328" s="10"/>
      <c r="J328" s="10"/>
    </row>
    <row r="329" spans="1:10" x14ac:dyDescent="0.3">
      <c r="B329">
        <v>12120</v>
      </c>
      <c r="C329">
        <v>-16.100000000000001</v>
      </c>
      <c r="D329">
        <v>21.995000000000001</v>
      </c>
      <c r="E329">
        <v>-15</v>
      </c>
      <c r="G329" s="10"/>
      <c r="H329" s="10"/>
      <c r="I329" s="10"/>
      <c r="J329" s="10"/>
    </row>
    <row r="330" spans="1:10" x14ac:dyDescent="0.3">
      <c r="B330">
        <v>12119</v>
      </c>
      <c r="C330">
        <v>-16.100000000000001</v>
      </c>
      <c r="D330">
        <v>22.447500000000002</v>
      </c>
      <c r="E330">
        <v>-15</v>
      </c>
      <c r="G330" s="10"/>
      <c r="H330" s="10"/>
      <c r="I330" s="10"/>
      <c r="J330" s="10"/>
    </row>
    <row r="331" spans="1:10" x14ac:dyDescent="0.3">
      <c r="B331">
        <v>12109</v>
      </c>
      <c r="C331">
        <v>-16.100000000000001</v>
      </c>
      <c r="D331">
        <v>22.9</v>
      </c>
      <c r="E331">
        <v>-15</v>
      </c>
      <c r="G331" s="10"/>
      <c r="H331" s="10"/>
      <c r="I331" s="10"/>
      <c r="J331" s="10"/>
    </row>
    <row r="332" spans="1:10" x14ac:dyDescent="0.3">
      <c r="B332">
        <v>12181</v>
      </c>
      <c r="C332">
        <v>-16.100000000000001</v>
      </c>
      <c r="D332">
        <v>23.2</v>
      </c>
      <c r="E332">
        <v>-15</v>
      </c>
      <c r="G332" s="10"/>
      <c r="H332" s="10"/>
      <c r="I332" s="10"/>
      <c r="J332" s="10"/>
    </row>
    <row r="333" spans="1:10" x14ac:dyDescent="0.3">
      <c r="B333">
        <v>12180</v>
      </c>
      <c r="C333">
        <v>-16.100000000000001</v>
      </c>
      <c r="D333">
        <v>23.5</v>
      </c>
      <c r="E333">
        <v>-15</v>
      </c>
      <c r="G333" s="10"/>
      <c r="H333" s="10"/>
      <c r="I333" s="10"/>
      <c r="J333" s="10"/>
    </row>
    <row r="334" spans="1:10" x14ac:dyDescent="0.3">
      <c r="B334">
        <v>12179</v>
      </c>
      <c r="C334">
        <v>-16.100000000000001</v>
      </c>
      <c r="D334">
        <v>23.8</v>
      </c>
      <c r="E334">
        <v>-15</v>
      </c>
      <c r="G334" s="10"/>
      <c r="H334" s="10"/>
      <c r="I334" s="10"/>
      <c r="J334" s="10"/>
    </row>
    <row r="335" spans="1:10" x14ac:dyDescent="0.3">
      <c r="B335">
        <v>12169</v>
      </c>
      <c r="C335">
        <v>-16.100000000000001</v>
      </c>
      <c r="D335">
        <v>24.1</v>
      </c>
      <c r="E335">
        <v>-15</v>
      </c>
      <c r="G335" s="10"/>
      <c r="H335" s="10"/>
      <c r="I335" s="10"/>
      <c r="J335" s="10"/>
    </row>
    <row r="336" spans="1:10" x14ac:dyDescent="0.3">
      <c r="A336" t="s">
        <v>47</v>
      </c>
      <c r="B336">
        <v>11809</v>
      </c>
      <c r="C336">
        <v>-23.1</v>
      </c>
      <c r="D336">
        <v>24.1</v>
      </c>
      <c r="E336">
        <v>-15</v>
      </c>
      <c r="G336" s="10"/>
      <c r="H336" s="10"/>
      <c r="I336" s="10"/>
      <c r="J336" s="10"/>
    </row>
    <row r="337" spans="2:10" x14ac:dyDescent="0.3">
      <c r="B337">
        <v>13095</v>
      </c>
      <c r="C337">
        <v>-22.8</v>
      </c>
      <c r="D337">
        <v>24.1</v>
      </c>
      <c r="E337">
        <v>-15</v>
      </c>
      <c r="G337" s="10"/>
      <c r="H337" s="10"/>
      <c r="I337" s="10"/>
      <c r="J337" s="10"/>
    </row>
    <row r="338" spans="2:10" x14ac:dyDescent="0.3">
      <c r="B338">
        <v>13096</v>
      </c>
      <c r="C338">
        <v>-22.5</v>
      </c>
      <c r="D338">
        <v>24.1</v>
      </c>
      <c r="E338">
        <v>-15</v>
      </c>
      <c r="G338" s="10"/>
      <c r="H338" s="10"/>
      <c r="I338" s="10"/>
      <c r="J338" s="10"/>
    </row>
    <row r="339" spans="2:10" x14ac:dyDescent="0.3">
      <c r="B339">
        <v>13097</v>
      </c>
      <c r="C339">
        <v>-22.2</v>
      </c>
      <c r="D339">
        <v>24.1</v>
      </c>
      <c r="E339">
        <v>-15</v>
      </c>
      <c r="G339" s="10"/>
      <c r="H339" s="10"/>
      <c r="I339" s="10"/>
      <c r="J339" s="10"/>
    </row>
    <row r="340" spans="2:10" x14ac:dyDescent="0.3">
      <c r="B340">
        <v>13094</v>
      </c>
      <c r="C340">
        <v>-21.9</v>
      </c>
      <c r="D340">
        <v>24.1</v>
      </c>
      <c r="E340">
        <v>-15</v>
      </c>
      <c r="G340" s="10"/>
      <c r="H340" s="10"/>
      <c r="I340" s="10"/>
      <c r="J340" s="10"/>
    </row>
    <row r="341" spans="2:10" x14ac:dyDescent="0.3">
      <c r="B341">
        <v>13124</v>
      </c>
      <c r="C341">
        <v>-21.416666666699999</v>
      </c>
      <c r="D341">
        <v>24.1</v>
      </c>
      <c r="E341">
        <v>-15</v>
      </c>
      <c r="G341" s="10"/>
      <c r="H341" s="10"/>
      <c r="I341" s="10"/>
      <c r="J341" s="10"/>
    </row>
    <row r="342" spans="2:10" x14ac:dyDescent="0.3">
      <c r="B342">
        <v>13125</v>
      </c>
      <c r="C342">
        <v>-20.933333333299998</v>
      </c>
      <c r="D342">
        <v>24.1</v>
      </c>
      <c r="E342">
        <v>-15</v>
      </c>
      <c r="G342" s="10"/>
      <c r="H342" s="10"/>
      <c r="I342" s="10"/>
      <c r="J342" s="10"/>
    </row>
    <row r="343" spans="2:10" x14ac:dyDescent="0.3">
      <c r="B343">
        <v>13126</v>
      </c>
      <c r="C343">
        <v>-20.45</v>
      </c>
      <c r="D343">
        <v>24.1</v>
      </c>
      <c r="E343">
        <v>-15</v>
      </c>
      <c r="G343" s="10"/>
      <c r="H343" s="10"/>
      <c r="I343" s="10"/>
      <c r="J343" s="10"/>
    </row>
    <row r="344" spans="2:10" x14ac:dyDescent="0.3">
      <c r="B344">
        <v>13127</v>
      </c>
      <c r="C344">
        <v>-19.9666666667</v>
      </c>
      <c r="D344">
        <v>24.1</v>
      </c>
      <c r="E344">
        <v>-15</v>
      </c>
      <c r="G344" s="10"/>
      <c r="H344" s="10"/>
      <c r="I344" s="10"/>
      <c r="J344" s="10"/>
    </row>
    <row r="345" spans="2:10" x14ac:dyDescent="0.3">
      <c r="B345">
        <v>13128</v>
      </c>
      <c r="C345">
        <v>-19.483333333299999</v>
      </c>
      <c r="D345">
        <v>24.1</v>
      </c>
      <c r="E345">
        <v>-15</v>
      </c>
    </row>
    <row r="346" spans="2:10" x14ac:dyDescent="0.3">
      <c r="B346">
        <v>13129</v>
      </c>
      <c r="C346">
        <v>-19</v>
      </c>
      <c r="D346">
        <v>24.1</v>
      </c>
      <c r="E346">
        <v>-15</v>
      </c>
    </row>
    <row r="347" spans="2:10" x14ac:dyDescent="0.3">
      <c r="B347">
        <v>13130</v>
      </c>
      <c r="C347">
        <v>-18.516666666700001</v>
      </c>
      <c r="D347">
        <v>24.1</v>
      </c>
      <c r="E347">
        <v>-15</v>
      </c>
    </row>
    <row r="348" spans="2:10" x14ac:dyDescent="0.3">
      <c r="B348">
        <v>13131</v>
      </c>
      <c r="C348">
        <v>-18.0333333333</v>
      </c>
      <c r="D348">
        <v>24.1</v>
      </c>
      <c r="E348">
        <v>-15</v>
      </c>
    </row>
    <row r="349" spans="2:10" x14ac:dyDescent="0.3">
      <c r="B349">
        <v>13132</v>
      </c>
      <c r="C349">
        <v>-17.55</v>
      </c>
      <c r="D349">
        <v>24.1</v>
      </c>
      <c r="E349">
        <v>-15</v>
      </c>
    </row>
    <row r="350" spans="2:10" x14ac:dyDescent="0.3">
      <c r="B350">
        <v>13133</v>
      </c>
      <c r="C350">
        <v>-17.066666666700002</v>
      </c>
      <c r="D350">
        <v>24.1</v>
      </c>
      <c r="E350">
        <v>-15</v>
      </c>
    </row>
    <row r="351" spans="2:10" x14ac:dyDescent="0.3">
      <c r="B351">
        <v>13134</v>
      </c>
      <c r="C351">
        <v>-16.583333333300001</v>
      </c>
      <c r="D351">
        <v>24.1</v>
      </c>
      <c r="E351">
        <v>-15</v>
      </c>
    </row>
    <row r="352" spans="2:10" x14ac:dyDescent="0.3">
      <c r="B352">
        <v>12169</v>
      </c>
      <c r="C352">
        <v>-16.100000000000001</v>
      </c>
      <c r="D352">
        <v>24.1</v>
      </c>
      <c r="E352">
        <v>-15</v>
      </c>
    </row>
    <row r="353" spans="2:5" x14ac:dyDescent="0.3">
      <c r="B353">
        <v>13205</v>
      </c>
      <c r="C353">
        <v>-15.6264705882</v>
      </c>
      <c r="D353">
        <v>24.1</v>
      </c>
      <c r="E353">
        <v>-15</v>
      </c>
    </row>
    <row r="354" spans="2:5" x14ac:dyDescent="0.3">
      <c r="B354">
        <v>13206</v>
      </c>
      <c r="C354">
        <v>-15.152941176500001</v>
      </c>
      <c r="D354">
        <v>24.1</v>
      </c>
      <c r="E354">
        <v>-15</v>
      </c>
    </row>
    <row r="355" spans="2:5" x14ac:dyDescent="0.3">
      <c r="B355">
        <v>13207</v>
      </c>
      <c r="C355">
        <v>-14.679411764699999</v>
      </c>
      <c r="D355">
        <v>24.1</v>
      </c>
      <c r="E355">
        <v>-15</v>
      </c>
    </row>
    <row r="356" spans="2:5" x14ac:dyDescent="0.3">
      <c r="B356">
        <v>13208</v>
      </c>
      <c r="C356">
        <v>-14.2058823529</v>
      </c>
      <c r="D356">
        <v>24.1</v>
      </c>
      <c r="E356">
        <v>-15</v>
      </c>
    </row>
    <row r="357" spans="2:5" x14ac:dyDescent="0.3">
      <c r="B357">
        <v>13209</v>
      </c>
      <c r="C357">
        <v>-13.7323529412</v>
      </c>
      <c r="D357">
        <v>24.1</v>
      </c>
      <c r="E357">
        <v>-15</v>
      </c>
    </row>
    <row r="358" spans="2:5" x14ac:dyDescent="0.3">
      <c r="B358">
        <v>13210</v>
      </c>
      <c r="C358">
        <v>-13.258823529400001</v>
      </c>
      <c r="D358">
        <v>24.1</v>
      </c>
      <c r="E358">
        <v>-15</v>
      </c>
    </row>
    <row r="359" spans="2:5" x14ac:dyDescent="0.3">
      <c r="B359">
        <v>13211</v>
      </c>
      <c r="C359">
        <v>-12.785294117699999</v>
      </c>
      <c r="D359">
        <v>24.1</v>
      </c>
      <c r="E359">
        <v>-15</v>
      </c>
    </row>
    <row r="360" spans="2:5" x14ac:dyDescent="0.3">
      <c r="B360">
        <v>13212</v>
      </c>
      <c r="C360">
        <v>-12.3117647059</v>
      </c>
      <c r="D360">
        <v>24.1</v>
      </c>
      <c r="E360">
        <v>-15</v>
      </c>
    </row>
    <row r="361" spans="2:5" x14ac:dyDescent="0.3">
      <c r="B361">
        <v>13213</v>
      </c>
      <c r="C361">
        <v>-11.8382352941</v>
      </c>
      <c r="D361">
        <v>24.1</v>
      </c>
      <c r="E361">
        <v>-15</v>
      </c>
    </row>
    <row r="362" spans="2:5" x14ac:dyDescent="0.3">
      <c r="B362">
        <v>13214</v>
      </c>
      <c r="C362">
        <v>-11.364705882399999</v>
      </c>
      <c r="D362">
        <v>24.1</v>
      </c>
      <c r="E362">
        <v>-15</v>
      </c>
    </row>
    <row r="363" spans="2:5" x14ac:dyDescent="0.3">
      <c r="B363">
        <v>13215</v>
      </c>
      <c r="C363">
        <v>-10.8911764706</v>
      </c>
      <c r="D363">
        <v>24.1</v>
      </c>
      <c r="E363">
        <v>-15</v>
      </c>
    </row>
    <row r="364" spans="2:5" x14ac:dyDescent="0.3">
      <c r="B364">
        <v>13216</v>
      </c>
      <c r="C364">
        <v>-10.4176470588</v>
      </c>
      <c r="D364">
        <v>24.1</v>
      </c>
      <c r="E364">
        <v>-15</v>
      </c>
    </row>
    <row r="365" spans="2:5" x14ac:dyDescent="0.3">
      <c r="B365">
        <v>13217</v>
      </c>
      <c r="C365">
        <v>-9.9441176470600006</v>
      </c>
      <c r="D365">
        <v>24.1</v>
      </c>
      <c r="E365">
        <v>-15</v>
      </c>
    </row>
    <row r="366" spans="2:5" x14ac:dyDescent="0.3">
      <c r="B366">
        <v>13218</v>
      </c>
      <c r="C366">
        <v>-9.4705882352900002</v>
      </c>
      <c r="D366">
        <v>24.1</v>
      </c>
      <c r="E366">
        <v>-15</v>
      </c>
    </row>
    <row r="367" spans="2:5" x14ac:dyDescent="0.3">
      <c r="B367">
        <v>13219</v>
      </c>
      <c r="C367">
        <v>-8.9970588235300006</v>
      </c>
      <c r="D367">
        <v>24.1</v>
      </c>
      <c r="E367">
        <v>-15</v>
      </c>
    </row>
    <row r="368" spans="2:5" x14ac:dyDescent="0.3">
      <c r="B368">
        <v>13220</v>
      </c>
      <c r="C368">
        <v>-8.5235294117699993</v>
      </c>
      <c r="D368">
        <v>24.1</v>
      </c>
      <c r="E368">
        <v>-15</v>
      </c>
    </row>
    <row r="369" spans="2:5" x14ac:dyDescent="0.3">
      <c r="B369">
        <v>13221</v>
      </c>
      <c r="C369">
        <v>-8.0500000000000007</v>
      </c>
      <c r="D369">
        <v>24.1</v>
      </c>
      <c r="E369">
        <v>-15</v>
      </c>
    </row>
    <row r="370" spans="2:5" x14ac:dyDescent="0.3">
      <c r="B370">
        <v>13222</v>
      </c>
      <c r="C370">
        <v>-7.5764705882300003</v>
      </c>
      <c r="D370">
        <v>24.1</v>
      </c>
      <c r="E370">
        <v>-15</v>
      </c>
    </row>
    <row r="371" spans="2:5" x14ac:dyDescent="0.3">
      <c r="B371">
        <v>13223</v>
      </c>
      <c r="C371">
        <v>-7.1029411764699999</v>
      </c>
      <c r="D371">
        <v>24.1</v>
      </c>
      <c r="E371">
        <v>-15</v>
      </c>
    </row>
    <row r="372" spans="2:5" x14ac:dyDescent="0.3">
      <c r="B372">
        <v>13224</v>
      </c>
      <c r="C372">
        <v>-6.6294117647100004</v>
      </c>
      <c r="D372">
        <v>24.1</v>
      </c>
      <c r="E372">
        <v>-15</v>
      </c>
    </row>
    <row r="373" spans="2:5" x14ac:dyDescent="0.3">
      <c r="B373">
        <v>13225</v>
      </c>
      <c r="C373">
        <v>-6.15588235294</v>
      </c>
      <c r="D373">
        <v>24.1</v>
      </c>
      <c r="E373">
        <v>-15</v>
      </c>
    </row>
    <row r="374" spans="2:5" x14ac:dyDescent="0.3">
      <c r="B374">
        <v>13226</v>
      </c>
      <c r="C374">
        <v>-5.6823529411799996</v>
      </c>
      <c r="D374">
        <v>24.1</v>
      </c>
      <c r="E374">
        <v>-15</v>
      </c>
    </row>
    <row r="375" spans="2:5" x14ac:dyDescent="0.3">
      <c r="B375">
        <v>13227</v>
      </c>
      <c r="C375">
        <v>-5.20882352941</v>
      </c>
      <c r="D375">
        <v>24.1</v>
      </c>
      <c r="E375">
        <v>-15</v>
      </c>
    </row>
    <row r="376" spans="2:5" x14ac:dyDescent="0.3">
      <c r="B376">
        <v>13228</v>
      </c>
      <c r="C376">
        <v>-4.7352941176499996</v>
      </c>
      <c r="D376">
        <v>24.1</v>
      </c>
      <c r="E376">
        <v>-15</v>
      </c>
    </row>
    <row r="377" spans="2:5" x14ac:dyDescent="0.3">
      <c r="B377">
        <v>13229</v>
      </c>
      <c r="C377">
        <v>-4.2617647058800001</v>
      </c>
      <c r="D377">
        <v>24.1</v>
      </c>
      <c r="E377">
        <v>-15</v>
      </c>
    </row>
    <row r="378" spans="2:5" x14ac:dyDescent="0.3">
      <c r="B378">
        <v>13230</v>
      </c>
      <c r="C378">
        <v>-3.7882352941200002</v>
      </c>
      <c r="D378">
        <v>24.1</v>
      </c>
      <c r="E378">
        <v>-15</v>
      </c>
    </row>
    <row r="379" spans="2:5" x14ac:dyDescent="0.3">
      <c r="B379">
        <v>13231</v>
      </c>
      <c r="C379">
        <v>-3.3147058823500002</v>
      </c>
      <c r="D379">
        <v>24.1</v>
      </c>
      <c r="E379">
        <v>-15</v>
      </c>
    </row>
    <row r="380" spans="2:5" x14ac:dyDescent="0.3">
      <c r="B380">
        <v>13232</v>
      </c>
      <c r="C380">
        <v>-2.8411764705899998</v>
      </c>
      <c r="D380">
        <v>24.1</v>
      </c>
      <c r="E380">
        <v>-15</v>
      </c>
    </row>
    <row r="381" spans="2:5" x14ac:dyDescent="0.3">
      <c r="B381">
        <v>13233</v>
      </c>
      <c r="C381">
        <v>-2.3676470588199998</v>
      </c>
      <c r="D381">
        <v>24.1</v>
      </c>
      <c r="E381">
        <v>-15</v>
      </c>
    </row>
    <row r="382" spans="2:5" x14ac:dyDescent="0.3">
      <c r="B382">
        <v>13234</v>
      </c>
      <c r="C382">
        <v>-1.8941176470600001</v>
      </c>
      <c r="D382">
        <v>24.1</v>
      </c>
      <c r="E382">
        <v>-15</v>
      </c>
    </row>
    <row r="383" spans="2:5" x14ac:dyDescent="0.3">
      <c r="B383">
        <v>13235</v>
      </c>
      <c r="C383">
        <v>-1.4205882352899999</v>
      </c>
      <c r="D383">
        <v>24.1</v>
      </c>
      <c r="E383">
        <v>-15</v>
      </c>
    </row>
    <row r="384" spans="2:5" x14ac:dyDescent="0.3">
      <c r="B384">
        <v>13236</v>
      </c>
      <c r="C384">
        <v>-0.94705882352899995</v>
      </c>
      <c r="D384">
        <v>24.1</v>
      </c>
      <c r="E384">
        <v>-15</v>
      </c>
    </row>
    <row r="385" spans="2:5" x14ac:dyDescent="0.3">
      <c r="B385">
        <v>13237</v>
      </c>
      <c r="C385">
        <v>-0.47352941176500002</v>
      </c>
      <c r="D385">
        <v>24.1</v>
      </c>
      <c r="E385">
        <v>-15</v>
      </c>
    </row>
    <row r="386" spans="2:5" x14ac:dyDescent="0.3">
      <c r="B386">
        <v>13204</v>
      </c>
      <c r="C386">
        <v>0</v>
      </c>
      <c r="D386">
        <v>24.1</v>
      </c>
      <c r="E386">
        <v>-15</v>
      </c>
    </row>
    <row r="387" spans="2:5" x14ac:dyDescent="0.3">
      <c r="B387">
        <v>34656</v>
      </c>
      <c r="C387">
        <v>0.47352941176500002</v>
      </c>
      <c r="D387">
        <v>24.1</v>
      </c>
      <c r="E387">
        <v>-15</v>
      </c>
    </row>
    <row r="388" spans="2:5" x14ac:dyDescent="0.3">
      <c r="B388">
        <v>34657</v>
      </c>
      <c r="C388">
        <v>0.94705882352899995</v>
      </c>
      <c r="D388">
        <v>24.1</v>
      </c>
      <c r="E388">
        <v>-15</v>
      </c>
    </row>
    <row r="389" spans="2:5" x14ac:dyDescent="0.3">
      <c r="B389">
        <v>34658</v>
      </c>
      <c r="C389">
        <v>1.4205882352899999</v>
      </c>
      <c r="D389">
        <v>24.1</v>
      </c>
      <c r="E389">
        <v>-15</v>
      </c>
    </row>
    <row r="390" spans="2:5" x14ac:dyDescent="0.3">
      <c r="B390">
        <v>34659</v>
      </c>
      <c r="C390">
        <v>1.8941176470600001</v>
      </c>
      <c r="D390">
        <v>24.1</v>
      </c>
      <c r="E390">
        <v>-15</v>
      </c>
    </row>
    <row r="391" spans="2:5" x14ac:dyDescent="0.3">
      <c r="B391">
        <v>34660</v>
      </c>
      <c r="C391">
        <v>2.3676470588199998</v>
      </c>
      <c r="D391">
        <v>24.1</v>
      </c>
      <c r="E391">
        <v>-15</v>
      </c>
    </row>
    <row r="392" spans="2:5" x14ac:dyDescent="0.3">
      <c r="B392">
        <v>34661</v>
      </c>
      <c r="C392">
        <v>2.8411764705899998</v>
      </c>
      <c r="D392">
        <v>24.1</v>
      </c>
      <c r="E392">
        <v>-15</v>
      </c>
    </row>
    <row r="393" spans="2:5" x14ac:dyDescent="0.3">
      <c r="B393">
        <v>34662</v>
      </c>
      <c r="C393">
        <v>3.3147058823500002</v>
      </c>
      <c r="D393">
        <v>24.1</v>
      </c>
      <c r="E393">
        <v>-15</v>
      </c>
    </row>
    <row r="394" spans="2:5" x14ac:dyDescent="0.3">
      <c r="B394">
        <v>34663</v>
      </c>
      <c r="C394">
        <v>3.7882352941200002</v>
      </c>
      <c r="D394">
        <v>24.1</v>
      </c>
      <c r="E394">
        <v>-15</v>
      </c>
    </row>
    <row r="395" spans="2:5" x14ac:dyDescent="0.3">
      <c r="B395">
        <v>34664</v>
      </c>
      <c r="C395">
        <v>4.2617647058800001</v>
      </c>
      <c r="D395">
        <v>24.1</v>
      </c>
      <c r="E395">
        <v>-15</v>
      </c>
    </row>
    <row r="396" spans="2:5" x14ac:dyDescent="0.3">
      <c r="B396">
        <v>34665</v>
      </c>
      <c r="C396">
        <v>4.7352941176499996</v>
      </c>
      <c r="D396">
        <v>24.1</v>
      </c>
      <c r="E396">
        <v>-15</v>
      </c>
    </row>
    <row r="397" spans="2:5" x14ac:dyDescent="0.3">
      <c r="B397">
        <v>34666</v>
      </c>
      <c r="C397">
        <v>5.20882352941</v>
      </c>
      <c r="D397">
        <v>24.1</v>
      </c>
      <c r="E397">
        <v>-15</v>
      </c>
    </row>
    <row r="398" spans="2:5" x14ac:dyDescent="0.3">
      <c r="B398">
        <v>34667</v>
      </c>
      <c r="C398">
        <v>5.6823529411799996</v>
      </c>
      <c r="D398">
        <v>24.1</v>
      </c>
      <c r="E398">
        <v>-15</v>
      </c>
    </row>
    <row r="399" spans="2:5" x14ac:dyDescent="0.3">
      <c r="B399">
        <v>34668</v>
      </c>
      <c r="C399">
        <v>6.15588235294</v>
      </c>
      <c r="D399">
        <v>24.1</v>
      </c>
      <c r="E399">
        <v>-15</v>
      </c>
    </row>
    <row r="400" spans="2:5" x14ac:dyDescent="0.3">
      <c r="B400">
        <v>34669</v>
      </c>
      <c r="C400">
        <v>6.6294117647100004</v>
      </c>
      <c r="D400">
        <v>24.1</v>
      </c>
      <c r="E400">
        <v>-15</v>
      </c>
    </row>
    <row r="401" spans="2:5" x14ac:dyDescent="0.3">
      <c r="B401">
        <v>34670</v>
      </c>
      <c r="C401">
        <v>7.1029411764699999</v>
      </c>
      <c r="D401">
        <v>24.1</v>
      </c>
      <c r="E401">
        <v>-15</v>
      </c>
    </row>
    <row r="402" spans="2:5" x14ac:dyDescent="0.3">
      <c r="B402">
        <v>34671</v>
      </c>
      <c r="C402">
        <v>7.5764705882300003</v>
      </c>
      <c r="D402">
        <v>24.1</v>
      </c>
      <c r="E402">
        <v>-15</v>
      </c>
    </row>
    <row r="403" spans="2:5" x14ac:dyDescent="0.3">
      <c r="B403">
        <v>34672</v>
      </c>
      <c r="C403">
        <v>8.0500000000000007</v>
      </c>
      <c r="D403">
        <v>24.1</v>
      </c>
      <c r="E403">
        <v>-15</v>
      </c>
    </row>
    <row r="404" spans="2:5" x14ac:dyDescent="0.3">
      <c r="B404">
        <v>34673</v>
      </c>
      <c r="C404">
        <v>8.5235294117699993</v>
      </c>
      <c r="D404">
        <v>24.1</v>
      </c>
      <c r="E404">
        <v>-15</v>
      </c>
    </row>
    <row r="405" spans="2:5" x14ac:dyDescent="0.3">
      <c r="B405">
        <v>34674</v>
      </c>
      <c r="C405">
        <v>8.9970588235300006</v>
      </c>
      <c r="D405">
        <v>24.1</v>
      </c>
      <c r="E405">
        <v>-15</v>
      </c>
    </row>
    <row r="406" spans="2:5" x14ac:dyDescent="0.3">
      <c r="B406">
        <v>34675</v>
      </c>
      <c r="C406">
        <v>9.4705882352900002</v>
      </c>
      <c r="D406">
        <v>24.1</v>
      </c>
      <c r="E406">
        <v>-15</v>
      </c>
    </row>
    <row r="407" spans="2:5" x14ac:dyDescent="0.3">
      <c r="B407">
        <v>34676</v>
      </c>
      <c r="C407">
        <v>9.9441176470600006</v>
      </c>
      <c r="D407">
        <v>24.1</v>
      </c>
      <c r="E407">
        <v>-15</v>
      </c>
    </row>
    <row r="408" spans="2:5" x14ac:dyDescent="0.3">
      <c r="B408">
        <v>34677</v>
      </c>
      <c r="C408">
        <v>10.4176470588</v>
      </c>
      <c r="D408">
        <v>24.1</v>
      </c>
      <c r="E408">
        <v>-15</v>
      </c>
    </row>
    <row r="409" spans="2:5" x14ac:dyDescent="0.3">
      <c r="B409">
        <v>34678</v>
      </c>
      <c r="C409">
        <v>10.8911764706</v>
      </c>
      <c r="D409">
        <v>24.1</v>
      </c>
      <c r="E409">
        <v>-15</v>
      </c>
    </row>
    <row r="410" spans="2:5" x14ac:dyDescent="0.3">
      <c r="B410">
        <v>34679</v>
      </c>
      <c r="C410">
        <v>11.364705882399999</v>
      </c>
      <c r="D410">
        <v>24.1</v>
      </c>
      <c r="E410">
        <v>-15</v>
      </c>
    </row>
    <row r="411" spans="2:5" x14ac:dyDescent="0.3">
      <c r="B411">
        <v>34680</v>
      </c>
      <c r="C411">
        <v>11.8382352941</v>
      </c>
      <c r="D411">
        <v>24.1</v>
      </c>
      <c r="E411">
        <v>-15</v>
      </c>
    </row>
    <row r="412" spans="2:5" x14ac:dyDescent="0.3">
      <c r="B412">
        <v>34681</v>
      </c>
      <c r="C412">
        <v>12.3117647059</v>
      </c>
      <c r="D412">
        <v>24.1</v>
      </c>
      <c r="E412">
        <v>-15</v>
      </c>
    </row>
    <row r="413" spans="2:5" x14ac:dyDescent="0.3">
      <c r="B413">
        <v>34682</v>
      </c>
      <c r="C413">
        <v>12.785294117699999</v>
      </c>
      <c r="D413">
        <v>24.1</v>
      </c>
      <c r="E413">
        <v>-15</v>
      </c>
    </row>
    <row r="414" spans="2:5" x14ac:dyDescent="0.3">
      <c r="B414">
        <v>34683</v>
      </c>
      <c r="C414">
        <v>13.258823529400001</v>
      </c>
      <c r="D414">
        <v>24.1</v>
      </c>
      <c r="E414">
        <v>-15</v>
      </c>
    </row>
    <row r="415" spans="2:5" x14ac:dyDescent="0.3">
      <c r="B415">
        <v>34684</v>
      </c>
      <c r="C415">
        <v>13.7323529412</v>
      </c>
      <c r="D415">
        <v>24.1</v>
      </c>
      <c r="E415">
        <v>-15</v>
      </c>
    </row>
    <row r="416" spans="2:5" x14ac:dyDescent="0.3">
      <c r="B416">
        <v>34685</v>
      </c>
      <c r="C416">
        <v>14.2058823529</v>
      </c>
      <c r="D416">
        <v>24.1</v>
      </c>
      <c r="E416">
        <v>-15</v>
      </c>
    </row>
    <row r="417" spans="2:5" x14ac:dyDescent="0.3">
      <c r="B417">
        <v>34686</v>
      </c>
      <c r="C417">
        <v>14.679411764699999</v>
      </c>
      <c r="D417">
        <v>24.1</v>
      </c>
      <c r="E417">
        <v>-15</v>
      </c>
    </row>
    <row r="418" spans="2:5" x14ac:dyDescent="0.3">
      <c r="B418">
        <v>34687</v>
      </c>
      <c r="C418">
        <v>15.152941176500001</v>
      </c>
      <c r="D418">
        <v>24.1</v>
      </c>
      <c r="E418">
        <v>-15</v>
      </c>
    </row>
    <row r="419" spans="2:5" x14ac:dyDescent="0.3">
      <c r="B419">
        <v>34688</v>
      </c>
      <c r="C419">
        <v>15.6264705882</v>
      </c>
      <c r="D419">
        <v>24.1</v>
      </c>
      <c r="E419">
        <v>-15</v>
      </c>
    </row>
    <row r="420" spans="2:5" x14ac:dyDescent="0.3">
      <c r="B420">
        <v>26055</v>
      </c>
      <c r="C420">
        <v>16.100000000000001</v>
      </c>
      <c r="D420">
        <v>24.1</v>
      </c>
      <c r="E420">
        <v>-15</v>
      </c>
    </row>
    <row r="421" spans="2:5" x14ac:dyDescent="0.3">
      <c r="B421">
        <v>26920</v>
      </c>
      <c r="C421">
        <v>16.583333333300001</v>
      </c>
      <c r="D421">
        <v>24.1</v>
      </c>
      <c r="E421">
        <v>-15</v>
      </c>
    </row>
    <row r="422" spans="2:5" x14ac:dyDescent="0.3">
      <c r="B422">
        <v>26919</v>
      </c>
      <c r="C422">
        <v>17.066666666700002</v>
      </c>
      <c r="D422">
        <v>24.1</v>
      </c>
      <c r="E422">
        <v>-15</v>
      </c>
    </row>
    <row r="423" spans="2:5" x14ac:dyDescent="0.3">
      <c r="B423">
        <v>26918</v>
      </c>
      <c r="C423">
        <v>17.55</v>
      </c>
      <c r="D423">
        <v>24.1</v>
      </c>
      <c r="E423">
        <v>-15</v>
      </c>
    </row>
    <row r="424" spans="2:5" x14ac:dyDescent="0.3">
      <c r="B424">
        <v>26917</v>
      </c>
      <c r="C424">
        <v>18.0333333333</v>
      </c>
      <c r="D424">
        <v>24.1</v>
      </c>
      <c r="E424">
        <v>-15</v>
      </c>
    </row>
    <row r="425" spans="2:5" x14ac:dyDescent="0.3">
      <c r="B425">
        <v>26916</v>
      </c>
      <c r="C425">
        <v>18.516666666700001</v>
      </c>
      <c r="D425">
        <v>24.1</v>
      </c>
      <c r="E425">
        <v>-15</v>
      </c>
    </row>
    <row r="426" spans="2:5" x14ac:dyDescent="0.3">
      <c r="B426">
        <v>26915</v>
      </c>
      <c r="C426">
        <v>19</v>
      </c>
      <c r="D426">
        <v>24.1</v>
      </c>
      <c r="E426">
        <v>-15</v>
      </c>
    </row>
    <row r="427" spans="2:5" x14ac:dyDescent="0.3">
      <c r="B427">
        <v>26914</v>
      </c>
      <c r="C427">
        <v>19.483333333299999</v>
      </c>
      <c r="D427">
        <v>24.1</v>
      </c>
      <c r="E427">
        <v>-15</v>
      </c>
    </row>
    <row r="428" spans="2:5" x14ac:dyDescent="0.3">
      <c r="B428">
        <v>26913</v>
      </c>
      <c r="C428">
        <v>19.9666666667</v>
      </c>
      <c r="D428">
        <v>24.1</v>
      </c>
      <c r="E428">
        <v>-15</v>
      </c>
    </row>
    <row r="429" spans="2:5" x14ac:dyDescent="0.3">
      <c r="B429">
        <v>26912</v>
      </c>
      <c r="C429">
        <v>20.45</v>
      </c>
      <c r="D429">
        <v>24.1</v>
      </c>
      <c r="E429">
        <v>-15</v>
      </c>
    </row>
    <row r="430" spans="2:5" x14ac:dyDescent="0.3">
      <c r="B430">
        <v>26911</v>
      </c>
      <c r="C430">
        <v>20.933333333299998</v>
      </c>
      <c r="D430">
        <v>24.1</v>
      </c>
      <c r="E430">
        <v>-15</v>
      </c>
    </row>
    <row r="431" spans="2:5" x14ac:dyDescent="0.3">
      <c r="B431">
        <v>26910</v>
      </c>
      <c r="C431">
        <v>21.416666666699999</v>
      </c>
      <c r="D431">
        <v>24.1</v>
      </c>
      <c r="E431">
        <v>-15</v>
      </c>
    </row>
    <row r="432" spans="2:5" x14ac:dyDescent="0.3">
      <c r="B432">
        <v>26880</v>
      </c>
      <c r="C432">
        <v>21.9</v>
      </c>
      <c r="D432">
        <v>24.1</v>
      </c>
      <c r="E432">
        <v>-15</v>
      </c>
    </row>
    <row r="433" spans="1:5" x14ac:dyDescent="0.3">
      <c r="B433">
        <v>26892</v>
      </c>
      <c r="C433">
        <v>22.2</v>
      </c>
      <c r="D433">
        <v>24.1</v>
      </c>
      <c r="E433">
        <v>-15</v>
      </c>
    </row>
    <row r="434" spans="1:5" x14ac:dyDescent="0.3">
      <c r="B434">
        <v>26891</v>
      </c>
      <c r="C434">
        <v>22.5</v>
      </c>
      <c r="D434">
        <v>24.1</v>
      </c>
      <c r="E434">
        <v>-15</v>
      </c>
    </row>
    <row r="435" spans="1:5" x14ac:dyDescent="0.3">
      <c r="B435">
        <v>26890</v>
      </c>
      <c r="C435">
        <v>22.8</v>
      </c>
      <c r="D435">
        <v>24.1</v>
      </c>
      <c r="E435">
        <v>-15</v>
      </c>
    </row>
    <row r="436" spans="1:5" x14ac:dyDescent="0.3">
      <c r="B436">
        <v>25695</v>
      </c>
      <c r="C436">
        <v>23.1</v>
      </c>
      <c r="D436">
        <v>24.1</v>
      </c>
      <c r="E436">
        <v>-15</v>
      </c>
    </row>
    <row r="437" spans="1:5" x14ac:dyDescent="0.3">
      <c r="A437" t="s">
        <v>231</v>
      </c>
      <c r="B437">
        <v>24984</v>
      </c>
      <c r="C437">
        <v>23.1</v>
      </c>
      <c r="D437">
        <v>0</v>
      </c>
      <c r="E437">
        <v>-15</v>
      </c>
    </row>
    <row r="438" spans="1:5" x14ac:dyDescent="0.3">
      <c r="B438">
        <v>24999</v>
      </c>
      <c r="C438">
        <v>23.1</v>
      </c>
      <c r="D438">
        <v>0.428333333333</v>
      </c>
      <c r="E438">
        <v>-15</v>
      </c>
    </row>
    <row r="439" spans="1:5" x14ac:dyDescent="0.3">
      <c r="B439">
        <v>24998</v>
      </c>
      <c r="C439">
        <v>23.1</v>
      </c>
      <c r="D439">
        <v>0.85666666666699998</v>
      </c>
      <c r="E439">
        <v>-15</v>
      </c>
    </row>
    <row r="440" spans="1:5" x14ac:dyDescent="0.3">
      <c r="B440">
        <v>24997</v>
      </c>
      <c r="C440">
        <v>23.1</v>
      </c>
      <c r="D440">
        <v>1.2849999999999999</v>
      </c>
      <c r="E440">
        <v>-15</v>
      </c>
    </row>
    <row r="441" spans="1:5" x14ac:dyDescent="0.3">
      <c r="B441">
        <v>24996</v>
      </c>
      <c r="C441">
        <v>23.1</v>
      </c>
      <c r="D441">
        <v>1.71333333333</v>
      </c>
      <c r="E441">
        <v>-15</v>
      </c>
    </row>
    <row r="442" spans="1:5" x14ac:dyDescent="0.3">
      <c r="B442">
        <v>24995</v>
      </c>
      <c r="C442">
        <v>23.1</v>
      </c>
      <c r="D442">
        <v>2.1416666666699999</v>
      </c>
      <c r="E442">
        <v>-15</v>
      </c>
    </row>
    <row r="443" spans="1:5" x14ac:dyDescent="0.3">
      <c r="B443">
        <v>24994</v>
      </c>
      <c r="C443">
        <v>23.1</v>
      </c>
      <c r="D443">
        <v>2.57</v>
      </c>
      <c r="E443">
        <v>-15</v>
      </c>
    </row>
    <row r="444" spans="1:5" x14ac:dyDescent="0.3">
      <c r="B444">
        <v>25245</v>
      </c>
      <c r="C444">
        <v>23.1</v>
      </c>
      <c r="D444">
        <v>3.044</v>
      </c>
      <c r="E444">
        <v>-15</v>
      </c>
    </row>
    <row r="445" spans="1:5" x14ac:dyDescent="0.3">
      <c r="B445">
        <v>25244</v>
      </c>
      <c r="C445">
        <v>23.1</v>
      </c>
      <c r="D445">
        <v>3.5179999999999998</v>
      </c>
      <c r="E445">
        <v>-15</v>
      </c>
    </row>
    <row r="446" spans="1:5" x14ac:dyDescent="0.3">
      <c r="B446">
        <v>25243</v>
      </c>
      <c r="C446">
        <v>23.1</v>
      </c>
      <c r="D446">
        <v>3.992</v>
      </c>
      <c r="E446">
        <v>-15</v>
      </c>
    </row>
    <row r="447" spans="1:5" x14ac:dyDescent="0.3">
      <c r="B447">
        <v>25242</v>
      </c>
      <c r="C447">
        <v>23.1</v>
      </c>
      <c r="D447">
        <v>4.4660000000000002</v>
      </c>
      <c r="E447">
        <v>-15</v>
      </c>
    </row>
    <row r="448" spans="1:5" x14ac:dyDescent="0.3">
      <c r="B448">
        <v>25241</v>
      </c>
      <c r="C448">
        <v>23.1</v>
      </c>
      <c r="D448">
        <v>4.9400000000000004</v>
      </c>
      <c r="E448">
        <v>-15</v>
      </c>
    </row>
    <row r="449" spans="2:5" x14ac:dyDescent="0.3">
      <c r="B449">
        <v>25240</v>
      </c>
      <c r="C449">
        <v>23.1</v>
      </c>
      <c r="D449">
        <v>5.4139999999999997</v>
      </c>
      <c r="E449">
        <v>-15</v>
      </c>
    </row>
    <row r="450" spans="2:5" x14ac:dyDescent="0.3">
      <c r="B450">
        <v>25239</v>
      </c>
      <c r="C450">
        <v>23.1</v>
      </c>
      <c r="D450">
        <v>5.8879999999999999</v>
      </c>
      <c r="E450">
        <v>-15</v>
      </c>
    </row>
    <row r="451" spans="2:5" x14ac:dyDescent="0.3">
      <c r="B451">
        <v>25238</v>
      </c>
      <c r="C451">
        <v>23.1</v>
      </c>
      <c r="D451">
        <v>6.3620000000000001</v>
      </c>
      <c r="E451">
        <v>-15</v>
      </c>
    </row>
    <row r="452" spans="2:5" x14ac:dyDescent="0.3">
      <c r="B452">
        <v>25237</v>
      </c>
      <c r="C452">
        <v>23.1</v>
      </c>
      <c r="D452">
        <v>6.8360000000000003</v>
      </c>
      <c r="E452">
        <v>-15</v>
      </c>
    </row>
    <row r="453" spans="2:5" x14ac:dyDescent="0.3">
      <c r="B453">
        <v>25236</v>
      </c>
      <c r="C453">
        <v>23.1</v>
      </c>
      <c r="D453">
        <v>7.31</v>
      </c>
      <c r="E453">
        <v>-15</v>
      </c>
    </row>
    <row r="454" spans="2:5" x14ac:dyDescent="0.3">
      <c r="B454">
        <v>25235</v>
      </c>
      <c r="C454">
        <v>23.1</v>
      </c>
      <c r="D454">
        <v>7.7839999999999998</v>
      </c>
      <c r="E454">
        <v>-15</v>
      </c>
    </row>
    <row r="455" spans="2:5" x14ac:dyDescent="0.3">
      <c r="B455">
        <v>25234</v>
      </c>
      <c r="C455">
        <v>23.1</v>
      </c>
      <c r="D455">
        <v>8.2579999999999991</v>
      </c>
      <c r="E455">
        <v>-15</v>
      </c>
    </row>
    <row r="456" spans="2:5" x14ac:dyDescent="0.3">
      <c r="B456">
        <v>25233</v>
      </c>
      <c r="C456">
        <v>23.1</v>
      </c>
      <c r="D456">
        <v>8.7319999999999993</v>
      </c>
      <c r="E456">
        <v>-15</v>
      </c>
    </row>
    <row r="457" spans="2:5" x14ac:dyDescent="0.3">
      <c r="B457">
        <v>25232</v>
      </c>
      <c r="C457">
        <v>23.1</v>
      </c>
      <c r="D457">
        <v>9.2059999999999995</v>
      </c>
      <c r="E457">
        <v>-15</v>
      </c>
    </row>
    <row r="458" spans="2:5" x14ac:dyDescent="0.3">
      <c r="B458">
        <v>25231</v>
      </c>
      <c r="C458">
        <v>23.1</v>
      </c>
      <c r="D458">
        <v>9.68</v>
      </c>
      <c r="E458">
        <v>-15</v>
      </c>
    </row>
    <row r="459" spans="2:5" x14ac:dyDescent="0.3">
      <c r="B459">
        <v>25230</v>
      </c>
      <c r="C459">
        <v>23.1</v>
      </c>
      <c r="D459">
        <v>10.154</v>
      </c>
      <c r="E459">
        <v>-15</v>
      </c>
    </row>
    <row r="460" spans="2:5" x14ac:dyDescent="0.3">
      <c r="B460">
        <v>25229</v>
      </c>
      <c r="C460">
        <v>23.1</v>
      </c>
      <c r="D460">
        <v>10.628</v>
      </c>
      <c r="E460">
        <v>-15</v>
      </c>
    </row>
    <row r="461" spans="2:5" x14ac:dyDescent="0.3">
      <c r="B461">
        <v>25228</v>
      </c>
      <c r="C461">
        <v>23.1</v>
      </c>
      <c r="D461">
        <v>11.102</v>
      </c>
      <c r="E461">
        <v>-15</v>
      </c>
    </row>
    <row r="462" spans="2:5" x14ac:dyDescent="0.3">
      <c r="B462">
        <v>25227</v>
      </c>
      <c r="C462">
        <v>23.1</v>
      </c>
      <c r="D462">
        <v>11.576000000000001</v>
      </c>
      <c r="E462">
        <v>-15</v>
      </c>
    </row>
    <row r="463" spans="2:5" x14ac:dyDescent="0.3">
      <c r="B463">
        <v>25226</v>
      </c>
      <c r="C463">
        <v>23.1</v>
      </c>
      <c r="D463">
        <v>12.05</v>
      </c>
      <c r="E463">
        <v>-15</v>
      </c>
    </row>
    <row r="464" spans="2:5" x14ac:dyDescent="0.3">
      <c r="B464">
        <v>25530</v>
      </c>
      <c r="C464">
        <v>23.1</v>
      </c>
      <c r="D464">
        <v>12.501875</v>
      </c>
      <c r="E464">
        <v>-15</v>
      </c>
    </row>
    <row r="465" spans="2:5" x14ac:dyDescent="0.3">
      <c r="B465">
        <v>25529</v>
      </c>
      <c r="C465">
        <v>23.1</v>
      </c>
      <c r="D465">
        <v>12.953749999999999</v>
      </c>
      <c r="E465">
        <v>-15</v>
      </c>
    </row>
    <row r="466" spans="2:5" x14ac:dyDescent="0.3">
      <c r="B466">
        <v>25528</v>
      </c>
      <c r="C466">
        <v>23.1</v>
      </c>
      <c r="D466">
        <v>13.405625000000001</v>
      </c>
      <c r="E466">
        <v>-15</v>
      </c>
    </row>
    <row r="467" spans="2:5" x14ac:dyDescent="0.3">
      <c r="B467">
        <v>25527</v>
      </c>
      <c r="C467">
        <v>23.1</v>
      </c>
      <c r="D467">
        <v>13.8575</v>
      </c>
      <c r="E467">
        <v>-15</v>
      </c>
    </row>
    <row r="468" spans="2:5" x14ac:dyDescent="0.3">
      <c r="B468">
        <v>25526</v>
      </c>
      <c r="C468">
        <v>23.1</v>
      </c>
      <c r="D468">
        <v>14.309374999999999</v>
      </c>
      <c r="E468">
        <v>-15</v>
      </c>
    </row>
    <row r="469" spans="2:5" x14ac:dyDescent="0.3">
      <c r="B469">
        <v>25525</v>
      </c>
      <c r="C469">
        <v>23.1</v>
      </c>
      <c r="D469">
        <v>14.76125</v>
      </c>
      <c r="E469">
        <v>-15</v>
      </c>
    </row>
    <row r="470" spans="2:5" x14ac:dyDescent="0.3">
      <c r="B470">
        <v>25524</v>
      </c>
      <c r="C470">
        <v>23.1</v>
      </c>
      <c r="D470">
        <v>15.213125</v>
      </c>
      <c r="E470">
        <v>-15</v>
      </c>
    </row>
    <row r="471" spans="2:5" x14ac:dyDescent="0.3">
      <c r="B471">
        <v>25523</v>
      </c>
      <c r="C471">
        <v>23.1</v>
      </c>
      <c r="D471">
        <v>15.664999999999999</v>
      </c>
      <c r="E471">
        <v>-15</v>
      </c>
    </row>
    <row r="472" spans="2:5" x14ac:dyDescent="0.3">
      <c r="B472">
        <v>25522</v>
      </c>
      <c r="C472">
        <v>23.1</v>
      </c>
      <c r="D472">
        <v>16.116875</v>
      </c>
      <c r="E472">
        <v>-15</v>
      </c>
    </row>
    <row r="473" spans="2:5" x14ac:dyDescent="0.3">
      <c r="B473">
        <v>25521</v>
      </c>
      <c r="C473">
        <v>23.1</v>
      </c>
      <c r="D473">
        <v>16.568750000000001</v>
      </c>
      <c r="E473">
        <v>-15</v>
      </c>
    </row>
    <row r="474" spans="2:5" x14ac:dyDescent="0.3">
      <c r="B474">
        <v>25520</v>
      </c>
      <c r="C474">
        <v>23.1</v>
      </c>
      <c r="D474">
        <v>17.020624999999999</v>
      </c>
      <c r="E474">
        <v>-15</v>
      </c>
    </row>
    <row r="475" spans="2:5" x14ac:dyDescent="0.3">
      <c r="B475">
        <v>25519</v>
      </c>
      <c r="C475">
        <v>23.1</v>
      </c>
      <c r="D475">
        <v>17.4725</v>
      </c>
      <c r="E475">
        <v>-15</v>
      </c>
    </row>
    <row r="476" spans="2:5" x14ac:dyDescent="0.3">
      <c r="B476">
        <v>25518</v>
      </c>
      <c r="C476">
        <v>23.1</v>
      </c>
      <c r="D476">
        <v>17.924375000000001</v>
      </c>
      <c r="E476">
        <v>-15</v>
      </c>
    </row>
    <row r="477" spans="2:5" x14ac:dyDescent="0.3">
      <c r="B477">
        <v>25517</v>
      </c>
      <c r="C477">
        <v>23.1</v>
      </c>
      <c r="D477">
        <v>18.376249999999999</v>
      </c>
      <c r="E477">
        <v>-15</v>
      </c>
    </row>
    <row r="478" spans="2:5" x14ac:dyDescent="0.3">
      <c r="B478">
        <v>25516</v>
      </c>
      <c r="C478">
        <v>23.1</v>
      </c>
      <c r="D478">
        <v>18.828125</v>
      </c>
      <c r="E478">
        <v>-15</v>
      </c>
    </row>
    <row r="479" spans="2:5" x14ac:dyDescent="0.3">
      <c r="B479">
        <v>25515</v>
      </c>
      <c r="C479">
        <v>23.1</v>
      </c>
      <c r="D479">
        <v>19.28</v>
      </c>
      <c r="E479">
        <v>-15</v>
      </c>
    </row>
    <row r="480" spans="2:5" x14ac:dyDescent="0.3">
      <c r="B480">
        <v>25642</v>
      </c>
      <c r="C480">
        <v>23.1</v>
      </c>
      <c r="D480">
        <v>19.732500000000002</v>
      </c>
      <c r="E480">
        <v>-15</v>
      </c>
    </row>
    <row r="481" spans="2:5" x14ac:dyDescent="0.3">
      <c r="B481">
        <v>25641</v>
      </c>
      <c r="C481">
        <v>23.1</v>
      </c>
      <c r="D481">
        <v>20.184999999999999</v>
      </c>
      <c r="E481">
        <v>-15</v>
      </c>
    </row>
    <row r="482" spans="2:5" x14ac:dyDescent="0.3">
      <c r="B482">
        <v>25640</v>
      </c>
      <c r="C482">
        <v>23.1</v>
      </c>
      <c r="D482">
        <v>20.637499999999999</v>
      </c>
      <c r="E482">
        <v>-15</v>
      </c>
    </row>
    <row r="483" spans="2:5" x14ac:dyDescent="0.3">
      <c r="B483">
        <v>25639</v>
      </c>
      <c r="C483">
        <v>23.1</v>
      </c>
      <c r="D483">
        <v>21.09</v>
      </c>
      <c r="E483">
        <v>-15</v>
      </c>
    </row>
    <row r="484" spans="2:5" x14ac:dyDescent="0.3">
      <c r="B484">
        <v>25638</v>
      </c>
      <c r="C484">
        <v>23.1</v>
      </c>
      <c r="D484">
        <v>21.5425</v>
      </c>
      <c r="E484">
        <v>-15</v>
      </c>
    </row>
    <row r="485" spans="2:5" x14ac:dyDescent="0.3">
      <c r="B485">
        <v>25637</v>
      </c>
      <c r="C485">
        <v>23.1</v>
      </c>
      <c r="D485">
        <v>21.995000000000001</v>
      </c>
      <c r="E485">
        <v>-15</v>
      </c>
    </row>
    <row r="486" spans="2:5" x14ac:dyDescent="0.3">
      <c r="B486">
        <v>25636</v>
      </c>
      <c r="C486">
        <v>23.1</v>
      </c>
      <c r="D486">
        <v>22.447500000000002</v>
      </c>
      <c r="E486">
        <v>-15</v>
      </c>
    </row>
    <row r="487" spans="2:5" x14ac:dyDescent="0.3">
      <c r="B487">
        <v>25635</v>
      </c>
      <c r="C487">
        <v>23.1</v>
      </c>
      <c r="D487">
        <v>22.9</v>
      </c>
      <c r="E487">
        <v>-15</v>
      </c>
    </row>
    <row r="488" spans="2:5" x14ac:dyDescent="0.3">
      <c r="B488">
        <v>25698</v>
      </c>
      <c r="C488">
        <v>23.1</v>
      </c>
      <c r="D488">
        <v>23.2</v>
      </c>
      <c r="E488">
        <v>-15</v>
      </c>
    </row>
    <row r="489" spans="2:5" x14ac:dyDescent="0.3">
      <c r="B489">
        <v>25697</v>
      </c>
      <c r="C489">
        <v>23.1</v>
      </c>
      <c r="D489">
        <v>23.5</v>
      </c>
      <c r="E489">
        <v>-15</v>
      </c>
    </row>
    <row r="490" spans="2:5" x14ac:dyDescent="0.3">
      <c r="B490">
        <v>25696</v>
      </c>
      <c r="C490">
        <v>23.1</v>
      </c>
      <c r="D490">
        <v>23.8</v>
      </c>
      <c r="E490">
        <v>-15</v>
      </c>
    </row>
    <row r="491" spans="2:5" x14ac:dyDescent="0.3">
      <c r="B491">
        <v>25695</v>
      </c>
      <c r="C491">
        <v>23.1</v>
      </c>
      <c r="D491">
        <v>24.1</v>
      </c>
      <c r="E491">
        <v>-15</v>
      </c>
    </row>
    <row r="492" spans="2:5" x14ac:dyDescent="0.3">
      <c r="B492">
        <v>24929</v>
      </c>
      <c r="C492">
        <v>16.100000000000001</v>
      </c>
      <c r="D492">
        <v>0</v>
      </c>
      <c r="E492">
        <v>-15</v>
      </c>
    </row>
    <row r="493" spans="2:5" x14ac:dyDescent="0.3">
      <c r="B493">
        <v>24944</v>
      </c>
      <c r="C493">
        <v>16.100000000000001</v>
      </c>
      <c r="D493">
        <v>0.433333333333</v>
      </c>
      <c r="E493">
        <v>-15</v>
      </c>
    </row>
    <row r="494" spans="2:5" x14ac:dyDescent="0.3">
      <c r="B494">
        <v>24943</v>
      </c>
      <c r="C494">
        <v>16.100000000000001</v>
      </c>
      <c r="D494">
        <v>0.86666666666699999</v>
      </c>
      <c r="E494">
        <v>-15</v>
      </c>
    </row>
    <row r="495" spans="2:5" x14ac:dyDescent="0.3">
      <c r="B495">
        <v>24942</v>
      </c>
      <c r="C495">
        <v>16.100000000000001</v>
      </c>
      <c r="D495">
        <v>1.3</v>
      </c>
      <c r="E495">
        <v>-15</v>
      </c>
    </row>
    <row r="496" spans="2:5" x14ac:dyDescent="0.3">
      <c r="B496">
        <v>24941</v>
      </c>
      <c r="C496">
        <v>16.100000000000001</v>
      </c>
      <c r="D496">
        <v>1.7333333333300001</v>
      </c>
      <c r="E496">
        <v>-15</v>
      </c>
    </row>
    <row r="497" spans="2:5" x14ac:dyDescent="0.3">
      <c r="B497">
        <v>24940</v>
      </c>
      <c r="C497">
        <v>16.100000000000001</v>
      </c>
      <c r="D497">
        <v>2.1666666666699999</v>
      </c>
      <c r="E497">
        <v>-15</v>
      </c>
    </row>
    <row r="498" spans="2:5" x14ac:dyDescent="0.3">
      <c r="B498">
        <v>24939</v>
      </c>
      <c r="C498">
        <v>16.100000000000001</v>
      </c>
      <c r="D498">
        <v>2.6</v>
      </c>
      <c r="E498">
        <v>-15</v>
      </c>
    </row>
    <row r="499" spans="2:5" x14ac:dyDescent="0.3">
      <c r="B499">
        <v>25744</v>
      </c>
      <c r="C499">
        <v>16.100000000000001</v>
      </c>
      <c r="D499">
        <v>3.0724999999999998</v>
      </c>
      <c r="E499">
        <v>-15</v>
      </c>
    </row>
    <row r="500" spans="2:5" x14ac:dyDescent="0.3">
      <c r="B500">
        <v>25743</v>
      </c>
      <c r="C500">
        <v>16.100000000000001</v>
      </c>
      <c r="D500">
        <v>3.5449999999999999</v>
      </c>
      <c r="E500">
        <v>-15</v>
      </c>
    </row>
    <row r="501" spans="2:5" x14ac:dyDescent="0.3">
      <c r="B501">
        <v>25742</v>
      </c>
      <c r="C501">
        <v>16.100000000000001</v>
      </c>
      <c r="D501">
        <v>4.0175000000000001</v>
      </c>
      <c r="E501">
        <v>-15</v>
      </c>
    </row>
    <row r="502" spans="2:5" x14ac:dyDescent="0.3">
      <c r="B502">
        <v>25741</v>
      </c>
      <c r="C502">
        <v>16.100000000000001</v>
      </c>
      <c r="D502">
        <v>4.49</v>
      </c>
      <c r="E502">
        <v>-15</v>
      </c>
    </row>
    <row r="503" spans="2:5" x14ac:dyDescent="0.3">
      <c r="B503">
        <v>25740</v>
      </c>
      <c r="C503">
        <v>16.100000000000001</v>
      </c>
      <c r="D503">
        <v>4.9625000000000004</v>
      </c>
      <c r="E503">
        <v>-15</v>
      </c>
    </row>
    <row r="504" spans="2:5" x14ac:dyDescent="0.3">
      <c r="B504">
        <v>25739</v>
      </c>
      <c r="C504">
        <v>16.100000000000001</v>
      </c>
      <c r="D504">
        <v>5.4349999999999996</v>
      </c>
      <c r="E504">
        <v>-15</v>
      </c>
    </row>
    <row r="505" spans="2:5" x14ac:dyDescent="0.3">
      <c r="B505">
        <v>25738</v>
      </c>
      <c r="C505">
        <v>16.100000000000001</v>
      </c>
      <c r="D505">
        <v>5.9074999999999998</v>
      </c>
      <c r="E505">
        <v>-15</v>
      </c>
    </row>
    <row r="506" spans="2:5" x14ac:dyDescent="0.3">
      <c r="B506">
        <v>25737</v>
      </c>
      <c r="C506">
        <v>16.100000000000001</v>
      </c>
      <c r="D506">
        <v>6.38</v>
      </c>
      <c r="E506">
        <v>-15</v>
      </c>
    </row>
    <row r="507" spans="2:5" x14ac:dyDescent="0.3">
      <c r="B507">
        <v>25736</v>
      </c>
      <c r="C507">
        <v>16.100000000000001</v>
      </c>
      <c r="D507">
        <v>6.8525</v>
      </c>
      <c r="E507">
        <v>-15</v>
      </c>
    </row>
    <row r="508" spans="2:5" x14ac:dyDescent="0.3">
      <c r="B508">
        <v>25735</v>
      </c>
      <c r="C508">
        <v>16.100000000000001</v>
      </c>
      <c r="D508">
        <v>7.3250000000000002</v>
      </c>
      <c r="E508">
        <v>-15</v>
      </c>
    </row>
    <row r="509" spans="2:5" x14ac:dyDescent="0.3">
      <c r="B509">
        <v>25734</v>
      </c>
      <c r="C509">
        <v>16.100000000000001</v>
      </c>
      <c r="D509">
        <v>7.7975000000000003</v>
      </c>
      <c r="E509">
        <v>-15</v>
      </c>
    </row>
    <row r="510" spans="2:5" x14ac:dyDescent="0.3">
      <c r="B510">
        <v>25733</v>
      </c>
      <c r="C510">
        <v>16.100000000000001</v>
      </c>
      <c r="D510">
        <v>8.27</v>
      </c>
      <c r="E510">
        <v>-15</v>
      </c>
    </row>
    <row r="511" spans="2:5" x14ac:dyDescent="0.3">
      <c r="B511">
        <v>25732</v>
      </c>
      <c r="C511">
        <v>16.100000000000001</v>
      </c>
      <c r="D511">
        <v>8.7424999999999997</v>
      </c>
      <c r="E511">
        <v>-15</v>
      </c>
    </row>
    <row r="512" spans="2:5" x14ac:dyDescent="0.3">
      <c r="B512">
        <v>25731</v>
      </c>
      <c r="C512">
        <v>16.100000000000001</v>
      </c>
      <c r="D512">
        <v>9.2149999999999999</v>
      </c>
      <c r="E512">
        <v>-15</v>
      </c>
    </row>
    <row r="513" spans="2:5" x14ac:dyDescent="0.3">
      <c r="B513">
        <v>25730</v>
      </c>
      <c r="C513">
        <v>16.100000000000001</v>
      </c>
      <c r="D513">
        <v>9.6875</v>
      </c>
      <c r="E513">
        <v>-15</v>
      </c>
    </row>
    <row r="514" spans="2:5" x14ac:dyDescent="0.3">
      <c r="B514">
        <v>25729</v>
      </c>
      <c r="C514">
        <v>16.100000000000001</v>
      </c>
      <c r="D514">
        <v>10.16</v>
      </c>
      <c r="E514">
        <v>-15</v>
      </c>
    </row>
    <row r="515" spans="2:5" x14ac:dyDescent="0.3">
      <c r="B515">
        <v>25728</v>
      </c>
      <c r="C515">
        <v>16.100000000000001</v>
      </c>
      <c r="D515">
        <v>10.6325</v>
      </c>
      <c r="E515">
        <v>-15</v>
      </c>
    </row>
    <row r="516" spans="2:5" x14ac:dyDescent="0.3">
      <c r="B516">
        <v>25727</v>
      </c>
      <c r="C516">
        <v>16.100000000000001</v>
      </c>
      <c r="D516">
        <v>11.105</v>
      </c>
      <c r="E516">
        <v>-15</v>
      </c>
    </row>
    <row r="517" spans="2:5" x14ac:dyDescent="0.3">
      <c r="B517">
        <v>25726</v>
      </c>
      <c r="C517">
        <v>16.100000000000001</v>
      </c>
      <c r="D517">
        <v>11.577500000000001</v>
      </c>
      <c r="E517">
        <v>-15</v>
      </c>
    </row>
    <row r="518" spans="2:5" x14ac:dyDescent="0.3">
      <c r="B518">
        <v>25725</v>
      </c>
      <c r="C518">
        <v>16.100000000000001</v>
      </c>
      <c r="D518">
        <v>12.05</v>
      </c>
      <c r="E518">
        <v>-15</v>
      </c>
    </row>
    <row r="519" spans="2:5" x14ac:dyDescent="0.3">
      <c r="B519">
        <v>25890</v>
      </c>
      <c r="C519">
        <v>16.100000000000001</v>
      </c>
      <c r="D519">
        <v>12.501875</v>
      </c>
      <c r="E519">
        <v>-15</v>
      </c>
    </row>
    <row r="520" spans="2:5" x14ac:dyDescent="0.3">
      <c r="B520">
        <v>25889</v>
      </c>
      <c r="C520">
        <v>16.100000000000001</v>
      </c>
      <c r="D520">
        <v>12.953749999999999</v>
      </c>
      <c r="E520">
        <v>-15</v>
      </c>
    </row>
    <row r="521" spans="2:5" x14ac:dyDescent="0.3">
      <c r="B521">
        <v>25888</v>
      </c>
      <c r="C521">
        <v>16.100000000000001</v>
      </c>
      <c r="D521">
        <v>13.405625000000001</v>
      </c>
      <c r="E521">
        <v>-15</v>
      </c>
    </row>
    <row r="522" spans="2:5" x14ac:dyDescent="0.3">
      <c r="B522">
        <v>25887</v>
      </c>
      <c r="C522">
        <v>16.100000000000001</v>
      </c>
      <c r="D522">
        <v>13.8575</v>
      </c>
      <c r="E522">
        <v>-15</v>
      </c>
    </row>
    <row r="523" spans="2:5" x14ac:dyDescent="0.3">
      <c r="B523">
        <v>25886</v>
      </c>
      <c r="C523">
        <v>16.100000000000001</v>
      </c>
      <c r="D523">
        <v>14.309374999999999</v>
      </c>
      <c r="E523">
        <v>-15</v>
      </c>
    </row>
    <row r="524" spans="2:5" x14ac:dyDescent="0.3">
      <c r="B524">
        <v>25885</v>
      </c>
      <c r="C524">
        <v>16.100000000000001</v>
      </c>
      <c r="D524">
        <v>14.76125</v>
      </c>
      <c r="E524">
        <v>-15</v>
      </c>
    </row>
    <row r="525" spans="2:5" x14ac:dyDescent="0.3">
      <c r="B525">
        <v>25884</v>
      </c>
      <c r="C525">
        <v>16.100000000000001</v>
      </c>
      <c r="D525">
        <v>15.213125</v>
      </c>
      <c r="E525">
        <v>-15</v>
      </c>
    </row>
    <row r="526" spans="2:5" x14ac:dyDescent="0.3">
      <c r="B526">
        <v>25883</v>
      </c>
      <c r="C526">
        <v>16.100000000000001</v>
      </c>
      <c r="D526">
        <v>15.664999999999999</v>
      </c>
      <c r="E526">
        <v>-15</v>
      </c>
    </row>
    <row r="527" spans="2:5" x14ac:dyDescent="0.3">
      <c r="B527">
        <v>25882</v>
      </c>
      <c r="C527">
        <v>16.100000000000001</v>
      </c>
      <c r="D527">
        <v>16.116875</v>
      </c>
      <c r="E527">
        <v>-15</v>
      </c>
    </row>
    <row r="528" spans="2:5" x14ac:dyDescent="0.3">
      <c r="B528">
        <v>25881</v>
      </c>
      <c r="C528">
        <v>16.100000000000001</v>
      </c>
      <c r="D528">
        <v>16.568750000000001</v>
      </c>
      <c r="E528">
        <v>-15</v>
      </c>
    </row>
    <row r="529" spans="2:5" x14ac:dyDescent="0.3">
      <c r="B529">
        <v>25880</v>
      </c>
      <c r="C529">
        <v>16.100000000000001</v>
      </c>
      <c r="D529">
        <v>17.020624999999999</v>
      </c>
      <c r="E529">
        <v>-15</v>
      </c>
    </row>
    <row r="530" spans="2:5" x14ac:dyDescent="0.3">
      <c r="B530">
        <v>25879</v>
      </c>
      <c r="C530">
        <v>16.100000000000001</v>
      </c>
      <c r="D530">
        <v>17.4725</v>
      </c>
      <c r="E530">
        <v>-15</v>
      </c>
    </row>
    <row r="531" spans="2:5" x14ac:dyDescent="0.3">
      <c r="B531">
        <v>25878</v>
      </c>
      <c r="C531">
        <v>16.100000000000001</v>
      </c>
      <c r="D531">
        <v>17.924375000000001</v>
      </c>
      <c r="E531">
        <v>-15</v>
      </c>
    </row>
    <row r="532" spans="2:5" x14ac:dyDescent="0.3">
      <c r="B532">
        <v>25877</v>
      </c>
      <c r="C532">
        <v>16.100000000000001</v>
      </c>
      <c r="D532">
        <v>18.376249999999999</v>
      </c>
      <c r="E532">
        <v>-15</v>
      </c>
    </row>
    <row r="533" spans="2:5" x14ac:dyDescent="0.3">
      <c r="B533">
        <v>25876</v>
      </c>
      <c r="C533">
        <v>16.100000000000001</v>
      </c>
      <c r="D533">
        <v>18.828125</v>
      </c>
      <c r="E533">
        <v>-15</v>
      </c>
    </row>
    <row r="534" spans="2:5" x14ac:dyDescent="0.3">
      <c r="B534">
        <v>25875</v>
      </c>
      <c r="C534">
        <v>16.100000000000001</v>
      </c>
      <c r="D534">
        <v>19.28</v>
      </c>
      <c r="E534">
        <v>-15</v>
      </c>
    </row>
    <row r="535" spans="2:5" x14ac:dyDescent="0.3">
      <c r="B535">
        <v>26002</v>
      </c>
      <c r="C535">
        <v>16.100000000000001</v>
      </c>
      <c r="D535">
        <v>19.732500000000002</v>
      </c>
      <c r="E535">
        <v>-15</v>
      </c>
    </row>
    <row r="536" spans="2:5" x14ac:dyDescent="0.3">
      <c r="B536">
        <v>26001</v>
      </c>
      <c r="C536">
        <v>16.100000000000001</v>
      </c>
      <c r="D536">
        <v>20.184999999999999</v>
      </c>
      <c r="E536">
        <v>-15</v>
      </c>
    </row>
    <row r="537" spans="2:5" x14ac:dyDescent="0.3">
      <c r="B537">
        <v>26000</v>
      </c>
      <c r="C537">
        <v>16.100000000000001</v>
      </c>
      <c r="D537">
        <v>20.637499999999999</v>
      </c>
      <c r="E537">
        <v>-15</v>
      </c>
    </row>
    <row r="538" spans="2:5" x14ac:dyDescent="0.3">
      <c r="B538">
        <v>25999</v>
      </c>
      <c r="C538">
        <v>16.100000000000001</v>
      </c>
      <c r="D538">
        <v>21.09</v>
      </c>
      <c r="E538">
        <v>-15</v>
      </c>
    </row>
    <row r="539" spans="2:5" x14ac:dyDescent="0.3">
      <c r="B539">
        <v>25998</v>
      </c>
      <c r="C539">
        <v>16.100000000000001</v>
      </c>
      <c r="D539">
        <v>21.5425</v>
      </c>
      <c r="E539">
        <v>-15</v>
      </c>
    </row>
    <row r="540" spans="2:5" x14ac:dyDescent="0.3">
      <c r="B540">
        <v>25997</v>
      </c>
      <c r="C540">
        <v>16.100000000000001</v>
      </c>
      <c r="D540">
        <v>21.995000000000001</v>
      </c>
      <c r="E540">
        <v>-15</v>
      </c>
    </row>
    <row r="541" spans="2:5" x14ac:dyDescent="0.3">
      <c r="B541">
        <v>25996</v>
      </c>
      <c r="C541">
        <v>16.100000000000001</v>
      </c>
      <c r="D541">
        <v>22.447500000000002</v>
      </c>
      <c r="E541">
        <v>-15</v>
      </c>
    </row>
    <row r="542" spans="2:5" x14ac:dyDescent="0.3">
      <c r="B542">
        <v>25995</v>
      </c>
      <c r="C542">
        <v>16.100000000000001</v>
      </c>
      <c r="D542">
        <v>22.9</v>
      </c>
      <c r="E542">
        <v>-15</v>
      </c>
    </row>
    <row r="543" spans="2:5" x14ac:dyDescent="0.3">
      <c r="B543">
        <v>26058</v>
      </c>
      <c r="C543">
        <v>16.100000000000001</v>
      </c>
      <c r="D543">
        <v>23.2</v>
      </c>
      <c r="E543">
        <v>-15</v>
      </c>
    </row>
    <row r="544" spans="2:5" x14ac:dyDescent="0.3">
      <c r="B544">
        <v>26057</v>
      </c>
      <c r="C544">
        <v>16.100000000000001</v>
      </c>
      <c r="D544">
        <v>23.5</v>
      </c>
      <c r="E544">
        <v>-15</v>
      </c>
    </row>
    <row r="545" spans="2:5" x14ac:dyDescent="0.3">
      <c r="B545">
        <v>26056</v>
      </c>
      <c r="C545">
        <v>16.100000000000001</v>
      </c>
      <c r="D545">
        <v>23.8</v>
      </c>
      <c r="E545">
        <v>-15</v>
      </c>
    </row>
    <row r="546" spans="2:5" x14ac:dyDescent="0.3">
      <c r="B546">
        <v>26055</v>
      </c>
      <c r="C546">
        <v>16.100000000000001</v>
      </c>
      <c r="D546">
        <v>24.1</v>
      </c>
      <c r="E546">
        <v>-15</v>
      </c>
    </row>
    <row r="547" spans="2:5" x14ac:dyDescent="0.3">
      <c r="B547" s="37"/>
      <c r="C547" s="37"/>
      <c r="D547" s="10"/>
      <c r="E547" s="10"/>
    </row>
    <row r="548" spans="2:5" x14ac:dyDescent="0.3">
      <c r="B548" s="37"/>
      <c r="C548" s="37"/>
      <c r="D548" s="10"/>
      <c r="E548" s="10"/>
    </row>
    <row r="549" spans="2:5" x14ac:dyDescent="0.3">
      <c r="B549" s="37"/>
      <c r="C549" s="37"/>
      <c r="D549" s="10"/>
      <c r="E549" s="10"/>
    </row>
    <row r="550" spans="2:5" x14ac:dyDescent="0.3">
      <c r="B550" s="37"/>
      <c r="C550" s="37"/>
      <c r="D550" s="10"/>
      <c r="E550" s="10"/>
    </row>
    <row r="551" spans="2:5" x14ac:dyDescent="0.3">
      <c r="B551" s="37"/>
      <c r="C551" s="37"/>
      <c r="D551" s="10"/>
      <c r="E551" s="10"/>
    </row>
    <row r="552" spans="2:5" x14ac:dyDescent="0.3">
      <c r="B552" s="37"/>
      <c r="C552" s="37"/>
      <c r="D552" s="10"/>
      <c r="E552" s="10"/>
    </row>
    <row r="553" spans="2:5" x14ac:dyDescent="0.3">
      <c r="B553" s="37"/>
      <c r="C553" s="37"/>
      <c r="D553" s="10"/>
      <c r="E553" s="10"/>
    </row>
    <row r="554" spans="2:5" x14ac:dyDescent="0.3">
      <c r="B554" s="37"/>
      <c r="C554" s="37"/>
      <c r="D554" s="10"/>
      <c r="E554" s="10"/>
    </row>
    <row r="555" spans="2:5" x14ac:dyDescent="0.3">
      <c r="B555" s="37"/>
      <c r="C555" s="37"/>
      <c r="D555" s="10"/>
      <c r="E555" s="10"/>
    </row>
    <row r="556" spans="2:5" x14ac:dyDescent="0.3">
      <c r="B556" s="37"/>
      <c r="C556" s="37"/>
      <c r="D556" s="10"/>
      <c r="E556" s="10"/>
    </row>
    <row r="557" spans="2:5" x14ac:dyDescent="0.3">
      <c r="B557" s="37"/>
      <c r="C557" s="37"/>
      <c r="D557" s="10"/>
      <c r="E557" s="10"/>
    </row>
    <row r="558" spans="2:5" x14ac:dyDescent="0.3">
      <c r="B558" s="37"/>
      <c r="C558" s="37"/>
      <c r="D558" s="10"/>
      <c r="E558" s="10"/>
    </row>
    <row r="559" spans="2:5" x14ac:dyDescent="0.3">
      <c r="B559" s="37"/>
      <c r="C559" s="37"/>
      <c r="D559" s="10"/>
      <c r="E559" s="10"/>
    </row>
    <row r="560" spans="2:5" x14ac:dyDescent="0.3">
      <c r="B560" s="37"/>
      <c r="C560" s="37"/>
      <c r="D560" s="10"/>
      <c r="E560" s="10"/>
    </row>
    <row r="561" spans="2:5" x14ac:dyDescent="0.3">
      <c r="B561" s="37"/>
      <c r="C561" s="37"/>
      <c r="D561" s="10"/>
      <c r="E561" s="10"/>
    </row>
    <row r="562" spans="2:5" x14ac:dyDescent="0.3">
      <c r="B562" s="37"/>
      <c r="C562" s="37"/>
      <c r="D562" s="10"/>
      <c r="E562" s="10"/>
    </row>
    <row r="563" spans="2:5" x14ac:dyDescent="0.3">
      <c r="B563" s="37"/>
      <c r="C563" s="37"/>
      <c r="D563" s="10"/>
      <c r="E563" s="10"/>
    </row>
    <row r="564" spans="2:5" x14ac:dyDescent="0.3">
      <c r="B564" s="37"/>
      <c r="C564" s="37"/>
      <c r="D564" s="10"/>
      <c r="E564" s="10"/>
    </row>
    <row r="565" spans="2:5" x14ac:dyDescent="0.3">
      <c r="B565" s="37"/>
      <c r="C565" s="37"/>
      <c r="D565" s="10"/>
      <c r="E565" s="10"/>
    </row>
    <row r="566" spans="2:5" x14ac:dyDescent="0.3">
      <c r="B566" s="37"/>
      <c r="C566" s="37"/>
      <c r="D566" s="10"/>
      <c r="E566" s="10"/>
    </row>
    <row r="567" spans="2:5" x14ac:dyDescent="0.3">
      <c r="B567" s="37"/>
      <c r="C567" s="37"/>
      <c r="D567" s="10"/>
      <c r="E567" s="10"/>
    </row>
    <row r="568" spans="2:5" x14ac:dyDescent="0.3">
      <c r="B568" s="37"/>
      <c r="C568" s="37"/>
      <c r="D568" s="10"/>
      <c r="E568" s="10"/>
    </row>
    <row r="569" spans="2:5" x14ac:dyDescent="0.3">
      <c r="B569" s="37"/>
      <c r="C569" s="37"/>
      <c r="D569" s="10"/>
      <c r="E569" s="10"/>
    </row>
    <row r="570" spans="2:5" x14ac:dyDescent="0.3">
      <c r="B570" s="37"/>
      <c r="C570" s="37"/>
      <c r="D570" s="10"/>
      <c r="E570" s="10"/>
    </row>
    <row r="571" spans="2:5" x14ac:dyDescent="0.3">
      <c r="B571" s="37"/>
      <c r="C571" s="37"/>
      <c r="D571" s="10"/>
      <c r="E571" s="10"/>
    </row>
    <row r="572" spans="2:5" x14ac:dyDescent="0.3">
      <c r="B572" s="37"/>
      <c r="C572" s="37"/>
      <c r="D572" s="10"/>
      <c r="E572" s="10"/>
    </row>
    <row r="573" spans="2:5" x14ac:dyDescent="0.3">
      <c r="B573" s="37"/>
      <c r="C573" s="37"/>
      <c r="D573" s="10"/>
      <c r="E573" s="10"/>
    </row>
    <row r="574" spans="2:5" x14ac:dyDescent="0.3">
      <c r="B574" s="37"/>
      <c r="C574" s="37"/>
      <c r="D574" s="10"/>
      <c r="E574" s="10"/>
    </row>
    <row r="575" spans="2:5" x14ac:dyDescent="0.3">
      <c r="B575" s="37"/>
      <c r="C575" s="37"/>
      <c r="D575" s="10"/>
      <c r="E575" s="10"/>
    </row>
    <row r="576" spans="2:5" x14ac:dyDescent="0.3">
      <c r="B576" s="37"/>
      <c r="C576" s="37"/>
      <c r="D576" s="10"/>
      <c r="E576" s="10"/>
    </row>
    <row r="577" spans="2:5" x14ac:dyDescent="0.3">
      <c r="B577" s="37"/>
      <c r="C577" s="37"/>
      <c r="D577" s="10"/>
      <c r="E577" s="10"/>
    </row>
    <row r="578" spans="2:5" x14ac:dyDescent="0.3">
      <c r="B578" s="37"/>
      <c r="C578" s="37"/>
      <c r="D578" s="10"/>
      <c r="E578" s="10"/>
    </row>
    <row r="579" spans="2:5" x14ac:dyDescent="0.3">
      <c r="B579" s="37"/>
      <c r="C579" s="37"/>
      <c r="D579" s="10"/>
      <c r="E579" s="10"/>
    </row>
    <row r="580" spans="2:5" x14ac:dyDescent="0.3">
      <c r="B580" s="37"/>
      <c r="C580" s="37"/>
      <c r="D580" s="10"/>
      <c r="E580" s="10"/>
    </row>
    <row r="581" spans="2:5" x14ac:dyDescent="0.3">
      <c r="B581" s="37"/>
      <c r="C581" s="37"/>
      <c r="D581" s="10"/>
      <c r="E581" s="10"/>
    </row>
    <row r="582" spans="2:5" x14ac:dyDescent="0.3">
      <c r="B582" s="37"/>
      <c r="C582" s="37"/>
      <c r="D582" s="10"/>
      <c r="E582" s="10"/>
    </row>
    <row r="583" spans="2:5" x14ac:dyDescent="0.3">
      <c r="B583" s="37"/>
      <c r="C583" s="37"/>
      <c r="D583" s="10"/>
      <c r="E583" s="10"/>
    </row>
    <row r="584" spans="2:5" x14ac:dyDescent="0.3">
      <c r="B584" s="37"/>
      <c r="C584" s="37"/>
      <c r="D584" s="10"/>
      <c r="E584" s="10"/>
    </row>
    <row r="585" spans="2:5" x14ac:dyDescent="0.3">
      <c r="B585" s="37"/>
      <c r="C585" s="37"/>
      <c r="D585" s="10"/>
      <c r="E585" s="10"/>
    </row>
    <row r="586" spans="2:5" x14ac:dyDescent="0.3">
      <c r="B586" s="37"/>
      <c r="C586" s="37"/>
      <c r="D586" s="10"/>
      <c r="E586" s="10"/>
    </row>
    <row r="587" spans="2:5" x14ac:dyDescent="0.3">
      <c r="B587" s="37"/>
      <c r="C587" s="37"/>
      <c r="D587" s="10"/>
      <c r="E587" s="10"/>
    </row>
    <row r="588" spans="2:5" x14ac:dyDescent="0.3">
      <c r="B588" s="37"/>
      <c r="C588" s="37"/>
      <c r="D588" s="10"/>
      <c r="E588" s="10"/>
    </row>
    <row r="589" spans="2:5" x14ac:dyDescent="0.3">
      <c r="B589" s="37"/>
      <c r="C589" s="37"/>
      <c r="D589" s="10"/>
      <c r="E589" s="10"/>
    </row>
    <row r="590" spans="2:5" x14ac:dyDescent="0.3">
      <c r="B590" s="37"/>
      <c r="C590" s="37"/>
      <c r="D590" s="10"/>
      <c r="E590" s="10"/>
    </row>
    <row r="591" spans="2:5" x14ac:dyDescent="0.3">
      <c r="B591" s="37"/>
      <c r="C591" s="37"/>
      <c r="D591" s="10"/>
      <c r="E591" s="10"/>
    </row>
    <row r="592" spans="2:5" x14ac:dyDescent="0.3">
      <c r="B592" s="37"/>
      <c r="C592" s="37"/>
      <c r="D592" s="10"/>
      <c r="E592" s="10"/>
    </row>
    <row r="593" spans="2:5" x14ac:dyDescent="0.3">
      <c r="B593" s="37"/>
      <c r="C593" s="37"/>
      <c r="D593" s="10"/>
      <c r="E593" s="10"/>
    </row>
    <row r="594" spans="2:5" x14ac:dyDescent="0.3">
      <c r="B594" s="37"/>
      <c r="C594" s="37"/>
      <c r="D594" s="10"/>
      <c r="E594" s="10"/>
    </row>
    <row r="595" spans="2:5" x14ac:dyDescent="0.3">
      <c r="B595" s="37"/>
      <c r="C595" s="37"/>
      <c r="D595" s="10"/>
      <c r="E595" s="10"/>
    </row>
    <row r="596" spans="2:5" x14ac:dyDescent="0.3">
      <c r="B596" s="37"/>
      <c r="C596" s="37"/>
      <c r="D596" s="10"/>
      <c r="E596" s="10"/>
    </row>
    <row r="597" spans="2:5" x14ac:dyDescent="0.3">
      <c r="B597" s="37"/>
      <c r="C597" s="37"/>
      <c r="D597" s="10"/>
      <c r="E597" s="10"/>
    </row>
    <row r="598" spans="2:5" x14ac:dyDescent="0.3">
      <c r="B598" s="37"/>
      <c r="C598" s="37"/>
      <c r="D598" s="10"/>
      <c r="E598" s="10"/>
    </row>
    <row r="599" spans="2:5" x14ac:dyDescent="0.3">
      <c r="B599" s="37"/>
      <c r="C599" s="37"/>
      <c r="D599" s="10"/>
      <c r="E599" s="10"/>
    </row>
    <row r="600" spans="2:5" x14ac:dyDescent="0.3">
      <c r="B600" s="37"/>
      <c r="C600" s="37"/>
      <c r="D600" s="10"/>
      <c r="E600" s="10"/>
    </row>
    <row r="601" spans="2:5" x14ac:dyDescent="0.3">
      <c r="B601" s="37"/>
      <c r="C601" s="37"/>
      <c r="D601" s="10"/>
      <c r="E601" s="10"/>
    </row>
    <row r="602" spans="2:5" x14ac:dyDescent="0.3">
      <c r="B602" s="37"/>
      <c r="C602" s="37"/>
      <c r="D602" s="10"/>
      <c r="E602" s="10"/>
    </row>
    <row r="603" spans="2:5" x14ac:dyDescent="0.3">
      <c r="B603" s="37"/>
      <c r="C603" s="37"/>
      <c r="D603" s="10"/>
      <c r="E603" s="10"/>
    </row>
    <row r="604" spans="2:5" x14ac:dyDescent="0.3">
      <c r="B604" s="37"/>
      <c r="C604" s="37"/>
      <c r="D604" s="10"/>
      <c r="E604" s="10"/>
    </row>
    <row r="605" spans="2:5" x14ac:dyDescent="0.3">
      <c r="B605" s="37"/>
      <c r="C605" s="37"/>
      <c r="D605" s="10"/>
      <c r="E605" s="10"/>
    </row>
    <row r="606" spans="2:5" x14ac:dyDescent="0.3">
      <c r="B606" s="37"/>
      <c r="C606" s="37"/>
      <c r="D606" s="10"/>
      <c r="E606" s="10"/>
    </row>
    <row r="607" spans="2:5" x14ac:dyDescent="0.3">
      <c r="B607" s="37"/>
      <c r="C607" s="37"/>
      <c r="D607" s="10"/>
      <c r="E607" s="10"/>
    </row>
    <row r="608" spans="2:5" x14ac:dyDescent="0.3">
      <c r="B608" s="37"/>
      <c r="C608" s="37"/>
      <c r="D608" s="10"/>
      <c r="E608" s="10"/>
    </row>
    <row r="609" spans="2:5" x14ac:dyDescent="0.3">
      <c r="B609" s="37"/>
      <c r="C609" s="37"/>
      <c r="D609" s="10"/>
      <c r="E609" s="10"/>
    </row>
    <row r="610" spans="2:5" x14ac:dyDescent="0.3">
      <c r="B610" s="37"/>
      <c r="C610" s="37"/>
      <c r="D610" s="10"/>
      <c r="E610" s="10"/>
    </row>
    <row r="611" spans="2:5" x14ac:dyDescent="0.3">
      <c r="B611" s="37"/>
      <c r="C611" s="37"/>
      <c r="D611" s="10"/>
      <c r="E611" s="10"/>
    </row>
    <row r="612" spans="2:5" x14ac:dyDescent="0.3">
      <c r="B612" s="37"/>
      <c r="C612" s="37"/>
      <c r="D612" s="10"/>
      <c r="E612" s="10"/>
    </row>
    <row r="613" spans="2:5" x14ac:dyDescent="0.3">
      <c r="B613" s="37"/>
      <c r="C613" s="37"/>
      <c r="D613" s="10"/>
      <c r="E613" s="10"/>
    </row>
    <row r="614" spans="2:5" x14ac:dyDescent="0.3">
      <c r="B614" s="37"/>
      <c r="C614" s="37"/>
      <c r="D614" s="10"/>
      <c r="E614" s="10"/>
    </row>
    <row r="615" spans="2:5" x14ac:dyDescent="0.3">
      <c r="B615" s="37"/>
      <c r="C615" s="37"/>
      <c r="D615" s="10"/>
      <c r="E615" s="10"/>
    </row>
    <row r="616" spans="2:5" x14ac:dyDescent="0.3">
      <c r="B616" s="37"/>
      <c r="C616" s="37"/>
      <c r="D616" s="10"/>
      <c r="E616" s="10"/>
    </row>
    <row r="617" spans="2:5" x14ac:dyDescent="0.3">
      <c r="B617" s="37"/>
      <c r="C617" s="37"/>
      <c r="D617" s="10"/>
      <c r="E617" s="10"/>
    </row>
    <row r="618" spans="2:5" x14ac:dyDescent="0.3">
      <c r="B618" s="37"/>
      <c r="C618" s="37"/>
      <c r="D618" s="10"/>
      <c r="E618" s="10"/>
    </row>
    <row r="619" spans="2:5" x14ac:dyDescent="0.3">
      <c r="B619" s="37"/>
      <c r="C619" s="37"/>
      <c r="D619" s="10"/>
      <c r="E619" s="10"/>
    </row>
    <row r="620" spans="2:5" x14ac:dyDescent="0.3">
      <c r="B620" s="37"/>
      <c r="C620" s="37"/>
      <c r="D620" s="10"/>
      <c r="E620" s="10"/>
    </row>
    <row r="621" spans="2:5" x14ac:dyDescent="0.3">
      <c r="B621" s="37"/>
      <c r="C621" s="37"/>
      <c r="D621" s="10"/>
      <c r="E621" s="10"/>
    </row>
    <row r="622" spans="2:5" x14ac:dyDescent="0.3">
      <c r="B622" s="37"/>
      <c r="C622" s="37"/>
      <c r="D622" s="10"/>
      <c r="E622" s="10"/>
    </row>
    <row r="623" spans="2:5" x14ac:dyDescent="0.3">
      <c r="B623" s="37"/>
      <c r="C623" s="37"/>
      <c r="D623" s="10"/>
      <c r="E623" s="10"/>
    </row>
    <row r="624" spans="2:5" x14ac:dyDescent="0.3">
      <c r="B624" s="37"/>
      <c r="C624" s="37"/>
      <c r="D624" s="10"/>
      <c r="E624" s="10"/>
    </row>
    <row r="625" spans="2:5" x14ac:dyDescent="0.3">
      <c r="B625" s="37"/>
      <c r="C625" s="37"/>
      <c r="D625" s="10"/>
      <c r="E625" s="10"/>
    </row>
    <row r="626" spans="2:5" x14ac:dyDescent="0.3">
      <c r="B626" s="37"/>
      <c r="C626" s="37"/>
      <c r="D626" s="10"/>
      <c r="E626" s="10"/>
    </row>
    <row r="627" spans="2:5" x14ac:dyDescent="0.3">
      <c r="B627" s="37"/>
      <c r="C627" s="37"/>
      <c r="D627" s="10"/>
      <c r="E627" s="10"/>
    </row>
    <row r="628" spans="2:5" x14ac:dyDescent="0.3">
      <c r="B628" s="37"/>
      <c r="C628" s="37"/>
      <c r="D628" s="10"/>
      <c r="E628" s="10"/>
    </row>
    <row r="629" spans="2:5" x14ac:dyDescent="0.3">
      <c r="B629" s="37"/>
      <c r="C629" s="37"/>
      <c r="D629" s="10"/>
      <c r="E629" s="10"/>
    </row>
    <row r="630" spans="2:5" x14ac:dyDescent="0.3">
      <c r="B630" s="37"/>
      <c r="C630" s="37"/>
      <c r="D630" s="10"/>
      <c r="E630" s="10"/>
    </row>
    <row r="631" spans="2:5" x14ac:dyDescent="0.3">
      <c r="B631" s="37"/>
      <c r="C631" s="37"/>
      <c r="D631" s="10"/>
      <c r="E631" s="10"/>
    </row>
    <row r="632" spans="2:5" x14ac:dyDescent="0.3">
      <c r="B632" s="37"/>
      <c r="C632" s="37"/>
      <c r="D632" s="10"/>
      <c r="E632" s="10"/>
    </row>
    <row r="633" spans="2:5" x14ac:dyDescent="0.3">
      <c r="B633" s="37"/>
      <c r="C633" s="37"/>
      <c r="D633" s="10"/>
      <c r="E633" s="10"/>
    </row>
    <row r="634" spans="2:5" x14ac:dyDescent="0.3">
      <c r="B634" s="37"/>
      <c r="C634" s="37"/>
      <c r="D634" s="10"/>
      <c r="E634" s="10"/>
    </row>
    <row r="635" spans="2:5" x14ac:dyDescent="0.3">
      <c r="B635" s="37"/>
      <c r="C635" s="37"/>
      <c r="D635" s="10"/>
      <c r="E635" s="10"/>
    </row>
    <row r="636" spans="2:5" x14ac:dyDescent="0.3">
      <c r="B636" s="37"/>
      <c r="C636" s="37"/>
      <c r="D636" s="10"/>
      <c r="E636" s="10"/>
    </row>
    <row r="637" spans="2:5" x14ac:dyDescent="0.3">
      <c r="B637" s="37"/>
      <c r="C637" s="37"/>
      <c r="D637" s="10"/>
      <c r="E637" s="10"/>
    </row>
    <row r="638" spans="2:5" x14ac:dyDescent="0.3">
      <c r="B638" s="37"/>
      <c r="C638" s="37"/>
      <c r="D638" s="10"/>
      <c r="E638" s="10"/>
    </row>
    <row r="639" spans="2:5" x14ac:dyDescent="0.3">
      <c r="B639" s="37"/>
      <c r="C639" s="37"/>
      <c r="D639" s="10"/>
      <c r="E639" s="10"/>
    </row>
    <row r="640" spans="2:5" x14ac:dyDescent="0.3">
      <c r="B640" s="37"/>
      <c r="C640" s="37"/>
      <c r="D640" s="10"/>
      <c r="E640" s="10"/>
    </row>
    <row r="641" spans="2:5" x14ac:dyDescent="0.3">
      <c r="B641" s="37"/>
      <c r="C641" s="37"/>
      <c r="D641" s="10"/>
      <c r="E641" s="10"/>
    </row>
    <row r="642" spans="2:5" x14ac:dyDescent="0.3">
      <c r="B642" s="37"/>
      <c r="C642" s="37"/>
      <c r="D642" s="10"/>
      <c r="E642" s="10"/>
    </row>
    <row r="643" spans="2:5" x14ac:dyDescent="0.3">
      <c r="B643" s="37"/>
      <c r="C643" s="37"/>
      <c r="D643" s="10"/>
      <c r="E643" s="10"/>
    </row>
    <row r="644" spans="2:5" x14ac:dyDescent="0.3">
      <c r="B644" s="37"/>
      <c r="C644" s="37"/>
      <c r="D644" s="10"/>
      <c r="E644" s="10"/>
    </row>
    <row r="645" spans="2:5" x14ac:dyDescent="0.3">
      <c r="B645" s="37"/>
      <c r="C645" s="37"/>
      <c r="D645" s="10"/>
      <c r="E645" s="10"/>
    </row>
    <row r="646" spans="2:5" x14ac:dyDescent="0.3">
      <c r="B646" s="37"/>
      <c r="C646" s="37"/>
      <c r="D646" s="10"/>
      <c r="E646" s="10"/>
    </row>
    <row r="647" spans="2:5" x14ac:dyDescent="0.3">
      <c r="B647" s="37"/>
      <c r="C647" s="37"/>
      <c r="D647" s="10"/>
      <c r="E647" s="10"/>
    </row>
    <row r="648" spans="2:5" x14ac:dyDescent="0.3">
      <c r="B648" s="37"/>
      <c r="C648" s="37"/>
      <c r="D648" s="10"/>
      <c r="E648" s="10"/>
    </row>
    <row r="649" spans="2:5" x14ac:dyDescent="0.3">
      <c r="B649" s="37"/>
      <c r="C649" s="37"/>
      <c r="D649" s="10"/>
      <c r="E649" s="10"/>
    </row>
    <row r="650" spans="2:5" x14ac:dyDescent="0.3">
      <c r="B650" s="37"/>
      <c r="C650" s="37"/>
      <c r="D650" s="10"/>
      <c r="E650" s="10"/>
    </row>
    <row r="651" spans="2:5" x14ac:dyDescent="0.3">
      <c r="B651" s="37"/>
      <c r="C651" s="37"/>
      <c r="D651" s="10"/>
      <c r="E651" s="10"/>
    </row>
    <row r="652" spans="2:5" x14ac:dyDescent="0.3">
      <c r="B652" s="37"/>
      <c r="C652" s="37"/>
      <c r="D652" s="10"/>
      <c r="E652" s="10"/>
    </row>
    <row r="653" spans="2:5" x14ac:dyDescent="0.3">
      <c r="B653" s="37"/>
      <c r="C653" s="37"/>
      <c r="D653" s="10"/>
      <c r="E653" s="10"/>
    </row>
    <row r="654" spans="2:5" x14ac:dyDescent="0.3">
      <c r="B654" s="37"/>
      <c r="C654" s="37"/>
      <c r="D654" s="10"/>
      <c r="E654" s="10"/>
    </row>
    <row r="655" spans="2:5" x14ac:dyDescent="0.3">
      <c r="B655" s="37"/>
      <c r="C655" s="37"/>
      <c r="D655" s="10"/>
      <c r="E655" s="10"/>
    </row>
    <row r="656" spans="2:5" x14ac:dyDescent="0.3">
      <c r="B656" s="37"/>
      <c r="C656" s="37"/>
      <c r="D656" s="10"/>
      <c r="E656" s="10"/>
    </row>
    <row r="657" spans="2:5" x14ac:dyDescent="0.3">
      <c r="B657" s="37"/>
      <c r="C657" s="37"/>
      <c r="D657" s="10"/>
      <c r="E657" s="10"/>
    </row>
    <row r="658" spans="2:5" x14ac:dyDescent="0.3">
      <c r="B658" s="37"/>
      <c r="C658" s="37"/>
      <c r="D658" s="10"/>
      <c r="E658" s="10"/>
    </row>
    <row r="659" spans="2:5" x14ac:dyDescent="0.3">
      <c r="B659" s="37"/>
      <c r="C659" s="37"/>
      <c r="D659" s="10"/>
      <c r="E659" s="10"/>
    </row>
    <row r="660" spans="2:5" x14ac:dyDescent="0.3">
      <c r="B660" s="37"/>
      <c r="C660" s="37"/>
      <c r="D660" s="10"/>
      <c r="E660" s="10"/>
    </row>
    <row r="661" spans="2:5" x14ac:dyDescent="0.3">
      <c r="B661" s="37"/>
      <c r="C661" s="37"/>
      <c r="D661" s="10"/>
      <c r="E661" s="10"/>
    </row>
    <row r="662" spans="2:5" x14ac:dyDescent="0.3">
      <c r="B662" s="37"/>
      <c r="C662" s="37"/>
      <c r="D662" s="10"/>
      <c r="E662" s="10"/>
    </row>
    <row r="663" spans="2:5" x14ac:dyDescent="0.3">
      <c r="B663" s="37"/>
      <c r="C663" s="37"/>
      <c r="D663" s="10"/>
      <c r="E663" s="10"/>
    </row>
    <row r="664" spans="2:5" x14ac:dyDescent="0.3">
      <c r="B664" s="37"/>
      <c r="C664" s="37"/>
      <c r="D664" s="10"/>
      <c r="E664" s="10"/>
    </row>
    <row r="665" spans="2:5" x14ac:dyDescent="0.3">
      <c r="B665" s="37"/>
      <c r="C665" s="37"/>
      <c r="D665" s="10"/>
      <c r="E665" s="10"/>
    </row>
    <row r="666" spans="2:5" x14ac:dyDescent="0.3">
      <c r="B666" s="37"/>
      <c r="C666" s="37"/>
      <c r="D666" s="10"/>
      <c r="E666" s="10"/>
    </row>
    <row r="667" spans="2:5" x14ac:dyDescent="0.3">
      <c r="B667" s="37"/>
      <c r="C667" s="37"/>
      <c r="D667" s="10"/>
      <c r="E667" s="10"/>
    </row>
    <row r="668" spans="2:5" x14ac:dyDescent="0.3">
      <c r="B668" s="37"/>
      <c r="C668" s="37"/>
      <c r="D668" s="10"/>
      <c r="E668" s="10"/>
    </row>
    <row r="669" spans="2:5" x14ac:dyDescent="0.3">
      <c r="B669" s="37"/>
      <c r="C669" s="37"/>
      <c r="D669" s="10"/>
      <c r="E669" s="10"/>
    </row>
    <row r="670" spans="2:5" x14ac:dyDescent="0.3">
      <c r="B670" s="37"/>
      <c r="C670" s="37"/>
      <c r="D670" s="10"/>
      <c r="E670" s="10"/>
    </row>
    <row r="671" spans="2:5" x14ac:dyDescent="0.3">
      <c r="B671" s="37"/>
      <c r="C671" s="37"/>
      <c r="D671" s="10"/>
      <c r="E671" s="10"/>
    </row>
    <row r="672" spans="2:5" x14ac:dyDescent="0.3">
      <c r="B672" s="37"/>
      <c r="C672" s="37"/>
      <c r="D672" s="10"/>
      <c r="E672" s="10"/>
    </row>
    <row r="673" spans="2:5" x14ac:dyDescent="0.3">
      <c r="B673" s="37"/>
      <c r="C673" s="37"/>
      <c r="D673" s="10"/>
      <c r="E673" s="10"/>
    </row>
    <row r="674" spans="2:5" x14ac:dyDescent="0.3">
      <c r="B674" s="37"/>
      <c r="C674" s="37"/>
      <c r="D674" s="10"/>
      <c r="E674" s="10"/>
    </row>
    <row r="675" spans="2:5" x14ac:dyDescent="0.3">
      <c r="B675" s="37"/>
      <c r="C675" s="37"/>
      <c r="D675" s="10"/>
      <c r="E675" s="10"/>
    </row>
    <row r="676" spans="2:5" x14ac:dyDescent="0.3">
      <c r="B676" s="37"/>
      <c r="C676" s="37"/>
      <c r="D676" s="10"/>
      <c r="E676" s="10"/>
    </row>
    <row r="677" spans="2:5" x14ac:dyDescent="0.3">
      <c r="B677" s="37"/>
      <c r="C677" s="37"/>
      <c r="D677" s="10"/>
      <c r="E677" s="10"/>
    </row>
    <row r="678" spans="2:5" x14ac:dyDescent="0.3">
      <c r="B678" s="37"/>
      <c r="C678" s="37"/>
      <c r="D678" s="10"/>
      <c r="E678" s="10"/>
    </row>
    <row r="679" spans="2:5" x14ac:dyDescent="0.3">
      <c r="B679" s="37"/>
      <c r="C679" s="37"/>
      <c r="D679" s="10"/>
      <c r="E679" s="10"/>
    </row>
    <row r="680" spans="2:5" x14ac:dyDescent="0.3">
      <c r="B680" s="37"/>
      <c r="C680" s="37"/>
      <c r="D680" s="10"/>
      <c r="E680" s="10"/>
    </row>
    <row r="681" spans="2:5" x14ac:dyDescent="0.3">
      <c r="B681" s="37"/>
      <c r="C681" s="37"/>
      <c r="D681" s="10"/>
      <c r="E681" s="10"/>
    </row>
    <row r="682" spans="2:5" x14ac:dyDescent="0.3">
      <c r="B682" s="37"/>
      <c r="C682" s="37"/>
      <c r="D682" s="10"/>
      <c r="E682" s="10"/>
    </row>
    <row r="683" spans="2:5" x14ac:dyDescent="0.3">
      <c r="B683" s="37"/>
      <c r="C683" s="37"/>
      <c r="D683" s="10"/>
      <c r="E683" s="10"/>
    </row>
    <row r="684" spans="2:5" x14ac:dyDescent="0.3">
      <c r="B684" s="37"/>
      <c r="C684" s="37"/>
      <c r="D684" s="10"/>
      <c r="E684" s="10"/>
    </row>
    <row r="685" spans="2:5" x14ac:dyDescent="0.3">
      <c r="B685" s="37"/>
      <c r="C685" s="37"/>
      <c r="D685" s="10"/>
      <c r="E685" s="10"/>
    </row>
    <row r="686" spans="2:5" x14ac:dyDescent="0.3">
      <c r="B686" s="37"/>
      <c r="C686" s="37"/>
      <c r="D686" s="10"/>
      <c r="E686" s="10"/>
    </row>
    <row r="687" spans="2:5" x14ac:dyDescent="0.3">
      <c r="B687" s="37"/>
      <c r="C687" s="37"/>
      <c r="D687" s="10"/>
      <c r="E687" s="10"/>
    </row>
    <row r="688" spans="2:5" x14ac:dyDescent="0.3">
      <c r="B688" s="37"/>
      <c r="C688" s="37"/>
      <c r="D688" s="10"/>
      <c r="E688" s="10"/>
    </row>
    <row r="689" spans="2:5" x14ac:dyDescent="0.3">
      <c r="B689" s="37"/>
      <c r="C689" s="37"/>
      <c r="D689" s="10"/>
      <c r="E689" s="10"/>
    </row>
    <row r="690" spans="2:5" x14ac:dyDescent="0.3">
      <c r="B690" s="37"/>
      <c r="C690" s="37"/>
      <c r="D690" s="10"/>
      <c r="E690" s="10"/>
    </row>
    <row r="691" spans="2:5" x14ac:dyDescent="0.3">
      <c r="B691" s="37"/>
      <c r="C691" s="37"/>
      <c r="D691" s="10"/>
      <c r="E691" s="10"/>
    </row>
    <row r="692" spans="2:5" x14ac:dyDescent="0.3">
      <c r="B692" s="37"/>
      <c r="C692" s="37"/>
      <c r="D692" s="10"/>
      <c r="E692" s="10"/>
    </row>
    <row r="693" spans="2:5" x14ac:dyDescent="0.3">
      <c r="B693" s="37"/>
      <c r="C693" s="37"/>
      <c r="D693" s="10"/>
      <c r="E693" s="10"/>
    </row>
    <row r="694" spans="2:5" x14ac:dyDescent="0.3">
      <c r="B694" s="37"/>
      <c r="C694" s="37"/>
      <c r="D694" s="10"/>
      <c r="E694" s="10"/>
    </row>
    <row r="695" spans="2:5" x14ac:dyDescent="0.3">
      <c r="B695" s="37"/>
      <c r="C695" s="37"/>
      <c r="D695" s="10"/>
      <c r="E695" s="10"/>
    </row>
    <row r="696" spans="2:5" x14ac:dyDescent="0.3">
      <c r="B696" s="37"/>
      <c r="C696" s="37"/>
      <c r="D696" s="10"/>
      <c r="E696" s="10"/>
    </row>
    <row r="697" spans="2:5" x14ac:dyDescent="0.3">
      <c r="B697" s="37"/>
      <c r="C697" s="37"/>
      <c r="D697" s="10"/>
      <c r="E697" s="10"/>
    </row>
    <row r="698" spans="2:5" x14ac:dyDescent="0.3">
      <c r="B698" s="37"/>
      <c r="C698" s="37"/>
      <c r="D698" s="10"/>
      <c r="E698" s="10"/>
    </row>
    <row r="699" spans="2:5" x14ac:dyDescent="0.3">
      <c r="B699" s="37"/>
      <c r="C699" s="37"/>
      <c r="D699" s="10"/>
      <c r="E699" s="10"/>
    </row>
    <row r="700" spans="2:5" x14ac:dyDescent="0.3">
      <c r="B700" s="37"/>
      <c r="C700" s="37"/>
      <c r="D700" s="10"/>
      <c r="E700" s="10"/>
    </row>
    <row r="701" spans="2:5" x14ac:dyDescent="0.3">
      <c r="B701" s="37"/>
      <c r="C701" s="37"/>
      <c r="D701" s="10"/>
      <c r="E701" s="10"/>
    </row>
    <row r="702" spans="2:5" x14ac:dyDescent="0.3">
      <c r="B702" s="37"/>
      <c r="C702" s="37"/>
      <c r="D702" s="10"/>
      <c r="E702" s="10"/>
    </row>
    <row r="703" spans="2:5" x14ac:dyDescent="0.3">
      <c r="B703" s="37"/>
      <c r="C703" s="37"/>
      <c r="D703" s="10"/>
      <c r="E703" s="10"/>
    </row>
    <row r="704" spans="2:5" x14ac:dyDescent="0.3">
      <c r="B704" s="37"/>
      <c r="C704" s="37"/>
      <c r="D704" s="10"/>
      <c r="E704" s="10"/>
    </row>
    <row r="705" spans="2:5" x14ac:dyDescent="0.3">
      <c r="B705" s="37"/>
      <c r="C705" s="37"/>
      <c r="D705" s="10"/>
      <c r="E705" s="10"/>
    </row>
    <row r="706" spans="2:5" x14ac:dyDescent="0.3">
      <c r="B706" s="37"/>
      <c r="C706" s="37"/>
      <c r="D706" s="10"/>
      <c r="E706" s="10"/>
    </row>
    <row r="707" spans="2:5" x14ac:dyDescent="0.3">
      <c r="B707" s="37"/>
      <c r="C707" s="37"/>
      <c r="D707" s="10"/>
      <c r="E707" s="10"/>
    </row>
    <row r="708" spans="2:5" x14ac:dyDescent="0.3">
      <c r="B708" s="37"/>
      <c r="C708" s="37"/>
      <c r="D708" s="10"/>
      <c r="E708" s="10"/>
    </row>
    <row r="709" spans="2:5" x14ac:dyDescent="0.3">
      <c r="B709" s="37"/>
      <c r="C709" s="37"/>
      <c r="D709" s="10"/>
      <c r="E709" s="10"/>
    </row>
    <row r="710" spans="2:5" x14ac:dyDescent="0.3">
      <c r="B710" s="37"/>
      <c r="C710" s="37"/>
      <c r="D710" s="10"/>
      <c r="E710" s="10"/>
    </row>
    <row r="711" spans="2:5" x14ac:dyDescent="0.3">
      <c r="B711" s="37"/>
      <c r="C711" s="37"/>
      <c r="D711" s="10"/>
      <c r="E711" s="10"/>
    </row>
    <row r="712" spans="2:5" x14ac:dyDescent="0.3">
      <c r="B712" s="37"/>
      <c r="C712" s="37"/>
      <c r="D712" s="10"/>
      <c r="E712" s="10"/>
    </row>
    <row r="713" spans="2:5" x14ac:dyDescent="0.3">
      <c r="B713" s="37"/>
      <c r="C713" s="37"/>
      <c r="D713" s="10"/>
      <c r="E713" s="10"/>
    </row>
    <row r="714" spans="2:5" x14ac:dyDescent="0.3">
      <c r="B714" s="37"/>
      <c r="C714" s="37"/>
      <c r="D714" s="10"/>
      <c r="E714" s="10"/>
    </row>
    <row r="715" spans="2:5" x14ac:dyDescent="0.3">
      <c r="B715" s="37"/>
      <c r="C715" s="37"/>
      <c r="D715" s="10"/>
      <c r="E715" s="10"/>
    </row>
    <row r="716" spans="2:5" x14ac:dyDescent="0.3">
      <c r="B716" s="37"/>
      <c r="C716" s="37"/>
      <c r="D716" s="10"/>
      <c r="E716" s="10"/>
    </row>
    <row r="717" spans="2:5" x14ac:dyDescent="0.3">
      <c r="B717" s="37"/>
      <c r="C717" s="37"/>
      <c r="D717" s="10"/>
      <c r="E717" s="10"/>
    </row>
    <row r="718" spans="2:5" x14ac:dyDescent="0.3">
      <c r="B718" s="37"/>
      <c r="C718" s="37"/>
      <c r="D718" s="10"/>
      <c r="E718" s="10"/>
    </row>
    <row r="719" spans="2:5" x14ac:dyDescent="0.3">
      <c r="B719" s="37"/>
      <c r="C719" s="37"/>
      <c r="D719" s="10"/>
      <c r="E719" s="10"/>
    </row>
    <row r="720" spans="2:5" x14ac:dyDescent="0.3">
      <c r="B720" s="37"/>
      <c r="C720" s="37"/>
      <c r="D720" s="10"/>
      <c r="E720" s="10"/>
    </row>
    <row r="721" spans="2:5" x14ac:dyDescent="0.3">
      <c r="B721" s="37"/>
      <c r="C721" s="37"/>
      <c r="D721" s="10"/>
      <c r="E721" s="10"/>
    </row>
    <row r="722" spans="2:5" x14ac:dyDescent="0.3">
      <c r="B722" s="37"/>
      <c r="C722" s="37"/>
      <c r="D722" s="10"/>
      <c r="E722" s="10"/>
    </row>
    <row r="723" spans="2:5" x14ac:dyDescent="0.3">
      <c r="B723" s="37"/>
      <c r="C723" s="37"/>
      <c r="D723" s="10"/>
      <c r="E723" s="10"/>
    </row>
    <row r="724" spans="2:5" x14ac:dyDescent="0.3">
      <c r="B724" s="37"/>
      <c r="C724" s="37"/>
      <c r="D724" s="10"/>
      <c r="E724" s="10"/>
    </row>
    <row r="725" spans="2:5" x14ac:dyDescent="0.3">
      <c r="B725" s="37"/>
      <c r="C725" s="37"/>
      <c r="D725" s="10"/>
      <c r="E725" s="10"/>
    </row>
    <row r="726" spans="2:5" x14ac:dyDescent="0.3">
      <c r="B726" s="37"/>
      <c r="C726" s="37"/>
      <c r="D726" s="10"/>
      <c r="E726" s="10"/>
    </row>
    <row r="727" spans="2:5" x14ac:dyDescent="0.3">
      <c r="B727" s="37"/>
      <c r="C727" s="37"/>
      <c r="D727" s="10"/>
      <c r="E727" s="10"/>
    </row>
    <row r="728" spans="2:5" x14ac:dyDescent="0.3">
      <c r="B728" s="37"/>
      <c r="C728" s="37"/>
      <c r="D728" s="10"/>
      <c r="E728" s="10"/>
    </row>
    <row r="729" spans="2:5" x14ac:dyDescent="0.3">
      <c r="B729" s="37"/>
      <c r="C729" s="37"/>
      <c r="D729" s="10"/>
      <c r="E729" s="10"/>
    </row>
    <row r="730" spans="2:5" x14ac:dyDescent="0.3">
      <c r="B730" s="37"/>
      <c r="C730" s="37"/>
      <c r="D730" s="10"/>
      <c r="E730" s="10"/>
    </row>
    <row r="731" spans="2:5" x14ac:dyDescent="0.3">
      <c r="B731" s="37"/>
      <c r="C731" s="37"/>
      <c r="D731" s="10"/>
      <c r="E731" s="10"/>
    </row>
    <row r="732" spans="2:5" x14ac:dyDescent="0.3">
      <c r="B732" s="37"/>
      <c r="C732" s="37"/>
      <c r="D732" s="10"/>
      <c r="E732" s="10"/>
    </row>
    <row r="733" spans="2:5" x14ac:dyDescent="0.3">
      <c r="B733" s="37"/>
      <c r="C733" s="37"/>
      <c r="D733" s="10"/>
      <c r="E733" s="10"/>
    </row>
    <row r="734" spans="2:5" x14ac:dyDescent="0.3">
      <c r="B734" s="37"/>
      <c r="C734" s="37"/>
      <c r="D734" s="10"/>
      <c r="E734" s="10"/>
    </row>
    <row r="735" spans="2:5" x14ac:dyDescent="0.3">
      <c r="B735" s="37"/>
      <c r="C735" s="37"/>
      <c r="D735" s="10"/>
      <c r="E735" s="10"/>
    </row>
    <row r="736" spans="2:5" x14ac:dyDescent="0.3">
      <c r="B736" s="37"/>
      <c r="C736" s="37"/>
      <c r="D736" s="10"/>
      <c r="E736" s="10"/>
    </row>
    <row r="737" spans="2:5" x14ac:dyDescent="0.3">
      <c r="B737" s="37"/>
      <c r="C737" s="37"/>
      <c r="D737" s="10"/>
      <c r="E737" s="10"/>
    </row>
    <row r="738" spans="2:5" x14ac:dyDescent="0.3">
      <c r="B738" s="37"/>
      <c r="C738" s="37"/>
      <c r="D738" s="10"/>
      <c r="E738" s="10"/>
    </row>
    <row r="739" spans="2:5" x14ac:dyDescent="0.3">
      <c r="B739" s="37"/>
      <c r="C739" s="37"/>
      <c r="D739" s="10"/>
      <c r="E739" s="10"/>
    </row>
    <row r="740" spans="2:5" x14ac:dyDescent="0.3">
      <c r="B740" s="37"/>
      <c r="C740" s="37"/>
      <c r="D740" s="10"/>
      <c r="E740" s="10"/>
    </row>
    <row r="741" spans="2:5" x14ac:dyDescent="0.3">
      <c r="B741" s="37"/>
      <c r="C741" s="37"/>
      <c r="D741" s="10"/>
      <c r="E741" s="10"/>
    </row>
    <row r="742" spans="2:5" x14ac:dyDescent="0.3">
      <c r="B742" s="37"/>
      <c r="C742" s="37"/>
      <c r="D742" s="10"/>
      <c r="E742" s="10"/>
    </row>
    <row r="743" spans="2:5" x14ac:dyDescent="0.3">
      <c r="B743" s="37"/>
      <c r="C743" s="37"/>
      <c r="D743" s="10"/>
      <c r="E743" s="10"/>
    </row>
    <row r="744" spans="2:5" x14ac:dyDescent="0.3">
      <c r="B744" s="37"/>
      <c r="C744" s="37"/>
      <c r="D744" s="10"/>
      <c r="E744" s="10"/>
    </row>
    <row r="745" spans="2:5" x14ac:dyDescent="0.3">
      <c r="B745" s="37"/>
      <c r="C745" s="37"/>
      <c r="D745" s="10"/>
      <c r="E745" s="10"/>
    </row>
    <row r="746" spans="2:5" x14ac:dyDescent="0.3">
      <c r="B746" s="37"/>
      <c r="C746" s="37"/>
      <c r="D746" s="10"/>
      <c r="E746" s="10"/>
    </row>
    <row r="747" spans="2:5" x14ac:dyDescent="0.3">
      <c r="B747" s="37"/>
      <c r="C747" s="37"/>
      <c r="D747" s="10"/>
      <c r="E747" s="10"/>
    </row>
    <row r="748" spans="2:5" x14ac:dyDescent="0.3">
      <c r="B748" s="37"/>
      <c r="C748" s="37"/>
      <c r="D748" s="10"/>
      <c r="E748" s="10"/>
    </row>
    <row r="749" spans="2:5" x14ac:dyDescent="0.3">
      <c r="B749" s="37"/>
      <c r="C749" s="37"/>
      <c r="D749" s="10"/>
      <c r="E749" s="10"/>
    </row>
    <row r="750" spans="2:5" x14ac:dyDescent="0.3">
      <c r="B750" s="37"/>
      <c r="C750" s="37"/>
      <c r="D750" s="10"/>
      <c r="E750" s="10"/>
    </row>
    <row r="751" spans="2:5" x14ac:dyDescent="0.3">
      <c r="B751" s="37"/>
      <c r="C751" s="37"/>
      <c r="D751" s="10"/>
      <c r="E751" s="10"/>
    </row>
    <row r="752" spans="2:5" x14ac:dyDescent="0.3">
      <c r="B752" s="37"/>
      <c r="C752" s="37"/>
      <c r="D752" s="10"/>
      <c r="E752" s="10"/>
    </row>
    <row r="753" spans="2:5" x14ac:dyDescent="0.3">
      <c r="B753" s="37"/>
      <c r="C753" s="37"/>
      <c r="D753" s="10"/>
      <c r="E753" s="10"/>
    </row>
    <row r="754" spans="2:5" x14ac:dyDescent="0.3">
      <c r="B754" s="37"/>
      <c r="C754" s="37"/>
      <c r="D754" s="10"/>
      <c r="E754" s="10"/>
    </row>
    <row r="755" spans="2:5" x14ac:dyDescent="0.3">
      <c r="B755" s="37"/>
      <c r="C755" s="37"/>
      <c r="D755" s="10"/>
      <c r="E755" s="10"/>
    </row>
    <row r="756" spans="2:5" x14ac:dyDescent="0.3">
      <c r="B756" s="37"/>
      <c r="C756" s="37"/>
      <c r="D756" s="10"/>
      <c r="E756" s="10"/>
    </row>
    <row r="757" spans="2:5" x14ac:dyDescent="0.3">
      <c r="B757" s="37"/>
      <c r="C757" s="37"/>
      <c r="D757" s="10"/>
      <c r="E757" s="10"/>
    </row>
    <row r="758" spans="2:5" x14ac:dyDescent="0.3">
      <c r="B758" s="37"/>
      <c r="C758" s="37"/>
      <c r="D758" s="10"/>
      <c r="E758" s="10"/>
    </row>
    <row r="759" spans="2:5" x14ac:dyDescent="0.3">
      <c r="B759" s="37"/>
      <c r="C759" s="37"/>
      <c r="D759" s="10"/>
      <c r="E759" s="10"/>
    </row>
    <row r="760" spans="2:5" x14ac:dyDescent="0.3">
      <c r="B760" s="37"/>
      <c r="C760" s="37"/>
      <c r="D760" s="10"/>
      <c r="E760" s="10"/>
    </row>
    <row r="761" spans="2:5" x14ac:dyDescent="0.3">
      <c r="B761" s="37"/>
      <c r="C761" s="37"/>
      <c r="D761" s="10"/>
      <c r="E761" s="10"/>
    </row>
    <row r="762" spans="2:5" x14ac:dyDescent="0.3">
      <c r="B762" s="37"/>
      <c r="C762" s="37"/>
      <c r="D762" s="10"/>
      <c r="E762" s="10"/>
    </row>
    <row r="763" spans="2:5" x14ac:dyDescent="0.3">
      <c r="B763" s="37"/>
      <c r="C763" s="37"/>
      <c r="D763" s="10"/>
      <c r="E763" s="10"/>
    </row>
    <row r="764" spans="2:5" x14ac:dyDescent="0.3">
      <c r="B764" s="37"/>
      <c r="C764" s="37"/>
      <c r="D764" s="10"/>
      <c r="E764" s="10"/>
    </row>
    <row r="765" spans="2:5" x14ac:dyDescent="0.3">
      <c r="B765" s="37"/>
      <c r="C765" s="37"/>
      <c r="D765" s="10"/>
      <c r="E765" s="10"/>
    </row>
    <row r="766" spans="2:5" x14ac:dyDescent="0.3">
      <c r="B766" s="37"/>
      <c r="C766" s="37"/>
      <c r="D766" s="10"/>
      <c r="E766" s="10"/>
    </row>
    <row r="767" spans="2:5" x14ac:dyDescent="0.3">
      <c r="B767" s="37"/>
      <c r="C767" s="37"/>
      <c r="D767" s="10"/>
      <c r="E767" s="10"/>
    </row>
    <row r="768" spans="2:5" x14ac:dyDescent="0.3">
      <c r="B768" s="37"/>
      <c r="C768" s="37"/>
      <c r="D768" s="10"/>
      <c r="E768" s="10"/>
    </row>
    <row r="769" spans="2:5" x14ac:dyDescent="0.3">
      <c r="B769" s="37"/>
      <c r="C769" s="37"/>
      <c r="D769" s="10"/>
      <c r="E769" s="10"/>
    </row>
    <row r="770" spans="2:5" x14ac:dyDescent="0.3">
      <c r="B770" s="37"/>
      <c r="C770" s="37"/>
      <c r="D770" s="10"/>
      <c r="E770" s="10"/>
    </row>
    <row r="771" spans="2:5" x14ac:dyDescent="0.3">
      <c r="B771" s="37"/>
      <c r="C771" s="37"/>
      <c r="D771" s="10"/>
      <c r="E771" s="10"/>
    </row>
    <row r="772" spans="2:5" x14ac:dyDescent="0.3">
      <c r="B772" s="37"/>
      <c r="C772" s="37"/>
      <c r="D772" s="10"/>
      <c r="E772" s="10"/>
    </row>
    <row r="773" spans="2:5" x14ac:dyDescent="0.3">
      <c r="B773" s="37"/>
      <c r="C773" s="37"/>
      <c r="D773" s="10"/>
      <c r="E773" s="10"/>
    </row>
    <row r="774" spans="2:5" x14ac:dyDescent="0.3">
      <c r="B774" s="37"/>
      <c r="C774" s="37"/>
      <c r="D774" s="10"/>
      <c r="E774" s="10"/>
    </row>
    <row r="775" spans="2:5" x14ac:dyDescent="0.3">
      <c r="B775" s="37"/>
      <c r="C775" s="37"/>
      <c r="D775" s="10"/>
      <c r="E775" s="10"/>
    </row>
    <row r="776" spans="2:5" x14ac:dyDescent="0.3">
      <c r="B776" s="37"/>
      <c r="C776" s="37"/>
      <c r="D776" s="10"/>
      <c r="E776" s="10"/>
    </row>
    <row r="777" spans="2:5" x14ac:dyDescent="0.3">
      <c r="B777" s="37"/>
      <c r="C777" s="37"/>
      <c r="D777" s="10"/>
      <c r="E777" s="10"/>
    </row>
    <row r="778" spans="2:5" x14ac:dyDescent="0.3">
      <c r="B778" s="37"/>
      <c r="C778" s="37"/>
      <c r="D778" s="10"/>
      <c r="E778" s="10"/>
    </row>
    <row r="779" spans="2:5" x14ac:dyDescent="0.3">
      <c r="B779" s="37"/>
      <c r="C779" s="37"/>
      <c r="D779" s="10"/>
      <c r="E779" s="10"/>
    </row>
    <row r="780" spans="2:5" x14ac:dyDescent="0.3">
      <c r="B780" s="37"/>
      <c r="C780" s="37"/>
      <c r="D780" s="10"/>
      <c r="E780" s="10"/>
    </row>
    <row r="781" spans="2:5" x14ac:dyDescent="0.3">
      <c r="B781" s="37"/>
      <c r="C781" s="37"/>
      <c r="D781" s="10"/>
      <c r="E781" s="10"/>
    </row>
    <row r="782" spans="2:5" x14ac:dyDescent="0.3">
      <c r="B782" s="37"/>
      <c r="C782" s="37"/>
      <c r="D782" s="10"/>
      <c r="E782" s="10"/>
    </row>
    <row r="783" spans="2:5" x14ac:dyDescent="0.3">
      <c r="B783" s="37"/>
      <c r="C783" s="37"/>
      <c r="D783" s="10"/>
      <c r="E783" s="10"/>
    </row>
    <row r="784" spans="2:5" x14ac:dyDescent="0.3">
      <c r="B784" s="37"/>
      <c r="C784" s="37"/>
      <c r="D784" s="10"/>
      <c r="E784" s="10"/>
    </row>
    <row r="785" spans="2:5" x14ac:dyDescent="0.3">
      <c r="B785" s="37"/>
      <c r="C785" s="37"/>
      <c r="D785" s="10"/>
      <c r="E785" s="10"/>
    </row>
    <row r="786" spans="2:5" x14ac:dyDescent="0.3">
      <c r="B786" s="37"/>
      <c r="C786" s="37"/>
      <c r="D786" s="10"/>
      <c r="E786" s="10"/>
    </row>
    <row r="787" spans="2:5" x14ac:dyDescent="0.3">
      <c r="B787" s="37"/>
      <c r="C787" s="37"/>
      <c r="D787" s="10"/>
      <c r="E787" s="10"/>
    </row>
    <row r="788" spans="2:5" x14ac:dyDescent="0.3">
      <c r="B788" s="37"/>
      <c r="C788" s="37"/>
      <c r="D788" s="10"/>
      <c r="E788" s="10"/>
    </row>
    <row r="789" spans="2:5" x14ac:dyDescent="0.3">
      <c r="B789" s="37"/>
      <c r="C789" s="37"/>
      <c r="D789" s="10"/>
      <c r="E789" s="10"/>
    </row>
    <row r="790" spans="2:5" x14ac:dyDescent="0.3">
      <c r="B790" s="37"/>
      <c r="C790" s="37"/>
      <c r="D790" s="10"/>
      <c r="E790" s="10"/>
    </row>
    <row r="791" spans="2:5" x14ac:dyDescent="0.3">
      <c r="B791" s="37"/>
      <c r="C791" s="37"/>
      <c r="D791" s="10"/>
      <c r="E791" s="10"/>
    </row>
    <row r="792" spans="2:5" x14ac:dyDescent="0.3">
      <c r="B792" s="37"/>
      <c r="C792" s="37"/>
      <c r="D792" s="10"/>
      <c r="E792" s="10"/>
    </row>
    <row r="793" spans="2:5" x14ac:dyDescent="0.3">
      <c r="B793" s="37"/>
      <c r="C793" s="37"/>
      <c r="D793" s="10"/>
      <c r="E793" s="10"/>
    </row>
    <row r="794" spans="2:5" x14ac:dyDescent="0.3">
      <c r="B794" s="37"/>
      <c r="C794" s="37"/>
      <c r="D794" s="10"/>
      <c r="E794" s="10"/>
    </row>
    <row r="795" spans="2:5" x14ac:dyDescent="0.3">
      <c r="B795" s="37"/>
      <c r="C795" s="37"/>
      <c r="D795" s="10"/>
      <c r="E795" s="10"/>
    </row>
    <row r="796" spans="2:5" x14ac:dyDescent="0.3">
      <c r="B796" s="37"/>
      <c r="C796" s="37"/>
      <c r="D796" s="10"/>
      <c r="E796" s="10"/>
    </row>
    <row r="797" spans="2:5" x14ac:dyDescent="0.3">
      <c r="B797" s="37"/>
      <c r="C797" s="37"/>
      <c r="D797" s="10"/>
      <c r="E797" s="10"/>
    </row>
    <row r="798" spans="2:5" x14ac:dyDescent="0.3">
      <c r="B798" s="37"/>
      <c r="C798" s="37"/>
      <c r="D798" s="10"/>
      <c r="E798" s="10"/>
    </row>
    <row r="799" spans="2:5" x14ac:dyDescent="0.3">
      <c r="B799" s="37"/>
      <c r="C799" s="37"/>
      <c r="D799" s="10"/>
      <c r="E799" s="10"/>
    </row>
    <row r="800" spans="2:5" x14ac:dyDescent="0.3">
      <c r="B800" s="37"/>
      <c r="C800" s="37"/>
      <c r="D800" s="10"/>
      <c r="E800" s="10"/>
    </row>
    <row r="801" spans="2:5" x14ac:dyDescent="0.3">
      <c r="B801" s="37"/>
      <c r="C801" s="37"/>
      <c r="D801" s="10"/>
      <c r="E801" s="10"/>
    </row>
    <row r="802" spans="2:5" x14ac:dyDescent="0.3">
      <c r="B802" s="37"/>
      <c r="C802" s="37"/>
      <c r="D802" s="10"/>
      <c r="E802" s="10"/>
    </row>
    <row r="803" spans="2:5" x14ac:dyDescent="0.3">
      <c r="B803" s="37"/>
      <c r="C803" s="37"/>
      <c r="D803" s="10"/>
      <c r="E803" s="10"/>
    </row>
    <row r="804" spans="2:5" x14ac:dyDescent="0.3">
      <c r="B804" s="37"/>
      <c r="C804" s="37"/>
      <c r="D804" s="10"/>
      <c r="E804" s="10"/>
    </row>
    <row r="805" spans="2:5" x14ac:dyDescent="0.3">
      <c r="B805" s="37"/>
      <c r="C805" s="37"/>
      <c r="D805" s="10"/>
      <c r="E805" s="10"/>
    </row>
    <row r="806" spans="2:5" x14ac:dyDescent="0.3">
      <c r="B806" s="37"/>
      <c r="C806" s="37"/>
      <c r="D806" s="10"/>
      <c r="E806" s="10"/>
    </row>
    <row r="807" spans="2:5" x14ac:dyDescent="0.3">
      <c r="B807" s="37"/>
      <c r="C807" s="37"/>
      <c r="D807" s="10"/>
      <c r="E807" s="10"/>
    </row>
    <row r="808" spans="2:5" x14ac:dyDescent="0.3">
      <c r="B808" s="37"/>
      <c r="C808" s="37"/>
      <c r="D808" s="10"/>
      <c r="E808" s="10"/>
    </row>
    <row r="809" spans="2:5" x14ac:dyDescent="0.3">
      <c r="B809" s="37"/>
      <c r="C809" s="37"/>
      <c r="D809" s="10"/>
      <c r="E809" s="10"/>
    </row>
    <row r="810" spans="2:5" x14ac:dyDescent="0.3">
      <c r="B810" s="37"/>
      <c r="C810" s="37"/>
      <c r="D810" s="10"/>
      <c r="E810" s="10"/>
    </row>
    <row r="811" spans="2:5" x14ac:dyDescent="0.3">
      <c r="B811" s="37"/>
      <c r="C811" s="37"/>
      <c r="D811" s="10"/>
      <c r="E811" s="10"/>
    </row>
    <row r="812" spans="2:5" x14ac:dyDescent="0.3">
      <c r="B812" s="37"/>
      <c r="C812" s="37"/>
      <c r="D812" s="10"/>
      <c r="E812" s="10"/>
    </row>
    <row r="813" spans="2:5" x14ac:dyDescent="0.3">
      <c r="B813" s="37"/>
      <c r="C813" s="37"/>
      <c r="D813" s="10"/>
      <c r="E813" s="10"/>
    </row>
    <row r="814" spans="2:5" x14ac:dyDescent="0.3">
      <c r="B814" s="37"/>
      <c r="C814" s="37"/>
      <c r="D814" s="10"/>
      <c r="E814" s="10"/>
    </row>
    <row r="815" spans="2:5" x14ac:dyDescent="0.3">
      <c r="B815" s="37"/>
      <c r="C815" s="37"/>
      <c r="D815" s="10"/>
      <c r="E815" s="10"/>
    </row>
    <row r="816" spans="2:5" x14ac:dyDescent="0.3">
      <c r="B816" s="37"/>
      <c r="C816" s="37"/>
      <c r="D816" s="10"/>
      <c r="E816" s="10"/>
    </row>
    <row r="817" spans="2:5" x14ac:dyDescent="0.3">
      <c r="B817" s="37"/>
      <c r="C817" s="37"/>
      <c r="D817" s="10"/>
      <c r="E817" s="10"/>
    </row>
    <row r="818" spans="2:5" x14ac:dyDescent="0.3">
      <c r="B818" s="37"/>
      <c r="C818" s="37"/>
      <c r="D818" s="10"/>
      <c r="E818" s="10"/>
    </row>
    <row r="819" spans="2:5" x14ac:dyDescent="0.3">
      <c r="B819" s="37"/>
      <c r="C819" s="37"/>
      <c r="D819" s="10"/>
      <c r="E819" s="10"/>
    </row>
    <row r="820" spans="2:5" x14ac:dyDescent="0.3">
      <c r="B820" s="37"/>
      <c r="C820" s="37"/>
      <c r="D820" s="10"/>
      <c r="E820" s="10"/>
    </row>
    <row r="821" spans="2:5" x14ac:dyDescent="0.3">
      <c r="B821" s="37"/>
      <c r="C821" s="37"/>
      <c r="D821" s="10"/>
      <c r="E821" s="10"/>
    </row>
    <row r="822" spans="2:5" x14ac:dyDescent="0.3">
      <c r="B822" s="37"/>
      <c r="C822" s="37"/>
      <c r="D822" s="10"/>
      <c r="E822" s="10"/>
    </row>
    <row r="823" spans="2:5" x14ac:dyDescent="0.3">
      <c r="B823" s="37"/>
      <c r="C823" s="37"/>
      <c r="D823" s="10"/>
      <c r="E823" s="10"/>
    </row>
    <row r="824" spans="2:5" x14ac:dyDescent="0.3">
      <c r="B824" s="37"/>
      <c r="C824" s="37"/>
      <c r="D824" s="10"/>
      <c r="E824" s="10"/>
    </row>
    <row r="825" spans="2:5" x14ac:dyDescent="0.3">
      <c r="B825" s="37"/>
      <c r="C825" s="37"/>
      <c r="D825" s="10"/>
      <c r="E825" s="10"/>
    </row>
    <row r="826" spans="2:5" x14ac:dyDescent="0.3">
      <c r="B826" s="37"/>
      <c r="C826" s="37"/>
      <c r="D826" s="10"/>
      <c r="E826" s="10"/>
    </row>
    <row r="827" spans="2:5" x14ac:dyDescent="0.3">
      <c r="B827" s="37"/>
      <c r="C827" s="37"/>
      <c r="D827" s="10"/>
      <c r="E827" s="10"/>
    </row>
    <row r="828" spans="2:5" x14ac:dyDescent="0.3">
      <c r="B828" s="37"/>
      <c r="C828" s="37"/>
      <c r="D828" s="10"/>
      <c r="E828" s="10"/>
    </row>
    <row r="829" spans="2:5" x14ac:dyDescent="0.3">
      <c r="B829" s="37"/>
      <c r="C829" s="37"/>
      <c r="D829" s="10"/>
      <c r="E829" s="10"/>
    </row>
    <row r="830" spans="2:5" x14ac:dyDescent="0.3">
      <c r="B830" s="37"/>
      <c r="C830" s="37"/>
      <c r="D830" s="10"/>
      <c r="E830" s="10"/>
    </row>
    <row r="831" spans="2:5" x14ac:dyDescent="0.3">
      <c r="B831" s="37"/>
      <c r="C831" s="37"/>
      <c r="D831" s="10"/>
      <c r="E831" s="10"/>
    </row>
    <row r="832" spans="2:5" x14ac:dyDescent="0.3">
      <c r="B832" s="37"/>
      <c r="C832" s="37"/>
      <c r="D832" s="10"/>
      <c r="E832" s="10"/>
    </row>
    <row r="833" spans="2:5" x14ac:dyDescent="0.3">
      <c r="B833" s="37"/>
      <c r="C833" s="37"/>
      <c r="D833" s="10"/>
      <c r="E833" s="10"/>
    </row>
    <row r="834" spans="2:5" x14ac:dyDescent="0.3">
      <c r="B834" s="37"/>
      <c r="C834" s="37"/>
      <c r="D834" s="10"/>
      <c r="E834" s="10"/>
    </row>
    <row r="835" spans="2:5" x14ac:dyDescent="0.3">
      <c r="B835" s="37"/>
      <c r="C835" s="37"/>
      <c r="D835" s="10"/>
      <c r="E835" s="10"/>
    </row>
    <row r="836" spans="2:5" x14ac:dyDescent="0.3">
      <c r="B836" s="37"/>
      <c r="C836" s="37"/>
      <c r="D836" s="10"/>
      <c r="E836" s="10"/>
    </row>
    <row r="837" spans="2:5" x14ac:dyDescent="0.3">
      <c r="B837" s="37"/>
      <c r="C837" s="37"/>
      <c r="D837" s="10"/>
      <c r="E837" s="10"/>
    </row>
    <row r="838" spans="2:5" x14ac:dyDescent="0.3">
      <c r="B838" s="37"/>
      <c r="C838" s="37"/>
      <c r="D838" s="10"/>
      <c r="E838" s="10"/>
    </row>
    <row r="839" spans="2:5" x14ac:dyDescent="0.3">
      <c r="B839" s="37"/>
      <c r="C839" s="37"/>
      <c r="D839" s="10"/>
      <c r="E839" s="10"/>
    </row>
    <row r="840" spans="2:5" x14ac:dyDescent="0.3">
      <c r="B840" s="37"/>
      <c r="C840" s="37"/>
      <c r="D840" s="10"/>
      <c r="E840" s="10"/>
    </row>
    <row r="841" spans="2:5" x14ac:dyDescent="0.3">
      <c r="B841" s="37"/>
      <c r="C841" s="37"/>
      <c r="D841" s="10"/>
      <c r="E841" s="10"/>
    </row>
    <row r="842" spans="2:5" x14ac:dyDescent="0.3">
      <c r="B842" s="37"/>
      <c r="C842" s="37"/>
      <c r="D842" s="10"/>
      <c r="E842" s="10"/>
    </row>
    <row r="843" spans="2:5" x14ac:dyDescent="0.3">
      <c r="B843" s="37"/>
      <c r="C843" s="37"/>
      <c r="D843" s="10"/>
      <c r="E843" s="10"/>
    </row>
    <row r="844" spans="2:5" x14ac:dyDescent="0.3">
      <c r="B844" s="37"/>
      <c r="C844" s="37"/>
      <c r="D844" s="10"/>
      <c r="E844" s="10"/>
    </row>
    <row r="845" spans="2:5" x14ac:dyDescent="0.3">
      <c r="B845" s="37"/>
      <c r="C845" s="37"/>
      <c r="D845" s="10"/>
      <c r="E845" s="10"/>
    </row>
    <row r="846" spans="2:5" x14ac:dyDescent="0.3">
      <c r="B846" s="37"/>
      <c r="C846" s="37"/>
      <c r="D846" s="10"/>
      <c r="E846" s="10"/>
    </row>
    <row r="847" spans="2:5" x14ac:dyDescent="0.3">
      <c r="B847" s="37"/>
      <c r="C847" s="37"/>
      <c r="D847" s="10"/>
      <c r="E847" s="10"/>
    </row>
    <row r="848" spans="2:5" x14ac:dyDescent="0.3">
      <c r="B848" s="37"/>
      <c r="C848" s="37"/>
      <c r="D848" s="10"/>
      <c r="E848" s="10"/>
    </row>
    <row r="849" spans="2:5" x14ac:dyDescent="0.3">
      <c r="B849" s="37"/>
      <c r="C849" s="37"/>
      <c r="D849" s="10"/>
      <c r="E849" s="10"/>
    </row>
    <row r="850" spans="2:5" x14ac:dyDescent="0.3">
      <c r="B850" s="37"/>
      <c r="C850" s="37"/>
      <c r="D850" s="10"/>
      <c r="E850" s="10"/>
    </row>
    <row r="851" spans="2:5" x14ac:dyDescent="0.3">
      <c r="B851" s="37"/>
      <c r="C851" s="37"/>
      <c r="D851" s="10"/>
      <c r="E851" s="10"/>
    </row>
    <row r="852" spans="2:5" x14ac:dyDescent="0.3">
      <c r="B852" s="37"/>
      <c r="C852" s="37"/>
      <c r="D852" s="10"/>
      <c r="E852" s="10"/>
    </row>
    <row r="853" spans="2:5" x14ac:dyDescent="0.3">
      <c r="B853" s="37"/>
      <c r="C853" s="37"/>
      <c r="D853" s="10"/>
      <c r="E853" s="10"/>
    </row>
    <row r="854" spans="2:5" x14ac:dyDescent="0.3">
      <c r="B854" s="37"/>
      <c r="C854" s="37"/>
      <c r="D854" s="10"/>
      <c r="E854" s="10"/>
    </row>
    <row r="855" spans="2:5" x14ac:dyDescent="0.3">
      <c r="B855" s="37"/>
      <c r="C855" s="37"/>
      <c r="D855" s="10"/>
      <c r="E855" s="10"/>
    </row>
    <row r="856" spans="2:5" x14ac:dyDescent="0.3">
      <c r="B856" s="37"/>
      <c r="C856" s="37"/>
      <c r="D856" s="10"/>
      <c r="E856" s="10"/>
    </row>
    <row r="857" spans="2:5" x14ac:dyDescent="0.3">
      <c r="B857" s="37"/>
      <c r="C857" s="37"/>
      <c r="D857" s="10"/>
      <c r="E857" s="10"/>
    </row>
    <row r="858" spans="2:5" x14ac:dyDescent="0.3">
      <c r="B858" s="37"/>
      <c r="C858" s="37"/>
      <c r="D858" s="10"/>
      <c r="E858" s="10"/>
    </row>
    <row r="859" spans="2:5" x14ac:dyDescent="0.3">
      <c r="B859" s="37"/>
      <c r="C859" s="37"/>
      <c r="D859" s="10"/>
      <c r="E859" s="10"/>
    </row>
    <row r="860" spans="2:5" x14ac:dyDescent="0.3">
      <c r="B860" s="37"/>
      <c r="C860" s="37"/>
      <c r="D860" s="10"/>
      <c r="E860" s="10"/>
    </row>
    <row r="861" spans="2:5" x14ac:dyDescent="0.3">
      <c r="B861" s="37"/>
      <c r="C861" s="37"/>
      <c r="D861" s="10"/>
      <c r="E861" s="10"/>
    </row>
    <row r="862" spans="2:5" x14ac:dyDescent="0.3">
      <c r="B862" s="37"/>
      <c r="C862" s="37"/>
      <c r="D862" s="10"/>
      <c r="E862" s="10"/>
    </row>
    <row r="863" spans="2:5" x14ac:dyDescent="0.3">
      <c r="B863" s="37"/>
      <c r="C863" s="37"/>
      <c r="D863" s="10"/>
      <c r="E863" s="10"/>
    </row>
    <row r="864" spans="2:5" x14ac:dyDescent="0.3">
      <c r="B864" s="37"/>
      <c r="C864" s="37"/>
      <c r="D864" s="10"/>
      <c r="E864" s="10"/>
    </row>
    <row r="865" spans="2:5" x14ac:dyDescent="0.3">
      <c r="B865" s="37"/>
      <c r="C865" s="37"/>
      <c r="D865" s="10"/>
      <c r="E865" s="10"/>
    </row>
    <row r="866" spans="2:5" x14ac:dyDescent="0.3">
      <c r="B866" s="37"/>
      <c r="C866" s="37"/>
      <c r="D866" s="10"/>
      <c r="E866" s="10"/>
    </row>
    <row r="867" spans="2:5" x14ac:dyDescent="0.3">
      <c r="B867" s="37"/>
      <c r="C867" s="37"/>
      <c r="D867" s="10"/>
      <c r="E867" s="10"/>
    </row>
    <row r="868" spans="2:5" x14ac:dyDescent="0.3">
      <c r="B868" s="37"/>
      <c r="C868" s="37"/>
      <c r="D868" s="10"/>
      <c r="E868" s="10"/>
    </row>
    <row r="869" spans="2:5" x14ac:dyDescent="0.3">
      <c r="B869" s="37"/>
      <c r="C869" s="37"/>
      <c r="D869" s="10"/>
      <c r="E869" s="10"/>
    </row>
    <row r="870" spans="2:5" x14ac:dyDescent="0.3">
      <c r="B870" s="37"/>
      <c r="C870" s="37"/>
      <c r="D870" s="10"/>
      <c r="E870" s="10"/>
    </row>
    <row r="871" spans="2:5" x14ac:dyDescent="0.3">
      <c r="B871" s="37"/>
      <c r="C871" s="37"/>
      <c r="D871" s="10"/>
      <c r="E871" s="10"/>
    </row>
    <row r="872" spans="2:5" x14ac:dyDescent="0.3">
      <c r="B872" s="37"/>
      <c r="C872" s="37"/>
      <c r="D872" s="10"/>
      <c r="E872" s="10"/>
    </row>
    <row r="873" spans="2:5" x14ac:dyDescent="0.3">
      <c r="B873" s="37"/>
      <c r="C873" s="37"/>
      <c r="D873" s="10"/>
      <c r="E873" s="10"/>
    </row>
    <row r="874" spans="2:5" x14ac:dyDescent="0.3">
      <c r="B874" s="37"/>
      <c r="C874" s="37"/>
      <c r="D874" s="10"/>
      <c r="E874" s="10"/>
    </row>
    <row r="875" spans="2:5" x14ac:dyDescent="0.3">
      <c r="B875" s="37"/>
      <c r="C875" s="37"/>
      <c r="D875" s="10"/>
      <c r="E875" s="10"/>
    </row>
    <row r="876" spans="2:5" x14ac:dyDescent="0.3">
      <c r="B876" s="37"/>
      <c r="C876" s="37"/>
      <c r="D876" s="10"/>
      <c r="E876" s="10"/>
    </row>
    <row r="877" spans="2:5" x14ac:dyDescent="0.3">
      <c r="B877" s="37"/>
      <c r="C877" s="37"/>
      <c r="D877" s="10"/>
      <c r="E877" s="10"/>
    </row>
    <row r="878" spans="2:5" x14ac:dyDescent="0.3">
      <c r="B878" s="37"/>
      <c r="C878" s="37"/>
      <c r="D878" s="10"/>
      <c r="E878" s="10"/>
    </row>
    <row r="879" spans="2:5" x14ac:dyDescent="0.3">
      <c r="B879" s="37"/>
      <c r="C879" s="37"/>
      <c r="D879" s="10"/>
      <c r="E879" s="10"/>
    </row>
    <row r="880" spans="2:5" x14ac:dyDescent="0.3">
      <c r="B880" s="37"/>
      <c r="C880" s="37"/>
      <c r="D880" s="10"/>
      <c r="E880" s="10"/>
    </row>
    <row r="881" spans="2:5" x14ac:dyDescent="0.3">
      <c r="B881" s="37"/>
      <c r="C881" s="37"/>
      <c r="D881" s="10"/>
      <c r="E881" s="10"/>
    </row>
    <row r="882" spans="2:5" x14ac:dyDescent="0.3">
      <c r="B882" s="37"/>
      <c r="C882" s="37"/>
      <c r="D882" s="10"/>
      <c r="E882" s="10"/>
    </row>
    <row r="883" spans="2:5" x14ac:dyDescent="0.3">
      <c r="B883" s="37"/>
      <c r="C883" s="37"/>
      <c r="D883" s="10"/>
      <c r="E883" s="10"/>
    </row>
    <row r="884" spans="2:5" x14ac:dyDescent="0.3">
      <c r="B884" s="37"/>
      <c r="C884" s="37"/>
      <c r="D884" s="10"/>
      <c r="E884" s="10"/>
    </row>
    <row r="885" spans="2:5" x14ac:dyDescent="0.3">
      <c r="B885" s="37"/>
      <c r="C885" s="37"/>
      <c r="D885" s="10"/>
      <c r="E885" s="10"/>
    </row>
    <row r="886" spans="2:5" x14ac:dyDescent="0.3">
      <c r="B886" s="37"/>
      <c r="C886" s="37"/>
      <c r="D886" s="10"/>
      <c r="E886" s="10"/>
    </row>
    <row r="887" spans="2:5" x14ac:dyDescent="0.3">
      <c r="B887" s="37"/>
      <c r="C887" s="37"/>
      <c r="D887" s="10"/>
      <c r="E887" s="10"/>
    </row>
    <row r="888" spans="2:5" x14ac:dyDescent="0.3">
      <c r="B888" s="37"/>
      <c r="C888" s="37"/>
      <c r="D888" s="10"/>
      <c r="E888" s="10"/>
    </row>
    <row r="889" spans="2:5" x14ac:dyDescent="0.3">
      <c r="B889" s="37"/>
      <c r="C889" s="37"/>
      <c r="D889" s="10"/>
      <c r="E889" s="10"/>
    </row>
    <row r="890" spans="2:5" x14ac:dyDescent="0.3">
      <c r="B890" s="37"/>
      <c r="C890" s="37"/>
      <c r="D890" s="10"/>
      <c r="E890" s="10"/>
    </row>
    <row r="891" spans="2:5" x14ac:dyDescent="0.3">
      <c r="B891" s="37"/>
      <c r="C891" s="37"/>
      <c r="D891" s="10"/>
      <c r="E891" s="10"/>
    </row>
    <row r="892" spans="2:5" x14ac:dyDescent="0.3">
      <c r="B892" s="37"/>
      <c r="C892" s="37"/>
      <c r="D892" s="10"/>
      <c r="E892" s="10"/>
    </row>
    <row r="893" spans="2:5" x14ac:dyDescent="0.3">
      <c r="B893" s="37"/>
      <c r="C893" s="37"/>
      <c r="D893" s="10"/>
      <c r="E893" s="10"/>
    </row>
    <row r="894" spans="2:5" x14ac:dyDescent="0.3">
      <c r="B894" s="37"/>
      <c r="C894" s="37"/>
      <c r="D894" s="10"/>
      <c r="E894" s="10"/>
    </row>
    <row r="895" spans="2:5" x14ac:dyDescent="0.3">
      <c r="B895" s="37"/>
      <c r="C895" s="37"/>
      <c r="D895" s="10"/>
      <c r="E895" s="10"/>
    </row>
    <row r="896" spans="2:5" x14ac:dyDescent="0.3">
      <c r="B896" s="37"/>
      <c r="C896" s="37"/>
      <c r="D896" s="10"/>
      <c r="E896" s="10"/>
    </row>
    <row r="897" spans="2:5" x14ac:dyDescent="0.3">
      <c r="B897" s="37"/>
      <c r="C897" s="37"/>
      <c r="D897" s="10"/>
      <c r="E897" s="10"/>
    </row>
    <row r="898" spans="2:5" x14ac:dyDescent="0.3">
      <c r="B898" s="37"/>
      <c r="C898" s="37"/>
      <c r="D898" s="10"/>
      <c r="E898" s="10"/>
    </row>
    <row r="899" spans="2:5" x14ac:dyDescent="0.3">
      <c r="B899" s="37"/>
      <c r="C899" s="37"/>
      <c r="D899" s="10"/>
      <c r="E899" s="10"/>
    </row>
    <row r="900" spans="2:5" x14ac:dyDescent="0.3">
      <c r="B900" s="37"/>
      <c r="C900" s="37"/>
      <c r="D900" s="10"/>
      <c r="E900" s="10"/>
    </row>
    <row r="901" spans="2:5" x14ac:dyDescent="0.3">
      <c r="B901" s="37"/>
      <c r="C901" s="37"/>
      <c r="D901" s="10"/>
      <c r="E901" s="10"/>
    </row>
    <row r="902" spans="2:5" x14ac:dyDescent="0.3">
      <c r="B902" s="37"/>
      <c r="C902" s="37"/>
      <c r="D902" s="10"/>
      <c r="E902" s="10"/>
    </row>
    <row r="903" spans="2:5" x14ac:dyDescent="0.3">
      <c r="B903" s="37"/>
      <c r="C903" s="37"/>
      <c r="D903" s="10"/>
      <c r="E903" s="10"/>
    </row>
    <row r="904" spans="2:5" x14ac:dyDescent="0.3">
      <c r="B904" s="37"/>
      <c r="C904" s="37"/>
      <c r="D904" s="10"/>
      <c r="E904" s="10"/>
    </row>
    <row r="905" spans="2:5" x14ac:dyDescent="0.3">
      <c r="B905" s="37"/>
      <c r="C905" s="37"/>
      <c r="D905" s="10"/>
      <c r="E905" s="10"/>
    </row>
    <row r="906" spans="2:5" x14ac:dyDescent="0.3">
      <c r="B906" s="37"/>
      <c r="C906" s="37"/>
      <c r="D906" s="10"/>
      <c r="E906" s="10"/>
    </row>
    <row r="907" spans="2:5" x14ac:dyDescent="0.3">
      <c r="B907" s="37"/>
      <c r="C907" s="37"/>
      <c r="D907" s="10"/>
      <c r="E907" s="10"/>
    </row>
    <row r="908" spans="2:5" x14ac:dyDescent="0.3">
      <c r="B908" s="37"/>
      <c r="C908" s="37"/>
      <c r="D908" s="10"/>
      <c r="E908" s="10"/>
    </row>
    <row r="909" spans="2:5" x14ac:dyDescent="0.3">
      <c r="B909" s="37"/>
      <c r="C909" s="37"/>
      <c r="D909" s="10"/>
      <c r="E909" s="10"/>
    </row>
    <row r="910" spans="2:5" x14ac:dyDescent="0.3">
      <c r="B910" s="37"/>
      <c r="C910" s="37"/>
      <c r="D910" s="10"/>
      <c r="E910" s="10"/>
    </row>
    <row r="911" spans="2:5" x14ac:dyDescent="0.3">
      <c r="B911" s="37"/>
      <c r="C911" s="37"/>
      <c r="D911" s="10"/>
      <c r="E911" s="10"/>
    </row>
    <row r="912" spans="2:5" x14ac:dyDescent="0.3">
      <c r="B912" s="37"/>
      <c r="C912" s="37"/>
      <c r="D912" s="10"/>
      <c r="E912" s="10"/>
    </row>
    <row r="913" spans="2:5" x14ac:dyDescent="0.3">
      <c r="B913" s="37"/>
      <c r="C913" s="37"/>
      <c r="D913" s="10"/>
      <c r="E913" s="10"/>
    </row>
    <row r="914" spans="2:5" x14ac:dyDescent="0.3">
      <c r="B914" s="37"/>
      <c r="C914" s="37"/>
      <c r="D914" s="10"/>
      <c r="E914" s="10"/>
    </row>
    <row r="915" spans="2:5" x14ac:dyDescent="0.3">
      <c r="B915" s="37"/>
      <c r="C915" s="37"/>
      <c r="D915" s="10"/>
      <c r="E915" s="10"/>
    </row>
    <row r="916" spans="2:5" x14ac:dyDescent="0.3">
      <c r="B916" s="37"/>
      <c r="C916" s="37"/>
      <c r="D916" s="10"/>
      <c r="E916" s="10"/>
    </row>
    <row r="917" spans="2:5" x14ac:dyDescent="0.3">
      <c r="B917" s="37"/>
      <c r="C917" s="37"/>
      <c r="D917" s="10"/>
      <c r="E917" s="10"/>
    </row>
    <row r="918" spans="2:5" x14ac:dyDescent="0.3">
      <c r="B918" s="37"/>
      <c r="C918" s="37"/>
      <c r="D918" s="10"/>
      <c r="E918" s="10"/>
    </row>
  </sheetData>
  <sortState xmlns:xlrd2="http://schemas.microsoft.com/office/spreadsheetml/2017/richdata2" ref="G3:G377">
    <sortCondition ref="G3:G377"/>
  </sortState>
  <mergeCells count="1">
    <mergeCell ref="B2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54E67866BEE1498C03644D2A2CFE70" ma:contentTypeVersion="4" ma:contentTypeDescription="Criar um novo documento." ma:contentTypeScope="" ma:versionID="886eb79611511a26da125ae4c86ad9b9">
  <xsd:schema xmlns:xsd="http://www.w3.org/2001/XMLSchema" xmlns:xs="http://www.w3.org/2001/XMLSchema" xmlns:p="http://schemas.microsoft.com/office/2006/metadata/properties" xmlns:ns3="ff2cd64d-4556-4df7-a942-96cdf9693a1d" targetNamespace="http://schemas.microsoft.com/office/2006/metadata/properties" ma:root="true" ma:fieldsID="0f207be3448246b587aef0050e12c3d2" ns3:_="">
    <xsd:import namespace="ff2cd64d-4556-4df7-a942-96cdf9693a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cd64d-4556-4df7-a942-96cdf9693a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B8A93F-9E5C-46CC-836F-1764C9AE77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396338-AF8A-47B6-A20C-65AE35ED1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2cd64d-4556-4df7-a942-96cdf9693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F47A4A-50C5-4239-9B58-654384B6EA06}">
  <ds:schemaRefs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ff2cd64d-4556-4df7-a942-96cdf9693a1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MAIN</vt:lpstr>
      <vt:lpstr>NODES FILTER</vt:lpstr>
      <vt:lpstr>SECTIONS CALCULATION</vt:lpstr>
      <vt:lpstr>VBM</vt:lpstr>
      <vt:lpstr>HBM</vt:lpstr>
      <vt:lpstr>VSF</vt:lpstr>
      <vt:lpstr>HSF</vt:lpstr>
      <vt:lpstr>TM</vt:lpstr>
      <vt:lpstr>PATHS</vt:lpstr>
      <vt:lpstr>FILTER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Gallucci</dc:creator>
  <cp:lastModifiedBy>davide melozzi</cp:lastModifiedBy>
  <dcterms:created xsi:type="dcterms:W3CDTF">2021-12-24T16:41:49Z</dcterms:created>
  <dcterms:modified xsi:type="dcterms:W3CDTF">2022-02-01T09:47:28Z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0x010100C754E67866BEE1498C03644D2A2CFE70</vt:lpwstr>
  </property>
</Properties>
</file>