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362" documentId="11_FE4855BF84DCCE436F107A399131F45B7AFB1D1F" xr6:coauthVersionLast="47" xr6:coauthVersionMax="47" xr10:uidLastSave="{D3DFC436-4E7E-4D2B-9064-85F2D21503E9}"/>
  <bookViews>
    <workbookView xWindow="240" yWindow="105" windowWidth="14805" windowHeight="8010" firstSheet="3" activeTab="3" xr2:uid="{00000000-000D-0000-FFFF-FFFF00000000}"/>
  </bookViews>
  <sheets>
    <sheet name="Folha4" sheetId="11" r:id="rId1"/>
    <sheet name="All data" sheetId="1" r:id="rId2"/>
    <sheet name="Folha2" sheetId="9" r:id="rId3"/>
    <sheet name="Folha3" sheetId="10" r:id="rId4"/>
    <sheet name="Folha1" sheetId="8" r:id="rId5"/>
    <sheet name="Australia" sheetId="2" r:id="rId6"/>
    <sheet name="Canada" sheetId="3" r:id="rId7"/>
    <sheet name="India" sheetId="7" r:id="rId8"/>
    <sheet name="New Zealand" sheetId="6" r:id="rId9"/>
    <sheet name="UK" sheetId="5" r:id="rId10"/>
    <sheet name="USA" sheetId="4" r:id="rId11"/>
  </sheets>
  <calcPr calcId="191028"/>
  <pivotCaches>
    <pivotCache cacheId="1076" r:id="rId12"/>
    <pivotCache cacheId="107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7" i="1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18" i="1"/>
  <c r="I17" i="1"/>
  <c r="I16" i="1"/>
  <c r="I15" i="1"/>
  <c r="I14" i="1"/>
  <c r="I13" i="1"/>
  <c r="K10" i="1"/>
  <c r="K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J10" i="1"/>
  <c r="J7" i="1"/>
  <c r="I10" i="1"/>
  <c r="I7" i="1"/>
  <c r="H10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<sst xmlns="http://schemas.openxmlformats.org/spreadsheetml/2006/main" count="9969" uniqueCount="82">
  <si>
    <t>Sales Person</t>
  </si>
  <si>
    <t>Country</t>
  </si>
  <si>
    <t>Product</t>
  </si>
  <si>
    <t>Date</t>
  </si>
  <si>
    <t>Amount</t>
  </si>
  <si>
    <t>Boxes Shipped</t>
  </si>
  <si>
    <t>Cost per box</t>
  </si>
  <si>
    <t>Australia total</t>
  </si>
  <si>
    <t>Canada total</t>
  </si>
  <si>
    <t>India total</t>
  </si>
  <si>
    <t>New Zealand total</t>
  </si>
  <si>
    <t>UK total</t>
  </si>
  <si>
    <t>USA total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</si>
  <si>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</si>
  <si>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</si>
  <si>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</si>
  <si>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</si>
  <si>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</si>
  <si>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</si>
  <si>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</si>
  <si>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</si>
  <si>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</si>
  <si>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</si>
  <si>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Average amount</t>
  </si>
  <si>
    <t>Maximum amount</t>
  </si>
  <si>
    <t>Minimum amount</t>
  </si>
  <si>
    <t>Total amount</t>
  </si>
  <si>
    <t>Smooth Sliky Salty</t>
  </si>
  <si>
    <t>Oby Sorrel</t>
  </si>
  <si>
    <t>99% Dark &amp; Pure</t>
  </si>
  <si>
    <t>Gunar Cockshoot</t>
  </si>
  <si>
    <t>After Nines</t>
  </si>
  <si>
    <t>Average boxes</t>
  </si>
  <si>
    <t>Maximum boxes</t>
  </si>
  <si>
    <t>Minimum boxes</t>
  </si>
  <si>
    <t>Total boxes</t>
  </si>
  <si>
    <t>New Zealand</t>
  </si>
  <si>
    <t>50% Dark Bites</t>
  </si>
  <si>
    <t>Brien Boise</t>
  </si>
  <si>
    <t>Rafaelita Blaksland</t>
  </si>
  <si>
    <t>Count country</t>
  </si>
  <si>
    <t>Value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</si>
  <si>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</si>
  <si>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</si>
  <si>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</si>
  <si>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</si>
  <si>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</si>
  <si>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</si>
  <si>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</si>
  <si>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</si>
  <si>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</si>
  <si>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 xml:space="preserve">New Zealand 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</si>
  <si>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</si>
  <si>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</si>
  <si>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</si>
  <si>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</si>
  <si>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</si>
  <si>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</si>
  <si>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</si>
  <si>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</si>
  <si>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</si>
  <si>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</si>
  <si>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</si>
  <si>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</si>
  <si>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</si>
  <si>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</si>
  <si>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</si>
  <si>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</si>
  <si>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</si>
  <si>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</si>
  <si>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</si>
  <si>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</si>
  <si>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</si>
  <si>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</si>
  <si>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</si>
  <si>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</si>
  <si>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</si>
  <si>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Soma de Amount</t>
  </si>
  <si>
    <t>Total Geral</t>
  </si>
  <si>
    <t>Média de Amount</t>
  </si>
  <si>
    <t>Máximo de Amount</t>
  </si>
  <si>
    <t>Mínimo de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</si>
</sst>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"/>
  </numFmts>
  <fonts count="6">
    <font>
      <sz val="11"/>
      <color theme="1"/>
      <name val="Aptos Narrow"/>
      <family val="2"/>
      <scheme val="minor"/>
    </font>
    <font>
      <sz val="12"/>
      <color theme="1"/>
      <name val="Arial"/>
    </font>
    <font>
      <sz val="18"/>
      <color rgb="FF1C1C1E"/>
      <name val="RoobertPRO"/>
      <charset val="1"/>
    </font>
    <font>
      <b/>
      <sz val="12"/>
      <color theme="1"/>
      <name val="Arial"/>
    </font>
    <font>
      <b/>
      <sz val="18"/>
      <color rgb="FF1C1C1E"/>
      <name val="RoobertPRO"/>
      <charset val="1"/>
    </font>
    <font>
      <b/>
      <sz val="12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15" fontId="1" fillId="0" borderId="0" xfId="0" applyNumberFormat="1" applyFont="1"/>
    <xf numFmtId="6" fontId="1" fillId="0" borderId="0" xfId="0" applyNumberFormat="1" applyFont="1"/>
    <xf numFmtId="8" fontId="1" fillId="0" borderId="0" xfId="0" applyNumberFormat="1" applyFont="1"/>
    <xf numFmtId="0" fontId="3" fillId="0" borderId="1" xfId="0" applyFont="1" applyBorder="1"/>
    <xf numFmtId="165" fontId="1" fillId="0" borderId="1" xfId="0" applyNumberFormat="1" applyFont="1" applyBorder="1"/>
    <xf numFmtId="6" fontId="1" fillId="0" borderId="1" xfId="0" applyNumberFormat="1" applyFont="1" applyBorder="1"/>
    <xf numFmtId="166" fontId="1" fillId="0" borderId="1" xfId="0" applyNumberFormat="1" applyFont="1" applyBorder="1"/>
    <xf numFmtId="0" fontId="1" fillId="0" borderId="1" xfId="0" applyFont="1" applyBorder="1"/>
    <xf numFmtId="0" fontId="3" fillId="0" borderId="2" xfId="0" applyFont="1" applyBorder="1"/>
    <xf numFmtId="6" fontId="1" fillId="0" borderId="2" xfId="0" applyNumberFormat="1" applyFont="1" applyBorder="1"/>
    <xf numFmtId="0" fontId="1" fillId="0" borderId="2" xfId="0" applyFont="1" applyBorder="1"/>
    <xf numFmtId="0" fontId="4" fillId="2" borderId="3" xfId="0" applyFont="1" applyFill="1" applyBorder="1" applyAlignment="1">
      <alignment wrapText="1"/>
    </xf>
    <xf numFmtId="0" fontId="5" fillId="3" borderId="4" xfId="0" applyFont="1" applyFill="1" applyBorder="1"/>
    <xf numFmtId="0" fontId="5" fillId="3" borderId="5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15" fontId="1" fillId="4" borderId="4" xfId="0" applyNumberFormat="1" applyFont="1" applyFill="1" applyBorder="1"/>
    <xf numFmtId="6" fontId="1" fillId="4" borderId="4" xfId="0" applyNumberFormat="1" applyFont="1" applyFill="1" applyBorder="1"/>
    <xf numFmtId="8" fontId="1" fillId="4" borderId="5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15" fontId="1" fillId="0" borderId="4" xfId="0" applyNumberFormat="1" applyFont="1" applyBorder="1"/>
    <xf numFmtId="6" fontId="1" fillId="0" borderId="4" xfId="0" applyNumberFormat="1" applyFont="1" applyBorder="1"/>
    <xf numFmtId="8" fontId="1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chocolates.xlsx]Folha2!Tabela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Folha2!$B$5:$B$27</c:f>
              <c:numCache>
                <c:formatCode>General</c:formatCode>
                <c:ptCount val="22"/>
                <c:pt idx="0">
                  <c:v>89222</c:v>
                </c:pt>
                <c:pt idx="1">
                  <c:v>39354</c:v>
                </c:pt>
                <c:pt idx="2">
                  <c:v>38479</c:v>
                </c:pt>
                <c:pt idx="3">
                  <c:v>54908</c:v>
                </c:pt>
                <c:pt idx="4">
                  <c:v>27769</c:v>
                </c:pt>
                <c:pt idx="5">
                  <c:v>46879</c:v>
                </c:pt>
                <c:pt idx="6">
                  <c:v>58303</c:v>
                </c:pt>
                <c:pt idx="7">
                  <c:v>39949</c:v>
                </c:pt>
                <c:pt idx="8">
                  <c:v>37345</c:v>
                </c:pt>
                <c:pt idx="9">
                  <c:v>52199</c:v>
                </c:pt>
                <c:pt idx="10">
                  <c:v>64323</c:v>
                </c:pt>
                <c:pt idx="11">
                  <c:v>53088</c:v>
                </c:pt>
                <c:pt idx="12">
                  <c:v>45969</c:v>
                </c:pt>
                <c:pt idx="13">
                  <c:v>61173</c:v>
                </c:pt>
                <c:pt idx="14">
                  <c:v>50701</c:v>
                </c:pt>
                <c:pt idx="15">
                  <c:v>59717</c:v>
                </c:pt>
                <c:pt idx="16">
                  <c:v>60445</c:v>
                </c:pt>
                <c:pt idx="17">
                  <c:v>41055</c:v>
                </c:pt>
                <c:pt idx="18">
                  <c:v>52829</c:v>
                </c:pt>
                <c:pt idx="19">
                  <c:v>45269</c:v>
                </c:pt>
                <c:pt idx="20">
                  <c:v>61005</c:v>
                </c:pt>
                <c:pt idx="21">
                  <c:v>57386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4-4705-9889-50CC4227FB70}"/>
            </c:ext>
          </c:extLst>
        </c:ser>
        <c:ser>
          <c:idx val="1"/>
          <c:order val="1"/>
          <c:tx>
            <c:strRef>
              <c:f>Folha2!$C$3:$C$4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Folha2!$C$5:$C$27</c:f>
              <c:numCache>
                <c:formatCode>General</c:formatCode>
                <c:ptCount val="22"/>
                <c:pt idx="0">
                  <c:v>45115</c:v>
                </c:pt>
                <c:pt idx="1">
                  <c:v>59024</c:v>
                </c:pt>
                <c:pt idx="2">
                  <c:v>37926</c:v>
                </c:pt>
                <c:pt idx="3">
                  <c:v>44198</c:v>
                </c:pt>
                <c:pt idx="4">
                  <c:v>41993</c:v>
                </c:pt>
                <c:pt idx="5">
                  <c:v>42028</c:v>
                </c:pt>
                <c:pt idx="6">
                  <c:v>36456</c:v>
                </c:pt>
                <c:pt idx="7">
                  <c:v>33376</c:v>
                </c:pt>
                <c:pt idx="8">
                  <c:v>57463</c:v>
                </c:pt>
                <c:pt idx="9">
                  <c:v>47964</c:v>
                </c:pt>
                <c:pt idx="10">
                  <c:v>24325</c:v>
                </c:pt>
                <c:pt idx="11">
                  <c:v>49924</c:v>
                </c:pt>
                <c:pt idx="12">
                  <c:v>50589</c:v>
                </c:pt>
                <c:pt idx="13">
                  <c:v>41727</c:v>
                </c:pt>
                <c:pt idx="14">
                  <c:v>15547</c:v>
                </c:pt>
                <c:pt idx="15">
                  <c:v>51156</c:v>
                </c:pt>
                <c:pt idx="16">
                  <c:v>36631</c:v>
                </c:pt>
                <c:pt idx="17">
                  <c:v>62181</c:v>
                </c:pt>
                <c:pt idx="18">
                  <c:v>12873</c:v>
                </c:pt>
                <c:pt idx="19">
                  <c:v>68257</c:v>
                </c:pt>
                <c:pt idx="20">
                  <c:v>58051</c:v>
                </c:pt>
                <c:pt idx="21">
                  <c:v>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4-4705-9889-50CC4227FB70}"/>
            </c:ext>
          </c:extLst>
        </c:ser>
        <c:ser>
          <c:idx val="2"/>
          <c:order val="2"/>
          <c:tx>
            <c:strRef>
              <c:f>Folha2!$D$3:$D$4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Folha2!$D$5:$D$27</c:f>
              <c:numCache>
                <c:formatCode>General</c:formatCode>
                <c:ptCount val="22"/>
                <c:pt idx="0">
                  <c:v>64547</c:v>
                </c:pt>
                <c:pt idx="1">
                  <c:v>34713</c:v>
                </c:pt>
                <c:pt idx="2">
                  <c:v>56630</c:v>
                </c:pt>
                <c:pt idx="3">
                  <c:v>41923</c:v>
                </c:pt>
                <c:pt idx="4">
                  <c:v>58758</c:v>
                </c:pt>
                <c:pt idx="5">
                  <c:v>50820</c:v>
                </c:pt>
                <c:pt idx="6">
                  <c:v>27510</c:v>
                </c:pt>
                <c:pt idx="7">
                  <c:v>35427</c:v>
                </c:pt>
                <c:pt idx="8">
                  <c:v>27958</c:v>
                </c:pt>
                <c:pt idx="9">
                  <c:v>45892</c:v>
                </c:pt>
                <c:pt idx="10">
                  <c:v>79009</c:v>
                </c:pt>
                <c:pt idx="11">
                  <c:v>18368</c:v>
                </c:pt>
                <c:pt idx="12">
                  <c:v>18760</c:v>
                </c:pt>
                <c:pt idx="13">
                  <c:v>24206</c:v>
                </c:pt>
                <c:pt idx="14">
                  <c:v>69153</c:v>
                </c:pt>
                <c:pt idx="15">
                  <c:v>23219</c:v>
                </c:pt>
                <c:pt idx="16">
                  <c:v>68075</c:v>
                </c:pt>
                <c:pt idx="17">
                  <c:v>76910</c:v>
                </c:pt>
                <c:pt idx="18">
                  <c:v>39501</c:v>
                </c:pt>
                <c:pt idx="19">
                  <c:v>76041</c:v>
                </c:pt>
                <c:pt idx="20">
                  <c:v>75495</c:v>
                </c:pt>
                <c:pt idx="21">
                  <c:v>32886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4-4705-9889-50CC4227FB70}"/>
            </c:ext>
          </c:extLst>
        </c:ser>
        <c:ser>
          <c:idx val="3"/>
          <c:order val="3"/>
          <c:tx>
            <c:strRef>
              <c:f>Folha2!$E$3:$E$4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Folha2!$E$5:$E$27</c:f>
              <c:numCache>
                <c:formatCode>General</c:formatCode>
                <c:ptCount val="22"/>
                <c:pt idx="0">
                  <c:v>35294</c:v>
                </c:pt>
                <c:pt idx="1">
                  <c:v>37226</c:v>
                </c:pt>
                <c:pt idx="2">
                  <c:v>67550</c:v>
                </c:pt>
                <c:pt idx="3">
                  <c:v>31773</c:v>
                </c:pt>
                <c:pt idx="4">
                  <c:v>55699</c:v>
                </c:pt>
                <c:pt idx="5">
                  <c:v>29211</c:v>
                </c:pt>
                <c:pt idx="6">
                  <c:v>45906</c:v>
                </c:pt>
                <c:pt idx="7">
                  <c:v>34013</c:v>
                </c:pt>
                <c:pt idx="8">
                  <c:v>20888</c:v>
                </c:pt>
                <c:pt idx="9">
                  <c:v>31157</c:v>
                </c:pt>
                <c:pt idx="10">
                  <c:v>60319</c:v>
                </c:pt>
                <c:pt idx="11">
                  <c:v>47124</c:v>
                </c:pt>
                <c:pt idx="12">
                  <c:v>49889</c:v>
                </c:pt>
                <c:pt idx="13">
                  <c:v>36855</c:v>
                </c:pt>
                <c:pt idx="14">
                  <c:v>86709</c:v>
                </c:pt>
                <c:pt idx="15">
                  <c:v>30758</c:v>
                </c:pt>
                <c:pt idx="16">
                  <c:v>53074</c:v>
                </c:pt>
                <c:pt idx="17">
                  <c:v>31374</c:v>
                </c:pt>
                <c:pt idx="18">
                  <c:v>32592</c:v>
                </c:pt>
                <c:pt idx="19">
                  <c:v>39004</c:v>
                </c:pt>
                <c:pt idx="20">
                  <c:v>36127</c:v>
                </c:pt>
                <c:pt idx="21">
                  <c:v>57876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E4-4705-9889-50CC4227FB70}"/>
            </c:ext>
          </c:extLst>
        </c:ser>
        <c:ser>
          <c:idx val="4"/>
          <c:order val="4"/>
          <c:tx>
            <c:strRef>
              <c:f>Folha2!$F$3:$F$4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Folha2!$F$5:$F$27</c:f>
              <c:numCache>
                <c:formatCode>General</c:formatCode>
                <c:ptCount val="22"/>
                <c:pt idx="0">
                  <c:v>50092</c:v>
                </c:pt>
                <c:pt idx="1">
                  <c:v>20713</c:v>
                </c:pt>
                <c:pt idx="2">
                  <c:v>41447</c:v>
                </c:pt>
                <c:pt idx="3">
                  <c:v>79100</c:v>
                </c:pt>
                <c:pt idx="4">
                  <c:v>34524</c:v>
                </c:pt>
                <c:pt idx="5">
                  <c:v>59948</c:v>
                </c:pt>
                <c:pt idx="6">
                  <c:v>39018</c:v>
                </c:pt>
                <c:pt idx="7">
                  <c:v>51233</c:v>
                </c:pt>
                <c:pt idx="8">
                  <c:v>56091</c:v>
                </c:pt>
                <c:pt idx="9">
                  <c:v>41384</c:v>
                </c:pt>
                <c:pt idx="10">
                  <c:v>39277</c:v>
                </c:pt>
                <c:pt idx="11">
                  <c:v>42266</c:v>
                </c:pt>
                <c:pt idx="12">
                  <c:v>42602</c:v>
                </c:pt>
                <c:pt idx="13">
                  <c:v>57036</c:v>
                </c:pt>
                <c:pt idx="14">
                  <c:v>25536</c:v>
                </c:pt>
                <c:pt idx="15">
                  <c:v>42252</c:v>
                </c:pt>
                <c:pt idx="16">
                  <c:v>25284</c:v>
                </c:pt>
                <c:pt idx="17">
                  <c:v>79695</c:v>
                </c:pt>
                <c:pt idx="18">
                  <c:v>43421</c:v>
                </c:pt>
                <c:pt idx="19">
                  <c:v>75628</c:v>
                </c:pt>
                <c:pt idx="20">
                  <c:v>37562</c:v>
                </c:pt>
                <c:pt idx="21">
                  <c:v>67683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4-4705-9889-50CC4227FB70}"/>
            </c:ext>
          </c:extLst>
        </c:ser>
        <c:ser>
          <c:idx val="5"/>
          <c:order val="5"/>
          <c:tx>
            <c:strRef>
              <c:f>Folha2!$G$3:$G$4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Folha2!$A$5:$A$27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Folha2!$G$5:$G$27</c:f>
              <c:numCache>
                <c:formatCode>General</c:formatCode>
                <c:ptCount val="22"/>
                <c:pt idx="0">
                  <c:v>57442</c:v>
                </c:pt>
                <c:pt idx="1">
                  <c:v>20580</c:v>
                </c:pt>
                <c:pt idx="2">
                  <c:v>57197</c:v>
                </c:pt>
                <c:pt idx="3">
                  <c:v>47894</c:v>
                </c:pt>
                <c:pt idx="4">
                  <c:v>42588</c:v>
                </c:pt>
                <c:pt idx="5">
                  <c:v>48650</c:v>
                </c:pt>
                <c:pt idx="6">
                  <c:v>42420</c:v>
                </c:pt>
                <c:pt idx="7">
                  <c:v>37590</c:v>
                </c:pt>
                <c:pt idx="8">
                  <c:v>41741</c:v>
                </c:pt>
                <c:pt idx="9">
                  <c:v>38059</c:v>
                </c:pt>
                <c:pt idx="10">
                  <c:v>45192</c:v>
                </c:pt>
                <c:pt idx="11">
                  <c:v>48377</c:v>
                </c:pt>
                <c:pt idx="12">
                  <c:v>67732</c:v>
                </c:pt>
                <c:pt idx="13">
                  <c:v>48251</c:v>
                </c:pt>
                <c:pt idx="14">
                  <c:v>36323</c:v>
                </c:pt>
                <c:pt idx="15">
                  <c:v>49042</c:v>
                </c:pt>
                <c:pt idx="16">
                  <c:v>51191</c:v>
                </c:pt>
                <c:pt idx="17">
                  <c:v>33628</c:v>
                </c:pt>
                <c:pt idx="18">
                  <c:v>83524</c:v>
                </c:pt>
                <c:pt idx="19">
                  <c:v>45493</c:v>
                </c:pt>
                <c:pt idx="20">
                  <c:v>25214</c:v>
                </c:pt>
                <c:pt idx="21">
                  <c:v>67221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E4-4705-9889-50CC4227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10535"/>
        <c:axId val="2124916231"/>
      </c:barChart>
      <c:catAx>
        <c:axId val="128271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16231"/>
        <c:crosses val="autoZero"/>
        <c:auto val="1"/>
        <c:lblAlgn val="ctr"/>
        <c:lblOffset val="100"/>
        <c:noMultiLvlLbl val="0"/>
      </c:catAx>
      <c:valAx>
        <c:axId val="212491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1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chocolates.xlsx]Folha3!Tabela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Média de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Folha3!$B$4:$B$10</c:f>
              <c:numCache>
                <c:formatCode>0.00</c:formatCode>
                <c:ptCount val="6"/>
                <c:pt idx="0">
                  <c:v>5548.1317073170731</c:v>
                </c:pt>
                <c:pt idx="1">
                  <c:v>5502.28</c:v>
                </c:pt>
                <c:pt idx="2">
                  <c:v>5683.701086956522</c:v>
                </c:pt>
                <c:pt idx="3">
                  <c:v>5493.745664739884</c:v>
                </c:pt>
                <c:pt idx="4">
                  <c:v>5908.9438202247193</c:v>
                </c:pt>
                <c:pt idx="5">
                  <c:v>5784.0726256983244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686-A428-4875EF50ED1A}"/>
            </c:ext>
          </c:extLst>
        </c:ser>
        <c:ser>
          <c:idx val="1"/>
          <c:order val="1"/>
          <c:tx>
            <c:strRef>
              <c:f>Folha3!$C$3</c:f>
              <c:strCache>
                <c:ptCount val="1"/>
                <c:pt idx="0">
                  <c:v>Soma de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Folha3!$A$4:$A$10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Folha3!$C$4:$C$10</c:f>
              <c:numCache>
                <c:formatCode>General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1045801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9-4686-A428-4875EF50ED1A}"/>
            </c:ext>
          </c:extLst>
        </c:ser>
        <c:ser>
          <c:idx val="2"/>
          <c:order val="2"/>
          <c:tx>
            <c:strRef>
              <c:f>Folha3!$D$3</c:f>
              <c:strCache>
                <c:ptCount val="1"/>
                <c:pt idx="0">
                  <c:v>Máximo de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Folha3!$A$4:$A$10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Folha3!$D$4:$D$10</c:f>
              <c:numCache>
                <c:formatCode>General</c:formatCode>
                <c:ptCount val="6"/>
                <c:pt idx="0">
                  <c:v>19453</c:v>
                </c:pt>
                <c:pt idx="1">
                  <c:v>16793</c:v>
                </c:pt>
                <c:pt idx="2">
                  <c:v>22050</c:v>
                </c:pt>
                <c:pt idx="3">
                  <c:v>19481</c:v>
                </c:pt>
                <c:pt idx="4">
                  <c:v>18991</c:v>
                </c:pt>
                <c:pt idx="5">
                  <c:v>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9-4686-A428-4875EF50ED1A}"/>
            </c:ext>
          </c:extLst>
        </c:ser>
        <c:ser>
          <c:idx val="3"/>
          <c:order val="3"/>
          <c:tx>
            <c:strRef>
              <c:f>Folha3!$E$3</c:f>
              <c:strCache>
                <c:ptCount val="1"/>
                <c:pt idx="0">
                  <c:v>Mínimo de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Folha3!$A$4:$A$10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Folha3!$E$4:$E$10</c:f>
              <c:numCache>
                <c:formatCode>General</c:formatCode>
                <c:ptCount val="6"/>
                <c:pt idx="0">
                  <c:v>63</c:v>
                </c:pt>
                <c:pt idx="1">
                  <c:v>210</c:v>
                </c:pt>
                <c:pt idx="2">
                  <c:v>28</c:v>
                </c:pt>
                <c:pt idx="3">
                  <c:v>7</c:v>
                </c:pt>
                <c:pt idx="4">
                  <c:v>7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C9-4686-A428-4875EF50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181064"/>
        <c:axId val="1355211784"/>
      </c:barChart>
      <c:catAx>
        <c:axId val="135518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1784"/>
        <c:crosses val="autoZero"/>
        <c:auto val="1"/>
        <c:lblAlgn val="ctr"/>
        <c:lblOffset val="100"/>
        <c:noMultiLvlLbl val="0"/>
      </c:catAx>
      <c:valAx>
        <c:axId val="1355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8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152400</xdr:rowOff>
    </xdr:from>
    <xdr:to>
      <xdr:col>18</xdr:col>
      <xdr:colOff>552450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E9F8A-36C7-1134-E6D4-210B2A79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11</xdr:row>
      <xdr:rowOff>28575</xdr:rowOff>
    </xdr:from>
    <xdr:to>
      <xdr:col>6</xdr:col>
      <xdr:colOff>209550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BAF781-46AB-58C3-E20C-481DFE8B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8.641419097221" createdVersion="8" refreshedVersion="8" minRefreshableVersion="3" recordCount="1094" xr:uid="{4475D12A-EA51-494B-B776-A6DE6B0688A1}">
  <cacheSource type="worksheet">
    <worksheetSource name="Tabela13"/>
  </cacheSource>
  <cacheFields count="7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</cacheField>
    <cacheField name="Amount" numFmtId="6">
      <sharedItems containsSemiMixedTypes="0" containsString="0" containsNumber="1" containsInteger="1" minValue="7" maxValue="22050" count="828">
        <n v="5320"/>
        <n v="7896"/>
        <n v="4502"/>
        <n v="12726"/>
        <n v="13685"/>
        <n v="5376"/>
        <n v="3080"/>
        <n v="3990"/>
        <n v="2835"/>
        <n v="4704"/>
        <n v="3703"/>
        <n v="1442"/>
        <n v="168"/>
        <n v="8379"/>
        <n v="6790"/>
        <n v="4067"/>
        <n v="3017"/>
        <n v="8799"/>
        <n v="1085"/>
        <n v="6888"/>
        <n v="1267"/>
        <n v="4753"/>
        <n v="3003"/>
        <n v="7672"/>
        <n v="1652"/>
        <n v="4025"/>
        <n v="9492"/>
        <n v="5061"/>
        <n v="1722"/>
        <n v="12446"/>
        <n v="4284"/>
        <n v="6839"/>
        <n v="2163"/>
        <n v="9583"/>
        <n v="2653"/>
        <n v="147"/>
        <n v="3654"/>
        <n v="2443"/>
        <n v="938"/>
        <n v="14749"/>
        <n v="4781"/>
        <n v="6307"/>
        <n v="7602"/>
        <n v="9737"/>
        <n v="6979"/>
        <n v="4382"/>
        <n v="5243"/>
        <n v="4865"/>
        <n v="8575"/>
        <n v="91"/>
        <n v="14798"/>
        <n v="2205"/>
        <n v="441"/>
        <n v="3556"/>
        <n v="16793"/>
        <n v="15421"/>
        <n v="4438"/>
        <n v="1603"/>
        <n v="273"/>
        <n v="3073"/>
        <n v="6090"/>
        <n v="10255"/>
        <n v="2030"/>
        <n v="19453"/>
        <n v="9275"/>
        <n v="6181"/>
        <n v="9037"/>
        <n v="12313"/>
        <n v="5642"/>
        <n v="2800"/>
        <n v="959"/>
        <n v="2002"/>
        <n v="609"/>
        <n v="1274"/>
        <n v="7595"/>
        <n v="4725"/>
        <n v="9681"/>
        <n v="14504"/>
        <n v="280"/>
        <n v="63"/>
        <n v="8001"/>
        <n v="4032"/>
        <n v="5859"/>
        <n v="11095"/>
        <n v="7182"/>
        <n v="6881"/>
        <n v="7154"/>
        <n v="6188"/>
        <n v="4221"/>
        <n v="630"/>
        <n v="1743"/>
        <n v="2919"/>
        <n v="49"/>
        <n v="1827"/>
        <n v="13006"/>
        <n v="1064"/>
        <n v="11571"/>
        <n v="5740"/>
        <n v="1456"/>
        <n v="5334"/>
        <n v="4151"/>
        <n v="8106"/>
        <n v="126"/>
        <n v="4697"/>
        <n v="7798"/>
        <n v="9408"/>
        <n v="1939"/>
        <n v="10906"/>
        <n v="5929"/>
        <n v="5579"/>
        <n v="10927"/>
        <n v="623"/>
        <n v="6013"/>
        <n v="1505"/>
        <n v="476"/>
        <n v="11550"/>
        <n v="17318"/>
        <n v="1848"/>
        <n v="7273"/>
        <n v="854"/>
        <n v="6832"/>
        <n v="4606"/>
        <n v="4466"/>
        <n v="16114"/>
        <n v="1561"/>
        <n v="8897"/>
        <n v="2464"/>
        <n v="4830"/>
        <n v="2765"/>
        <n v="7126"/>
        <n v="4263"/>
        <n v="3605"/>
        <n v="19929"/>
        <n v="5103"/>
        <n v="2541"/>
        <n v="5663"/>
        <n v="392"/>
        <n v="10976"/>
        <n v="9282"/>
        <n v="8267"/>
        <n v="4116"/>
        <n v="2093"/>
        <n v="1015"/>
        <n v="12516"/>
        <n v="2758"/>
        <n v="3297"/>
        <n v="6048"/>
        <n v="10101"/>
        <n v="2282"/>
        <n v="4361"/>
        <n v="3052"/>
        <n v="8029"/>
        <n v="5460"/>
        <n v="8911"/>
        <n v="7203"/>
        <n v="13083"/>
        <n v="2779"/>
        <n v="9058"/>
        <n v="3549"/>
        <n v="9436"/>
        <n v="10283"/>
        <n v="5446"/>
        <n v="1043"/>
        <n v="12586"/>
        <n v="1687"/>
        <n v="5299"/>
        <n v="3213"/>
        <n v="5194"/>
        <n v="13706"/>
        <n v="6489"/>
        <n v="9324"/>
        <n v="10829"/>
        <n v="8113"/>
        <n v="3269"/>
        <n v="7287"/>
        <n v="2583"/>
        <n v="9982"/>
        <n v="4795"/>
        <n v="9310"/>
        <n v="497"/>
        <n v="581"/>
        <n v="3472"/>
        <n v="4333"/>
        <n v="3325"/>
        <n v="11718"/>
        <n v="2100"/>
        <n v="4018"/>
        <n v="6468"/>
        <n v="7238"/>
        <n v="6454"/>
        <n v="3115"/>
        <n v="6475"/>
        <n v="1162"/>
        <n v="14238"/>
        <n v="1428"/>
        <n v="8064"/>
        <n v="9660"/>
        <n v="7357"/>
        <n v="6055"/>
        <n v="5124"/>
        <n v="3479"/>
        <n v="784"/>
        <n v="18991"/>
        <n v="1372"/>
        <n v="735"/>
        <n v="6538"/>
        <n v="3199"/>
        <n v="4571"/>
        <n v="5481"/>
        <n v="3136"/>
        <n v="252"/>
        <n v="3395"/>
        <n v="14938"/>
        <n v="4053"/>
        <n v="5565"/>
        <n v="7161"/>
        <n v="8883"/>
        <n v="1351"/>
        <n v="3171"/>
        <n v="7910"/>
        <n v="3108"/>
        <n v="5075"/>
        <n v="378"/>
        <n v="7350"/>
        <n v="3388"/>
        <n v="11837"/>
        <n v="5425"/>
        <n v="3752"/>
        <n v="7728"/>
        <n v="2296"/>
        <n v="4403"/>
        <n v="3192"/>
        <n v="448"/>
        <n v="4270"/>
        <n v="70"/>
        <n v="6762"/>
        <n v="3745"/>
        <n v="2639"/>
        <n v="4389"/>
        <n v="2604"/>
        <n v="16569"/>
        <n v="14658"/>
        <n v="161"/>
        <n v="2807"/>
        <n v="13034"/>
        <n v="8484"/>
        <n v="2240"/>
        <n v="13447"/>
        <n v="9422"/>
        <n v="8687"/>
        <n v="2415"/>
        <n v="6272"/>
        <n v="3122"/>
        <n v="8043"/>
        <n v="11662"/>
        <n v="8925"/>
        <n v="7294"/>
        <n v="1526"/>
        <n v="2688"/>
        <n v="14889"/>
        <n v="2912"/>
        <n v="2632"/>
        <n v="6328"/>
        <n v="2527"/>
        <n v="1414"/>
        <n v="7714"/>
        <n v="4347"/>
        <n v="7490"/>
        <n v="2058"/>
        <n v="3640"/>
        <n v="455"/>
        <n v="10990"/>
        <n v="5558"/>
        <n v="1876"/>
        <n v="5523"/>
        <n v="11200"/>
        <n v="5593"/>
        <n v="7882"/>
        <n v="10241"/>
        <n v="1379"/>
        <n v="3010"/>
        <n v="1540"/>
        <n v="6916"/>
        <n v="1232"/>
        <n v="602"/>
        <n v="10185"/>
        <n v="2170"/>
        <n v="8673"/>
        <n v="4760"/>
        <n v="3374"/>
        <n v="420"/>
        <n v="2863"/>
        <n v="5936"/>
        <n v="889"/>
        <n v="16016"/>
        <n v="10479"/>
        <n v="1575"/>
        <n v="8197"/>
        <n v="840"/>
        <n v="5691"/>
        <n v="4193"/>
        <n v="9016"/>
        <n v="9870"/>
        <n v="2576"/>
        <n v="3178"/>
        <n v="4676"/>
        <n v="5502"/>
        <n v="7462"/>
        <n v="5803"/>
        <n v="13888"/>
        <n v="6867"/>
        <n v="2317"/>
        <n v="1218"/>
        <n v="4109"/>
        <n v="1953"/>
        <n v="6797"/>
        <n v="9226"/>
        <n v="5733"/>
        <n v="4312"/>
        <n v="1638"/>
        <n v="10815"/>
        <n v="987"/>
        <n v="4669"/>
        <n v="2905"/>
        <n v="6986"/>
        <n v="1288"/>
        <n v="2345"/>
        <n v="3619"/>
        <n v="16982"/>
        <n v="8092"/>
        <n v="6993"/>
        <n v="637"/>
        <n v="6034"/>
        <n v="980"/>
        <n v="2821"/>
        <n v="3563"/>
        <n v="2996"/>
        <n v="2436"/>
        <n v="5509"/>
        <n v="12992"/>
        <n v="3724"/>
        <n v="7133"/>
        <n v="8617"/>
        <n v="9198"/>
        <n v="11823"/>
        <n v="5775"/>
        <n v="13125"/>
        <n v="14287"/>
        <n v="16233"/>
        <n v="5313"/>
        <n v="3577"/>
        <n v="3528"/>
        <n v="679"/>
        <n v="2450"/>
        <n v="10577"/>
        <n v="2597"/>
        <n v="2219"/>
        <n v="11319"/>
        <n v="5978"/>
        <n v="5327"/>
        <n v="6020"/>
        <n v="5614"/>
        <n v="1736"/>
        <n v="6384"/>
        <n v="14539"/>
        <n v="3493"/>
        <n v="994"/>
        <n v="1554"/>
        <n v="966"/>
        <n v="4935"/>
        <n v="10024"/>
        <n v="2506"/>
        <n v="6524"/>
        <n v="8148"/>
        <n v="3948"/>
        <n v="5271"/>
        <n v="12327"/>
        <n v="6167"/>
        <n v="18340"/>
        <n v="7014"/>
        <n v="7119"/>
        <n v="15491"/>
        <n v="5747"/>
        <n v="4550"/>
        <n v="2191"/>
        <n v="7623"/>
        <n v="9023"/>
        <n v="3402"/>
        <n v="10507"/>
        <n v="7721"/>
        <n v="5033"/>
        <n v="1960"/>
        <n v="238"/>
        <n v="7756"/>
        <n v="2660"/>
        <n v="11564"/>
        <n v="1365"/>
        <n v="4186"/>
        <n v="7406"/>
        <n v="112"/>
        <n v="8204"/>
        <n v="2611"/>
        <n v="15652"/>
        <n v="4074"/>
        <n v="12250"/>
        <n v="2366"/>
        <n v="6965"/>
        <n v="5292"/>
        <n v="588"/>
        <n v="4046"/>
        <n v="7042"/>
        <n v="6713"/>
        <n v="6440"/>
        <n v="10885"/>
        <n v="2387"/>
        <n v="6678"/>
        <n v="4515"/>
        <n v="5852"/>
        <n v="1750"/>
        <n v="5782"/>
        <n v="2870"/>
        <n v="3094"/>
        <n v="12761"/>
        <n v="3696"/>
        <n v="5222"/>
        <n v="8939"/>
        <n v="2156"/>
        <n v="2380"/>
        <n v="3339"/>
        <n v="14980"/>
        <n v="1512"/>
        <n v="6657"/>
        <n v="3836"/>
        <n v="8771"/>
        <n v="651"/>
        <n v="6706"/>
        <n v="1421"/>
        <n v="8526"/>
        <n v="1435"/>
        <n v="7434"/>
        <n v="15316"/>
        <n v="2751"/>
        <n v="2786"/>
        <n v="2303"/>
        <n v="12271"/>
        <n v="11298"/>
        <n v="15855"/>
        <n v="12404"/>
        <n v="10808"/>
        <n v="4858"/>
        <n v="7742"/>
        <n v="10983"/>
        <n v="6769"/>
        <n v="777"/>
        <n v="3843"/>
        <n v="6930"/>
        <n v="8393"/>
        <n v="3822"/>
        <n v="6342"/>
        <n v="6510"/>
        <n v="10171"/>
        <n v="5908"/>
        <n v="10164"/>
        <n v="9716"/>
        <n v="22050"/>
        <n v="9989"/>
        <n v="4739"/>
        <n v="3185"/>
        <n v="8225"/>
        <n v="14301"/>
        <n v="1316"/>
        <n v="3486"/>
        <n v="13930"/>
        <n v="8470"/>
        <n v="77"/>
        <n v="3381"/>
        <n v="4102"/>
        <n v="2975"/>
        <n v="4137"/>
        <n v="9541"/>
        <n v="5152"/>
        <n v="11116"/>
        <n v="13076"/>
        <n v="10213"/>
        <n v="2485"/>
        <n v="8715"/>
        <n v="7"/>
        <n v="8904"/>
        <n v="4396"/>
        <n v="12068"/>
        <n v="9772"/>
        <n v="10458"/>
        <n v="6426"/>
        <n v="7504"/>
        <n v="5439"/>
        <n v="15547"/>
        <n v="11956"/>
        <n v="2723"/>
        <n v="19327"/>
        <n v="8848"/>
        <n v="14336"/>
        <n v="16401"/>
        <n v="5173"/>
        <n v="2534"/>
        <n v="910"/>
        <n v="2331"/>
        <n v="2086"/>
        <n v="5012"/>
        <n v="4501"/>
        <n v="13482"/>
        <n v="5621"/>
        <n v="10486"/>
        <n v="17626"/>
        <n v="4494"/>
        <n v="105"/>
        <n v="3220"/>
        <n v="4802"/>
        <n v="5677"/>
        <n v="945"/>
        <n v="8757"/>
        <n v="4816"/>
        <n v="7532"/>
        <n v="4340"/>
        <n v="1799"/>
        <n v="1127"/>
        <n v="10038"/>
        <n v="2926"/>
        <n v="6279"/>
        <n v="308"/>
        <n v="3500"/>
        <n v="658"/>
        <n v="12565"/>
        <n v="3955"/>
        <n v="8512"/>
        <n v="504"/>
        <n v="4256"/>
        <n v="13573"/>
        <n v="6566"/>
        <n v="13503"/>
        <n v="8680"/>
        <n v="385"/>
        <n v="2961"/>
        <n v="1981"/>
        <n v="7959"/>
        <n v="10794"/>
        <n v="1897"/>
        <n v="2744"/>
        <n v="5474"/>
        <n v="6069"/>
        <n v="6944"/>
        <n v="12173"/>
        <n v="5705"/>
        <n v="2492"/>
        <n v="3024"/>
        <n v="3437"/>
        <n v="1869"/>
        <n v="1225"/>
        <n v="1155"/>
        <n v="6811"/>
        <n v="6433"/>
        <n v="8169"/>
        <n v="2275"/>
        <n v="3857"/>
        <n v="1463"/>
        <n v="7924"/>
        <n v="2898"/>
        <n v="9506"/>
        <n v="7175"/>
        <n v="1729"/>
        <n v="1589"/>
        <n v="5187"/>
        <n v="6223"/>
        <n v="9457"/>
        <n v="2107"/>
        <n v="1862"/>
        <n v="6972"/>
        <n v="10220"/>
        <n v="3969"/>
        <n v="1547"/>
        <n v="10633"/>
        <n v="15057"/>
        <n v="9338"/>
        <n v="14525"/>
        <n v="5810"/>
        <n v="1582"/>
        <n v="791"/>
        <n v="9100"/>
        <n v="9884"/>
        <n v="3780"/>
        <n v="4557"/>
        <n v="5796"/>
        <n v="84"/>
        <n v="4746"/>
        <n v="6237"/>
        <n v="7483"/>
        <n v="1309"/>
        <n v="2989"/>
        <n v="9625"/>
        <n v="10031"/>
        <n v="6587"/>
        <n v="3311"/>
        <n v="15330"/>
        <n v="14028"/>
        <n v="8624"/>
        <n v="1197"/>
        <n v="483"/>
        <n v="9534"/>
        <n v="1694"/>
        <n v="2933"/>
        <n v="2044"/>
        <n v="12656"/>
        <n v="8722"/>
        <n v="15750"/>
        <n v="19481"/>
        <n v="8099"/>
        <n v="13727"/>
        <n v="8659"/>
        <n v="8463"/>
        <n v="4914"/>
        <n v="3087"/>
        <n v="9205"/>
        <n v="1358"/>
        <n v="8498"/>
        <n v="700"/>
        <n v="644"/>
        <n v="826"/>
        <n v="203"/>
        <n v="13356"/>
        <n v="5894"/>
        <n v="1617"/>
        <n v="10822"/>
        <n v="10724"/>
        <n v="2016"/>
        <n v="7588"/>
        <n v="1904"/>
        <n v="4844"/>
        <n v="4599"/>
        <n v="9744"/>
        <n v="1400"/>
        <n v="364"/>
        <n v="7231"/>
        <n v="8309"/>
        <n v="3164"/>
        <n v="490"/>
        <n v="18032"/>
        <n v="5131"/>
        <n v="1141"/>
        <n v="7980"/>
        <n v="5229"/>
        <n v="3423"/>
        <n v="4326"/>
        <n v="3997"/>
        <n v="5180"/>
        <n v="952"/>
        <n v="10969"/>
        <n v="5964"/>
        <n v="1302"/>
        <n v="4179"/>
        <n v="1946"/>
        <n v="4291"/>
        <n v="7196"/>
        <n v="10437"/>
        <n v="3647"/>
        <n v="8995"/>
        <n v="7252"/>
        <n v="16380"/>
        <n v="4522"/>
        <n v="329"/>
        <n v="3458"/>
        <n v="4641"/>
        <n v="4627"/>
        <n v="868"/>
        <n v="210"/>
        <n v="7007"/>
        <n v="5845"/>
        <n v="8428"/>
        <n v="4977"/>
        <n v="9527"/>
        <n v="10766"/>
        <n v="4879"/>
        <n v="2408"/>
        <n v="8981"/>
        <n v="5250"/>
        <n v="7560"/>
        <n v="3038"/>
        <n v="1099"/>
        <n v="7413"/>
        <n v="5397"/>
        <n v="10325"/>
        <n v="2149"/>
        <n v="12362"/>
        <n v="12635"/>
        <n v="7315"/>
        <n v="1393"/>
        <n v="8022"/>
        <n v="371"/>
        <n v="16702"/>
        <n v="13258"/>
        <n v="10192"/>
        <n v="7140"/>
        <n v="9835"/>
        <n v="749"/>
        <n v="7770"/>
        <n v="3507"/>
        <n v="5600"/>
        <n v="721"/>
        <n v="6615"/>
        <n v="7420"/>
        <n v="9114"/>
        <n v="5404"/>
        <n v="14924"/>
        <n v="7091"/>
        <n v="6496"/>
        <n v="3738"/>
        <n v="1190"/>
        <n v="9268"/>
        <n v="1029"/>
        <n v="12026"/>
        <n v="13405"/>
        <n v="14763"/>
        <n v="12894"/>
        <n v="8302"/>
        <n v="8183"/>
        <n v="1645"/>
        <n v="3143"/>
        <n v="5873"/>
        <n v="12425"/>
        <n v="1715"/>
        <n v="8190"/>
        <n v="4991"/>
        <n v="5096"/>
        <n v="7063"/>
        <n v="4200"/>
        <n v="11137"/>
        <n v="301"/>
        <n v="17465"/>
        <n v="10143"/>
        <n v="3626"/>
        <n v="3346"/>
        <n v="6321"/>
        <n v="9345"/>
        <n v="15008"/>
        <n v="7609"/>
        <n v="10332"/>
        <n v="819"/>
        <n v="5754"/>
        <n v="28"/>
        <n v="4956"/>
        <n v="2352"/>
        <n v="3906"/>
        <n v="1813"/>
        <n v="11788"/>
        <n v="5768"/>
        <n v="2401"/>
        <n v="10122"/>
        <n v="2268"/>
        <n v="574"/>
        <n v="1792"/>
        <n v="9107"/>
        <n v="12187"/>
        <n v="5670"/>
        <n v="2681"/>
        <n v="1533"/>
        <n v="9765"/>
        <n v="3318"/>
        <n v="4214"/>
        <n v="4690"/>
        <n v="13062"/>
        <n v="12488"/>
        <n v="14147"/>
        <n v="10199"/>
        <n v="11389"/>
        <n v="3584"/>
        <n v="12481"/>
        <n v="8603"/>
        <n v="6559"/>
        <n v="18697"/>
        <n v="10150"/>
        <n v="4592"/>
        <n v="4158"/>
        <n v="5684"/>
        <n v="693"/>
        <n v="546"/>
        <n v="1036"/>
        <n v="13846"/>
        <n v="2499"/>
        <n v="10689"/>
        <n v="2226"/>
        <n v="10262"/>
        <n v="3864"/>
        <n v="4900"/>
        <n v="8155"/>
        <n v="2478"/>
        <n v="2471"/>
        <n v="1666"/>
        <n v="8400"/>
        <n v="6139"/>
        <n v="7077"/>
        <n v="9954"/>
        <n v="1260"/>
        <n v="469"/>
        <n v="973"/>
        <n v="2520"/>
        <n v="10500"/>
        <n v="7952"/>
        <n v="4872"/>
        <n v="6594"/>
        <n v="1470"/>
        <n v="2674"/>
        <n v="7364"/>
        <n v="6818"/>
        <n v="6776"/>
        <n v="15099"/>
        <n v="3612"/>
        <n v="3710"/>
        <n v="6111"/>
        <n v="2702"/>
        <n v="5887"/>
        <n v="10647"/>
        <n v="8589"/>
        <n v="11781"/>
        <n v="672"/>
        <n v="12558"/>
        <n v="8337"/>
        <n v="8134"/>
        <n v="8491"/>
        <n v="3066"/>
        <n v="4410"/>
      </sharedItems>
    </cacheField>
    <cacheField name="Boxes Shipped" numFmtId="0">
      <sharedItems containsSemiMixedTypes="0" containsString="0" containsNumber="1" containsInteger="1" minValue="1" maxValue="709"/>
    </cacheField>
    <cacheField name="Cost per box" numFmtId="8">
      <sharedItems containsSemiMixedTypes="0" containsString="0" containsNumber="1" minValue="1.3513513513513514E-2" maxValue="4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8.649379282404" createdVersion="8" refreshedVersion="8" minRefreshableVersion="3" recordCount="1097" xr:uid="{CA3003AA-2854-414A-8B25-CDBC17390C3C}">
  <cacheSource type="worksheet">
    <worksheetSource ref="A1:G1048576" sheet="All data"/>
  </cacheSource>
  <cacheFields count="7">
    <cacheField name="Sales Person" numFmtId="0">
      <sharedItems containsBlank="1"/>
    </cacheField>
    <cacheField name="Country" numFmtId="0">
      <sharedItems containsBlank="1"/>
    </cacheField>
    <cacheField name="Product" numFmtId="0">
      <sharedItems containsBlank="1"/>
    </cacheField>
    <cacheField name="Date" numFmtId="0">
      <sharedItems containsDate="1" containsString="0" containsBlank="1" minDate="2022-01-03T00:00:00" maxDate="2022-09-01T00:00:00"/>
    </cacheField>
    <cacheField name="Amount" numFmtId="0">
      <sharedItems containsString="0" containsBlank="1" containsNumber="1" containsInteger="1" minValue="7" maxValue="22050"/>
    </cacheField>
    <cacheField name="Boxes Shipped" numFmtId="0">
      <sharedItems containsString="0" containsBlank="1" containsNumber="1" containsInteger="1" minValue="1" maxValue="709"/>
    </cacheField>
    <cacheField name="Cost per box" numFmtId="8">
      <sharedItems containsString="0" containsBlank="1" containsNumber="1" minValue="1.3513513513513514E-2" maxValue="4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x v="0"/>
    <n v="180"/>
    <n v="29.555555555555557"/>
  </r>
  <r>
    <x v="1"/>
    <x v="1"/>
    <x v="1"/>
    <x v="1"/>
    <x v="1"/>
    <n v="94"/>
    <n v="84"/>
  </r>
  <r>
    <x v="2"/>
    <x v="1"/>
    <x v="2"/>
    <x v="2"/>
    <x v="2"/>
    <n v="91"/>
    <n v="49.472527472527474"/>
  </r>
  <r>
    <x v="3"/>
    <x v="2"/>
    <x v="2"/>
    <x v="3"/>
    <x v="3"/>
    <n v="342"/>
    <n v="37.210526315789473"/>
  </r>
  <r>
    <x v="0"/>
    <x v="0"/>
    <x v="2"/>
    <x v="4"/>
    <x v="4"/>
    <n v="184"/>
    <n v="74.375"/>
  </r>
  <r>
    <x v="1"/>
    <x v="1"/>
    <x v="3"/>
    <x v="5"/>
    <x v="5"/>
    <n v="38"/>
    <n v="141.47368421052633"/>
  </r>
  <r>
    <x v="4"/>
    <x v="0"/>
    <x v="4"/>
    <x v="6"/>
    <x v="4"/>
    <n v="176"/>
    <n v="77.755681818181813"/>
  </r>
  <r>
    <x v="5"/>
    <x v="2"/>
    <x v="5"/>
    <x v="7"/>
    <x v="6"/>
    <n v="73"/>
    <n v="42.19178082191781"/>
  </r>
  <r>
    <x v="0"/>
    <x v="3"/>
    <x v="6"/>
    <x v="8"/>
    <x v="7"/>
    <n v="59"/>
    <n v="67.627118644067792"/>
  </r>
  <r>
    <x v="6"/>
    <x v="2"/>
    <x v="4"/>
    <x v="9"/>
    <x v="8"/>
    <n v="102"/>
    <n v="27.794117647058822"/>
  </r>
  <r>
    <x v="7"/>
    <x v="0"/>
    <x v="3"/>
    <x v="10"/>
    <x v="9"/>
    <n v="62"/>
    <n v="75.870967741935488"/>
  </r>
  <r>
    <x v="8"/>
    <x v="4"/>
    <x v="7"/>
    <x v="11"/>
    <x v="10"/>
    <n v="11"/>
    <n v="336.63636363636363"/>
  </r>
  <r>
    <x v="9"/>
    <x v="5"/>
    <x v="8"/>
    <x v="10"/>
    <x v="11"/>
    <n v="286"/>
    <n v="5.0419580419580416"/>
  </r>
  <r>
    <x v="10"/>
    <x v="3"/>
    <x v="9"/>
    <x v="12"/>
    <x v="12"/>
    <n v="156"/>
    <n v="1.0769230769230769"/>
  </r>
  <r>
    <x v="11"/>
    <x v="3"/>
    <x v="2"/>
    <x v="13"/>
    <x v="13"/>
    <n v="173"/>
    <n v="48.433526011560694"/>
  </r>
  <r>
    <x v="12"/>
    <x v="2"/>
    <x v="10"/>
    <x v="14"/>
    <x v="14"/>
    <n v="356"/>
    <n v="19.073033707865168"/>
  </r>
  <r>
    <x v="1"/>
    <x v="5"/>
    <x v="10"/>
    <x v="15"/>
    <x v="15"/>
    <n v="42"/>
    <n v="96.833333333333329"/>
  </r>
  <r>
    <x v="13"/>
    <x v="4"/>
    <x v="3"/>
    <x v="16"/>
    <x v="16"/>
    <n v="140"/>
    <n v="21.55"/>
  </r>
  <r>
    <x v="12"/>
    <x v="5"/>
    <x v="11"/>
    <x v="17"/>
    <x v="17"/>
    <n v="250"/>
    <n v="35.195999999999998"/>
  </r>
  <r>
    <x v="14"/>
    <x v="0"/>
    <x v="1"/>
    <x v="18"/>
    <x v="18"/>
    <n v="172"/>
    <n v="6.308139534883721"/>
  </r>
  <r>
    <x v="6"/>
    <x v="2"/>
    <x v="8"/>
    <x v="19"/>
    <x v="19"/>
    <n v="88"/>
    <n v="78.272727272727266"/>
  </r>
  <r>
    <x v="5"/>
    <x v="4"/>
    <x v="12"/>
    <x v="20"/>
    <x v="20"/>
    <n v="157"/>
    <n v="8.0700636942675157"/>
  </r>
  <r>
    <x v="11"/>
    <x v="4"/>
    <x v="5"/>
    <x v="21"/>
    <x v="21"/>
    <n v="163"/>
    <n v="29.159509202453989"/>
  </r>
  <r>
    <x v="15"/>
    <x v="0"/>
    <x v="9"/>
    <x v="22"/>
    <x v="22"/>
    <n v="113"/>
    <n v="26.575221238938052"/>
  </r>
  <r>
    <x v="16"/>
    <x v="2"/>
    <x v="8"/>
    <x v="23"/>
    <x v="23"/>
    <n v="115"/>
    <n v="66.713043478260872"/>
  </r>
  <r>
    <x v="10"/>
    <x v="1"/>
    <x v="13"/>
    <x v="14"/>
    <x v="12"/>
    <n v="321"/>
    <n v="0.52336448598130836"/>
  </r>
  <r>
    <x v="13"/>
    <x v="5"/>
    <x v="12"/>
    <x v="24"/>
    <x v="24"/>
    <n v="186"/>
    <n v="8.8817204301075261"/>
  </r>
  <r>
    <x v="15"/>
    <x v="4"/>
    <x v="8"/>
    <x v="2"/>
    <x v="25"/>
    <n v="112"/>
    <n v="35.9375"/>
  </r>
  <r>
    <x v="17"/>
    <x v="3"/>
    <x v="14"/>
    <x v="25"/>
    <x v="26"/>
    <n v="151"/>
    <n v="62.860927152317878"/>
  </r>
  <r>
    <x v="17"/>
    <x v="3"/>
    <x v="15"/>
    <x v="26"/>
    <x v="27"/>
    <n v="301"/>
    <n v="16.813953488372093"/>
  </r>
  <r>
    <x v="1"/>
    <x v="3"/>
    <x v="1"/>
    <x v="27"/>
    <x v="28"/>
    <n v="121"/>
    <n v="14.231404958677686"/>
  </r>
  <r>
    <x v="7"/>
    <x v="0"/>
    <x v="4"/>
    <x v="28"/>
    <x v="29"/>
    <n v="150"/>
    <n v="82.973333333333329"/>
  </r>
  <r>
    <x v="18"/>
    <x v="2"/>
    <x v="15"/>
    <x v="29"/>
    <x v="30"/>
    <n v="94"/>
    <n v="45.574468085106382"/>
  </r>
  <r>
    <x v="10"/>
    <x v="0"/>
    <x v="16"/>
    <x v="30"/>
    <x v="31"/>
    <n v="133"/>
    <n v="51.421052631578945"/>
  </r>
  <r>
    <x v="19"/>
    <x v="5"/>
    <x v="5"/>
    <x v="29"/>
    <x v="32"/>
    <n v="70"/>
    <n v="30.9"/>
  </r>
  <r>
    <x v="13"/>
    <x v="4"/>
    <x v="15"/>
    <x v="31"/>
    <x v="33"/>
    <n v="315"/>
    <n v="30.422222222222221"/>
  </r>
  <r>
    <x v="19"/>
    <x v="0"/>
    <x v="6"/>
    <x v="32"/>
    <x v="34"/>
    <n v="314"/>
    <n v="8.4490445859872612"/>
  </r>
  <r>
    <x v="20"/>
    <x v="3"/>
    <x v="5"/>
    <x v="2"/>
    <x v="35"/>
    <n v="72"/>
    <n v="2.0416666666666665"/>
  </r>
  <r>
    <x v="21"/>
    <x v="2"/>
    <x v="1"/>
    <x v="33"/>
    <x v="36"/>
    <n v="14"/>
    <n v="261"/>
  </r>
  <r>
    <x v="10"/>
    <x v="1"/>
    <x v="15"/>
    <x v="9"/>
    <x v="37"/>
    <n v="581"/>
    <n v="4.2048192771084336"/>
  </r>
  <r>
    <x v="20"/>
    <x v="4"/>
    <x v="5"/>
    <x v="34"/>
    <x v="38"/>
    <n v="16"/>
    <n v="58.625"/>
  </r>
  <r>
    <x v="10"/>
    <x v="4"/>
    <x v="17"/>
    <x v="35"/>
    <x v="39"/>
    <n v="354"/>
    <n v="41.663841807909606"/>
  </r>
  <r>
    <x v="9"/>
    <x v="5"/>
    <x v="18"/>
    <x v="36"/>
    <x v="40"/>
    <n v="241"/>
    <n v="19.838174273858922"/>
  </r>
  <r>
    <x v="19"/>
    <x v="1"/>
    <x v="12"/>
    <x v="37"/>
    <x v="41"/>
    <n v="142"/>
    <n v="44.41549295774648"/>
  </r>
  <r>
    <x v="22"/>
    <x v="5"/>
    <x v="16"/>
    <x v="38"/>
    <x v="42"/>
    <n v="102"/>
    <n v="74.529411764705884"/>
  </r>
  <r>
    <x v="16"/>
    <x v="4"/>
    <x v="2"/>
    <x v="17"/>
    <x v="14"/>
    <n v="188"/>
    <n v="36.117021276595743"/>
  </r>
  <r>
    <x v="1"/>
    <x v="4"/>
    <x v="6"/>
    <x v="10"/>
    <x v="43"/>
    <n v="160"/>
    <n v="60.856250000000003"/>
  </r>
  <r>
    <x v="14"/>
    <x v="2"/>
    <x v="11"/>
    <x v="15"/>
    <x v="44"/>
    <n v="18"/>
    <n v="387.72222222222223"/>
  </r>
  <r>
    <x v="13"/>
    <x v="1"/>
    <x v="8"/>
    <x v="39"/>
    <x v="45"/>
    <n v="303"/>
    <n v="14.462046204620462"/>
  </r>
  <r>
    <x v="14"/>
    <x v="1"/>
    <x v="13"/>
    <x v="2"/>
    <x v="46"/>
    <n v="176"/>
    <n v="29.789772727272727"/>
  </r>
  <r>
    <x v="14"/>
    <x v="5"/>
    <x v="16"/>
    <x v="7"/>
    <x v="47"/>
    <n v="70"/>
    <n v="69.5"/>
  </r>
  <r>
    <x v="6"/>
    <x v="2"/>
    <x v="13"/>
    <x v="5"/>
    <x v="48"/>
    <n v="23"/>
    <n v="372.82608695652175"/>
  </r>
  <r>
    <x v="23"/>
    <x v="2"/>
    <x v="9"/>
    <x v="40"/>
    <x v="49"/>
    <n v="135"/>
    <n v="0.67407407407407405"/>
  </r>
  <r>
    <x v="12"/>
    <x v="4"/>
    <x v="17"/>
    <x v="41"/>
    <x v="50"/>
    <n v="83"/>
    <n v="178.28915662650601"/>
  </r>
  <r>
    <x v="11"/>
    <x v="1"/>
    <x v="1"/>
    <x v="40"/>
    <x v="51"/>
    <n v="179"/>
    <n v="12.318435754189943"/>
  </r>
  <r>
    <x v="0"/>
    <x v="5"/>
    <x v="9"/>
    <x v="42"/>
    <x v="52"/>
    <n v="24"/>
    <n v="18.375"/>
  </r>
  <r>
    <x v="24"/>
    <x v="3"/>
    <x v="12"/>
    <x v="15"/>
    <x v="53"/>
    <n v="18"/>
    <n v="197.55555555555554"/>
  </r>
  <r>
    <x v="6"/>
    <x v="5"/>
    <x v="4"/>
    <x v="43"/>
    <x v="54"/>
    <n v="416"/>
    <n v="40.36778846153846"/>
  </r>
  <r>
    <x v="8"/>
    <x v="2"/>
    <x v="13"/>
    <x v="30"/>
    <x v="55"/>
    <n v="55"/>
    <n v="280.38181818181818"/>
  </r>
  <r>
    <x v="19"/>
    <x v="2"/>
    <x v="6"/>
    <x v="34"/>
    <x v="56"/>
    <n v="227"/>
    <n v="19.550660792951543"/>
  </r>
  <r>
    <x v="19"/>
    <x v="2"/>
    <x v="9"/>
    <x v="44"/>
    <x v="57"/>
    <n v="48"/>
    <n v="33.395833333333336"/>
  </r>
  <r>
    <x v="11"/>
    <x v="2"/>
    <x v="10"/>
    <x v="45"/>
    <x v="58"/>
    <n v="174"/>
    <n v="1.5689655172413792"/>
  </r>
  <r>
    <x v="20"/>
    <x v="5"/>
    <x v="19"/>
    <x v="46"/>
    <x v="59"/>
    <n v="302"/>
    <n v="10.175496688741722"/>
  </r>
  <r>
    <x v="10"/>
    <x v="1"/>
    <x v="16"/>
    <x v="47"/>
    <x v="60"/>
    <n v="149"/>
    <n v="40.872483221476507"/>
  </r>
  <r>
    <x v="4"/>
    <x v="1"/>
    <x v="4"/>
    <x v="48"/>
    <x v="61"/>
    <n v="11"/>
    <n v="932.27272727272725"/>
  </r>
  <r>
    <x v="18"/>
    <x v="2"/>
    <x v="20"/>
    <x v="49"/>
    <x v="62"/>
    <n v="11"/>
    <n v="184.54545454545453"/>
  </r>
  <r>
    <x v="1"/>
    <x v="2"/>
    <x v="10"/>
    <x v="50"/>
    <x v="63"/>
    <n v="14"/>
    <n v="1389.5"/>
  </r>
  <r>
    <x v="21"/>
    <x v="1"/>
    <x v="6"/>
    <x v="9"/>
    <x v="64"/>
    <n v="411"/>
    <n v="22.566909975669098"/>
  </r>
  <r>
    <x v="4"/>
    <x v="1"/>
    <x v="10"/>
    <x v="51"/>
    <x v="65"/>
    <n v="56"/>
    <n v="110.375"/>
  </r>
  <r>
    <x v="3"/>
    <x v="4"/>
    <x v="2"/>
    <x v="31"/>
    <x v="66"/>
    <n v="102"/>
    <n v="88.598039215686271"/>
  </r>
  <r>
    <x v="2"/>
    <x v="4"/>
    <x v="18"/>
    <x v="52"/>
    <x v="67"/>
    <n v="103"/>
    <n v="119.54368932038835"/>
  </r>
  <r>
    <x v="2"/>
    <x v="0"/>
    <x v="16"/>
    <x v="53"/>
    <x v="68"/>
    <n v="9"/>
    <n v="626.88888888888891"/>
  </r>
  <r>
    <x v="0"/>
    <x v="3"/>
    <x v="14"/>
    <x v="54"/>
    <x v="69"/>
    <n v="241"/>
    <n v="11.618257261410788"/>
  </r>
  <r>
    <x v="19"/>
    <x v="3"/>
    <x v="2"/>
    <x v="55"/>
    <x v="70"/>
    <n v="265"/>
    <n v="3.6188679245283017"/>
  </r>
  <r>
    <x v="1"/>
    <x v="0"/>
    <x v="10"/>
    <x v="56"/>
    <x v="71"/>
    <n v="214"/>
    <n v="9.3551401869158877"/>
  </r>
  <r>
    <x v="13"/>
    <x v="5"/>
    <x v="11"/>
    <x v="57"/>
    <x v="72"/>
    <n v="32"/>
    <n v="19.03125"/>
  </r>
  <r>
    <x v="21"/>
    <x v="4"/>
    <x v="12"/>
    <x v="58"/>
    <x v="73"/>
    <n v="244"/>
    <n v="5.221311475409836"/>
  </r>
  <r>
    <x v="11"/>
    <x v="4"/>
    <x v="7"/>
    <x v="59"/>
    <x v="74"/>
    <n v="181"/>
    <n v="41.961325966850829"/>
  </r>
  <r>
    <x v="1"/>
    <x v="0"/>
    <x v="4"/>
    <x v="60"/>
    <x v="75"/>
    <n v="137"/>
    <n v="34.489051094890513"/>
  </r>
  <r>
    <x v="21"/>
    <x v="4"/>
    <x v="14"/>
    <x v="61"/>
    <x v="76"/>
    <n v="24"/>
    <n v="403.375"/>
  </r>
  <r>
    <x v="19"/>
    <x v="4"/>
    <x v="17"/>
    <x v="30"/>
    <x v="77"/>
    <n v="21"/>
    <n v="690.66666666666663"/>
  </r>
  <r>
    <x v="23"/>
    <x v="2"/>
    <x v="13"/>
    <x v="62"/>
    <x v="78"/>
    <n v="311"/>
    <n v="0.90032154340836013"/>
  </r>
  <r>
    <x v="6"/>
    <x v="3"/>
    <x v="0"/>
    <x v="1"/>
    <x v="79"/>
    <n v="181"/>
    <n v="0.34806629834254144"/>
  </r>
  <r>
    <x v="13"/>
    <x v="3"/>
    <x v="5"/>
    <x v="63"/>
    <x v="80"/>
    <n v="10"/>
    <n v="800.1"/>
  </r>
  <r>
    <x v="13"/>
    <x v="5"/>
    <x v="10"/>
    <x v="53"/>
    <x v="81"/>
    <n v="82"/>
    <n v="49.170731707317074"/>
  </r>
  <r>
    <x v="17"/>
    <x v="2"/>
    <x v="21"/>
    <x v="64"/>
    <x v="82"/>
    <n v="108"/>
    <n v="54.25"/>
  </r>
  <r>
    <x v="10"/>
    <x v="4"/>
    <x v="7"/>
    <x v="65"/>
    <x v="83"/>
    <n v="401"/>
    <n v="27.668329177057355"/>
  </r>
  <r>
    <x v="22"/>
    <x v="2"/>
    <x v="12"/>
    <x v="66"/>
    <x v="84"/>
    <n v="408"/>
    <n v="17.602941176470587"/>
  </r>
  <r>
    <x v="17"/>
    <x v="2"/>
    <x v="1"/>
    <x v="16"/>
    <x v="85"/>
    <n v="420"/>
    <n v="16.383333333333333"/>
  </r>
  <r>
    <x v="19"/>
    <x v="5"/>
    <x v="20"/>
    <x v="67"/>
    <x v="86"/>
    <n v="348"/>
    <n v="20.557471264367816"/>
  </r>
  <r>
    <x v="17"/>
    <x v="0"/>
    <x v="8"/>
    <x v="7"/>
    <x v="87"/>
    <n v="270"/>
    <n v="22.918518518518518"/>
  </r>
  <r>
    <x v="22"/>
    <x v="1"/>
    <x v="17"/>
    <x v="2"/>
    <x v="88"/>
    <n v="9"/>
    <n v="469"/>
  </r>
  <r>
    <x v="1"/>
    <x v="4"/>
    <x v="5"/>
    <x v="68"/>
    <x v="89"/>
    <n v="264"/>
    <n v="2.3863636363636362"/>
  </r>
  <r>
    <x v="18"/>
    <x v="2"/>
    <x v="10"/>
    <x v="2"/>
    <x v="90"/>
    <n v="111"/>
    <n v="15.702702702702704"/>
  </r>
  <r>
    <x v="10"/>
    <x v="5"/>
    <x v="6"/>
    <x v="42"/>
    <x v="91"/>
    <n v="65"/>
    <n v="44.907692307692308"/>
  </r>
  <r>
    <x v="13"/>
    <x v="3"/>
    <x v="7"/>
    <x v="69"/>
    <x v="92"/>
    <n v="97"/>
    <n v="0.50515463917525771"/>
  </r>
  <r>
    <x v="12"/>
    <x v="2"/>
    <x v="8"/>
    <x v="55"/>
    <x v="93"/>
    <n v="6"/>
    <n v="304.5"/>
  </r>
  <r>
    <x v="20"/>
    <x v="0"/>
    <x v="13"/>
    <x v="28"/>
    <x v="94"/>
    <n v="482"/>
    <n v="26.983402489626556"/>
  </r>
  <r>
    <x v="11"/>
    <x v="4"/>
    <x v="6"/>
    <x v="26"/>
    <x v="95"/>
    <n v="106"/>
    <n v="10.037735849056604"/>
  </r>
  <r>
    <x v="15"/>
    <x v="4"/>
    <x v="5"/>
    <x v="70"/>
    <x v="96"/>
    <n v="180"/>
    <n v="64.283333333333331"/>
  </r>
  <r>
    <x v="17"/>
    <x v="2"/>
    <x v="17"/>
    <x v="22"/>
    <x v="97"/>
    <n v="31"/>
    <n v="185.16129032258064"/>
  </r>
  <r>
    <x v="19"/>
    <x v="4"/>
    <x v="13"/>
    <x v="42"/>
    <x v="98"/>
    <n v="359"/>
    <n v="4.0557103064066853"/>
  </r>
  <r>
    <x v="20"/>
    <x v="1"/>
    <x v="8"/>
    <x v="41"/>
    <x v="99"/>
    <n v="80"/>
    <n v="66.674999999999997"/>
  </r>
  <r>
    <x v="11"/>
    <x v="4"/>
    <x v="4"/>
    <x v="71"/>
    <x v="100"/>
    <n v="296"/>
    <n v="14.023648648648649"/>
  </r>
  <r>
    <x v="6"/>
    <x v="5"/>
    <x v="12"/>
    <x v="72"/>
    <x v="101"/>
    <n v="101"/>
    <n v="80.257425742574256"/>
  </r>
  <r>
    <x v="10"/>
    <x v="3"/>
    <x v="21"/>
    <x v="73"/>
    <x v="102"/>
    <n v="40"/>
    <n v="3.15"/>
  </r>
  <r>
    <x v="15"/>
    <x v="0"/>
    <x v="12"/>
    <x v="74"/>
    <x v="103"/>
    <n v="42"/>
    <n v="111.83333333333333"/>
  </r>
  <r>
    <x v="11"/>
    <x v="4"/>
    <x v="16"/>
    <x v="75"/>
    <x v="104"/>
    <n v="167"/>
    <n v="46.694610778443113"/>
  </r>
  <r>
    <x v="20"/>
    <x v="1"/>
    <x v="7"/>
    <x v="76"/>
    <x v="105"/>
    <n v="138"/>
    <n v="68.173913043478265"/>
  </r>
  <r>
    <x v="3"/>
    <x v="1"/>
    <x v="12"/>
    <x v="77"/>
    <x v="106"/>
    <n v="520"/>
    <n v="3.7288461538461539"/>
  </r>
  <r>
    <x v="24"/>
    <x v="1"/>
    <x v="12"/>
    <x v="47"/>
    <x v="107"/>
    <n v="94"/>
    <n v="116.02127659574468"/>
  </r>
  <r>
    <x v="20"/>
    <x v="0"/>
    <x v="3"/>
    <x v="78"/>
    <x v="108"/>
    <n v="175"/>
    <n v="33.880000000000003"/>
  </r>
  <r>
    <x v="22"/>
    <x v="2"/>
    <x v="13"/>
    <x v="79"/>
    <x v="109"/>
    <n v="92"/>
    <n v="60.641304347826086"/>
  </r>
  <r>
    <x v="22"/>
    <x v="5"/>
    <x v="21"/>
    <x v="80"/>
    <x v="110"/>
    <n v="141"/>
    <n v="77.496453900709213"/>
  </r>
  <r>
    <x v="18"/>
    <x v="2"/>
    <x v="9"/>
    <x v="81"/>
    <x v="111"/>
    <n v="283"/>
    <n v="2.2014134275618376"/>
  </r>
  <r>
    <x v="5"/>
    <x v="2"/>
    <x v="13"/>
    <x v="26"/>
    <x v="112"/>
    <n v="21"/>
    <n v="286.33333333333331"/>
  </r>
  <r>
    <x v="2"/>
    <x v="5"/>
    <x v="19"/>
    <x v="82"/>
    <x v="113"/>
    <n v="47"/>
    <n v="32.021276595744681"/>
  </r>
  <r>
    <x v="20"/>
    <x v="1"/>
    <x v="20"/>
    <x v="83"/>
    <x v="114"/>
    <n v="125"/>
    <n v="3.8079999999999998"/>
  </r>
  <r>
    <x v="7"/>
    <x v="2"/>
    <x v="9"/>
    <x v="84"/>
    <x v="115"/>
    <n v="396"/>
    <n v="29.166666666666668"/>
  </r>
  <r>
    <x v="20"/>
    <x v="4"/>
    <x v="15"/>
    <x v="17"/>
    <x v="116"/>
    <n v="87"/>
    <n v="199.05747126436782"/>
  </r>
  <r>
    <x v="0"/>
    <x v="5"/>
    <x v="12"/>
    <x v="10"/>
    <x v="117"/>
    <n v="27"/>
    <n v="68.444444444444443"/>
  </r>
  <r>
    <x v="20"/>
    <x v="2"/>
    <x v="8"/>
    <x v="85"/>
    <x v="118"/>
    <n v="547"/>
    <n v="13.296160877513712"/>
  </r>
  <r>
    <x v="14"/>
    <x v="5"/>
    <x v="12"/>
    <x v="86"/>
    <x v="119"/>
    <n v="118"/>
    <n v="7.2372881355932206"/>
  </r>
  <r>
    <x v="4"/>
    <x v="1"/>
    <x v="17"/>
    <x v="49"/>
    <x v="120"/>
    <n v="46"/>
    <n v="148.52173913043478"/>
  </r>
  <r>
    <x v="20"/>
    <x v="0"/>
    <x v="8"/>
    <x v="6"/>
    <x v="121"/>
    <n v="57"/>
    <n v="80.807017543859644"/>
  </r>
  <r>
    <x v="3"/>
    <x v="1"/>
    <x v="16"/>
    <x v="54"/>
    <x v="122"/>
    <n v="22"/>
    <n v="203"/>
  </r>
  <r>
    <x v="23"/>
    <x v="0"/>
    <x v="16"/>
    <x v="12"/>
    <x v="123"/>
    <n v="96"/>
    <n v="167.85416666666666"/>
  </r>
  <r>
    <x v="11"/>
    <x v="3"/>
    <x v="5"/>
    <x v="87"/>
    <x v="124"/>
    <n v="44"/>
    <n v="35.477272727272727"/>
  </r>
  <r>
    <x v="15"/>
    <x v="2"/>
    <x v="7"/>
    <x v="44"/>
    <x v="125"/>
    <n v="188"/>
    <n v="47.324468085106382"/>
  </r>
  <r>
    <x v="11"/>
    <x v="2"/>
    <x v="11"/>
    <x v="12"/>
    <x v="126"/>
    <n v="387"/>
    <n v="6.3669250645994833"/>
  </r>
  <r>
    <x v="20"/>
    <x v="5"/>
    <x v="4"/>
    <x v="88"/>
    <x v="127"/>
    <n v="50"/>
    <n v="96.6"/>
  </r>
  <r>
    <x v="16"/>
    <x v="2"/>
    <x v="15"/>
    <x v="89"/>
    <x v="128"/>
    <n v="264"/>
    <n v="10.473484848484848"/>
  </r>
  <r>
    <x v="12"/>
    <x v="3"/>
    <x v="14"/>
    <x v="7"/>
    <x v="129"/>
    <n v="7"/>
    <n v="1018"/>
  </r>
  <r>
    <x v="1"/>
    <x v="0"/>
    <x v="11"/>
    <x v="90"/>
    <x v="130"/>
    <n v="90"/>
    <n v="47.366666666666667"/>
  </r>
  <r>
    <x v="4"/>
    <x v="5"/>
    <x v="4"/>
    <x v="1"/>
    <x v="131"/>
    <n v="403"/>
    <n v="8.9454094292803976"/>
  </r>
  <r>
    <x v="1"/>
    <x v="1"/>
    <x v="10"/>
    <x v="45"/>
    <x v="132"/>
    <n v="174"/>
    <n v="114.53448275862068"/>
  </r>
  <r>
    <x v="13"/>
    <x v="1"/>
    <x v="3"/>
    <x v="50"/>
    <x v="133"/>
    <n v="140"/>
    <n v="36.450000000000003"/>
  </r>
  <r>
    <x v="3"/>
    <x v="1"/>
    <x v="8"/>
    <x v="79"/>
    <x v="134"/>
    <n v="27"/>
    <n v="94.111111111111114"/>
  </r>
  <r>
    <x v="24"/>
    <x v="0"/>
    <x v="3"/>
    <x v="36"/>
    <x v="135"/>
    <n v="110"/>
    <n v="51.481818181818184"/>
  </r>
  <r>
    <x v="18"/>
    <x v="4"/>
    <x v="5"/>
    <x v="91"/>
    <x v="136"/>
    <n v="30"/>
    <n v="13.066666666666666"/>
  </r>
  <r>
    <x v="2"/>
    <x v="3"/>
    <x v="13"/>
    <x v="92"/>
    <x v="137"/>
    <n v="121"/>
    <n v="90.710743801652896"/>
  </r>
  <r>
    <x v="8"/>
    <x v="4"/>
    <x v="17"/>
    <x v="77"/>
    <x v="138"/>
    <n v="101"/>
    <n v="91.900990099009903"/>
  </r>
  <r>
    <x v="18"/>
    <x v="3"/>
    <x v="1"/>
    <x v="73"/>
    <x v="93"/>
    <n v="117"/>
    <n v="15.615384615384615"/>
  </r>
  <r>
    <x v="2"/>
    <x v="3"/>
    <x v="15"/>
    <x v="44"/>
    <x v="139"/>
    <n v="272"/>
    <n v="30.393382352941178"/>
  </r>
  <r>
    <x v="24"/>
    <x v="2"/>
    <x v="8"/>
    <x v="25"/>
    <x v="140"/>
    <n v="128"/>
    <n v="32.15625"/>
  </r>
  <r>
    <x v="7"/>
    <x v="3"/>
    <x v="18"/>
    <x v="76"/>
    <x v="141"/>
    <n v="45"/>
    <n v="46.511111111111113"/>
  </r>
  <r>
    <x v="6"/>
    <x v="3"/>
    <x v="3"/>
    <x v="93"/>
    <x v="142"/>
    <n v="27"/>
    <n v="37.592592592592595"/>
  </r>
  <r>
    <x v="6"/>
    <x v="2"/>
    <x v="19"/>
    <x v="0"/>
    <x v="143"/>
    <n v="212"/>
    <n v="59.037735849056602"/>
  </r>
  <r>
    <x v="17"/>
    <x v="2"/>
    <x v="4"/>
    <x v="60"/>
    <x v="144"/>
    <n v="18"/>
    <n v="153.22222222222223"/>
  </r>
  <r>
    <x v="20"/>
    <x v="1"/>
    <x v="16"/>
    <x v="22"/>
    <x v="145"/>
    <n v="149"/>
    <n v="22.127516778523489"/>
  </r>
  <r>
    <x v="21"/>
    <x v="2"/>
    <x v="21"/>
    <x v="94"/>
    <x v="146"/>
    <n v="477"/>
    <n v="12.679245283018869"/>
  </r>
  <r>
    <x v="4"/>
    <x v="1"/>
    <x v="3"/>
    <x v="64"/>
    <x v="147"/>
    <n v="108"/>
    <n v="93.527777777777771"/>
  </r>
  <r>
    <x v="16"/>
    <x v="0"/>
    <x v="10"/>
    <x v="95"/>
    <x v="148"/>
    <n v="178"/>
    <n v="12.820224719101123"/>
  </r>
  <r>
    <x v="11"/>
    <x v="1"/>
    <x v="20"/>
    <x v="83"/>
    <x v="149"/>
    <n v="81"/>
    <n v="53.839506172839506"/>
  </r>
  <r>
    <x v="10"/>
    <x v="0"/>
    <x v="8"/>
    <x v="6"/>
    <x v="104"/>
    <n v="196"/>
    <n v="39.785714285714285"/>
  </r>
  <r>
    <x v="1"/>
    <x v="1"/>
    <x v="19"/>
    <x v="55"/>
    <x v="150"/>
    <n v="447"/>
    <n v="6.8277404921700224"/>
  </r>
  <r>
    <x v="2"/>
    <x v="0"/>
    <x v="5"/>
    <x v="96"/>
    <x v="151"/>
    <n v="175"/>
    <n v="45.88"/>
  </r>
  <r>
    <x v="14"/>
    <x v="2"/>
    <x v="7"/>
    <x v="97"/>
    <x v="119"/>
    <n v="136"/>
    <n v="6.2794117647058822"/>
  </r>
  <r>
    <x v="0"/>
    <x v="5"/>
    <x v="3"/>
    <x v="36"/>
    <x v="152"/>
    <n v="138"/>
    <n v="39.565217391304351"/>
  </r>
  <r>
    <x v="10"/>
    <x v="5"/>
    <x v="3"/>
    <x v="78"/>
    <x v="16"/>
    <n v="184"/>
    <n v="16.396739130434781"/>
  </r>
  <r>
    <x v="19"/>
    <x v="4"/>
    <x v="1"/>
    <x v="16"/>
    <x v="153"/>
    <n v="82"/>
    <n v="108.67073170731707"/>
  </r>
  <r>
    <x v="0"/>
    <x v="5"/>
    <x v="11"/>
    <x v="84"/>
    <x v="154"/>
    <n v="12"/>
    <n v="600.25"/>
  </r>
  <r>
    <x v="7"/>
    <x v="3"/>
    <x v="20"/>
    <x v="98"/>
    <x v="155"/>
    <n v="14"/>
    <n v="934.5"/>
  </r>
  <r>
    <x v="9"/>
    <x v="2"/>
    <x v="11"/>
    <x v="99"/>
    <x v="156"/>
    <n v="104"/>
    <n v="26.721153846153847"/>
  </r>
  <r>
    <x v="8"/>
    <x v="4"/>
    <x v="13"/>
    <x v="82"/>
    <x v="157"/>
    <n v="46"/>
    <n v="196.91304347826087"/>
  </r>
  <r>
    <x v="11"/>
    <x v="0"/>
    <x v="20"/>
    <x v="40"/>
    <x v="158"/>
    <n v="112"/>
    <n v="31.6875"/>
  </r>
  <r>
    <x v="9"/>
    <x v="3"/>
    <x v="15"/>
    <x v="100"/>
    <x v="159"/>
    <n v="11"/>
    <n v="857.81818181818187"/>
  </r>
  <r>
    <x v="13"/>
    <x v="1"/>
    <x v="2"/>
    <x v="58"/>
    <x v="160"/>
    <n v="21"/>
    <n v="489.66666666666669"/>
  </r>
  <r>
    <x v="13"/>
    <x v="3"/>
    <x v="11"/>
    <x v="52"/>
    <x v="161"/>
    <n v="116"/>
    <n v="46.948275862068968"/>
  </r>
  <r>
    <x v="24"/>
    <x v="2"/>
    <x v="14"/>
    <x v="52"/>
    <x v="162"/>
    <n v="202"/>
    <n v="5.1633663366336631"/>
  </r>
  <r>
    <x v="1"/>
    <x v="4"/>
    <x v="4"/>
    <x v="12"/>
    <x v="163"/>
    <n v="6"/>
    <n v="2097.6666666666665"/>
  </r>
  <r>
    <x v="20"/>
    <x v="1"/>
    <x v="5"/>
    <x v="101"/>
    <x v="164"/>
    <n v="520"/>
    <n v="3.2442307692307693"/>
  </r>
  <r>
    <x v="6"/>
    <x v="0"/>
    <x v="14"/>
    <x v="77"/>
    <x v="165"/>
    <n v="167"/>
    <n v="31.730538922155688"/>
  </r>
  <r>
    <x v="1"/>
    <x v="5"/>
    <x v="16"/>
    <x v="19"/>
    <x v="166"/>
    <n v="72"/>
    <n v="44.625"/>
  </r>
  <r>
    <x v="0"/>
    <x v="2"/>
    <x v="6"/>
    <x v="102"/>
    <x v="167"/>
    <n v="418"/>
    <n v="12.425837320574162"/>
  </r>
  <r>
    <x v="10"/>
    <x v="0"/>
    <x v="19"/>
    <x v="64"/>
    <x v="21"/>
    <n v="389"/>
    <n v="12.218508997429305"/>
  </r>
  <r>
    <x v="0"/>
    <x v="2"/>
    <x v="7"/>
    <x v="85"/>
    <x v="168"/>
    <n v="26"/>
    <n v="527.15384615384619"/>
  </r>
  <r>
    <x v="11"/>
    <x v="1"/>
    <x v="2"/>
    <x v="53"/>
    <x v="169"/>
    <n v="146"/>
    <n v="44.445205479452056"/>
  </r>
  <r>
    <x v="4"/>
    <x v="0"/>
    <x v="18"/>
    <x v="103"/>
    <x v="170"/>
    <n v="41"/>
    <n v="227.41463414634146"/>
  </r>
  <r>
    <x v="2"/>
    <x v="4"/>
    <x v="12"/>
    <x v="104"/>
    <x v="171"/>
    <n v="54"/>
    <n v="200.53703703703704"/>
  </r>
  <r>
    <x v="8"/>
    <x v="2"/>
    <x v="14"/>
    <x v="9"/>
    <x v="172"/>
    <n v="370"/>
    <n v="21.927027027027027"/>
  </r>
  <r>
    <x v="16"/>
    <x v="5"/>
    <x v="2"/>
    <x v="9"/>
    <x v="173"/>
    <n v="176"/>
    <n v="18.573863636363637"/>
  </r>
  <r>
    <x v="23"/>
    <x v="4"/>
    <x v="15"/>
    <x v="50"/>
    <x v="58"/>
    <n v="210"/>
    <n v="1.3"/>
  </r>
  <r>
    <x v="17"/>
    <x v="2"/>
    <x v="6"/>
    <x v="69"/>
    <x v="174"/>
    <n v="12"/>
    <n v="607.25"/>
  </r>
  <r>
    <x v="2"/>
    <x v="1"/>
    <x v="17"/>
    <x v="105"/>
    <x v="175"/>
    <n v="159"/>
    <n v="16.245283018867923"/>
  </r>
  <r>
    <x v="21"/>
    <x v="0"/>
    <x v="14"/>
    <x v="67"/>
    <x v="176"/>
    <n v="187"/>
    <n v="53.37967914438503"/>
  </r>
  <r>
    <x v="10"/>
    <x v="1"/>
    <x v="9"/>
    <x v="106"/>
    <x v="177"/>
    <n v="233"/>
    <n v="20.579399141630901"/>
  </r>
  <r>
    <x v="23"/>
    <x v="0"/>
    <x v="4"/>
    <x v="67"/>
    <x v="178"/>
    <n v="282"/>
    <n v="33.01418439716312"/>
  </r>
  <r>
    <x v="15"/>
    <x v="3"/>
    <x v="20"/>
    <x v="59"/>
    <x v="179"/>
    <n v="475"/>
    <n v="1.0463157894736843"/>
  </r>
  <r>
    <x v="8"/>
    <x v="0"/>
    <x v="6"/>
    <x v="82"/>
    <x v="180"/>
    <n v="65"/>
    <n v="8.9384615384615387"/>
  </r>
  <r>
    <x v="14"/>
    <x v="2"/>
    <x v="10"/>
    <x v="44"/>
    <x v="181"/>
    <n v="311"/>
    <n v="11.163987138263666"/>
  </r>
  <r>
    <x v="15"/>
    <x v="0"/>
    <x v="18"/>
    <x v="52"/>
    <x v="182"/>
    <n v="43"/>
    <n v="100.76744186046511"/>
  </r>
  <r>
    <x v="18"/>
    <x v="2"/>
    <x v="5"/>
    <x v="48"/>
    <x v="183"/>
    <n v="26"/>
    <n v="127.88461538461539"/>
  </r>
  <r>
    <x v="17"/>
    <x v="4"/>
    <x v="16"/>
    <x v="30"/>
    <x v="184"/>
    <n v="84"/>
    <n v="139.5"/>
  </r>
  <r>
    <x v="8"/>
    <x v="5"/>
    <x v="2"/>
    <x v="76"/>
    <x v="185"/>
    <n v="78"/>
    <n v="26.923076923076923"/>
  </r>
  <r>
    <x v="16"/>
    <x v="4"/>
    <x v="21"/>
    <x v="65"/>
    <x v="186"/>
    <n v="100"/>
    <n v="40.18"/>
  </r>
  <r>
    <x v="8"/>
    <x v="3"/>
    <x v="17"/>
    <x v="99"/>
    <x v="187"/>
    <n v="66"/>
    <n v="98"/>
  </r>
  <r>
    <x v="17"/>
    <x v="0"/>
    <x v="14"/>
    <x v="13"/>
    <x v="188"/>
    <n v="265"/>
    <n v="27.31320754716981"/>
  </r>
  <r>
    <x v="8"/>
    <x v="1"/>
    <x v="19"/>
    <x v="61"/>
    <x v="189"/>
    <n v="141"/>
    <n v="45.773049645390074"/>
  </r>
  <r>
    <x v="1"/>
    <x v="3"/>
    <x v="3"/>
    <x v="107"/>
    <x v="190"/>
    <n v="42"/>
    <n v="74.166666666666671"/>
  </r>
  <r>
    <x v="12"/>
    <x v="0"/>
    <x v="14"/>
    <x v="30"/>
    <x v="191"/>
    <n v="76"/>
    <n v="85.19736842105263"/>
  </r>
  <r>
    <x v="21"/>
    <x v="3"/>
    <x v="0"/>
    <x v="108"/>
    <x v="192"/>
    <n v="190"/>
    <n v="6.1157894736842104"/>
  </r>
  <r>
    <x v="24"/>
    <x v="0"/>
    <x v="7"/>
    <x v="3"/>
    <x v="193"/>
    <n v="54"/>
    <n v="263.66666666666669"/>
  </r>
  <r>
    <x v="3"/>
    <x v="2"/>
    <x v="14"/>
    <x v="109"/>
    <x v="181"/>
    <n v="32"/>
    <n v="108.5"/>
  </r>
  <r>
    <x v="9"/>
    <x v="5"/>
    <x v="1"/>
    <x v="8"/>
    <x v="194"/>
    <n v="424"/>
    <n v="3.3679245283018866"/>
  </r>
  <r>
    <x v="7"/>
    <x v="1"/>
    <x v="12"/>
    <x v="0"/>
    <x v="195"/>
    <n v="134"/>
    <n v="60.179104477611943"/>
  </r>
  <r>
    <x v="24"/>
    <x v="2"/>
    <x v="0"/>
    <x v="84"/>
    <x v="196"/>
    <n v="92"/>
    <n v="105"/>
  </r>
  <r>
    <x v="10"/>
    <x v="2"/>
    <x v="14"/>
    <x v="79"/>
    <x v="197"/>
    <n v="48"/>
    <n v="153.27083333333334"/>
  </r>
  <r>
    <x v="12"/>
    <x v="1"/>
    <x v="9"/>
    <x v="42"/>
    <x v="198"/>
    <n v="46"/>
    <n v="131.63043478260869"/>
  </r>
  <r>
    <x v="6"/>
    <x v="2"/>
    <x v="18"/>
    <x v="63"/>
    <x v="199"/>
    <n v="62"/>
    <n v="82.645161290322577"/>
  </r>
  <r>
    <x v="10"/>
    <x v="5"/>
    <x v="8"/>
    <x v="8"/>
    <x v="200"/>
    <n v="358"/>
    <n v="9.7178770949720672"/>
  </r>
  <r>
    <x v="2"/>
    <x v="4"/>
    <x v="4"/>
    <x v="34"/>
    <x v="201"/>
    <n v="249"/>
    <n v="3.1485943775100402"/>
  </r>
  <r>
    <x v="11"/>
    <x v="0"/>
    <x v="3"/>
    <x v="110"/>
    <x v="202"/>
    <n v="88"/>
    <n v="215.80681818181819"/>
  </r>
  <r>
    <x v="12"/>
    <x v="3"/>
    <x v="19"/>
    <x v="13"/>
    <x v="203"/>
    <n v="144"/>
    <n v="9.5277777777777786"/>
  </r>
  <r>
    <x v="12"/>
    <x v="2"/>
    <x v="11"/>
    <x v="63"/>
    <x v="204"/>
    <n v="390"/>
    <n v="1.8846153846153846"/>
  </r>
  <r>
    <x v="1"/>
    <x v="0"/>
    <x v="17"/>
    <x v="83"/>
    <x v="205"/>
    <n v="79"/>
    <n v="82.759493670886073"/>
  </r>
  <r>
    <x v="3"/>
    <x v="2"/>
    <x v="7"/>
    <x v="9"/>
    <x v="206"/>
    <n v="122"/>
    <n v="26.221311475409838"/>
  </r>
  <r>
    <x v="0"/>
    <x v="1"/>
    <x v="6"/>
    <x v="25"/>
    <x v="181"/>
    <n v="135"/>
    <n v="25.718518518518518"/>
  </r>
  <r>
    <x v="22"/>
    <x v="4"/>
    <x v="5"/>
    <x v="111"/>
    <x v="207"/>
    <n v="430"/>
    <n v="10.630232558139534"/>
  </r>
  <r>
    <x v="8"/>
    <x v="0"/>
    <x v="17"/>
    <x v="38"/>
    <x v="208"/>
    <n v="69"/>
    <n v="79.434782608695656"/>
  </r>
  <r>
    <x v="24"/>
    <x v="2"/>
    <x v="21"/>
    <x v="89"/>
    <x v="209"/>
    <n v="125"/>
    <n v="25.088000000000001"/>
  </r>
  <r>
    <x v="11"/>
    <x v="0"/>
    <x v="19"/>
    <x v="39"/>
    <x v="210"/>
    <n v="154"/>
    <n v="1.6363636363636365"/>
  </r>
  <r>
    <x v="16"/>
    <x v="2"/>
    <x v="2"/>
    <x v="112"/>
    <x v="152"/>
    <n v="286"/>
    <n v="19.09090909090909"/>
  </r>
  <r>
    <x v="7"/>
    <x v="1"/>
    <x v="16"/>
    <x v="109"/>
    <x v="211"/>
    <n v="99"/>
    <n v="34.292929292929294"/>
  </r>
  <r>
    <x v="15"/>
    <x v="0"/>
    <x v="20"/>
    <x v="35"/>
    <x v="212"/>
    <n v="433"/>
    <n v="34.498845265588912"/>
  </r>
  <r>
    <x v="13"/>
    <x v="1"/>
    <x v="7"/>
    <x v="19"/>
    <x v="213"/>
    <n v="19"/>
    <n v="213.31578947368422"/>
  </r>
  <r>
    <x v="0"/>
    <x v="0"/>
    <x v="21"/>
    <x v="49"/>
    <x v="214"/>
    <n v="258"/>
    <n v="21.569767441860463"/>
  </r>
  <r>
    <x v="15"/>
    <x v="2"/>
    <x v="15"/>
    <x v="111"/>
    <x v="215"/>
    <n v="92"/>
    <n v="77.836956521739125"/>
  </r>
  <r>
    <x v="22"/>
    <x v="4"/>
    <x v="8"/>
    <x v="113"/>
    <x v="216"/>
    <n v="200"/>
    <n v="44.414999999999999"/>
  </r>
  <r>
    <x v="6"/>
    <x v="1"/>
    <x v="8"/>
    <x v="94"/>
    <x v="217"/>
    <n v="61"/>
    <n v="22.147540983606557"/>
  </r>
  <r>
    <x v="9"/>
    <x v="3"/>
    <x v="14"/>
    <x v="75"/>
    <x v="218"/>
    <n v="246"/>
    <n v="12.890243902439025"/>
  </r>
  <r>
    <x v="15"/>
    <x v="4"/>
    <x v="11"/>
    <x v="52"/>
    <x v="119"/>
    <n v="56"/>
    <n v="15.25"/>
  </r>
  <r>
    <x v="1"/>
    <x v="2"/>
    <x v="11"/>
    <x v="55"/>
    <x v="219"/>
    <n v="87"/>
    <n v="90.919540229885058"/>
  </r>
  <r>
    <x v="12"/>
    <x v="5"/>
    <x v="14"/>
    <x v="42"/>
    <x v="64"/>
    <n v="173"/>
    <n v="53.612716763005778"/>
  </r>
  <r>
    <x v="23"/>
    <x v="2"/>
    <x v="6"/>
    <x v="65"/>
    <x v="220"/>
    <n v="252"/>
    <n v="12.333333333333334"/>
  </r>
  <r>
    <x v="9"/>
    <x v="3"/>
    <x v="10"/>
    <x v="114"/>
    <x v="221"/>
    <n v="256"/>
    <n v="19.82421875"/>
  </r>
  <r>
    <x v="15"/>
    <x v="4"/>
    <x v="1"/>
    <x v="115"/>
    <x v="222"/>
    <n v="54"/>
    <n v="7"/>
  </r>
  <r>
    <x v="22"/>
    <x v="2"/>
    <x v="6"/>
    <x v="90"/>
    <x v="223"/>
    <n v="6"/>
    <n v="1225"/>
  </r>
  <r>
    <x v="18"/>
    <x v="0"/>
    <x v="9"/>
    <x v="43"/>
    <x v="224"/>
    <n v="55"/>
    <n v="61.6"/>
  </r>
  <r>
    <x v="21"/>
    <x v="1"/>
    <x v="2"/>
    <x v="42"/>
    <x v="225"/>
    <n v="277"/>
    <n v="42.73285198555957"/>
  </r>
  <r>
    <x v="14"/>
    <x v="1"/>
    <x v="21"/>
    <x v="25"/>
    <x v="148"/>
    <n v="44"/>
    <n v="51.863636363636367"/>
  </r>
  <r>
    <x v="9"/>
    <x v="4"/>
    <x v="15"/>
    <x v="9"/>
    <x v="226"/>
    <n v="96"/>
    <n v="56.510416666666664"/>
  </r>
  <r>
    <x v="23"/>
    <x v="0"/>
    <x v="21"/>
    <x v="55"/>
    <x v="20"/>
    <n v="216"/>
    <n v="5.8657407407407405"/>
  </r>
  <r>
    <x v="5"/>
    <x v="2"/>
    <x v="16"/>
    <x v="6"/>
    <x v="227"/>
    <n v="424"/>
    <n v="8.8490566037735849"/>
  </r>
  <r>
    <x v="16"/>
    <x v="3"/>
    <x v="12"/>
    <x v="114"/>
    <x v="228"/>
    <n v="37"/>
    <n v="208.86486486486487"/>
  </r>
  <r>
    <x v="2"/>
    <x v="4"/>
    <x v="6"/>
    <x v="100"/>
    <x v="229"/>
    <n v="59"/>
    <n v="38.915254237288138"/>
  </r>
  <r>
    <x v="12"/>
    <x v="0"/>
    <x v="3"/>
    <x v="116"/>
    <x v="230"/>
    <n v="76"/>
    <n v="57.934210526315788"/>
  </r>
  <r>
    <x v="12"/>
    <x v="2"/>
    <x v="19"/>
    <x v="117"/>
    <x v="231"/>
    <n v="109"/>
    <n v="29.284403669724771"/>
  </r>
  <r>
    <x v="12"/>
    <x v="1"/>
    <x v="21"/>
    <x v="118"/>
    <x v="232"/>
    <n v="146"/>
    <n v="3.0684931506849313"/>
  </r>
  <r>
    <x v="0"/>
    <x v="0"/>
    <x v="18"/>
    <x v="119"/>
    <x v="233"/>
    <n v="185"/>
    <n v="23.081081081081081"/>
  </r>
  <r>
    <x v="16"/>
    <x v="4"/>
    <x v="6"/>
    <x v="13"/>
    <x v="234"/>
    <n v="27"/>
    <n v="2.5925925925925926"/>
  </r>
  <r>
    <x v="24"/>
    <x v="4"/>
    <x v="7"/>
    <x v="39"/>
    <x v="90"/>
    <n v="69"/>
    <n v="25.260869565217391"/>
  </r>
  <r>
    <x v="5"/>
    <x v="0"/>
    <x v="15"/>
    <x v="19"/>
    <x v="235"/>
    <n v="46"/>
    <n v="147"/>
  </r>
  <r>
    <x v="11"/>
    <x v="2"/>
    <x v="3"/>
    <x v="67"/>
    <x v="236"/>
    <n v="170"/>
    <n v="22.029411764705884"/>
  </r>
  <r>
    <x v="11"/>
    <x v="1"/>
    <x v="5"/>
    <x v="36"/>
    <x v="237"/>
    <n v="179"/>
    <n v="14.743016759776536"/>
  </r>
  <r>
    <x v="24"/>
    <x v="3"/>
    <x v="11"/>
    <x v="120"/>
    <x v="238"/>
    <n v="126"/>
    <n v="34.833333333333336"/>
  </r>
  <r>
    <x v="7"/>
    <x v="4"/>
    <x v="13"/>
    <x v="93"/>
    <x v="239"/>
    <n v="65"/>
    <n v="40.061538461538461"/>
  </r>
  <r>
    <x v="24"/>
    <x v="1"/>
    <x v="10"/>
    <x v="121"/>
    <x v="240"/>
    <n v="99"/>
    <n v="167.36363636363637"/>
  </r>
  <r>
    <x v="9"/>
    <x v="2"/>
    <x v="7"/>
    <x v="66"/>
    <x v="241"/>
    <n v="275"/>
    <n v="53.301818181818184"/>
  </r>
  <r>
    <x v="15"/>
    <x v="1"/>
    <x v="21"/>
    <x v="122"/>
    <x v="189"/>
    <n v="157"/>
    <n v="41.108280254777071"/>
  </r>
  <r>
    <x v="8"/>
    <x v="3"/>
    <x v="1"/>
    <x v="123"/>
    <x v="185"/>
    <n v="157"/>
    <n v="13.375796178343949"/>
  </r>
  <r>
    <x v="22"/>
    <x v="0"/>
    <x v="20"/>
    <x v="35"/>
    <x v="242"/>
    <n v="145"/>
    <n v="1.1103448275862069"/>
  </r>
  <r>
    <x v="2"/>
    <x v="2"/>
    <x v="9"/>
    <x v="109"/>
    <x v="243"/>
    <n v="139"/>
    <n v="20.194244604316548"/>
  </r>
  <r>
    <x v="11"/>
    <x v="5"/>
    <x v="18"/>
    <x v="38"/>
    <x v="237"/>
    <n v="406"/>
    <n v="6.5"/>
  </r>
  <r>
    <x v="24"/>
    <x v="4"/>
    <x v="21"/>
    <x v="29"/>
    <x v="207"/>
    <n v="122"/>
    <n v="37.467213114754095"/>
  </r>
  <r>
    <x v="22"/>
    <x v="1"/>
    <x v="10"/>
    <x v="14"/>
    <x v="40"/>
    <n v="38"/>
    <n v="125.81578947368421"/>
  </r>
  <r>
    <x v="8"/>
    <x v="4"/>
    <x v="6"/>
    <x v="49"/>
    <x v="244"/>
    <n v="117"/>
    <n v="111.4017094017094"/>
  </r>
  <r>
    <x v="17"/>
    <x v="3"/>
    <x v="0"/>
    <x v="16"/>
    <x v="189"/>
    <n v="417"/>
    <n v="15.477218225419664"/>
  </r>
  <r>
    <x v="11"/>
    <x v="3"/>
    <x v="3"/>
    <x v="107"/>
    <x v="245"/>
    <n v="57"/>
    <n v="148.84210526315789"/>
  </r>
  <r>
    <x v="6"/>
    <x v="5"/>
    <x v="16"/>
    <x v="100"/>
    <x v="40"/>
    <n v="125"/>
    <n v="38.247999999999998"/>
  </r>
  <r>
    <x v="12"/>
    <x v="2"/>
    <x v="14"/>
    <x v="19"/>
    <x v="246"/>
    <n v="166"/>
    <n v="13.493975903614459"/>
  </r>
  <r>
    <x v="23"/>
    <x v="2"/>
    <x v="8"/>
    <x v="14"/>
    <x v="44"/>
    <n v="3"/>
    <n v="2326.3333333333335"/>
  </r>
  <r>
    <x v="8"/>
    <x v="0"/>
    <x v="14"/>
    <x v="25"/>
    <x v="24"/>
    <n v="72"/>
    <n v="22.944444444444443"/>
  </r>
  <r>
    <x v="12"/>
    <x v="5"/>
    <x v="19"/>
    <x v="124"/>
    <x v="247"/>
    <n v="95"/>
    <n v="141.54736842105262"/>
  </r>
  <r>
    <x v="20"/>
    <x v="4"/>
    <x v="14"/>
    <x v="66"/>
    <x v="248"/>
    <n v="22"/>
    <n v="428.27272727272725"/>
  </r>
  <r>
    <x v="16"/>
    <x v="5"/>
    <x v="6"/>
    <x v="72"/>
    <x v="249"/>
    <n v="100"/>
    <n v="86.87"/>
  </r>
  <r>
    <x v="10"/>
    <x v="5"/>
    <x v="10"/>
    <x v="42"/>
    <x v="250"/>
    <n v="312"/>
    <n v="7.740384615384615"/>
  </r>
  <r>
    <x v="16"/>
    <x v="0"/>
    <x v="2"/>
    <x v="29"/>
    <x v="251"/>
    <n v="86"/>
    <n v="72.930232558139537"/>
  </r>
  <r>
    <x v="10"/>
    <x v="4"/>
    <x v="11"/>
    <x v="59"/>
    <x v="238"/>
    <n v="7"/>
    <n v="627"/>
  </r>
  <r>
    <x v="10"/>
    <x v="1"/>
    <x v="7"/>
    <x v="19"/>
    <x v="252"/>
    <n v="149"/>
    <n v="20.953020134228186"/>
  </r>
  <r>
    <x v="24"/>
    <x v="1"/>
    <x v="3"/>
    <x v="13"/>
    <x v="253"/>
    <n v="18"/>
    <n v="446.83333333333331"/>
  </r>
  <r>
    <x v="18"/>
    <x v="3"/>
    <x v="0"/>
    <x v="125"/>
    <x v="254"/>
    <n v="242"/>
    <n v="48.190082644628099"/>
  </r>
  <r>
    <x v="18"/>
    <x v="2"/>
    <x v="13"/>
    <x v="26"/>
    <x v="136"/>
    <n v="102"/>
    <n v="3.8431372549019609"/>
  </r>
  <r>
    <x v="17"/>
    <x v="0"/>
    <x v="2"/>
    <x v="64"/>
    <x v="255"/>
    <n v="158"/>
    <n v="56.4873417721519"/>
  </r>
  <r>
    <x v="10"/>
    <x v="2"/>
    <x v="16"/>
    <x v="51"/>
    <x v="256"/>
    <n v="128"/>
    <n v="56.984375"/>
  </r>
  <r>
    <x v="17"/>
    <x v="1"/>
    <x v="11"/>
    <x v="126"/>
    <x v="257"/>
    <n v="96"/>
    <n v="15.895833333333334"/>
  </r>
  <r>
    <x v="24"/>
    <x v="0"/>
    <x v="0"/>
    <x v="70"/>
    <x v="258"/>
    <n v="209"/>
    <n v="12.861244019138756"/>
  </r>
  <r>
    <x v="15"/>
    <x v="2"/>
    <x v="6"/>
    <x v="125"/>
    <x v="259"/>
    <n v="52"/>
    <n v="286.32692307692309"/>
  </r>
  <r>
    <x v="3"/>
    <x v="1"/>
    <x v="13"/>
    <x v="116"/>
    <x v="260"/>
    <n v="55"/>
    <n v="52.945454545454545"/>
  </r>
  <r>
    <x v="9"/>
    <x v="4"/>
    <x v="1"/>
    <x v="29"/>
    <x v="261"/>
    <n v="108"/>
    <n v="24.37037037037037"/>
  </r>
  <r>
    <x v="9"/>
    <x v="4"/>
    <x v="8"/>
    <x v="127"/>
    <x v="262"/>
    <n v="51"/>
    <n v="124.07843137254902"/>
  </r>
  <r>
    <x v="17"/>
    <x v="5"/>
    <x v="12"/>
    <x v="50"/>
    <x v="263"/>
    <n v="216"/>
    <n v="11.699074074074074"/>
  </r>
  <r>
    <x v="17"/>
    <x v="4"/>
    <x v="13"/>
    <x v="116"/>
    <x v="264"/>
    <n v="318"/>
    <n v="4.4465408805031448"/>
  </r>
  <r>
    <x v="20"/>
    <x v="4"/>
    <x v="4"/>
    <x v="61"/>
    <x v="265"/>
    <n v="238"/>
    <n v="32.411764705882355"/>
  </r>
  <r>
    <x v="23"/>
    <x v="5"/>
    <x v="17"/>
    <x v="13"/>
    <x v="266"/>
    <n v="238"/>
    <n v="18.264705882352942"/>
  </r>
  <r>
    <x v="11"/>
    <x v="3"/>
    <x v="11"/>
    <x v="102"/>
    <x v="267"/>
    <n v="315"/>
    <n v="23.777777777777779"/>
  </r>
  <r>
    <x v="22"/>
    <x v="2"/>
    <x v="18"/>
    <x v="70"/>
    <x v="268"/>
    <n v="72"/>
    <n v="28.583333333333332"/>
  </r>
  <r>
    <x v="20"/>
    <x v="0"/>
    <x v="7"/>
    <x v="1"/>
    <x v="269"/>
    <n v="3"/>
    <n v="1213.3333333333333"/>
  </r>
  <r>
    <x v="17"/>
    <x v="5"/>
    <x v="8"/>
    <x v="111"/>
    <x v="270"/>
    <n v="45"/>
    <n v="10.111111111111111"/>
  </r>
  <r>
    <x v="10"/>
    <x v="1"/>
    <x v="0"/>
    <x v="42"/>
    <x v="271"/>
    <n v="184"/>
    <n v="59.728260869565219"/>
  </r>
  <r>
    <x v="8"/>
    <x v="3"/>
    <x v="16"/>
    <x v="10"/>
    <x v="272"/>
    <n v="127"/>
    <n v="43.763779527559052"/>
  </r>
  <r>
    <x v="9"/>
    <x v="2"/>
    <x v="1"/>
    <x v="56"/>
    <x v="134"/>
    <n v="53"/>
    <n v="47.943396226415096"/>
  </r>
  <r>
    <x v="24"/>
    <x v="5"/>
    <x v="8"/>
    <x v="53"/>
    <x v="273"/>
    <n v="172"/>
    <n v="10.906976744186046"/>
  </r>
  <r>
    <x v="2"/>
    <x v="2"/>
    <x v="14"/>
    <x v="29"/>
    <x v="274"/>
    <n v="87"/>
    <n v="63.482758620689658"/>
  </r>
  <r>
    <x v="12"/>
    <x v="3"/>
    <x v="1"/>
    <x v="128"/>
    <x v="275"/>
    <n v="22"/>
    <n v="509.09090909090907"/>
  </r>
  <r>
    <x v="16"/>
    <x v="4"/>
    <x v="20"/>
    <x v="129"/>
    <x v="276"/>
    <n v="122"/>
    <n v="45.844262295081968"/>
  </r>
  <r>
    <x v="9"/>
    <x v="2"/>
    <x v="16"/>
    <x v="1"/>
    <x v="277"/>
    <n v="125"/>
    <n v="63.055999999999997"/>
  </r>
  <r>
    <x v="6"/>
    <x v="5"/>
    <x v="1"/>
    <x v="20"/>
    <x v="278"/>
    <n v="259"/>
    <n v="39.54054054054054"/>
  </r>
  <r>
    <x v="6"/>
    <x v="2"/>
    <x v="9"/>
    <x v="109"/>
    <x v="120"/>
    <n v="156"/>
    <n v="43.794871794871796"/>
  </r>
  <r>
    <x v="23"/>
    <x v="4"/>
    <x v="7"/>
    <x v="37"/>
    <x v="279"/>
    <n v="107"/>
    <n v="12.88785046728972"/>
  </r>
  <r>
    <x v="7"/>
    <x v="2"/>
    <x v="6"/>
    <x v="127"/>
    <x v="280"/>
    <n v="40"/>
    <n v="75.25"/>
  </r>
  <r>
    <x v="17"/>
    <x v="1"/>
    <x v="4"/>
    <x v="130"/>
    <x v="19"/>
    <n v="311"/>
    <n v="22.14790996784566"/>
  </r>
  <r>
    <x v="14"/>
    <x v="0"/>
    <x v="14"/>
    <x v="131"/>
    <x v="281"/>
    <n v="73"/>
    <n v="21.095890410958905"/>
  </r>
  <r>
    <x v="20"/>
    <x v="2"/>
    <x v="5"/>
    <x v="52"/>
    <x v="282"/>
    <n v="288"/>
    <n v="24.013888888888889"/>
  </r>
  <r>
    <x v="2"/>
    <x v="0"/>
    <x v="13"/>
    <x v="81"/>
    <x v="283"/>
    <n v="86"/>
    <n v="14.325581395348838"/>
  </r>
  <r>
    <x v="5"/>
    <x v="2"/>
    <x v="17"/>
    <x v="103"/>
    <x v="284"/>
    <n v="72"/>
    <n v="8.3611111111111107"/>
  </r>
  <r>
    <x v="14"/>
    <x v="0"/>
    <x v="13"/>
    <x v="132"/>
    <x v="110"/>
    <n v="136"/>
    <n v="80.345588235294116"/>
  </r>
  <r>
    <x v="8"/>
    <x v="5"/>
    <x v="6"/>
    <x v="40"/>
    <x v="285"/>
    <n v="303"/>
    <n v="33.613861386138616"/>
  </r>
  <r>
    <x v="14"/>
    <x v="4"/>
    <x v="12"/>
    <x v="36"/>
    <x v="57"/>
    <n v="264"/>
    <n v="6.0719696969696972"/>
  </r>
  <r>
    <x v="6"/>
    <x v="1"/>
    <x v="16"/>
    <x v="10"/>
    <x v="286"/>
    <n v="218"/>
    <n v="9.9541284403669721"/>
  </r>
  <r>
    <x v="4"/>
    <x v="3"/>
    <x v="3"/>
    <x v="2"/>
    <x v="287"/>
    <n v="60"/>
    <n v="144.55000000000001"/>
  </r>
  <r>
    <x v="3"/>
    <x v="1"/>
    <x v="1"/>
    <x v="63"/>
    <x v="288"/>
    <n v="418"/>
    <n v="11.387559808612441"/>
  </r>
  <r>
    <x v="11"/>
    <x v="1"/>
    <x v="13"/>
    <x v="100"/>
    <x v="21"/>
    <n v="151"/>
    <n v="31.476821192052981"/>
  </r>
  <r>
    <x v="19"/>
    <x v="3"/>
    <x v="6"/>
    <x v="52"/>
    <x v="289"/>
    <n v="202"/>
    <n v="16.702970297029704"/>
  </r>
  <r>
    <x v="5"/>
    <x v="5"/>
    <x v="17"/>
    <x v="130"/>
    <x v="268"/>
    <n v="126"/>
    <n v="16.333333333333332"/>
  </r>
  <r>
    <x v="20"/>
    <x v="4"/>
    <x v="9"/>
    <x v="68"/>
    <x v="189"/>
    <n v="160"/>
    <n v="40.337499999999999"/>
  </r>
  <r>
    <x v="1"/>
    <x v="5"/>
    <x v="14"/>
    <x v="127"/>
    <x v="290"/>
    <n v="3"/>
    <n v="140"/>
  </r>
  <r>
    <x v="7"/>
    <x v="4"/>
    <x v="19"/>
    <x v="133"/>
    <x v="291"/>
    <n v="58"/>
    <n v="49.362068965517238"/>
  </r>
  <r>
    <x v="1"/>
    <x v="2"/>
    <x v="20"/>
    <x v="134"/>
    <x v="292"/>
    <n v="59"/>
    <n v="100.61016949152543"/>
  </r>
  <r>
    <x v="24"/>
    <x v="3"/>
    <x v="2"/>
    <x v="72"/>
    <x v="293"/>
    <n v="273"/>
    <n v="3.2564102564102564"/>
  </r>
  <r>
    <x v="20"/>
    <x v="5"/>
    <x v="11"/>
    <x v="2"/>
    <x v="294"/>
    <n v="28"/>
    <n v="572"/>
  </r>
  <r>
    <x v="17"/>
    <x v="5"/>
    <x v="18"/>
    <x v="10"/>
    <x v="295"/>
    <n v="118"/>
    <n v="88.805084745762713"/>
  </r>
  <r>
    <x v="14"/>
    <x v="2"/>
    <x v="16"/>
    <x v="57"/>
    <x v="260"/>
    <n v="75"/>
    <n v="38.826666666666668"/>
  </r>
  <r>
    <x v="22"/>
    <x v="2"/>
    <x v="1"/>
    <x v="86"/>
    <x v="296"/>
    <n v="329"/>
    <n v="4.7872340425531918"/>
  </r>
  <r>
    <x v="2"/>
    <x v="0"/>
    <x v="6"/>
    <x v="135"/>
    <x v="297"/>
    <n v="69"/>
    <n v="118.79710144927536"/>
  </r>
  <r>
    <x v="24"/>
    <x v="0"/>
    <x v="15"/>
    <x v="21"/>
    <x v="88"/>
    <n v="395"/>
    <n v="10.686075949367089"/>
  </r>
  <r>
    <x v="2"/>
    <x v="0"/>
    <x v="21"/>
    <x v="136"/>
    <x v="298"/>
    <n v="81"/>
    <n v="10.37037037037037"/>
  </r>
  <r>
    <x v="0"/>
    <x v="2"/>
    <x v="2"/>
    <x v="132"/>
    <x v="299"/>
    <n v="38"/>
    <n v="149.76315789473685"/>
  </r>
  <r>
    <x v="11"/>
    <x v="1"/>
    <x v="8"/>
    <x v="10"/>
    <x v="181"/>
    <n v="96"/>
    <n v="36.166666666666664"/>
  </r>
  <r>
    <x v="14"/>
    <x v="5"/>
    <x v="13"/>
    <x v="92"/>
    <x v="300"/>
    <n v="195"/>
    <n v="21.502564102564104"/>
  </r>
  <r>
    <x v="16"/>
    <x v="0"/>
    <x v="3"/>
    <x v="18"/>
    <x v="301"/>
    <n v="554"/>
    <n v="16.274368231046932"/>
  </r>
  <r>
    <x v="10"/>
    <x v="5"/>
    <x v="12"/>
    <x v="73"/>
    <x v="262"/>
    <n v="47"/>
    <n v="134.63829787234042"/>
  </r>
  <r>
    <x v="20"/>
    <x v="4"/>
    <x v="10"/>
    <x v="129"/>
    <x v="302"/>
    <n v="152"/>
    <n v="64.934210526315795"/>
  </r>
  <r>
    <x v="14"/>
    <x v="1"/>
    <x v="12"/>
    <x v="55"/>
    <x v="242"/>
    <n v="134"/>
    <n v="1.2014925373134329"/>
  </r>
  <r>
    <x v="13"/>
    <x v="1"/>
    <x v="5"/>
    <x v="137"/>
    <x v="303"/>
    <n v="112"/>
    <n v="23"/>
  </r>
  <r>
    <x v="21"/>
    <x v="2"/>
    <x v="20"/>
    <x v="138"/>
    <x v="304"/>
    <n v="16"/>
    <n v="198.625"/>
  </r>
  <r>
    <x v="14"/>
    <x v="2"/>
    <x v="4"/>
    <x v="101"/>
    <x v="305"/>
    <n v="84"/>
    <n v="55.666666666666664"/>
  </r>
  <r>
    <x v="9"/>
    <x v="0"/>
    <x v="6"/>
    <x v="84"/>
    <x v="306"/>
    <n v="99"/>
    <n v="55.575757575757578"/>
  </r>
  <r>
    <x v="24"/>
    <x v="5"/>
    <x v="19"/>
    <x v="139"/>
    <x v="307"/>
    <n v="371"/>
    <n v="20.113207547169811"/>
  </r>
  <r>
    <x v="1"/>
    <x v="0"/>
    <x v="9"/>
    <x v="92"/>
    <x v="308"/>
    <n v="136"/>
    <n v="42.669117647058826"/>
  </r>
  <r>
    <x v="5"/>
    <x v="5"/>
    <x v="13"/>
    <x v="7"/>
    <x v="309"/>
    <n v="203"/>
    <n v="68.41379310344827"/>
  </r>
  <r>
    <x v="5"/>
    <x v="3"/>
    <x v="12"/>
    <x v="44"/>
    <x v="310"/>
    <n v="183"/>
    <n v="37.524590163934427"/>
  </r>
  <r>
    <x v="5"/>
    <x v="2"/>
    <x v="9"/>
    <x v="102"/>
    <x v="311"/>
    <n v="195"/>
    <n v="11.882051282051282"/>
  </r>
  <r>
    <x v="10"/>
    <x v="3"/>
    <x v="13"/>
    <x v="64"/>
    <x v="312"/>
    <n v="135"/>
    <n v="9.0222222222222221"/>
  </r>
  <r>
    <x v="17"/>
    <x v="3"/>
    <x v="9"/>
    <x v="124"/>
    <x v="313"/>
    <n v="197"/>
    <n v="20.857868020304569"/>
  </r>
  <r>
    <x v="0"/>
    <x v="1"/>
    <x v="4"/>
    <x v="75"/>
    <x v="314"/>
    <n v="242"/>
    <n v="8.0702479338842981"/>
  </r>
  <r>
    <x v="23"/>
    <x v="2"/>
    <x v="0"/>
    <x v="1"/>
    <x v="14"/>
    <n v="25"/>
    <n v="271.60000000000002"/>
  </r>
  <r>
    <x v="13"/>
    <x v="2"/>
    <x v="0"/>
    <x v="140"/>
    <x v="315"/>
    <n v="252"/>
    <n v="26.972222222222221"/>
  </r>
  <r>
    <x v="22"/>
    <x v="3"/>
    <x v="17"/>
    <x v="43"/>
    <x v="316"/>
    <n v="415"/>
    <n v="22.231325301204819"/>
  </r>
  <r>
    <x v="23"/>
    <x v="3"/>
    <x v="18"/>
    <x v="0"/>
    <x v="317"/>
    <n v="348"/>
    <n v="16.474137931034484"/>
  </r>
  <r>
    <x v="13"/>
    <x v="3"/>
    <x v="6"/>
    <x v="122"/>
    <x v="318"/>
    <n v="211"/>
    <n v="20.436018957345972"/>
  </r>
  <r>
    <x v="7"/>
    <x v="1"/>
    <x v="3"/>
    <x v="141"/>
    <x v="319"/>
    <n v="81"/>
    <n v="20.222222222222221"/>
  </r>
  <r>
    <x v="15"/>
    <x v="0"/>
    <x v="14"/>
    <x v="10"/>
    <x v="320"/>
    <n v="145"/>
    <n v="74.58620689655173"/>
  </r>
  <r>
    <x v="13"/>
    <x v="2"/>
    <x v="16"/>
    <x v="132"/>
    <x v="122"/>
    <n v="74"/>
    <n v="60.351351351351354"/>
  </r>
  <r>
    <x v="1"/>
    <x v="4"/>
    <x v="20"/>
    <x v="15"/>
    <x v="321"/>
    <n v="21"/>
    <n v="47"/>
  </r>
  <r>
    <x v="21"/>
    <x v="2"/>
    <x v="4"/>
    <x v="93"/>
    <x v="322"/>
    <n v="101"/>
    <n v="46.227722772277225"/>
  </r>
  <r>
    <x v="16"/>
    <x v="1"/>
    <x v="11"/>
    <x v="138"/>
    <x v="323"/>
    <n v="91"/>
    <n v="31.923076923076923"/>
  </r>
  <r>
    <x v="24"/>
    <x v="2"/>
    <x v="3"/>
    <x v="45"/>
    <x v="267"/>
    <n v="54"/>
    <n v="138.7037037037037"/>
  </r>
  <r>
    <x v="9"/>
    <x v="4"/>
    <x v="16"/>
    <x v="82"/>
    <x v="324"/>
    <n v="368"/>
    <n v="18.983695652173914"/>
  </r>
  <r>
    <x v="16"/>
    <x v="5"/>
    <x v="4"/>
    <x v="132"/>
    <x v="325"/>
    <n v="409"/>
    <n v="3.1491442542787285"/>
  </r>
  <r>
    <x v="4"/>
    <x v="0"/>
    <x v="5"/>
    <x v="135"/>
    <x v="326"/>
    <n v="104"/>
    <n v="22.548076923076923"/>
  </r>
  <r>
    <x v="5"/>
    <x v="0"/>
    <x v="8"/>
    <x v="100"/>
    <x v="327"/>
    <n v="164"/>
    <n v="22.067073170731707"/>
  </r>
  <r>
    <x v="23"/>
    <x v="4"/>
    <x v="20"/>
    <x v="35"/>
    <x v="328"/>
    <n v="76"/>
    <n v="223.44736842105263"/>
  </r>
  <r>
    <x v="3"/>
    <x v="1"/>
    <x v="2"/>
    <x v="0"/>
    <x v="329"/>
    <n v="178"/>
    <n v="45.460674157303373"/>
  </r>
  <r>
    <x v="15"/>
    <x v="2"/>
    <x v="8"/>
    <x v="9"/>
    <x v="330"/>
    <n v="31"/>
    <n v="225.58064516129033"/>
  </r>
  <r>
    <x v="12"/>
    <x v="4"/>
    <x v="3"/>
    <x v="7"/>
    <x v="311"/>
    <n v="352"/>
    <n v="6.5823863636363633"/>
  </r>
  <r>
    <x v="21"/>
    <x v="2"/>
    <x v="15"/>
    <x v="103"/>
    <x v="331"/>
    <n v="169"/>
    <n v="3.7692307692307692"/>
  </r>
  <r>
    <x v="4"/>
    <x v="2"/>
    <x v="16"/>
    <x v="142"/>
    <x v="332"/>
    <n v="223"/>
    <n v="27.058295964125559"/>
  </r>
  <r>
    <x v="3"/>
    <x v="4"/>
    <x v="7"/>
    <x v="28"/>
    <x v="333"/>
    <n v="146"/>
    <n v="6.7123287671232879"/>
  </r>
  <r>
    <x v="2"/>
    <x v="4"/>
    <x v="13"/>
    <x v="27"/>
    <x v="334"/>
    <n v="112"/>
    <n v="25.1875"/>
  </r>
  <r>
    <x v="9"/>
    <x v="0"/>
    <x v="11"/>
    <x v="53"/>
    <x v="335"/>
    <n v="284"/>
    <n v="12.545774647887324"/>
  </r>
  <r>
    <x v="14"/>
    <x v="4"/>
    <x v="17"/>
    <x v="111"/>
    <x v="336"/>
    <n v="139"/>
    <n v="21.553956834532375"/>
  </r>
  <r>
    <x v="11"/>
    <x v="5"/>
    <x v="11"/>
    <x v="143"/>
    <x v="337"/>
    <n v="309"/>
    <n v="7.883495145631068"/>
  </r>
  <r>
    <x v="6"/>
    <x v="1"/>
    <x v="20"/>
    <x v="75"/>
    <x v="281"/>
    <n v="100"/>
    <n v="15.4"/>
  </r>
  <r>
    <x v="5"/>
    <x v="4"/>
    <x v="8"/>
    <x v="144"/>
    <x v="282"/>
    <n v="42"/>
    <n v="164.66666666666666"/>
  </r>
  <r>
    <x v="13"/>
    <x v="4"/>
    <x v="13"/>
    <x v="107"/>
    <x v="338"/>
    <n v="24"/>
    <n v="229.54166666666666"/>
  </r>
  <r>
    <x v="5"/>
    <x v="1"/>
    <x v="6"/>
    <x v="145"/>
    <x v="339"/>
    <n v="83"/>
    <n v="156.53012048192772"/>
  </r>
  <r>
    <x v="18"/>
    <x v="3"/>
    <x v="15"/>
    <x v="36"/>
    <x v="340"/>
    <n v="234"/>
    <n v="15.914529914529915"/>
  </r>
  <r>
    <x v="16"/>
    <x v="0"/>
    <x v="15"/>
    <x v="102"/>
    <x v="341"/>
    <n v="118"/>
    <n v="60.449152542372879"/>
  </r>
  <r>
    <x v="1"/>
    <x v="5"/>
    <x v="15"/>
    <x v="4"/>
    <x v="342"/>
    <n v="46"/>
    <n v="187.32608695652175"/>
  </r>
  <r>
    <x v="18"/>
    <x v="3"/>
    <x v="16"/>
    <x v="111"/>
    <x v="343"/>
    <n v="144"/>
    <n v="63.875"/>
  </r>
  <r>
    <x v="4"/>
    <x v="3"/>
    <x v="19"/>
    <x v="91"/>
    <x v="344"/>
    <n v="47"/>
    <n v="251.55319148936169"/>
  </r>
  <r>
    <x v="17"/>
    <x v="2"/>
    <x v="10"/>
    <x v="146"/>
    <x v="345"/>
    <n v="41"/>
    <n v="140.85365853658536"/>
  </r>
  <r>
    <x v="11"/>
    <x v="2"/>
    <x v="12"/>
    <x v="130"/>
    <x v="346"/>
    <n v="275"/>
    <n v="47.727272727272727"/>
  </r>
  <r>
    <x v="12"/>
    <x v="5"/>
    <x v="3"/>
    <x v="23"/>
    <x v="347"/>
    <n v="370"/>
    <n v="38.61351351351351"/>
  </r>
  <r>
    <x v="6"/>
    <x v="4"/>
    <x v="10"/>
    <x v="63"/>
    <x v="348"/>
    <n v="138"/>
    <n v="117.6304347826087"/>
  </r>
  <r>
    <x v="13"/>
    <x v="3"/>
    <x v="19"/>
    <x v="105"/>
    <x v="349"/>
    <n v="215"/>
    <n v="24.711627906976744"/>
  </r>
  <r>
    <x v="1"/>
    <x v="0"/>
    <x v="1"/>
    <x v="36"/>
    <x v="350"/>
    <n v="134"/>
    <n v="26.694029850746269"/>
  </r>
  <r>
    <x v="11"/>
    <x v="5"/>
    <x v="12"/>
    <x v="67"/>
    <x v="351"/>
    <n v="336"/>
    <n v="10.5"/>
  </r>
  <r>
    <x v="7"/>
    <x v="3"/>
    <x v="21"/>
    <x v="32"/>
    <x v="352"/>
    <n v="280"/>
    <n v="2.4249999999999998"/>
  </r>
  <r>
    <x v="12"/>
    <x v="4"/>
    <x v="6"/>
    <x v="12"/>
    <x v="353"/>
    <n v="352"/>
    <n v="6.9602272727272725"/>
  </r>
  <r>
    <x v="6"/>
    <x v="4"/>
    <x v="0"/>
    <x v="63"/>
    <x v="354"/>
    <n v="150"/>
    <n v="70.513333333333335"/>
  </r>
  <r>
    <x v="10"/>
    <x v="3"/>
    <x v="8"/>
    <x v="141"/>
    <x v="355"/>
    <n v="177"/>
    <n v="14.672316384180791"/>
  </r>
  <r>
    <x v="8"/>
    <x v="1"/>
    <x v="9"/>
    <x v="82"/>
    <x v="356"/>
    <n v="142"/>
    <n v="15.626760563380282"/>
  </r>
  <r>
    <x v="11"/>
    <x v="0"/>
    <x v="7"/>
    <x v="5"/>
    <x v="357"/>
    <n v="12"/>
    <n v="943.25"/>
  </r>
  <r>
    <x v="6"/>
    <x v="3"/>
    <x v="19"/>
    <x v="97"/>
    <x v="358"/>
    <n v="24"/>
    <n v="249.08333333333334"/>
  </r>
  <r>
    <x v="24"/>
    <x v="5"/>
    <x v="12"/>
    <x v="147"/>
    <x v="359"/>
    <n v="183"/>
    <n v="29.10928961748634"/>
  </r>
  <r>
    <x v="6"/>
    <x v="4"/>
    <x v="7"/>
    <x v="82"/>
    <x v="360"/>
    <n v="147"/>
    <n v="40.952380952380949"/>
  </r>
  <r>
    <x v="16"/>
    <x v="1"/>
    <x v="12"/>
    <x v="148"/>
    <x v="361"/>
    <n v="137"/>
    <n v="40.978102189781019"/>
  </r>
  <r>
    <x v="9"/>
    <x v="4"/>
    <x v="6"/>
    <x v="41"/>
    <x v="362"/>
    <n v="13"/>
    <n v="133.53846153846155"/>
  </r>
  <r>
    <x v="9"/>
    <x v="0"/>
    <x v="0"/>
    <x v="28"/>
    <x v="363"/>
    <n v="2"/>
    <n v="3192"/>
  </r>
  <r>
    <x v="12"/>
    <x v="1"/>
    <x v="18"/>
    <x v="4"/>
    <x v="350"/>
    <n v="261"/>
    <n v="13.704980842911878"/>
  </r>
  <r>
    <x v="22"/>
    <x v="0"/>
    <x v="3"/>
    <x v="72"/>
    <x v="364"/>
    <n v="84"/>
    <n v="173.08333333333334"/>
  </r>
  <r>
    <x v="2"/>
    <x v="1"/>
    <x v="8"/>
    <x v="136"/>
    <x v="365"/>
    <n v="68"/>
    <n v="51.367647058823529"/>
  </r>
  <r>
    <x v="7"/>
    <x v="2"/>
    <x v="10"/>
    <x v="14"/>
    <x v="366"/>
    <n v="105"/>
    <n v="9.4666666666666668"/>
  </r>
  <r>
    <x v="4"/>
    <x v="3"/>
    <x v="14"/>
    <x v="39"/>
    <x v="149"/>
    <n v="40"/>
    <n v="109.02500000000001"/>
  </r>
  <r>
    <x v="19"/>
    <x v="0"/>
    <x v="9"/>
    <x v="123"/>
    <x v="367"/>
    <n v="65"/>
    <n v="23.907692307692308"/>
  </r>
  <r>
    <x v="20"/>
    <x v="1"/>
    <x v="11"/>
    <x v="35"/>
    <x v="368"/>
    <n v="107"/>
    <n v="9.0280373831775709"/>
  </r>
  <r>
    <x v="10"/>
    <x v="3"/>
    <x v="20"/>
    <x v="60"/>
    <x v="99"/>
    <n v="227"/>
    <n v="23.497797356828194"/>
  </r>
  <r>
    <x v="19"/>
    <x v="3"/>
    <x v="10"/>
    <x v="72"/>
    <x v="369"/>
    <n v="39"/>
    <n v="126.53846153846153"/>
  </r>
  <r>
    <x v="8"/>
    <x v="3"/>
    <x v="5"/>
    <x v="41"/>
    <x v="370"/>
    <n v="84"/>
    <n v="119.33333333333333"/>
  </r>
  <r>
    <x v="12"/>
    <x v="0"/>
    <x v="16"/>
    <x v="45"/>
    <x v="371"/>
    <n v="100"/>
    <n v="25.06"/>
  </r>
  <r>
    <x v="4"/>
    <x v="2"/>
    <x v="17"/>
    <x v="20"/>
    <x v="162"/>
    <n v="120"/>
    <n v="8.6916666666666664"/>
  </r>
  <r>
    <x v="17"/>
    <x v="4"/>
    <x v="17"/>
    <x v="93"/>
    <x v="372"/>
    <n v="257"/>
    <n v="25.3852140077821"/>
  </r>
  <r>
    <x v="13"/>
    <x v="5"/>
    <x v="7"/>
    <x v="24"/>
    <x v="373"/>
    <n v="85"/>
    <n v="95.858823529411765"/>
  </r>
  <r>
    <x v="9"/>
    <x v="5"/>
    <x v="7"/>
    <x v="85"/>
    <x v="350"/>
    <n v="178"/>
    <n v="20.09550561797753"/>
  </r>
  <r>
    <x v="22"/>
    <x v="3"/>
    <x v="20"/>
    <x v="131"/>
    <x v="289"/>
    <n v="151"/>
    <n v="22.344370860927153"/>
  </r>
  <r>
    <x v="9"/>
    <x v="1"/>
    <x v="9"/>
    <x v="66"/>
    <x v="374"/>
    <n v="142"/>
    <n v="27.802816901408452"/>
  </r>
  <r>
    <x v="24"/>
    <x v="0"/>
    <x v="14"/>
    <x v="67"/>
    <x v="173"/>
    <n v="226"/>
    <n v="14.464601769911505"/>
  </r>
  <r>
    <x v="24"/>
    <x v="4"/>
    <x v="14"/>
    <x v="58"/>
    <x v="375"/>
    <n v="341"/>
    <n v="15.457478005865102"/>
  </r>
  <r>
    <x v="17"/>
    <x v="3"/>
    <x v="7"/>
    <x v="83"/>
    <x v="207"/>
    <n v="140"/>
    <n v="32.65"/>
  </r>
  <r>
    <x v="23"/>
    <x v="1"/>
    <x v="14"/>
    <x v="88"/>
    <x v="376"/>
    <n v="330"/>
    <n v="37.354545454545452"/>
  </r>
  <r>
    <x v="2"/>
    <x v="1"/>
    <x v="15"/>
    <x v="65"/>
    <x v="369"/>
    <n v="73"/>
    <n v="67.602739726027394"/>
  </r>
  <r>
    <x v="1"/>
    <x v="1"/>
    <x v="12"/>
    <x v="149"/>
    <x v="377"/>
    <n v="4"/>
    <n v="1541.75"/>
  </r>
  <r>
    <x v="3"/>
    <x v="3"/>
    <x v="0"/>
    <x v="30"/>
    <x v="378"/>
    <n v="285"/>
    <n v="64.350877192982452"/>
  </r>
  <r>
    <x v="23"/>
    <x v="3"/>
    <x v="14"/>
    <x v="26"/>
    <x v="379"/>
    <n v="60"/>
    <n v="116.9"/>
  </r>
  <r>
    <x v="7"/>
    <x v="5"/>
    <x v="20"/>
    <x v="1"/>
    <x v="380"/>
    <n v="101"/>
    <n v="70.485148514851488"/>
  </r>
  <r>
    <x v="16"/>
    <x v="4"/>
    <x v="11"/>
    <x v="26"/>
    <x v="381"/>
    <n v="58"/>
    <n v="267.08620689655174"/>
  </r>
  <r>
    <x v="6"/>
    <x v="1"/>
    <x v="5"/>
    <x v="86"/>
    <x v="382"/>
    <n v="45"/>
    <n v="127.71111111111111"/>
  </r>
  <r>
    <x v="4"/>
    <x v="3"/>
    <x v="17"/>
    <x v="110"/>
    <x v="383"/>
    <n v="281"/>
    <n v="16.192170818505339"/>
  </r>
  <r>
    <x v="17"/>
    <x v="4"/>
    <x v="9"/>
    <x v="146"/>
    <x v="384"/>
    <n v="138"/>
    <n v="15.876811594202898"/>
  </r>
  <r>
    <x v="4"/>
    <x v="1"/>
    <x v="8"/>
    <x v="74"/>
    <x v="135"/>
    <n v="322"/>
    <n v="17.586956521739129"/>
  </r>
  <r>
    <x v="24"/>
    <x v="3"/>
    <x v="10"/>
    <x v="42"/>
    <x v="385"/>
    <n v="85"/>
    <n v="89.682352941176475"/>
  </r>
  <r>
    <x v="2"/>
    <x v="0"/>
    <x v="19"/>
    <x v="45"/>
    <x v="386"/>
    <n v="409"/>
    <n v="22.061124694376527"/>
  </r>
  <r>
    <x v="3"/>
    <x v="2"/>
    <x v="6"/>
    <x v="107"/>
    <x v="387"/>
    <n v="182"/>
    <n v="18.692307692307693"/>
  </r>
  <r>
    <x v="12"/>
    <x v="2"/>
    <x v="3"/>
    <x v="6"/>
    <x v="388"/>
    <n v="467"/>
    <n v="22.498929336188436"/>
  </r>
  <r>
    <x v="24"/>
    <x v="4"/>
    <x v="10"/>
    <x v="12"/>
    <x v="389"/>
    <n v="14"/>
    <n v="551.5"/>
  </r>
  <r>
    <x v="6"/>
    <x v="5"/>
    <x v="0"/>
    <x v="82"/>
    <x v="390"/>
    <n v="178"/>
    <n v="28.275280898876403"/>
  </r>
  <r>
    <x v="16"/>
    <x v="0"/>
    <x v="7"/>
    <x v="28"/>
    <x v="391"/>
    <n v="191"/>
    <n v="10.261780104712042"/>
  </r>
  <r>
    <x v="10"/>
    <x v="2"/>
    <x v="21"/>
    <x v="132"/>
    <x v="392"/>
    <n v="317"/>
    <n v="0.75078864353312302"/>
  </r>
  <r>
    <x v="5"/>
    <x v="5"/>
    <x v="0"/>
    <x v="114"/>
    <x v="393"/>
    <n v="410"/>
    <n v="18.917073170731708"/>
  </r>
  <r>
    <x v="13"/>
    <x v="4"/>
    <x v="2"/>
    <x v="75"/>
    <x v="362"/>
    <n v="137"/>
    <n v="12.671532846715328"/>
  </r>
  <r>
    <x v="14"/>
    <x v="5"/>
    <x v="3"/>
    <x v="1"/>
    <x v="394"/>
    <n v="12"/>
    <n v="221.66666666666666"/>
  </r>
  <r>
    <x v="4"/>
    <x v="2"/>
    <x v="11"/>
    <x v="136"/>
    <x v="23"/>
    <n v="254"/>
    <n v="30.204724409448819"/>
  </r>
  <r>
    <x v="21"/>
    <x v="3"/>
    <x v="12"/>
    <x v="6"/>
    <x v="395"/>
    <n v="24"/>
    <n v="481.83333333333331"/>
  </r>
  <r>
    <x v="2"/>
    <x v="0"/>
    <x v="11"/>
    <x v="134"/>
    <x v="396"/>
    <n v="232"/>
    <n v="5.8836206896551726"/>
  </r>
  <r>
    <x v="19"/>
    <x v="2"/>
    <x v="1"/>
    <x v="62"/>
    <x v="397"/>
    <n v="233"/>
    <n v="17.965665236051503"/>
  </r>
  <r>
    <x v="21"/>
    <x v="2"/>
    <x v="3"/>
    <x v="150"/>
    <x v="398"/>
    <n v="118"/>
    <n v="62.762711864406782"/>
  </r>
  <r>
    <x v="13"/>
    <x v="1"/>
    <x v="20"/>
    <x v="21"/>
    <x v="153"/>
    <n v="543"/>
    <n v="16.410681399631677"/>
  </r>
  <r>
    <x v="10"/>
    <x v="4"/>
    <x v="9"/>
    <x v="28"/>
    <x v="399"/>
    <n v="223"/>
    <n v="0.50224215246636772"/>
  </r>
  <r>
    <x v="19"/>
    <x v="5"/>
    <x v="10"/>
    <x v="0"/>
    <x v="400"/>
    <n v="204"/>
    <n v="40.215686274509807"/>
  </r>
  <r>
    <x v="0"/>
    <x v="2"/>
    <x v="9"/>
    <x v="102"/>
    <x v="401"/>
    <n v="65"/>
    <n v="40.169230769230772"/>
  </r>
  <r>
    <x v="10"/>
    <x v="4"/>
    <x v="0"/>
    <x v="142"/>
    <x v="402"/>
    <n v="53"/>
    <n v="295.32075471698113"/>
  </r>
  <r>
    <x v="14"/>
    <x v="3"/>
    <x v="12"/>
    <x v="53"/>
    <x v="403"/>
    <n v="469"/>
    <n v="8.6865671641791042"/>
  </r>
  <r>
    <x v="22"/>
    <x v="4"/>
    <x v="14"/>
    <x v="116"/>
    <x v="404"/>
    <n v="213"/>
    <n v="57.51173708920188"/>
  </r>
  <r>
    <x v="19"/>
    <x v="4"/>
    <x v="12"/>
    <x v="123"/>
    <x v="405"/>
    <n v="5"/>
    <n v="473.2"/>
  </r>
  <r>
    <x v="8"/>
    <x v="3"/>
    <x v="13"/>
    <x v="151"/>
    <x v="164"/>
    <n v="147"/>
    <n v="11.476190476190476"/>
  </r>
  <r>
    <x v="4"/>
    <x v="5"/>
    <x v="10"/>
    <x v="25"/>
    <x v="283"/>
    <n v="74"/>
    <n v="16.648648648648649"/>
  </r>
  <r>
    <x v="22"/>
    <x v="0"/>
    <x v="10"/>
    <x v="129"/>
    <x v="406"/>
    <n v="163"/>
    <n v="42.730061349693251"/>
  </r>
  <r>
    <x v="23"/>
    <x v="4"/>
    <x v="0"/>
    <x v="84"/>
    <x v="407"/>
    <n v="248"/>
    <n v="21.338709677419356"/>
  </r>
  <r>
    <x v="20"/>
    <x v="4"/>
    <x v="7"/>
    <x v="152"/>
    <x v="279"/>
    <n v="138"/>
    <n v="9.9927536231884062"/>
  </r>
  <r>
    <x v="2"/>
    <x v="2"/>
    <x v="20"/>
    <x v="51"/>
    <x v="80"/>
    <n v="151"/>
    <n v="52.986754966887418"/>
  </r>
  <r>
    <x v="9"/>
    <x v="1"/>
    <x v="6"/>
    <x v="106"/>
    <x v="408"/>
    <n v="139"/>
    <n v="4.2302158273381298"/>
  </r>
  <r>
    <x v="1"/>
    <x v="3"/>
    <x v="0"/>
    <x v="19"/>
    <x v="409"/>
    <n v="103"/>
    <n v="39.28155339805825"/>
  </r>
  <r>
    <x v="1"/>
    <x v="1"/>
    <x v="6"/>
    <x v="110"/>
    <x v="133"/>
    <n v="129"/>
    <n v="39.558139534883722"/>
  </r>
  <r>
    <x v="1"/>
    <x v="4"/>
    <x v="15"/>
    <x v="106"/>
    <x v="311"/>
    <n v="102"/>
    <n v="22.715686274509803"/>
  </r>
  <r>
    <x v="18"/>
    <x v="4"/>
    <x v="7"/>
    <x v="23"/>
    <x v="410"/>
    <n v="37"/>
    <n v="190.32432432432432"/>
  </r>
  <r>
    <x v="8"/>
    <x v="3"/>
    <x v="8"/>
    <x v="71"/>
    <x v="411"/>
    <n v="31"/>
    <n v="216.54838709677421"/>
  </r>
  <r>
    <x v="2"/>
    <x v="4"/>
    <x v="5"/>
    <x v="102"/>
    <x v="117"/>
    <n v="227"/>
    <n v="8.140969162995594"/>
  </r>
  <r>
    <x v="8"/>
    <x v="3"/>
    <x v="0"/>
    <x v="84"/>
    <x v="412"/>
    <n v="145"/>
    <n v="44.413793103448278"/>
  </r>
  <r>
    <x v="17"/>
    <x v="5"/>
    <x v="1"/>
    <x v="1"/>
    <x v="413"/>
    <n v="90"/>
    <n v="120.94444444444444"/>
  </r>
  <r>
    <x v="12"/>
    <x v="3"/>
    <x v="3"/>
    <x v="33"/>
    <x v="414"/>
    <n v="59"/>
    <n v="40.457627118644069"/>
  </r>
  <r>
    <x v="15"/>
    <x v="4"/>
    <x v="14"/>
    <x v="57"/>
    <x v="62"/>
    <n v="60"/>
    <n v="33.833333333333336"/>
  </r>
  <r>
    <x v="19"/>
    <x v="2"/>
    <x v="2"/>
    <x v="8"/>
    <x v="415"/>
    <n v="148"/>
    <n v="45.121621621621621"/>
  </r>
  <r>
    <x v="17"/>
    <x v="1"/>
    <x v="1"/>
    <x v="30"/>
    <x v="416"/>
    <n v="22"/>
    <n v="205.22727272727272"/>
  </r>
  <r>
    <x v="14"/>
    <x v="0"/>
    <x v="6"/>
    <x v="121"/>
    <x v="289"/>
    <n v="142"/>
    <n v="23.760563380281692"/>
  </r>
  <r>
    <x v="5"/>
    <x v="4"/>
    <x v="13"/>
    <x v="87"/>
    <x v="417"/>
    <n v="93"/>
    <n v="62.924731182795696"/>
  </r>
  <r>
    <x v="4"/>
    <x v="5"/>
    <x v="17"/>
    <x v="86"/>
    <x v="418"/>
    <n v="208"/>
    <n v="8.4134615384615383"/>
  </r>
  <r>
    <x v="2"/>
    <x v="0"/>
    <x v="9"/>
    <x v="30"/>
    <x v="419"/>
    <n v="42"/>
    <n v="137.66666666666666"/>
  </r>
  <r>
    <x v="20"/>
    <x v="1"/>
    <x v="0"/>
    <x v="12"/>
    <x v="420"/>
    <n v="120"/>
    <n v="23.916666666666668"/>
  </r>
  <r>
    <x v="10"/>
    <x v="5"/>
    <x v="2"/>
    <x v="153"/>
    <x v="421"/>
    <n v="159"/>
    <n v="19.459119496855347"/>
  </r>
  <r>
    <x v="8"/>
    <x v="0"/>
    <x v="0"/>
    <x v="2"/>
    <x v="340"/>
    <n v="316"/>
    <n v="11.784810126582279"/>
  </r>
  <r>
    <x v="8"/>
    <x v="4"/>
    <x v="1"/>
    <x v="74"/>
    <x v="422"/>
    <n v="47"/>
    <n v="271.51063829787233"/>
  </r>
  <r>
    <x v="15"/>
    <x v="5"/>
    <x v="8"/>
    <x v="154"/>
    <x v="423"/>
    <n v="233"/>
    <n v="15.862660944206009"/>
  </r>
  <r>
    <x v="3"/>
    <x v="2"/>
    <x v="21"/>
    <x v="72"/>
    <x v="424"/>
    <n v="384"/>
    <n v="13.598958333333334"/>
  </r>
  <r>
    <x v="11"/>
    <x v="3"/>
    <x v="13"/>
    <x v="74"/>
    <x v="425"/>
    <n v="4"/>
    <n v="2234.75"/>
  </r>
  <r>
    <x v="24"/>
    <x v="0"/>
    <x v="2"/>
    <x v="35"/>
    <x v="426"/>
    <n v="260"/>
    <n v="8.292307692307693"/>
  </r>
  <r>
    <x v="16"/>
    <x v="4"/>
    <x v="10"/>
    <x v="54"/>
    <x v="427"/>
    <n v="22"/>
    <n v="108.18181818181819"/>
  </r>
  <r>
    <x v="21"/>
    <x v="4"/>
    <x v="17"/>
    <x v="98"/>
    <x v="428"/>
    <n v="18"/>
    <n v="185.5"/>
  </r>
  <r>
    <x v="6"/>
    <x v="3"/>
    <x v="15"/>
    <x v="107"/>
    <x v="429"/>
    <n v="42"/>
    <n v="356.66666666666669"/>
  </r>
  <r>
    <x v="0"/>
    <x v="3"/>
    <x v="5"/>
    <x v="49"/>
    <x v="430"/>
    <n v="73"/>
    <n v="20.712328767123289"/>
  </r>
  <r>
    <x v="0"/>
    <x v="4"/>
    <x v="3"/>
    <x v="2"/>
    <x v="431"/>
    <n v="154"/>
    <n v="43.227272727272727"/>
  </r>
  <r>
    <x v="22"/>
    <x v="1"/>
    <x v="0"/>
    <x v="32"/>
    <x v="432"/>
    <n v="71"/>
    <n v="54.028169014084504"/>
  </r>
  <r>
    <x v="0"/>
    <x v="1"/>
    <x v="8"/>
    <x v="4"/>
    <x v="433"/>
    <n v="127"/>
    <n v="69.062992125984252"/>
  </r>
  <r>
    <x v="10"/>
    <x v="5"/>
    <x v="17"/>
    <x v="122"/>
    <x v="434"/>
    <n v="224"/>
    <n v="2.90625"/>
  </r>
  <r>
    <x v="16"/>
    <x v="2"/>
    <x v="21"/>
    <x v="143"/>
    <x v="435"/>
    <n v="223"/>
    <n v="30.071748878923767"/>
  </r>
  <r>
    <x v="13"/>
    <x v="0"/>
    <x v="21"/>
    <x v="7"/>
    <x v="436"/>
    <n v="284"/>
    <n v="5.003521126760563"/>
  </r>
  <r>
    <x v="7"/>
    <x v="4"/>
    <x v="9"/>
    <x v="55"/>
    <x v="437"/>
    <n v="73"/>
    <n v="116.79452054794521"/>
  </r>
  <r>
    <x v="9"/>
    <x v="5"/>
    <x v="15"/>
    <x v="66"/>
    <x v="438"/>
    <n v="112"/>
    <n v="12.8125"/>
  </r>
  <r>
    <x v="16"/>
    <x v="2"/>
    <x v="13"/>
    <x v="55"/>
    <x v="439"/>
    <n v="85"/>
    <n v="87.45882352941176"/>
  </r>
  <r>
    <x v="4"/>
    <x v="3"/>
    <x v="10"/>
    <x v="20"/>
    <x v="440"/>
    <n v="270"/>
    <n v="56.725925925925928"/>
  </r>
  <r>
    <x v="22"/>
    <x v="0"/>
    <x v="4"/>
    <x v="14"/>
    <x v="295"/>
    <n v="45"/>
    <n v="232.86666666666667"/>
  </r>
  <r>
    <x v="22"/>
    <x v="2"/>
    <x v="0"/>
    <x v="138"/>
    <x v="441"/>
    <n v="153"/>
    <n v="17.980392156862745"/>
  </r>
  <r>
    <x v="14"/>
    <x v="5"/>
    <x v="4"/>
    <x v="2"/>
    <x v="163"/>
    <n v="7"/>
    <n v="1798"/>
  </r>
  <r>
    <x v="7"/>
    <x v="2"/>
    <x v="19"/>
    <x v="38"/>
    <x v="442"/>
    <n v="51"/>
    <n v="54.627450980392155"/>
  </r>
  <r>
    <x v="10"/>
    <x v="2"/>
    <x v="5"/>
    <x v="155"/>
    <x v="443"/>
    <n v="67"/>
    <n v="34.373134328358212"/>
  </r>
  <r>
    <x v="11"/>
    <x v="0"/>
    <x v="4"/>
    <x v="10"/>
    <x v="172"/>
    <n v="194"/>
    <n v="41.819587628865982"/>
  </r>
  <r>
    <x v="5"/>
    <x v="2"/>
    <x v="6"/>
    <x v="52"/>
    <x v="444"/>
    <n v="116"/>
    <n v="105.78448275862068"/>
  </r>
  <r>
    <x v="11"/>
    <x v="2"/>
    <x v="18"/>
    <x v="109"/>
    <x v="445"/>
    <n v="41"/>
    <n v="275.5609756097561"/>
  </r>
  <r>
    <x v="20"/>
    <x v="3"/>
    <x v="9"/>
    <x v="11"/>
    <x v="446"/>
    <n v="111"/>
    <n v="142.83783783783784"/>
  </r>
  <r>
    <x v="12"/>
    <x v="4"/>
    <x v="1"/>
    <x v="62"/>
    <x v="447"/>
    <n v="334"/>
    <n v="37.137724550898206"/>
  </r>
  <r>
    <x v="13"/>
    <x v="4"/>
    <x v="8"/>
    <x v="91"/>
    <x v="7"/>
    <n v="155"/>
    <n v="25.741935483870968"/>
  </r>
  <r>
    <x v="17"/>
    <x v="0"/>
    <x v="11"/>
    <x v="66"/>
    <x v="448"/>
    <n v="407"/>
    <n v="26.555282555282556"/>
  </r>
  <r>
    <x v="18"/>
    <x v="0"/>
    <x v="10"/>
    <x v="97"/>
    <x v="449"/>
    <n v="52"/>
    <n v="93.42307692307692"/>
  </r>
  <r>
    <x v="22"/>
    <x v="4"/>
    <x v="7"/>
    <x v="45"/>
    <x v="450"/>
    <n v="138"/>
    <n v="56.10144927536232"/>
  </r>
  <r>
    <x v="5"/>
    <x v="1"/>
    <x v="3"/>
    <x v="52"/>
    <x v="227"/>
    <n v="70"/>
    <n v="53.6"/>
  </r>
  <r>
    <x v="11"/>
    <x v="3"/>
    <x v="1"/>
    <x v="21"/>
    <x v="312"/>
    <n v="149"/>
    <n v="8.1744966442953029"/>
  </r>
  <r>
    <x v="11"/>
    <x v="0"/>
    <x v="15"/>
    <x v="39"/>
    <x v="451"/>
    <n v="179"/>
    <n v="61.357541899441344"/>
  </r>
  <r>
    <x v="6"/>
    <x v="4"/>
    <x v="4"/>
    <x v="90"/>
    <x v="452"/>
    <n v="353"/>
    <n v="19.175637393767705"/>
  </r>
  <r>
    <x v="12"/>
    <x v="3"/>
    <x v="0"/>
    <x v="133"/>
    <x v="149"/>
    <n v="97"/>
    <n v="44.958762886597938"/>
  </r>
  <r>
    <x v="17"/>
    <x v="4"/>
    <x v="11"/>
    <x v="65"/>
    <x v="453"/>
    <n v="60"/>
    <n v="12.95"/>
  </r>
  <r>
    <x v="5"/>
    <x v="4"/>
    <x v="9"/>
    <x v="122"/>
    <x v="454"/>
    <n v="5"/>
    <n v="768.6"/>
  </r>
  <r>
    <x v="6"/>
    <x v="5"/>
    <x v="15"/>
    <x v="145"/>
    <x v="455"/>
    <n v="182"/>
    <n v="38.07692307692308"/>
  </r>
  <r>
    <x v="1"/>
    <x v="1"/>
    <x v="18"/>
    <x v="100"/>
    <x v="317"/>
    <n v="114"/>
    <n v="50.289473684210527"/>
  </r>
  <r>
    <x v="19"/>
    <x v="4"/>
    <x v="20"/>
    <x v="138"/>
    <x v="456"/>
    <n v="46"/>
    <n v="182.45652173913044"/>
  </r>
  <r>
    <x v="23"/>
    <x v="4"/>
    <x v="4"/>
    <x v="145"/>
    <x v="457"/>
    <n v="320"/>
    <n v="11.94375"/>
  </r>
  <r>
    <x v="21"/>
    <x v="2"/>
    <x v="17"/>
    <x v="62"/>
    <x v="458"/>
    <n v="178"/>
    <n v="35.629213483146067"/>
  </r>
  <r>
    <x v="5"/>
    <x v="1"/>
    <x v="12"/>
    <x v="110"/>
    <x v="459"/>
    <n v="170"/>
    <n v="38.294117647058826"/>
  </r>
  <r>
    <x v="10"/>
    <x v="4"/>
    <x v="15"/>
    <x v="131"/>
    <x v="460"/>
    <n v="67"/>
    <n v="151.80597014925374"/>
  </r>
  <r>
    <x v="21"/>
    <x v="4"/>
    <x v="6"/>
    <x v="130"/>
    <x v="461"/>
    <n v="301"/>
    <n v="19.627906976744185"/>
  </r>
  <r>
    <x v="22"/>
    <x v="0"/>
    <x v="18"/>
    <x v="27"/>
    <x v="462"/>
    <n v="134"/>
    <n v="75.850746268656721"/>
  </r>
  <r>
    <x v="3"/>
    <x v="5"/>
    <x v="0"/>
    <x v="69"/>
    <x v="95"/>
    <n v="211"/>
    <n v="5.0426540284360186"/>
  </r>
  <r>
    <x v="21"/>
    <x v="5"/>
    <x v="21"/>
    <x v="109"/>
    <x v="463"/>
    <n v="151"/>
    <n v="64.344370860927157"/>
  </r>
  <r>
    <x v="24"/>
    <x v="1"/>
    <x v="2"/>
    <x v="59"/>
    <x v="464"/>
    <n v="208"/>
    <n v="106.00961538461539"/>
  </r>
  <r>
    <x v="3"/>
    <x v="1"/>
    <x v="18"/>
    <x v="153"/>
    <x v="134"/>
    <n v="134"/>
    <n v="18.96268656716418"/>
  </r>
  <r>
    <x v="2"/>
    <x v="5"/>
    <x v="16"/>
    <x v="131"/>
    <x v="465"/>
    <n v="49"/>
    <n v="203.85714285714286"/>
  </r>
  <r>
    <x v="7"/>
    <x v="1"/>
    <x v="5"/>
    <x v="52"/>
    <x v="466"/>
    <n v="204"/>
    <n v="23.230392156862745"/>
  </r>
  <r>
    <x v="20"/>
    <x v="2"/>
    <x v="4"/>
    <x v="30"/>
    <x v="467"/>
    <n v="34"/>
    <n v="93.67647058823529"/>
  </r>
  <r>
    <x v="23"/>
    <x v="2"/>
    <x v="12"/>
    <x v="154"/>
    <x v="468"/>
    <n v="91"/>
    <n v="90.384615384615387"/>
  </r>
  <r>
    <x v="6"/>
    <x v="4"/>
    <x v="11"/>
    <x v="2"/>
    <x v="469"/>
    <n v="130"/>
    <n v="110.00769230769231"/>
  </r>
  <r>
    <x v="9"/>
    <x v="3"/>
    <x v="0"/>
    <x v="60"/>
    <x v="470"/>
    <n v="107"/>
    <n v="12.299065420560748"/>
  </r>
  <r>
    <x v="12"/>
    <x v="0"/>
    <x v="4"/>
    <x v="50"/>
    <x v="471"/>
    <n v="121"/>
    <n v="28.809917355371901"/>
  </r>
  <r>
    <x v="12"/>
    <x v="4"/>
    <x v="2"/>
    <x v="61"/>
    <x v="472"/>
    <n v="339"/>
    <n v="41.091445427728615"/>
  </r>
  <r>
    <x v="6"/>
    <x v="3"/>
    <x v="14"/>
    <x v="26"/>
    <x v="338"/>
    <n v="321"/>
    <n v="17.161993769470406"/>
  </r>
  <r>
    <x v="11"/>
    <x v="4"/>
    <x v="19"/>
    <x v="14"/>
    <x v="473"/>
    <n v="9"/>
    <n v="941.11111111111109"/>
  </r>
  <r>
    <x v="20"/>
    <x v="4"/>
    <x v="12"/>
    <x v="94"/>
    <x v="474"/>
    <n v="69"/>
    <n v="1.1159420289855073"/>
  </r>
  <r>
    <x v="9"/>
    <x v="5"/>
    <x v="14"/>
    <x v="150"/>
    <x v="475"/>
    <n v="72"/>
    <n v="46.958333333333336"/>
  </r>
  <r>
    <x v="16"/>
    <x v="2"/>
    <x v="16"/>
    <x v="105"/>
    <x v="476"/>
    <n v="392"/>
    <n v="10.464285714285714"/>
  </r>
  <r>
    <x v="4"/>
    <x v="4"/>
    <x v="3"/>
    <x v="72"/>
    <x v="350"/>
    <n v="158"/>
    <n v="22.639240506329113"/>
  </r>
  <r>
    <x v="17"/>
    <x v="1"/>
    <x v="3"/>
    <x v="2"/>
    <x v="477"/>
    <n v="9"/>
    <n v="330.55555555555554"/>
  </r>
  <r>
    <x v="21"/>
    <x v="3"/>
    <x v="20"/>
    <x v="156"/>
    <x v="478"/>
    <n v="347"/>
    <n v="11.922190201729107"/>
  </r>
  <r>
    <x v="3"/>
    <x v="5"/>
    <x v="20"/>
    <x v="73"/>
    <x v="479"/>
    <n v="114"/>
    <n v="83.692982456140356"/>
  </r>
  <r>
    <x v="4"/>
    <x v="4"/>
    <x v="19"/>
    <x v="153"/>
    <x v="80"/>
    <n v="120"/>
    <n v="66.674999999999997"/>
  </r>
  <r>
    <x v="22"/>
    <x v="3"/>
    <x v="2"/>
    <x v="82"/>
    <x v="480"/>
    <n v="333"/>
    <n v="15.471471471471471"/>
  </r>
  <r>
    <x v="20"/>
    <x v="2"/>
    <x v="7"/>
    <x v="94"/>
    <x v="481"/>
    <n v="432"/>
    <n v="25.731481481481481"/>
  </r>
  <r>
    <x v="11"/>
    <x v="2"/>
    <x v="15"/>
    <x v="16"/>
    <x v="482"/>
    <n v="236"/>
    <n v="55.406779661016948"/>
  </r>
  <r>
    <x v="16"/>
    <x v="5"/>
    <x v="15"/>
    <x v="93"/>
    <x v="483"/>
    <n v="135"/>
    <n v="75.651851851851845"/>
  </r>
  <r>
    <x v="0"/>
    <x v="0"/>
    <x v="19"/>
    <x v="45"/>
    <x v="484"/>
    <n v="97"/>
    <n v="25.618556701030929"/>
  </r>
  <r>
    <x v="20"/>
    <x v="2"/>
    <x v="14"/>
    <x v="32"/>
    <x v="485"/>
    <n v="168"/>
    <n v="51.875"/>
  </r>
  <r>
    <x v="14"/>
    <x v="1"/>
    <x v="1"/>
    <x v="93"/>
    <x v="58"/>
    <n v="402"/>
    <n v="0.67910447761194026"/>
  </r>
  <r>
    <x v="16"/>
    <x v="4"/>
    <x v="8"/>
    <x v="38"/>
    <x v="385"/>
    <n v="10"/>
    <n v="762.3"/>
  </r>
  <r>
    <x v="5"/>
    <x v="0"/>
    <x v="4"/>
    <x v="66"/>
    <x v="486"/>
    <n v="84"/>
    <n v="8.3333333333333329E-2"/>
  </r>
  <r>
    <x v="12"/>
    <x v="0"/>
    <x v="18"/>
    <x v="72"/>
    <x v="280"/>
    <n v="69"/>
    <n v="43.623188405797102"/>
  </r>
  <r>
    <x v="23"/>
    <x v="5"/>
    <x v="15"/>
    <x v="119"/>
    <x v="115"/>
    <n v="111"/>
    <n v="104.05405405405405"/>
  </r>
  <r>
    <x v="16"/>
    <x v="2"/>
    <x v="11"/>
    <x v="133"/>
    <x v="409"/>
    <n v="89"/>
    <n v="45.460674157303373"/>
  </r>
  <r>
    <x v="3"/>
    <x v="5"/>
    <x v="13"/>
    <x v="90"/>
    <x v="487"/>
    <n v="199"/>
    <n v="44.743718592964825"/>
  </r>
  <r>
    <x v="3"/>
    <x v="1"/>
    <x v="3"/>
    <x v="13"/>
    <x v="445"/>
    <n v="89"/>
    <n v="126.9438202247191"/>
  </r>
  <r>
    <x v="7"/>
    <x v="2"/>
    <x v="15"/>
    <x v="13"/>
    <x v="488"/>
    <n v="131"/>
    <n v="33.55725190839695"/>
  </r>
  <r>
    <x v="0"/>
    <x v="0"/>
    <x v="11"/>
    <x v="144"/>
    <x v="489"/>
    <n v="227"/>
    <n v="53.162995594713657"/>
  </r>
  <r>
    <x v="15"/>
    <x v="5"/>
    <x v="5"/>
    <x v="78"/>
    <x v="490"/>
    <n v="301"/>
    <n v="32.465116279069768"/>
  </r>
  <r>
    <x v="13"/>
    <x v="4"/>
    <x v="6"/>
    <x v="58"/>
    <x v="491"/>
    <n v="316"/>
    <n v="33.094936708860757"/>
  </r>
  <r>
    <x v="1"/>
    <x v="1"/>
    <x v="16"/>
    <x v="107"/>
    <x v="492"/>
    <n v="390"/>
    <n v="16.476923076923075"/>
  </r>
  <r>
    <x v="20"/>
    <x v="4"/>
    <x v="6"/>
    <x v="85"/>
    <x v="87"/>
    <n v="223"/>
    <n v="27.748878923766817"/>
  </r>
  <r>
    <x v="22"/>
    <x v="5"/>
    <x v="1"/>
    <x v="20"/>
    <x v="493"/>
    <n v="101"/>
    <n v="74.297029702970292"/>
  </r>
  <r>
    <x v="17"/>
    <x v="5"/>
    <x v="3"/>
    <x v="103"/>
    <x v="418"/>
    <n v="479"/>
    <n v="3.6534446764091859"/>
  </r>
  <r>
    <x v="9"/>
    <x v="2"/>
    <x v="12"/>
    <x v="28"/>
    <x v="494"/>
    <n v="287"/>
    <n v="18.951219512195124"/>
  </r>
  <r>
    <x v="24"/>
    <x v="5"/>
    <x v="18"/>
    <x v="32"/>
    <x v="495"/>
    <n v="269"/>
    <n v="57.795539033457246"/>
  </r>
  <r>
    <x v="2"/>
    <x v="5"/>
    <x v="12"/>
    <x v="9"/>
    <x v="496"/>
    <n v="277"/>
    <n v="43.162454873646212"/>
  </r>
  <r>
    <x v="13"/>
    <x v="3"/>
    <x v="16"/>
    <x v="71"/>
    <x v="497"/>
    <n v="67"/>
    <n v="40.64179104477612"/>
  </r>
  <r>
    <x v="14"/>
    <x v="1"/>
    <x v="3"/>
    <x v="41"/>
    <x v="498"/>
    <n v="135"/>
    <n v="143.16296296296295"/>
  </r>
  <r>
    <x v="24"/>
    <x v="3"/>
    <x v="0"/>
    <x v="93"/>
    <x v="157"/>
    <n v="229"/>
    <n v="39.554585152838428"/>
  </r>
  <r>
    <x v="1"/>
    <x v="3"/>
    <x v="13"/>
    <x v="154"/>
    <x v="336"/>
    <n v="88"/>
    <n v="34.045454545454547"/>
  </r>
  <r>
    <x v="19"/>
    <x v="3"/>
    <x v="0"/>
    <x v="142"/>
    <x v="499"/>
    <n v="211"/>
    <n v="41.933649289099527"/>
  </r>
  <r>
    <x v="19"/>
    <x v="0"/>
    <x v="11"/>
    <x v="58"/>
    <x v="500"/>
    <n v="293"/>
    <n v="48.928327645051198"/>
  </r>
  <r>
    <x v="21"/>
    <x v="4"/>
    <x v="15"/>
    <x v="139"/>
    <x v="501"/>
    <n v="179"/>
    <n v="91.625698324022352"/>
  </r>
  <r>
    <x v="5"/>
    <x v="3"/>
    <x v="16"/>
    <x v="79"/>
    <x v="502"/>
    <n v="129"/>
    <n v="40.100775193798448"/>
  </r>
  <r>
    <x v="6"/>
    <x v="1"/>
    <x v="17"/>
    <x v="21"/>
    <x v="262"/>
    <n v="164"/>
    <n v="38.585365853658537"/>
  </r>
  <r>
    <x v="0"/>
    <x v="4"/>
    <x v="4"/>
    <x v="0"/>
    <x v="503"/>
    <n v="219"/>
    <n v="11.570776255707763"/>
  </r>
  <r>
    <x v="12"/>
    <x v="2"/>
    <x v="13"/>
    <x v="119"/>
    <x v="438"/>
    <n v="258"/>
    <n v="5.5620155038759691"/>
  </r>
  <r>
    <x v="2"/>
    <x v="5"/>
    <x v="11"/>
    <x v="157"/>
    <x v="150"/>
    <n v="116"/>
    <n v="26.310344827586206"/>
  </r>
  <r>
    <x v="23"/>
    <x v="1"/>
    <x v="12"/>
    <x v="153"/>
    <x v="504"/>
    <n v="204"/>
    <n v="4.4607843137254903"/>
  </r>
  <r>
    <x v="5"/>
    <x v="4"/>
    <x v="10"/>
    <x v="50"/>
    <x v="505"/>
    <n v="321"/>
    <n v="7.2616822429906538"/>
  </r>
  <r>
    <x v="20"/>
    <x v="2"/>
    <x v="17"/>
    <x v="76"/>
    <x v="352"/>
    <n v="56"/>
    <n v="12.125"/>
  </r>
  <r>
    <x v="0"/>
    <x v="1"/>
    <x v="19"/>
    <x v="5"/>
    <x v="506"/>
    <n v="74"/>
    <n v="28.189189189189189"/>
  </r>
  <r>
    <x v="10"/>
    <x v="3"/>
    <x v="19"/>
    <x v="16"/>
    <x v="507"/>
    <n v="189"/>
    <n v="26.518518518518519"/>
  </r>
  <r>
    <x v="18"/>
    <x v="4"/>
    <x v="6"/>
    <x v="158"/>
    <x v="508"/>
    <n v="131"/>
    <n v="34.358778625954201"/>
  </r>
  <r>
    <x v="19"/>
    <x v="1"/>
    <x v="6"/>
    <x v="60"/>
    <x v="509"/>
    <n v="15"/>
    <n v="898.8"/>
  </r>
  <r>
    <x v="22"/>
    <x v="4"/>
    <x v="19"/>
    <x v="38"/>
    <x v="510"/>
    <n v="140"/>
    <n v="40.15"/>
  </r>
  <r>
    <x v="0"/>
    <x v="2"/>
    <x v="4"/>
    <x v="75"/>
    <x v="511"/>
    <n v="198"/>
    <n v="52.959595959595958"/>
  </r>
  <r>
    <x v="3"/>
    <x v="2"/>
    <x v="0"/>
    <x v="105"/>
    <x v="512"/>
    <n v="103"/>
    <n v="171.126213592233"/>
  </r>
  <r>
    <x v="4"/>
    <x v="3"/>
    <x v="11"/>
    <x v="89"/>
    <x v="513"/>
    <n v="187"/>
    <n v="24.032085561497325"/>
  </r>
  <r>
    <x v="6"/>
    <x v="0"/>
    <x v="16"/>
    <x v="63"/>
    <x v="514"/>
    <n v="125"/>
    <n v="0.84"/>
  </r>
  <r>
    <x v="20"/>
    <x v="1"/>
    <x v="3"/>
    <x v="131"/>
    <x v="126"/>
    <n v="8"/>
    <n v="308"/>
  </r>
  <r>
    <x v="7"/>
    <x v="0"/>
    <x v="8"/>
    <x v="3"/>
    <x v="279"/>
    <n v="70"/>
    <n v="19.7"/>
  </r>
  <r>
    <x v="2"/>
    <x v="4"/>
    <x v="3"/>
    <x v="31"/>
    <x v="175"/>
    <n v="126"/>
    <n v="20.5"/>
  </r>
  <r>
    <x v="14"/>
    <x v="3"/>
    <x v="0"/>
    <x v="14"/>
    <x v="515"/>
    <n v="265"/>
    <n v="12.150943396226415"/>
  </r>
  <r>
    <x v="14"/>
    <x v="4"/>
    <x v="0"/>
    <x v="32"/>
    <x v="516"/>
    <n v="296"/>
    <n v="16.222972972972972"/>
  </r>
  <r>
    <x v="22"/>
    <x v="3"/>
    <x v="13"/>
    <x v="93"/>
    <x v="517"/>
    <n v="21"/>
    <n v="270.33333333333331"/>
  </r>
  <r>
    <x v="10"/>
    <x v="1"/>
    <x v="1"/>
    <x v="159"/>
    <x v="518"/>
    <n v="83"/>
    <n v="11.385542168674698"/>
  </r>
  <r>
    <x v="24"/>
    <x v="2"/>
    <x v="20"/>
    <x v="154"/>
    <x v="519"/>
    <n v="162"/>
    <n v="54.055555555555557"/>
  </r>
  <r>
    <x v="20"/>
    <x v="4"/>
    <x v="13"/>
    <x v="20"/>
    <x v="520"/>
    <n v="145"/>
    <n v="33.213793103448275"/>
  </r>
  <r>
    <x v="20"/>
    <x v="5"/>
    <x v="2"/>
    <x v="70"/>
    <x v="521"/>
    <n v="44"/>
    <n v="171.18181818181819"/>
  </r>
  <r>
    <x v="2"/>
    <x v="5"/>
    <x v="9"/>
    <x v="47"/>
    <x v="158"/>
    <n v="82"/>
    <n v="43.280487804878049"/>
  </r>
  <r>
    <x v="15"/>
    <x v="1"/>
    <x v="13"/>
    <x v="92"/>
    <x v="522"/>
    <n v="226"/>
    <n v="19.20353982300885"/>
  </r>
  <r>
    <x v="3"/>
    <x v="3"/>
    <x v="10"/>
    <x v="52"/>
    <x v="523"/>
    <n v="207"/>
    <n v="8.6908212560386477"/>
  </r>
  <r>
    <x v="2"/>
    <x v="3"/>
    <x v="17"/>
    <x v="145"/>
    <x v="524"/>
    <n v="176"/>
    <n v="6.4034090909090908"/>
  </r>
  <r>
    <x v="17"/>
    <x v="2"/>
    <x v="11"/>
    <x v="133"/>
    <x v="525"/>
    <n v="286"/>
    <n v="35.0979020979021"/>
  </r>
  <r>
    <x v="24"/>
    <x v="0"/>
    <x v="20"/>
    <x v="34"/>
    <x v="526"/>
    <n v="300"/>
    <n v="9.7533333333333339"/>
  </r>
  <r>
    <x v="1"/>
    <x v="4"/>
    <x v="13"/>
    <x v="25"/>
    <x v="527"/>
    <n v="235"/>
    <n v="26.719148936170214"/>
  </r>
  <r>
    <x v="19"/>
    <x v="5"/>
    <x v="8"/>
    <x v="155"/>
    <x v="528"/>
    <n v="125"/>
    <n v="2.464"/>
  </r>
  <r>
    <x v="22"/>
    <x v="1"/>
    <x v="18"/>
    <x v="58"/>
    <x v="529"/>
    <n v="145"/>
    <n v="24.137931034482758"/>
  </r>
  <r>
    <x v="20"/>
    <x v="3"/>
    <x v="12"/>
    <x v="155"/>
    <x v="530"/>
    <n v="65"/>
    <n v="10.123076923076923"/>
  </r>
  <r>
    <x v="13"/>
    <x v="2"/>
    <x v="9"/>
    <x v="65"/>
    <x v="531"/>
    <n v="102"/>
    <n v="123.18627450980392"/>
  </r>
  <r>
    <x v="18"/>
    <x v="4"/>
    <x v="11"/>
    <x v="42"/>
    <x v="507"/>
    <n v="93"/>
    <n v="53.892473118279568"/>
  </r>
  <r>
    <x v="19"/>
    <x v="1"/>
    <x v="10"/>
    <x v="93"/>
    <x v="532"/>
    <n v="134"/>
    <n v="29.514925373134329"/>
  </r>
  <r>
    <x v="22"/>
    <x v="0"/>
    <x v="13"/>
    <x v="79"/>
    <x v="533"/>
    <n v="189"/>
    <n v="45.037037037037038"/>
  </r>
  <r>
    <x v="14"/>
    <x v="2"/>
    <x v="6"/>
    <x v="28"/>
    <x v="534"/>
    <n v="232"/>
    <n v="2.1724137931034484"/>
  </r>
  <r>
    <x v="6"/>
    <x v="5"/>
    <x v="17"/>
    <x v="107"/>
    <x v="69"/>
    <n v="45"/>
    <n v="62.222222222222221"/>
  </r>
  <r>
    <x v="5"/>
    <x v="1"/>
    <x v="0"/>
    <x v="115"/>
    <x v="535"/>
    <n v="67"/>
    <n v="63.522388059701491"/>
  </r>
  <r>
    <x v="17"/>
    <x v="1"/>
    <x v="0"/>
    <x v="85"/>
    <x v="536"/>
    <n v="138"/>
    <n v="98.35507246376811"/>
  </r>
  <r>
    <x v="8"/>
    <x v="1"/>
    <x v="20"/>
    <x v="0"/>
    <x v="537"/>
    <n v="99"/>
    <n v="66.323232323232318"/>
  </r>
  <r>
    <x v="6"/>
    <x v="1"/>
    <x v="11"/>
    <x v="105"/>
    <x v="538"/>
    <n v="251"/>
    <n v="53.796812749003983"/>
  </r>
  <r>
    <x v="12"/>
    <x v="0"/>
    <x v="12"/>
    <x v="20"/>
    <x v="539"/>
    <n v="252"/>
    <n v="34.444444444444443"/>
  </r>
  <r>
    <x v="8"/>
    <x v="4"/>
    <x v="16"/>
    <x v="152"/>
    <x v="540"/>
    <n v="78"/>
    <n v="4.9358974358974361"/>
  </r>
  <r>
    <x v="1"/>
    <x v="5"/>
    <x v="17"/>
    <x v="103"/>
    <x v="20"/>
    <n v="130"/>
    <n v="9.7461538461538453"/>
  </r>
  <r>
    <x v="18"/>
    <x v="2"/>
    <x v="19"/>
    <x v="6"/>
    <x v="541"/>
    <n v="154"/>
    <n v="19.227272727272727"/>
  </r>
  <r>
    <x v="6"/>
    <x v="2"/>
    <x v="11"/>
    <x v="109"/>
    <x v="542"/>
    <n v="52"/>
    <n v="38.096153846153847"/>
  </r>
  <r>
    <x v="15"/>
    <x v="2"/>
    <x v="13"/>
    <x v="82"/>
    <x v="543"/>
    <n v="53"/>
    <n v="150.16981132075472"/>
  </r>
  <r>
    <x v="22"/>
    <x v="2"/>
    <x v="10"/>
    <x v="25"/>
    <x v="544"/>
    <n v="50"/>
    <n v="215.88"/>
  </r>
  <r>
    <x v="1"/>
    <x v="1"/>
    <x v="14"/>
    <x v="111"/>
    <x v="545"/>
    <n v="44"/>
    <n v="43.113636363636367"/>
  </r>
  <r>
    <x v="5"/>
    <x v="5"/>
    <x v="5"/>
    <x v="117"/>
    <x v="546"/>
    <n v="200"/>
    <n v="13.72"/>
  </r>
  <r>
    <x v="3"/>
    <x v="4"/>
    <x v="13"/>
    <x v="19"/>
    <x v="45"/>
    <n v="361"/>
    <n v="12.138504155124654"/>
  </r>
  <r>
    <x v="3"/>
    <x v="5"/>
    <x v="5"/>
    <x v="57"/>
    <x v="416"/>
    <n v="172"/>
    <n v="26.25"/>
  </r>
  <r>
    <x v="8"/>
    <x v="3"/>
    <x v="15"/>
    <x v="4"/>
    <x v="547"/>
    <n v="239"/>
    <n v="22.90376569037657"/>
  </r>
  <r>
    <x v="10"/>
    <x v="3"/>
    <x v="1"/>
    <x v="44"/>
    <x v="548"/>
    <n v="55"/>
    <n v="110.34545454545454"/>
  </r>
  <r>
    <x v="4"/>
    <x v="2"/>
    <x v="1"/>
    <x v="30"/>
    <x v="549"/>
    <n v="27"/>
    <n v="257.18518518518516"/>
  </r>
  <r>
    <x v="14"/>
    <x v="5"/>
    <x v="18"/>
    <x v="61"/>
    <x v="82"/>
    <n v="7"/>
    <n v="837"/>
  </r>
  <r>
    <x v="16"/>
    <x v="1"/>
    <x v="21"/>
    <x v="80"/>
    <x v="550"/>
    <n v="301"/>
    <n v="40.441860465116278"/>
  </r>
  <r>
    <x v="12"/>
    <x v="4"/>
    <x v="14"/>
    <x v="54"/>
    <x v="407"/>
    <n v="134"/>
    <n v="39.492537313432834"/>
  </r>
  <r>
    <x v="24"/>
    <x v="3"/>
    <x v="5"/>
    <x v="130"/>
    <x v="551"/>
    <n v="350"/>
    <n v="16.3"/>
  </r>
  <r>
    <x v="15"/>
    <x v="1"/>
    <x v="12"/>
    <x v="38"/>
    <x v="552"/>
    <n v="33"/>
    <n v="75.515151515151516"/>
  </r>
  <r>
    <x v="5"/>
    <x v="5"/>
    <x v="6"/>
    <x v="0"/>
    <x v="553"/>
    <n v="23"/>
    <n v="131.47826086956522"/>
  </r>
  <r>
    <x v="14"/>
    <x v="1"/>
    <x v="11"/>
    <x v="16"/>
    <x v="554"/>
    <n v="201"/>
    <n v="17.099502487562191"/>
  </r>
  <r>
    <x v="12"/>
    <x v="1"/>
    <x v="11"/>
    <x v="35"/>
    <x v="555"/>
    <n v="323"/>
    <n v="5.7863777089783284"/>
  </r>
  <r>
    <x v="15"/>
    <x v="2"/>
    <x v="14"/>
    <x v="29"/>
    <x v="218"/>
    <n v="220"/>
    <n v="14.413636363636364"/>
  </r>
  <r>
    <x v="19"/>
    <x v="5"/>
    <x v="15"/>
    <x v="129"/>
    <x v="449"/>
    <n v="488"/>
    <n v="9.9549180327868854"/>
  </r>
  <r>
    <x v="3"/>
    <x v="3"/>
    <x v="7"/>
    <x v="58"/>
    <x v="556"/>
    <n v="84"/>
    <n v="14.583333333333334"/>
  </r>
  <r>
    <x v="19"/>
    <x v="5"/>
    <x v="3"/>
    <x v="51"/>
    <x v="557"/>
    <n v="79"/>
    <n v="14.620253164556962"/>
  </r>
  <r>
    <x v="5"/>
    <x v="0"/>
    <x v="17"/>
    <x v="155"/>
    <x v="558"/>
    <n v="344"/>
    <n v="19.799418604651162"/>
  </r>
  <r>
    <x v="15"/>
    <x v="3"/>
    <x v="5"/>
    <x v="117"/>
    <x v="559"/>
    <n v="7"/>
    <n v="919"/>
  </r>
  <r>
    <x v="19"/>
    <x v="3"/>
    <x v="7"/>
    <x v="107"/>
    <x v="560"/>
    <n v="88"/>
    <n v="92.829545454545453"/>
  </r>
  <r>
    <x v="17"/>
    <x v="0"/>
    <x v="19"/>
    <x v="154"/>
    <x v="561"/>
    <n v="275"/>
    <n v="8.2727272727272734"/>
  </r>
  <r>
    <x v="0"/>
    <x v="5"/>
    <x v="7"/>
    <x v="130"/>
    <x v="562"/>
    <n v="512"/>
    <n v="7.533203125"/>
  </r>
  <r>
    <x v="0"/>
    <x v="0"/>
    <x v="3"/>
    <x v="32"/>
    <x v="563"/>
    <n v="113"/>
    <n v="12.946902654867257"/>
  </r>
  <r>
    <x v="19"/>
    <x v="0"/>
    <x v="20"/>
    <x v="76"/>
    <x v="564"/>
    <n v="275"/>
    <n v="28.814545454545456"/>
  </r>
  <r>
    <x v="3"/>
    <x v="0"/>
    <x v="14"/>
    <x v="137"/>
    <x v="17"/>
    <n v="47"/>
    <n v="187.21276595744681"/>
  </r>
  <r>
    <x v="23"/>
    <x v="4"/>
    <x v="13"/>
    <x v="57"/>
    <x v="565"/>
    <n v="276"/>
    <n v="10.5"/>
  </r>
  <r>
    <x v="20"/>
    <x v="0"/>
    <x v="18"/>
    <x v="27"/>
    <x v="566"/>
    <n v="212"/>
    <n v="44.839622641509436"/>
  </r>
  <r>
    <x v="5"/>
    <x v="3"/>
    <x v="5"/>
    <x v="145"/>
    <x v="567"/>
    <n v="145"/>
    <n v="49.482758620689658"/>
  </r>
  <r>
    <x v="16"/>
    <x v="5"/>
    <x v="1"/>
    <x v="81"/>
    <x v="568"/>
    <n v="31"/>
    <n v="55.774193548387096"/>
  </r>
  <r>
    <x v="3"/>
    <x v="3"/>
    <x v="15"/>
    <x v="12"/>
    <x v="569"/>
    <n v="271"/>
    <n v="5.8634686346863472"/>
  </r>
  <r>
    <x v="5"/>
    <x v="3"/>
    <x v="17"/>
    <x v="32"/>
    <x v="89"/>
    <n v="52"/>
    <n v="12.115384615384615"/>
  </r>
  <r>
    <x v="1"/>
    <x v="2"/>
    <x v="4"/>
    <x v="154"/>
    <x v="399"/>
    <n v="128"/>
    <n v="0.875"/>
  </r>
  <r>
    <x v="14"/>
    <x v="4"/>
    <x v="9"/>
    <x v="64"/>
    <x v="570"/>
    <n v="142"/>
    <n v="36.528169014084504"/>
  </r>
  <r>
    <x v="6"/>
    <x v="2"/>
    <x v="12"/>
    <x v="122"/>
    <x v="571"/>
    <n v="256"/>
    <n v="24.30859375"/>
  </r>
  <r>
    <x v="9"/>
    <x v="3"/>
    <x v="1"/>
    <x v="5"/>
    <x v="265"/>
    <n v="106"/>
    <n v="72.773584905660371"/>
  </r>
  <r>
    <x v="18"/>
    <x v="4"/>
    <x v="18"/>
    <x v="5"/>
    <x v="572"/>
    <n v="6"/>
    <n v="1576.1666666666667"/>
  </r>
  <r>
    <x v="12"/>
    <x v="3"/>
    <x v="10"/>
    <x v="27"/>
    <x v="415"/>
    <n v="226"/>
    <n v="29.548672566371682"/>
  </r>
  <r>
    <x v="5"/>
    <x v="0"/>
    <x v="6"/>
    <x v="10"/>
    <x v="573"/>
    <n v="121"/>
    <n v="17.41322314049587"/>
  </r>
  <r>
    <x v="11"/>
    <x v="4"/>
    <x v="17"/>
    <x v="123"/>
    <x v="548"/>
    <n v="151"/>
    <n v="40.192052980132452"/>
  </r>
  <r>
    <x v="0"/>
    <x v="0"/>
    <x v="14"/>
    <x v="28"/>
    <x v="574"/>
    <n v="284"/>
    <n v="6.556338028169014"/>
  </r>
  <r>
    <x v="0"/>
    <x v="3"/>
    <x v="1"/>
    <x v="54"/>
    <x v="575"/>
    <n v="89"/>
    <n v="78.337078651685388"/>
  </r>
  <r>
    <x v="23"/>
    <x v="4"/>
    <x v="1"/>
    <x v="91"/>
    <x v="576"/>
    <n v="508"/>
    <n v="20.118110236220474"/>
  </r>
  <r>
    <x v="7"/>
    <x v="2"/>
    <x v="3"/>
    <x v="21"/>
    <x v="577"/>
    <n v="243"/>
    <n v="16.333333333333332"/>
  </r>
  <r>
    <x v="14"/>
    <x v="1"/>
    <x v="15"/>
    <x v="123"/>
    <x v="578"/>
    <n v="170"/>
    <n v="9.1"/>
  </r>
  <r>
    <x v="9"/>
    <x v="4"/>
    <x v="2"/>
    <x v="123"/>
    <x v="192"/>
    <n v="18"/>
    <n v="64.555555555555557"/>
  </r>
  <r>
    <x v="1"/>
    <x v="5"/>
    <x v="2"/>
    <x v="132"/>
    <x v="458"/>
    <n v="282"/>
    <n v="22.48936170212766"/>
  </r>
  <r>
    <x v="20"/>
    <x v="3"/>
    <x v="3"/>
    <x v="54"/>
    <x v="579"/>
    <n v="277"/>
    <n v="38.386281588447652"/>
  </r>
  <r>
    <x v="7"/>
    <x v="4"/>
    <x v="3"/>
    <x v="109"/>
    <x v="580"/>
    <n v="212"/>
    <n v="71.023584905660371"/>
  </r>
  <r>
    <x v="7"/>
    <x v="4"/>
    <x v="14"/>
    <x v="160"/>
    <x v="9"/>
    <n v="126"/>
    <n v="37.333333333333336"/>
  </r>
  <r>
    <x v="13"/>
    <x v="5"/>
    <x v="3"/>
    <x v="66"/>
    <x v="581"/>
    <n v="11"/>
    <n v="848.90909090909088"/>
  </r>
  <r>
    <x v="14"/>
    <x v="3"/>
    <x v="5"/>
    <x v="16"/>
    <x v="543"/>
    <n v="30"/>
    <n v="265.3"/>
  </r>
  <r>
    <x v="21"/>
    <x v="1"/>
    <x v="1"/>
    <x v="116"/>
    <x v="386"/>
    <n v="51"/>
    <n v="176.92156862745097"/>
  </r>
  <r>
    <x v="24"/>
    <x v="4"/>
    <x v="18"/>
    <x v="0"/>
    <x v="582"/>
    <n v="92"/>
    <n v="157.88043478260869"/>
  </r>
  <r>
    <x v="11"/>
    <x v="2"/>
    <x v="19"/>
    <x v="10"/>
    <x v="583"/>
    <n v="101"/>
    <n v="57.524752475247524"/>
  </r>
  <r>
    <x v="18"/>
    <x v="3"/>
    <x v="13"/>
    <x v="36"/>
    <x v="492"/>
    <n v="98"/>
    <n v="65.571428571428569"/>
  </r>
  <r>
    <x v="16"/>
    <x v="2"/>
    <x v="0"/>
    <x v="134"/>
    <x v="230"/>
    <n v="159"/>
    <n v="27.691823899371069"/>
  </r>
  <r>
    <x v="21"/>
    <x v="3"/>
    <x v="2"/>
    <x v="129"/>
    <x v="584"/>
    <n v="62"/>
    <n v="25.516129032258064"/>
  </r>
  <r>
    <x v="14"/>
    <x v="5"/>
    <x v="10"/>
    <x v="105"/>
    <x v="585"/>
    <n v="22"/>
    <n v="35.954545454545453"/>
  </r>
  <r>
    <x v="3"/>
    <x v="1"/>
    <x v="4"/>
    <x v="123"/>
    <x v="586"/>
    <n v="187"/>
    <n v="48.663101604278076"/>
  </r>
  <r>
    <x v="7"/>
    <x v="5"/>
    <x v="9"/>
    <x v="97"/>
    <x v="587"/>
    <n v="200"/>
    <n v="49.42"/>
  </r>
  <r>
    <x v="3"/>
    <x v="0"/>
    <x v="7"/>
    <x v="26"/>
    <x v="588"/>
    <n v="201"/>
    <n v="18.805970149253731"/>
  </r>
  <r>
    <x v="8"/>
    <x v="3"/>
    <x v="6"/>
    <x v="130"/>
    <x v="589"/>
    <n v="308"/>
    <n v="14.795454545454545"/>
  </r>
  <r>
    <x v="14"/>
    <x v="2"/>
    <x v="8"/>
    <x v="112"/>
    <x v="590"/>
    <n v="55"/>
    <n v="105.38181818181818"/>
  </r>
  <r>
    <x v="3"/>
    <x v="1"/>
    <x v="20"/>
    <x v="9"/>
    <x v="591"/>
    <n v="153"/>
    <n v="0.5490196078431373"/>
  </r>
  <r>
    <x v="19"/>
    <x v="0"/>
    <x v="14"/>
    <x v="65"/>
    <x v="66"/>
    <n v="101"/>
    <n v="89.475247524752476"/>
  </r>
  <r>
    <x v="21"/>
    <x v="3"/>
    <x v="17"/>
    <x v="92"/>
    <x v="592"/>
    <n v="137"/>
    <n v="34.642335766423358"/>
  </r>
  <r>
    <x v="22"/>
    <x v="2"/>
    <x v="7"/>
    <x v="35"/>
    <x v="411"/>
    <n v="398"/>
    <n v="16.866834170854272"/>
  </r>
  <r>
    <x v="13"/>
    <x v="5"/>
    <x v="8"/>
    <x v="121"/>
    <x v="593"/>
    <n v="88"/>
    <n v="70.875"/>
  </r>
  <r>
    <x v="10"/>
    <x v="1"/>
    <x v="14"/>
    <x v="154"/>
    <x v="594"/>
    <n v="232"/>
    <n v="32.254310344827587"/>
  </r>
  <r>
    <x v="18"/>
    <x v="1"/>
    <x v="0"/>
    <x v="38"/>
    <x v="595"/>
    <n v="51"/>
    <n v="25.666666666666668"/>
  </r>
  <r>
    <x v="19"/>
    <x v="0"/>
    <x v="4"/>
    <x v="90"/>
    <x v="557"/>
    <n v="66"/>
    <n v="17.5"/>
  </r>
  <r>
    <x v="11"/>
    <x v="0"/>
    <x v="6"/>
    <x v="107"/>
    <x v="596"/>
    <n v="124"/>
    <n v="24.10483870967742"/>
  </r>
  <r>
    <x v="24"/>
    <x v="1"/>
    <x v="18"/>
    <x v="16"/>
    <x v="597"/>
    <n v="78"/>
    <n v="123.3974358974359"/>
  </r>
  <r>
    <x v="22"/>
    <x v="0"/>
    <x v="17"/>
    <x v="56"/>
    <x v="197"/>
    <n v="341"/>
    <n v="21.574780058651026"/>
  </r>
  <r>
    <x v="18"/>
    <x v="2"/>
    <x v="6"/>
    <x v="13"/>
    <x v="598"/>
    <n v="114"/>
    <n v="87.991228070175438"/>
  </r>
  <r>
    <x v="2"/>
    <x v="5"/>
    <x v="14"/>
    <x v="36"/>
    <x v="599"/>
    <n v="4"/>
    <n v="1646.75"/>
  </r>
  <r>
    <x v="18"/>
    <x v="3"/>
    <x v="8"/>
    <x v="54"/>
    <x v="600"/>
    <n v="22"/>
    <n v="150.5"/>
  </r>
  <r>
    <x v="6"/>
    <x v="0"/>
    <x v="2"/>
    <x v="53"/>
    <x v="601"/>
    <n v="30"/>
    <n v="511"/>
  </r>
  <r>
    <x v="13"/>
    <x v="0"/>
    <x v="19"/>
    <x v="92"/>
    <x v="602"/>
    <n v="351"/>
    <n v="39.965811965811966"/>
  </r>
  <r>
    <x v="10"/>
    <x v="2"/>
    <x v="6"/>
    <x v="154"/>
    <x v="415"/>
    <n v="708"/>
    <n v="9.4322033898305087"/>
  </r>
  <r>
    <x v="11"/>
    <x v="3"/>
    <x v="10"/>
    <x v="51"/>
    <x v="603"/>
    <n v="50"/>
    <n v="172.48"/>
  </r>
  <r>
    <x v="3"/>
    <x v="0"/>
    <x v="10"/>
    <x v="77"/>
    <x v="604"/>
    <n v="356"/>
    <n v="3.3623595505617976"/>
  </r>
  <r>
    <x v="7"/>
    <x v="5"/>
    <x v="13"/>
    <x v="32"/>
    <x v="605"/>
    <n v="185"/>
    <n v="2.6108108108108108"/>
  </r>
  <r>
    <x v="24"/>
    <x v="0"/>
    <x v="18"/>
    <x v="76"/>
    <x v="164"/>
    <n v="236"/>
    <n v="7.148305084745763"/>
  </r>
  <r>
    <x v="5"/>
    <x v="5"/>
    <x v="16"/>
    <x v="12"/>
    <x v="595"/>
    <n v="30"/>
    <n v="43.633333333333333"/>
  </r>
  <r>
    <x v="15"/>
    <x v="4"/>
    <x v="4"/>
    <x v="84"/>
    <x v="606"/>
    <n v="111"/>
    <n v="85.891891891891888"/>
  </r>
  <r>
    <x v="17"/>
    <x v="5"/>
    <x v="0"/>
    <x v="70"/>
    <x v="607"/>
    <n v="289"/>
    <n v="5.8615916955017298"/>
  </r>
  <r>
    <x v="6"/>
    <x v="0"/>
    <x v="15"/>
    <x v="44"/>
    <x v="234"/>
    <n v="103"/>
    <n v="0.67961165048543692"/>
  </r>
  <r>
    <x v="1"/>
    <x v="0"/>
    <x v="19"/>
    <x v="7"/>
    <x v="37"/>
    <n v="20"/>
    <n v="122.15"/>
  </r>
  <r>
    <x v="8"/>
    <x v="2"/>
    <x v="20"/>
    <x v="99"/>
    <x v="608"/>
    <n v="55"/>
    <n v="53.327272727272728"/>
  </r>
  <r>
    <x v="17"/>
    <x v="4"/>
    <x v="8"/>
    <x v="63"/>
    <x v="609"/>
    <n v="90"/>
    <n v="22.711111111111112"/>
  </r>
  <r>
    <x v="2"/>
    <x v="2"/>
    <x v="17"/>
    <x v="159"/>
    <x v="372"/>
    <n v="303"/>
    <n v="21.53135313531353"/>
  </r>
  <r>
    <x v="17"/>
    <x v="4"/>
    <x v="10"/>
    <x v="135"/>
    <x v="610"/>
    <n v="126"/>
    <n v="100.44444444444444"/>
  </r>
  <r>
    <x v="12"/>
    <x v="5"/>
    <x v="7"/>
    <x v="146"/>
    <x v="611"/>
    <n v="109"/>
    <n v="80.018348623853214"/>
  </r>
  <r>
    <x v="9"/>
    <x v="2"/>
    <x v="18"/>
    <x v="113"/>
    <x v="612"/>
    <n v="92"/>
    <n v="171.19565217391303"/>
  </r>
  <r>
    <x v="24"/>
    <x v="1"/>
    <x v="20"/>
    <x v="26"/>
    <x v="31"/>
    <n v="56"/>
    <n v="122.125"/>
  </r>
  <r>
    <x v="1"/>
    <x v="5"/>
    <x v="6"/>
    <x v="65"/>
    <x v="4"/>
    <n v="58"/>
    <n v="235.94827586206895"/>
  </r>
  <r>
    <x v="20"/>
    <x v="3"/>
    <x v="19"/>
    <x v="130"/>
    <x v="260"/>
    <n v="110"/>
    <n v="26.472727272727273"/>
  </r>
  <r>
    <x v="12"/>
    <x v="1"/>
    <x v="12"/>
    <x v="126"/>
    <x v="428"/>
    <n v="171"/>
    <n v="19.526315789473685"/>
  </r>
  <r>
    <x v="2"/>
    <x v="2"/>
    <x v="16"/>
    <x v="120"/>
    <x v="504"/>
    <n v="117"/>
    <n v="7.7777777777777777"/>
  </r>
  <r>
    <x v="7"/>
    <x v="3"/>
    <x v="8"/>
    <x v="64"/>
    <x v="613"/>
    <n v="51"/>
    <n v="381.98039215686276"/>
  </r>
  <r>
    <x v="20"/>
    <x v="5"/>
    <x v="3"/>
    <x v="103"/>
    <x v="614"/>
    <n v="118"/>
    <n v="68.63559322033899"/>
  </r>
  <r>
    <x v="3"/>
    <x v="1"/>
    <x v="19"/>
    <x v="1"/>
    <x v="615"/>
    <n v="79"/>
    <n v="173.75949367088609"/>
  </r>
  <r>
    <x v="0"/>
    <x v="2"/>
    <x v="11"/>
    <x v="113"/>
    <x v="616"/>
    <n v="29"/>
    <n v="298.58620689655174"/>
  </r>
  <r>
    <x v="2"/>
    <x v="5"/>
    <x v="13"/>
    <x v="107"/>
    <x v="419"/>
    <n v="103"/>
    <n v="56.135922330097088"/>
  </r>
  <r>
    <x v="12"/>
    <x v="0"/>
    <x v="8"/>
    <x v="119"/>
    <x v="617"/>
    <n v="155"/>
    <n v="54.6"/>
  </r>
  <r>
    <x v="11"/>
    <x v="3"/>
    <x v="8"/>
    <x v="93"/>
    <x v="618"/>
    <n v="31"/>
    <n v="158.51612903225808"/>
  </r>
  <r>
    <x v="15"/>
    <x v="2"/>
    <x v="4"/>
    <x v="56"/>
    <x v="619"/>
    <n v="128"/>
    <n v="24.1171875"/>
  </r>
  <r>
    <x v="5"/>
    <x v="3"/>
    <x v="13"/>
    <x v="39"/>
    <x v="620"/>
    <n v="419"/>
    <n v="21.968973747016708"/>
  </r>
  <r>
    <x v="14"/>
    <x v="5"/>
    <x v="21"/>
    <x v="60"/>
    <x v="443"/>
    <n v="7"/>
    <n v="329"/>
  </r>
  <r>
    <x v="20"/>
    <x v="3"/>
    <x v="15"/>
    <x v="70"/>
    <x v="621"/>
    <n v="106"/>
    <n v="12.811320754716981"/>
  </r>
  <r>
    <x v="23"/>
    <x v="2"/>
    <x v="19"/>
    <x v="76"/>
    <x v="131"/>
    <n v="68"/>
    <n v="53.014705882352942"/>
  </r>
  <r>
    <x v="8"/>
    <x v="2"/>
    <x v="1"/>
    <x v="157"/>
    <x v="622"/>
    <n v="44"/>
    <n v="193.13636363636363"/>
  </r>
  <r>
    <x v="12"/>
    <x v="2"/>
    <x v="6"/>
    <x v="45"/>
    <x v="623"/>
    <n v="457"/>
    <n v="1.5317286652078774"/>
  </r>
  <r>
    <x v="5"/>
    <x v="1"/>
    <x v="19"/>
    <x v="113"/>
    <x v="384"/>
    <n v="524"/>
    <n v="4.1812977099236646"/>
  </r>
  <r>
    <x v="1"/>
    <x v="2"/>
    <x v="6"/>
    <x v="57"/>
    <x v="624"/>
    <n v="137"/>
    <n v="4.7007299270072993"/>
  </r>
  <r>
    <x v="4"/>
    <x v="4"/>
    <x v="15"/>
    <x v="90"/>
    <x v="522"/>
    <n v="86"/>
    <n v="50.465116279069768"/>
  </r>
  <r>
    <x v="1"/>
    <x v="5"/>
    <x v="18"/>
    <x v="125"/>
    <x v="148"/>
    <n v="296"/>
    <n v="7.7094594594594597"/>
  </r>
  <r>
    <x v="10"/>
    <x v="5"/>
    <x v="21"/>
    <x v="132"/>
    <x v="265"/>
    <n v="597"/>
    <n v="12.921273031825796"/>
  </r>
  <r>
    <x v="20"/>
    <x v="5"/>
    <x v="13"/>
    <x v="55"/>
    <x v="625"/>
    <n v="149"/>
    <n v="5.5436241610738257"/>
  </r>
  <r>
    <x v="21"/>
    <x v="1"/>
    <x v="4"/>
    <x v="73"/>
    <x v="626"/>
    <n v="207"/>
    <n v="0.98067632850241548"/>
  </r>
  <r>
    <x v="22"/>
    <x v="3"/>
    <x v="21"/>
    <x v="105"/>
    <x v="627"/>
    <n v="93"/>
    <n v="143.61290322580646"/>
  </r>
  <r>
    <x v="9"/>
    <x v="3"/>
    <x v="7"/>
    <x v="131"/>
    <x v="459"/>
    <n v="23"/>
    <n v="283.04347826086956"/>
  </r>
  <r>
    <x v="3"/>
    <x v="5"/>
    <x v="21"/>
    <x v="15"/>
    <x v="628"/>
    <n v="305"/>
    <n v="19.324590163934428"/>
  </r>
  <r>
    <x v="20"/>
    <x v="2"/>
    <x v="11"/>
    <x v="4"/>
    <x v="219"/>
    <n v="125"/>
    <n v="63.28"/>
  </r>
  <r>
    <x v="17"/>
    <x v="1"/>
    <x v="7"/>
    <x v="113"/>
    <x v="201"/>
    <n v="129"/>
    <n v="6.0775193798449614"/>
  </r>
  <r>
    <x v="15"/>
    <x v="0"/>
    <x v="8"/>
    <x v="128"/>
    <x v="418"/>
    <n v="252"/>
    <n v="6.9444444444444446"/>
  </r>
  <r>
    <x v="2"/>
    <x v="4"/>
    <x v="2"/>
    <x v="122"/>
    <x v="78"/>
    <n v="75"/>
    <n v="3.7333333333333334"/>
  </r>
  <r>
    <x v="18"/>
    <x v="4"/>
    <x v="3"/>
    <x v="93"/>
    <x v="534"/>
    <n v="87"/>
    <n v="5.7931034482758621"/>
  </r>
  <r>
    <x v="14"/>
    <x v="1"/>
    <x v="14"/>
    <x v="9"/>
    <x v="86"/>
    <n v="342"/>
    <n v="20.918128654970761"/>
  </r>
  <r>
    <x v="4"/>
    <x v="3"/>
    <x v="12"/>
    <x v="161"/>
    <x v="629"/>
    <n v="13"/>
    <n v="124.38461538461539"/>
  </r>
  <r>
    <x v="12"/>
    <x v="3"/>
    <x v="2"/>
    <x v="37"/>
    <x v="630"/>
    <n v="30"/>
    <n v="360.73333333333335"/>
  </r>
  <r>
    <x v="23"/>
    <x v="3"/>
    <x v="4"/>
    <x v="122"/>
    <x v="631"/>
    <n v="203"/>
    <n v="52.827586206896555"/>
  </r>
  <r>
    <x v="20"/>
    <x v="1"/>
    <x v="21"/>
    <x v="5"/>
    <x v="269"/>
    <n v="106"/>
    <n v="34.339622641509436"/>
  </r>
  <r>
    <x v="20"/>
    <x v="1"/>
    <x v="9"/>
    <x v="9"/>
    <x v="521"/>
    <n v="234"/>
    <n v="32.188034188034187"/>
  </r>
  <r>
    <x v="6"/>
    <x v="3"/>
    <x v="9"/>
    <x v="5"/>
    <x v="584"/>
    <n v="100"/>
    <n v="15.82"/>
  </r>
  <r>
    <x v="23"/>
    <x v="2"/>
    <x v="16"/>
    <x v="110"/>
    <x v="98"/>
    <n v="91"/>
    <n v="16"/>
  </r>
  <r>
    <x v="18"/>
    <x v="3"/>
    <x v="10"/>
    <x v="60"/>
    <x v="632"/>
    <n v="277"/>
    <n v="7.2779783393501809"/>
  </r>
  <r>
    <x v="24"/>
    <x v="3"/>
    <x v="20"/>
    <x v="30"/>
    <x v="633"/>
    <n v="42"/>
    <n v="180.66666666666666"/>
  </r>
  <r>
    <x v="8"/>
    <x v="5"/>
    <x v="15"/>
    <x v="74"/>
    <x v="387"/>
    <n v="249"/>
    <n v="13.662650602409638"/>
  </r>
  <r>
    <x v="2"/>
    <x v="3"/>
    <x v="3"/>
    <x v="53"/>
    <x v="623"/>
    <n v="97"/>
    <n v="7.2164948453608249"/>
  </r>
  <r>
    <x v="6"/>
    <x v="4"/>
    <x v="15"/>
    <x v="38"/>
    <x v="634"/>
    <n v="8"/>
    <n v="238"/>
  </r>
  <r>
    <x v="13"/>
    <x v="3"/>
    <x v="1"/>
    <x v="49"/>
    <x v="635"/>
    <n v="275"/>
    <n v="17.614545454545453"/>
  </r>
  <r>
    <x v="4"/>
    <x v="0"/>
    <x v="3"/>
    <x v="106"/>
    <x v="597"/>
    <n v="313"/>
    <n v="30.750798722044728"/>
  </r>
  <r>
    <x v="4"/>
    <x v="0"/>
    <x v="17"/>
    <x v="70"/>
    <x v="636"/>
    <n v="323"/>
    <n v="14.238390092879257"/>
  </r>
  <r>
    <x v="13"/>
    <x v="4"/>
    <x v="9"/>
    <x v="84"/>
    <x v="22"/>
    <n v="155"/>
    <n v="19.374193548387098"/>
  </r>
  <r>
    <x v="19"/>
    <x v="2"/>
    <x v="15"/>
    <x v="159"/>
    <x v="637"/>
    <n v="377"/>
    <n v="25.846153846153847"/>
  </r>
  <r>
    <x v="9"/>
    <x v="1"/>
    <x v="17"/>
    <x v="52"/>
    <x v="638"/>
    <n v="2"/>
    <n v="700"/>
  </r>
  <r>
    <x v="0"/>
    <x v="4"/>
    <x v="7"/>
    <x v="12"/>
    <x v="639"/>
    <n v="170"/>
    <n v="2.1411764705882352"/>
  </r>
  <r>
    <x v="16"/>
    <x v="3"/>
    <x v="21"/>
    <x v="7"/>
    <x v="640"/>
    <n v="38"/>
    <n v="190.28947368421052"/>
  </r>
  <r>
    <x v="14"/>
    <x v="2"/>
    <x v="5"/>
    <x v="155"/>
    <x v="79"/>
    <n v="105"/>
    <n v="0.6"/>
  </r>
  <r>
    <x v="15"/>
    <x v="0"/>
    <x v="16"/>
    <x v="134"/>
    <x v="641"/>
    <n v="166"/>
    <n v="50.054216867469883"/>
  </r>
  <r>
    <x v="16"/>
    <x v="5"/>
    <x v="18"/>
    <x v="43"/>
    <x v="642"/>
    <n v="164"/>
    <n v="19.292682926829269"/>
  </r>
  <r>
    <x v="13"/>
    <x v="0"/>
    <x v="2"/>
    <x v="120"/>
    <x v="299"/>
    <n v="171"/>
    <n v="33.280701754385966"/>
  </r>
  <r>
    <x v="24"/>
    <x v="3"/>
    <x v="8"/>
    <x v="92"/>
    <x v="643"/>
    <n v="49"/>
    <n v="10"/>
  </r>
  <r>
    <x v="6"/>
    <x v="1"/>
    <x v="1"/>
    <x v="145"/>
    <x v="644"/>
    <n v="205"/>
    <n v="87.960975609756105"/>
  </r>
  <r>
    <x v="6"/>
    <x v="3"/>
    <x v="10"/>
    <x v="154"/>
    <x v="331"/>
    <n v="313"/>
    <n v="2.0351437699680512"/>
  </r>
  <r>
    <x v="19"/>
    <x v="5"/>
    <x v="14"/>
    <x v="15"/>
    <x v="15"/>
    <n v="29"/>
    <n v="140.24137931034483"/>
  </r>
  <r>
    <x v="2"/>
    <x v="3"/>
    <x v="7"/>
    <x v="45"/>
    <x v="400"/>
    <n v="307"/>
    <n v="26.723127035830618"/>
  </r>
  <r>
    <x v="24"/>
    <x v="5"/>
    <x v="3"/>
    <x v="83"/>
    <x v="302"/>
    <n v="121"/>
    <n v="81.570247933884303"/>
  </r>
  <r>
    <x v="15"/>
    <x v="5"/>
    <x v="21"/>
    <x v="60"/>
    <x v="645"/>
    <n v="285"/>
    <n v="18.003508771929823"/>
  </r>
  <r>
    <x v="8"/>
    <x v="5"/>
    <x v="10"/>
    <x v="11"/>
    <x v="646"/>
    <n v="205"/>
    <n v="5.565853658536585"/>
  </r>
  <r>
    <x v="4"/>
    <x v="0"/>
    <x v="10"/>
    <x v="30"/>
    <x v="647"/>
    <n v="157"/>
    <n v="50.828025477707008"/>
  </r>
  <r>
    <x v="1"/>
    <x v="3"/>
    <x v="8"/>
    <x v="162"/>
    <x v="648"/>
    <n v="182"/>
    <n v="28.73076923076923"/>
  </r>
  <r>
    <x v="9"/>
    <x v="0"/>
    <x v="9"/>
    <x v="48"/>
    <x v="649"/>
    <n v="100"/>
    <n v="34.229999999999997"/>
  </r>
  <r>
    <x v="4"/>
    <x v="0"/>
    <x v="11"/>
    <x v="36"/>
    <x v="187"/>
    <n v="223"/>
    <n v="29.004484304932735"/>
  </r>
  <r>
    <x v="10"/>
    <x v="3"/>
    <x v="0"/>
    <x v="52"/>
    <x v="650"/>
    <n v="61"/>
    <n v="70.918032786885249"/>
  </r>
  <r>
    <x v="0"/>
    <x v="4"/>
    <x v="17"/>
    <x v="72"/>
    <x v="86"/>
    <n v="133"/>
    <n v="53.789473684210527"/>
  </r>
  <r>
    <x v="20"/>
    <x v="0"/>
    <x v="1"/>
    <x v="130"/>
    <x v="651"/>
    <n v="228"/>
    <n v="17.530701754385966"/>
  </r>
  <r>
    <x v="20"/>
    <x v="4"/>
    <x v="16"/>
    <x v="59"/>
    <x v="652"/>
    <n v="233"/>
    <n v="22.231759656652361"/>
  </r>
  <r>
    <x v="11"/>
    <x v="5"/>
    <x v="7"/>
    <x v="102"/>
    <x v="497"/>
    <n v="425"/>
    <n v="6.4070588235294119"/>
  </r>
  <r>
    <x v="17"/>
    <x v="1"/>
    <x v="13"/>
    <x v="99"/>
    <x v="653"/>
    <n v="24"/>
    <n v="39.666666666666664"/>
  </r>
  <r>
    <x v="6"/>
    <x v="5"/>
    <x v="3"/>
    <x v="110"/>
    <x v="299"/>
    <n v="495"/>
    <n v="11.496969696969696"/>
  </r>
  <r>
    <x v="8"/>
    <x v="5"/>
    <x v="19"/>
    <x v="152"/>
    <x v="654"/>
    <n v="170"/>
    <n v="64.523529411764713"/>
  </r>
  <r>
    <x v="6"/>
    <x v="1"/>
    <x v="3"/>
    <x v="48"/>
    <x v="655"/>
    <n v="26"/>
    <n v="229.38461538461539"/>
  </r>
  <r>
    <x v="3"/>
    <x v="2"/>
    <x v="9"/>
    <x v="163"/>
    <x v="334"/>
    <n v="24"/>
    <n v="117.54166666666667"/>
  </r>
  <r>
    <x v="6"/>
    <x v="1"/>
    <x v="12"/>
    <x v="82"/>
    <x v="656"/>
    <n v="33"/>
    <n v="39.454545454545453"/>
  </r>
  <r>
    <x v="1"/>
    <x v="0"/>
    <x v="8"/>
    <x v="28"/>
    <x v="547"/>
    <n v="109"/>
    <n v="50.220183486238533"/>
  </r>
  <r>
    <x v="18"/>
    <x v="1"/>
    <x v="20"/>
    <x v="10"/>
    <x v="657"/>
    <n v="276"/>
    <n v="15.141304347826088"/>
  </r>
  <r>
    <x v="0"/>
    <x v="0"/>
    <x v="5"/>
    <x v="19"/>
    <x v="658"/>
    <n v="164"/>
    <n v="11.865853658536585"/>
  </r>
  <r>
    <x v="8"/>
    <x v="5"/>
    <x v="14"/>
    <x v="96"/>
    <x v="659"/>
    <n v="1"/>
    <n v="4291"/>
  </r>
  <r>
    <x v="5"/>
    <x v="1"/>
    <x v="10"/>
    <x v="161"/>
    <x v="660"/>
    <n v="160"/>
    <n v="44.975000000000001"/>
  </r>
  <r>
    <x v="9"/>
    <x v="5"/>
    <x v="3"/>
    <x v="139"/>
    <x v="106"/>
    <n v="98"/>
    <n v="19.785714285714285"/>
  </r>
  <r>
    <x v="9"/>
    <x v="1"/>
    <x v="8"/>
    <x v="77"/>
    <x v="661"/>
    <n v="46"/>
    <n v="226.89130434782609"/>
  </r>
  <r>
    <x v="7"/>
    <x v="2"/>
    <x v="17"/>
    <x v="78"/>
    <x v="282"/>
    <n v="259"/>
    <n v="26.702702702702702"/>
  </r>
  <r>
    <x v="10"/>
    <x v="0"/>
    <x v="6"/>
    <x v="81"/>
    <x v="662"/>
    <n v="310"/>
    <n v="11.764516129032257"/>
  </r>
  <r>
    <x v="16"/>
    <x v="2"/>
    <x v="6"/>
    <x v="73"/>
    <x v="663"/>
    <n v="78"/>
    <n v="115.32051282051282"/>
  </r>
  <r>
    <x v="2"/>
    <x v="2"/>
    <x v="8"/>
    <x v="77"/>
    <x v="664"/>
    <n v="136"/>
    <n v="53.323529411764703"/>
  </r>
  <r>
    <x v="4"/>
    <x v="1"/>
    <x v="9"/>
    <x v="129"/>
    <x v="665"/>
    <n v="130"/>
    <n v="126"/>
  </r>
  <r>
    <x v="1"/>
    <x v="3"/>
    <x v="19"/>
    <x v="127"/>
    <x v="196"/>
    <n v="24"/>
    <n v="402.5"/>
  </r>
  <r>
    <x v="15"/>
    <x v="1"/>
    <x v="2"/>
    <x v="122"/>
    <x v="666"/>
    <n v="5"/>
    <n v="904.4"/>
  </r>
  <r>
    <x v="19"/>
    <x v="2"/>
    <x v="19"/>
    <x v="145"/>
    <x v="667"/>
    <n v="109"/>
    <n v="3.0183486238532109"/>
  </r>
  <r>
    <x v="22"/>
    <x v="5"/>
    <x v="18"/>
    <x v="164"/>
    <x v="668"/>
    <n v="294"/>
    <n v="11.761904761904763"/>
  </r>
  <r>
    <x v="6"/>
    <x v="1"/>
    <x v="21"/>
    <x v="49"/>
    <x v="669"/>
    <n v="413"/>
    <n v="11.23728813559322"/>
  </r>
  <r>
    <x v="0"/>
    <x v="5"/>
    <x v="14"/>
    <x v="6"/>
    <x v="670"/>
    <n v="136"/>
    <n v="34.022058823529413"/>
  </r>
  <r>
    <x v="19"/>
    <x v="2"/>
    <x v="16"/>
    <x v="91"/>
    <x v="231"/>
    <n v="175"/>
    <n v="18.239999999999998"/>
  </r>
  <r>
    <x v="23"/>
    <x v="5"/>
    <x v="5"/>
    <x v="154"/>
    <x v="210"/>
    <n v="237"/>
    <n v="1.0632911392405062"/>
  </r>
  <r>
    <x v="10"/>
    <x v="4"/>
    <x v="8"/>
    <x v="88"/>
    <x v="671"/>
    <n v="125"/>
    <n v="6.944"/>
  </r>
  <r>
    <x v="10"/>
    <x v="5"/>
    <x v="13"/>
    <x v="34"/>
    <x v="672"/>
    <n v="16"/>
    <n v="13.125"/>
  </r>
  <r>
    <x v="5"/>
    <x v="4"/>
    <x v="1"/>
    <x v="30"/>
    <x v="673"/>
    <n v="135"/>
    <n v="51.903703703703705"/>
  </r>
  <r>
    <x v="23"/>
    <x v="3"/>
    <x v="17"/>
    <x v="157"/>
    <x v="674"/>
    <n v="91"/>
    <n v="64.230769230769226"/>
  </r>
  <r>
    <x v="11"/>
    <x v="5"/>
    <x v="20"/>
    <x v="37"/>
    <x v="203"/>
    <n v="614"/>
    <n v="2.234527687296417"/>
  </r>
  <r>
    <x v="17"/>
    <x v="1"/>
    <x v="10"/>
    <x v="59"/>
    <x v="675"/>
    <n v="216"/>
    <n v="39.018518518518519"/>
  </r>
  <r>
    <x v="21"/>
    <x v="0"/>
    <x v="0"/>
    <x v="46"/>
    <x v="676"/>
    <n v="317"/>
    <n v="15.700315457413248"/>
  </r>
  <r>
    <x v="6"/>
    <x v="4"/>
    <x v="21"/>
    <x v="49"/>
    <x v="607"/>
    <n v="21"/>
    <n v="80.666666666666671"/>
  </r>
  <r>
    <x v="22"/>
    <x v="2"/>
    <x v="4"/>
    <x v="1"/>
    <x v="650"/>
    <n v="154"/>
    <n v="28.09090909090909"/>
  </r>
  <r>
    <x v="9"/>
    <x v="2"/>
    <x v="8"/>
    <x v="38"/>
    <x v="677"/>
    <n v="222"/>
    <n v="42.914414414414416"/>
  </r>
  <r>
    <x v="11"/>
    <x v="1"/>
    <x v="4"/>
    <x v="31"/>
    <x v="678"/>
    <n v="157"/>
    <n v="68.573248407643305"/>
  </r>
  <r>
    <x v="15"/>
    <x v="4"/>
    <x v="13"/>
    <x v="165"/>
    <x v="325"/>
    <n v="27"/>
    <n v="47.703703703703702"/>
  </r>
  <r>
    <x v="20"/>
    <x v="2"/>
    <x v="16"/>
    <x v="21"/>
    <x v="679"/>
    <n v="350"/>
    <n v="13.94"/>
  </r>
  <r>
    <x v="24"/>
    <x v="4"/>
    <x v="11"/>
    <x v="129"/>
    <x v="680"/>
    <n v="157"/>
    <n v="15.337579617834395"/>
  </r>
  <r>
    <x v="3"/>
    <x v="0"/>
    <x v="20"/>
    <x v="73"/>
    <x v="421"/>
    <n v="468"/>
    <n v="6.6111111111111107"/>
  </r>
  <r>
    <x v="6"/>
    <x v="3"/>
    <x v="21"/>
    <x v="26"/>
    <x v="640"/>
    <n v="130"/>
    <n v="55.623076923076923"/>
  </r>
  <r>
    <x v="4"/>
    <x v="1"/>
    <x v="1"/>
    <x v="25"/>
    <x v="681"/>
    <n v="130"/>
    <n v="69.08461538461539"/>
  </r>
  <r>
    <x v="16"/>
    <x v="3"/>
    <x v="3"/>
    <x v="77"/>
    <x v="486"/>
    <n v="518"/>
    <n v="1.3513513513513514E-2"/>
  </r>
  <r>
    <x v="2"/>
    <x v="2"/>
    <x v="21"/>
    <x v="61"/>
    <x v="203"/>
    <n v="105"/>
    <n v="13.066666666666666"/>
  </r>
  <r>
    <x v="3"/>
    <x v="0"/>
    <x v="6"/>
    <x v="89"/>
    <x v="682"/>
    <n v="293"/>
    <n v="17.918088737201366"/>
  </r>
  <r>
    <x v="5"/>
    <x v="5"/>
    <x v="14"/>
    <x v="155"/>
    <x v="683"/>
    <n v="15"/>
    <n v="504"/>
  </r>
  <r>
    <x v="0"/>
    <x v="2"/>
    <x v="12"/>
    <x v="10"/>
    <x v="507"/>
    <n v="384"/>
    <n v="13.052083333333334"/>
  </r>
  <r>
    <x v="15"/>
    <x v="0"/>
    <x v="19"/>
    <x v="94"/>
    <x v="684"/>
    <n v="135"/>
    <n v="22.503703703703703"/>
  </r>
  <r>
    <x v="7"/>
    <x v="3"/>
    <x v="5"/>
    <x v="2"/>
    <x v="685"/>
    <n v="92"/>
    <n v="11.945652173913043"/>
  </r>
  <r>
    <x v="22"/>
    <x v="3"/>
    <x v="0"/>
    <x v="54"/>
    <x v="686"/>
    <n v="4"/>
    <n v="1853.25"/>
  </r>
  <r>
    <x v="22"/>
    <x v="0"/>
    <x v="21"/>
    <x v="17"/>
    <x v="687"/>
    <n v="239"/>
    <n v="22.581589958158997"/>
  </r>
  <r>
    <x v="8"/>
    <x v="2"/>
    <x v="10"/>
    <x v="101"/>
    <x v="443"/>
    <n v="33"/>
    <n v="69.787878787878782"/>
  </r>
  <r>
    <x v="12"/>
    <x v="3"/>
    <x v="9"/>
    <x v="89"/>
    <x v="646"/>
    <n v="518"/>
    <n v="2.2027027027027026"/>
  </r>
  <r>
    <x v="12"/>
    <x v="1"/>
    <x v="8"/>
    <x v="133"/>
    <x v="688"/>
    <n v="147"/>
    <n v="70.238095238095241"/>
  </r>
  <r>
    <x v="19"/>
    <x v="1"/>
    <x v="8"/>
    <x v="45"/>
    <x v="689"/>
    <n v="84"/>
    <n v="25.583333333333332"/>
  </r>
  <r>
    <x v="2"/>
    <x v="0"/>
    <x v="1"/>
    <x v="130"/>
    <x v="690"/>
    <n v="94"/>
    <n v="131.51063829787233"/>
  </r>
  <r>
    <x v="13"/>
    <x v="0"/>
    <x v="17"/>
    <x v="82"/>
    <x v="691"/>
    <n v="194"/>
    <n v="65.128865979381445"/>
  </r>
  <r>
    <x v="23"/>
    <x v="0"/>
    <x v="0"/>
    <x v="166"/>
    <x v="37"/>
    <n v="216"/>
    <n v="11.310185185185185"/>
  </r>
  <r>
    <x v="8"/>
    <x v="5"/>
    <x v="9"/>
    <x v="158"/>
    <x v="593"/>
    <n v="247"/>
    <n v="25.251012145748987"/>
  </r>
  <r>
    <x v="4"/>
    <x v="4"/>
    <x v="11"/>
    <x v="107"/>
    <x v="362"/>
    <n v="79"/>
    <n v="21.974683544303797"/>
  </r>
  <r>
    <x v="4"/>
    <x v="0"/>
    <x v="7"/>
    <x v="35"/>
    <x v="692"/>
    <n v="237"/>
    <n v="30.864978902953588"/>
  </r>
  <r>
    <x v="14"/>
    <x v="5"/>
    <x v="2"/>
    <x v="33"/>
    <x v="369"/>
    <n v="63"/>
    <n v="78.333333333333329"/>
  </r>
  <r>
    <x v="2"/>
    <x v="1"/>
    <x v="14"/>
    <x v="100"/>
    <x v="693"/>
    <n v="172"/>
    <n v="8.0988372093023262"/>
  </r>
  <r>
    <x v="15"/>
    <x v="5"/>
    <x v="18"/>
    <x v="88"/>
    <x v="475"/>
    <n v="408"/>
    <n v="8.2867647058823533"/>
  </r>
  <r>
    <x v="18"/>
    <x v="1"/>
    <x v="18"/>
    <x v="38"/>
    <x v="608"/>
    <n v="233"/>
    <n v="12.587982832618026"/>
  </r>
  <r>
    <x v="18"/>
    <x v="3"/>
    <x v="19"/>
    <x v="119"/>
    <x v="432"/>
    <n v="59"/>
    <n v="65.016949152542367"/>
  </r>
  <r>
    <x v="16"/>
    <x v="0"/>
    <x v="18"/>
    <x v="13"/>
    <x v="694"/>
    <n v="123"/>
    <n v="65.219512195121951"/>
  </r>
  <r>
    <x v="17"/>
    <x v="3"/>
    <x v="10"/>
    <x v="0"/>
    <x v="695"/>
    <n v="229"/>
    <n v="1.6200873362445414"/>
  </r>
  <r>
    <x v="20"/>
    <x v="5"/>
    <x v="5"/>
    <x v="10"/>
    <x v="696"/>
    <n v="198"/>
    <n v="84.353535353535349"/>
  </r>
  <r>
    <x v="1"/>
    <x v="2"/>
    <x v="19"/>
    <x v="29"/>
    <x v="697"/>
    <n v="32"/>
    <n v="414.3125"/>
  </r>
  <r>
    <x v="15"/>
    <x v="3"/>
    <x v="2"/>
    <x v="17"/>
    <x v="268"/>
    <n v="236"/>
    <n v="8.7203389830508478"/>
  </r>
  <r>
    <x v="16"/>
    <x v="0"/>
    <x v="20"/>
    <x v="98"/>
    <x v="698"/>
    <n v="67"/>
    <n v="152.11940298507463"/>
  </r>
  <r>
    <x v="0"/>
    <x v="0"/>
    <x v="9"/>
    <x v="152"/>
    <x v="699"/>
    <n v="438"/>
    <n v="16.301369863013697"/>
  </r>
  <r>
    <x v="12"/>
    <x v="1"/>
    <x v="15"/>
    <x v="141"/>
    <x v="700"/>
    <n v="167"/>
    <n v="58.892215568862277"/>
  </r>
  <r>
    <x v="5"/>
    <x v="0"/>
    <x v="18"/>
    <x v="30"/>
    <x v="345"/>
    <n v="135"/>
    <n v="42.777777777777779"/>
  </r>
  <r>
    <x v="5"/>
    <x v="0"/>
    <x v="3"/>
    <x v="127"/>
    <x v="701"/>
    <n v="148"/>
    <n v="5.0608108108108105"/>
  </r>
  <r>
    <x v="21"/>
    <x v="5"/>
    <x v="7"/>
    <x v="20"/>
    <x v="702"/>
    <n v="54"/>
    <n v="143.88888888888889"/>
  </r>
  <r>
    <x v="0"/>
    <x v="0"/>
    <x v="1"/>
    <x v="2"/>
    <x v="306"/>
    <n v="64"/>
    <n v="85.96875"/>
  </r>
  <r>
    <x v="4"/>
    <x v="0"/>
    <x v="21"/>
    <x v="83"/>
    <x v="571"/>
    <n v="181"/>
    <n v="34.381215469613259"/>
  </r>
  <r>
    <x v="20"/>
    <x v="0"/>
    <x v="4"/>
    <x v="153"/>
    <x v="703"/>
    <n v="114"/>
    <n v="30.763157894736842"/>
  </r>
  <r>
    <x v="2"/>
    <x v="3"/>
    <x v="5"/>
    <x v="104"/>
    <x v="704"/>
    <n v="181"/>
    <n v="30.939226519337016"/>
  </r>
  <r>
    <x v="4"/>
    <x v="2"/>
    <x v="6"/>
    <x v="141"/>
    <x v="705"/>
    <n v="151"/>
    <n v="4.7748344370860929"/>
  </r>
  <r>
    <x v="4"/>
    <x v="5"/>
    <x v="6"/>
    <x v="132"/>
    <x v="706"/>
    <n v="137"/>
    <n v="48.284671532846716"/>
  </r>
  <r>
    <x v="8"/>
    <x v="4"/>
    <x v="14"/>
    <x v="140"/>
    <x v="707"/>
    <n v="163"/>
    <n v="45.521472392638039"/>
  </r>
  <r>
    <x v="7"/>
    <x v="3"/>
    <x v="4"/>
    <x v="112"/>
    <x v="642"/>
    <n v="84"/>
    <n v="37.666666666666664"/>
  </r>
  <r>
    <x v="14"/>
    <x v="2"/>
    <x v="20"/>
    <x v="15"/>
    <x v="708"/>
    <n v="140"/>
    <n v="65.099999999999994"/>
  </r>
  <r>
    <x v="14"/>
    <x v="3"/>
    <x v="1"/>
    <x v="65"/>
    <x v="709"/>
    <n v="187"/>
    <n v="28.898395721925134"/>
  </r>
  <r>
    <x v="8"/>
    <x v="3"/>
    <x v="3"/>
    <x v="6"/>
    <x v="7"/>
    <n v="169"/>
    <n v="23.609467455621303"/>
  </r>
  <r>
    <x v="24"/>
    <x v="0"/>
    <x v="1"/>
    <x v="44"/>
    <x v="710"/>
    <n v="12"/>
    <n v="1243.6666666666667"/>
  </r>
  <r>
    <x v="17"/>
    <x v="2"/>
    <x v="9"/>
    <x v="57"/>
    <x v="711"/>
    <n v="194"/>
    <n v="36.551546391752581"/>
  </r>
  <r>
    <x v="13"/>
    <x v="4"/>
    <x v="11"/>
    <x v="45"/>
    <x v="243"/>
    <n v="252"/>
    <n v="11.138888888888889"/>
  </r>
  <r>
    <x v="3"/>
    <x v="1"/>
    <x v="5"/>
    <x v="22"/>
    <x v="712"/>
    <n v="168"/>
    <n v="38.666666666666664"/>
  </r>
  <r>
    <x v="5"/>
    <x v="4"/>
    <x v="5"/>
    <x v="88"/>
    <x v="713"/>
    <n v="261"/>
    <n v="14.321839080459769"/>
  </r>
  <r>
    <x v="24"/>
    <x v="1"/>
    <x v="7"/>
    <x v="17"/>
    <x v="714"/>
    <n v="256"/>
    <n v="4.6484375"/>
  </r>
  <r>
    <x v="9"/>
    <x v="0"/>
    <x v="15"/>
    <x v="26"/>
    <x v="13"/>
    <n v="43"/>
    <n v="194.86046511627907"/>
  </r>
  <r>
    <x v="8"/>
    <x v="2"/>
    <x v="17"/>
    <x v="48"/>
    <x v="715"/>
    <n v="100"/>
    <n v="92.68"/>
  </r>
  <r>
    <x v="18"/>
    <x v="4"/>
    <x v="9"/>
    <x v="107"/>
    <x v="716"/>
    <n v="98"/>
    <n v="10.5"/>
  </r>
  <r>
    <x v="18"/>
    <x v="1"/>
    <x v="8"/>
    <x v="75"/>
    <x v="158"/>
    <n v="76"/>
    <n v="46.69736842105263"/>
  </r>
  <r>
    <x v="18"/>
    <x v="1"/>
    <x v="5"/>
    <x v="117"/>
    <x v="717"/>
    <n v="262"/>
    <n v="45.900763358778626"/>
  </r>
  <r>
    <x v="20"/>
    <x v="1"/>
    <x v="4"/>
    <x v="44"/>
    <x v="443"/>
    <n v="244"/>
    <n v="9.4385245901639347"/>
  </r>
  <r>
    <x v="5"/>
    <x v="5"/>
    <x v="12"/>
    <x v="16"/>
    <x v="718"/>
    <n v="12"/>
    <n v="1117.0833333333333"/>
  </r>
  <r>
    <x v="22"/>
    <x v="5"/>
    <x v="2"/>
    <x v="25"/>
    <x v="719"/>
    <n v="113"/>
    <n v="130.64601769911505"/>
  </r>
  <r>
    <x v="16"/>
    <x v="3"/>
    <x v="8"/>
    <x v="167"/>
    <x v="720"/>
    <n v="48"/>
    <n v="268.625"/>
  </r>
  <r>
    <x v="24"/>
    <x v="3"/>
    <x v="9"/>
    <x v="17"/>
    <x v="721"/>
    <n v="131"/>
    <n v="63.374045801526719"/>
  </r>
  <r>
    <x v="14"/>
    <x v="0"/>
    <x v="9"/>
    <x v="97"/>
    <x v="270"/>
    <n v="174"/>
    <n v="2.6149425287356323"/>
  </r>
  <r>
    <x v="20"/>
    <x v="1"/>
    <x v="17"/>
    <x v="86"/>
    <x v="722"/>
    <n v="254"/>
    <n v="32.216535433070867"/>
  </r>
  <r>
    <x v="23"/>
    <x v="2"/>
    <x v="18"/>
    <x v="100"/>
    <x v="723"/>
    <n v="284"/>
    <n v="5.792253521126761"/>
  </r>
  <r>
    <x v="16"/>
    <x v="0"/>
    <x v="6"/>
    <x v="84"/>
    <x v="724"/>
    <n v="67"/>
    <n v="46.910447761194028"/>
  </r>
  <r>
    <x v="13"/>
    <x v="5"/>
    <x v="18"/>
    <x v="29"/>
    <x v="725"/>
    <n v="249"/>
    <n v="23.586345381526105"/>
  </r>
  <r>
    <x v="24"/>
    <x v="1"/>
    <x v="6"/>
    <x v="35"/>
    <x v="445"/>
    <n v="313"/>
    <n v="36.095846645367409"/>
  </r>
  <r>
    <x v="4"/>
    <x v="5"/>
    <x v="2"/>
    <x v="76"/>
    <x v="726"/>
    <n v="167"/>
    <n v="74.401197604790426"/>
  </r>
  <r>
    <x v="4"/>
    <x v="0"/>
    <x v="14"/>
    <x v="19"/>
    <x v="727"/>
    <n v="286"/>
    <n v="5.9965034965034967"/>
  </r>
  <r>
    <x v="8"/>
    <x v="1"/>
    <x v="5"/>
    <x v="99"/>
    <x v="728"/>
    <n v="109"/>
    <n v="75.137614678899084"/>
  </r>
  <r>
    <x v="18"/>
    <x v="5"/>
    <x v="3"/>
    <x v="34"/>
    <x v="729"/>
    <n v="166"/>
    <n v="30.066265060240966"/>
  </r>
  <r>
    <x v="7"/>
    <x v="1"/>
    <x v="0"/>
    <x v="14"/>
    <x v="381"/>
    <n v="85"/>
    <n v="182.24705882352941"/>
  </r>
  <r>
    <x v="7"/>
    <x v="5"/>
    <x v="4"/>
    <x v="52"/>
    <x v="730"/>
    <n v="142"/>
    <n v="35.887323943661968"/>
  </r>
  <r>
    <x v="1"/>
    <x v="2"/>
    <x v="21"/>
    <x v="53"/>
    <x v="731"/>
    <n v="104"/>
    <n v="67.913461538461533"/>
  </r>
  <r>
    <x v="12"/>
    <x v="4"/>
    <x v="21"/>
    <x v="19"/>
    <x v="561"/>
    <n v="115"/>
    <n v="19.782608695652176"/>
  </r>
  <r>
    <x v="8"/>
    <x v="5"/>
    <x v="7"/>
    <x v="30"/>
    <x v="42"/>
    <n v="18"/>
    <n v="422.33333333333331"/>
  </r>
  <r>
    <x v="13"/>
    <x v="2"/>
    <x v="1"/>
    <x v="51"/>
    <x v="732"/>
    <n v="80"/>
    <n v="52.5"/>
  </r>
  <r>
    <x v="4"/>
    <x v="1"/>
    <x v="12"/>
    <x v="18"/>
    <x v="733"/>
    <n v="88"/>
    <n v="126.55681818181819"/>
  </r>
  <r>
    <x v="3"/>
    <x v="0"/>
    <x v="15"/>
    <x v="61"/>
    <x v="224"/>
    <n v="212"/>
    <n v="15.981132075471699"/>
  </r>
  <r>
    <x v="16"/>
    <x v="2"/>
    <x v="5"/>
    <x v="70"/>
    <x v="120"/>
    <n v="306"/>
    <n v="22.326797385620914"/>
  </r>
  <r>
    <x v="18"/>
    <x v="5"/>
    <x v="13"/>
    <x v="115"/>
    <x v="554"/>
    <n v="181"/>
    <n v="18.988950276243095"/>
  </r>
  <r>
    <x v="18"/>
    <x v="0"/>
    <x v="11"/>
    <x v="56"/>
    <x v="734"/>
    <n v="65"/>
    <n v="4.6307692307692312"/>
  </r>
  <r>
    <x v="4"/>
    <x v="5"/>
    <x v="13"/>
    <x v="102"/>
    <x v="555"/>
    <n v="158"/>
    <n v="11.829113924050633"/>
  </r>
  <r>
    <x v="17"/>
    <x v="4"/>
    <x v="19"/>
    <x v="155"/>
    <x v="735"/>
    <n v="271"/>
    <n v="64.446494464944649"/>
  </r>
  <r>
    <x v="22"/>
    <x v="4"/>
    <x v="16"/>
    <x v="106"/>
    <x v="736"/>
    <n v="24"/>
    <n v="422.625"/>
  </r>
  <r>
    <x v="1"/>
    <x v="3"/>
    <x v="6"/>
    <x v="36"/>
    <x v="737"/>
    <n v="10"/>
    <n v="362.6"/>
  </r>
  <r>
    <x v="10"/>
    <x v="5"/>
    <x v="20"/>
    <x v="52"/>
    <x v="738"/>
    <n v="304"/>
    <n v="11.006578947368421"/>
  </r>
  <r>
    <x v="22"/>
    <x v="2"/>
    <x v="17"/>
    <x v="57"/>
    <x v="739"/>
    <n v="88"/>
    <n v="71.829545454545453"/>
  </r>
  <r>
    <x v="7"/>
    <x v="0"/>
    <x v="12"/>
    <x v="13"/>
    <x v="740"/>
    <n v="133"/>
    <n v="70.263157894736835"/>
  </r>
  <r>
    <x v="14"/>
    <x v="0"/>
    <x v="2"/>
    <x v="162"/>
    <x v="741"/>
    <n v="165"/>
    <n v="90.957575757575754"/>
  </r>
  <r>
    <x v="20"/>
    <x v="3"/>
    <x v="14"/>
    <x v="100"/>
    <x v="742"/>
    <n v="150"/>
    <n v="50.726666666666667"/>
  </r>
  <r>
    <x v="12"/>
    <x v="5"/>
    <x v="13"/>
    <x v="15"/>
    <x v="743"/>
    <n v="180"/>
    <n v="57.4"/>
  </r>
  <r>
    <x v="9"/>
    <x v="1"/>
    <x v="14"/>
    <x v="68"/>
    <x v="744"/>
    <n v="213"/>
    <n v="3.8450704225352115"/>
  </r>
  <r>
    <x v="6"/>
    <x v="0"/>
    <x v="9"/>
    <x v="59"/>
    <x v="745"/>
    <n v="133"/>
    <n v="43.263157894736842"/>
  </r>
  <r>
    <x v="0"/>
    <x v="1"/>
    <x v="2"/>
    <x v="49"/>
    <x v="746"/>
    <n v="446"/>
    <n v="6.2780269058295965E-2"/>
  </r>
  <r>
    <x v="4"/>
    <x v="4"/>
    <x v="16"/>
    <x v="33"/>
    <x v="412"/>
    <n v="141"/>
    <n v="45.673758865248224"/>
  </r>
  <r>
    <x v="15"/>
    <x v="1"/>
    <x v="8"/>
    <x v="24"/>
    <x v="747"/>
    <n v="58"/>
    <n v="85.448275862068968"/>
  </r>
  <r>
    <x v="6"/>
    <x v="0"/>
    <x v="12"/>
    <x v="63"/>
    <x v="748"/>
    <n v="58"/>
    <n v="40.551724137931032"/>
  </r>
  <r>
    <x v="4"/>
    <x v="2"/>
    <x v="15"/>
    <x v="14"/>
    <x v="749"/>
    <n v="76"/>
    <n v="51.39473684210526"/>
  </r>
  <r>
    <x v="12"/>
    <x v="1"/>
    <x v="14"/>
    <x v="9"/>
    <x v="750"/>
    <n v="296"/>
    <n v="6.125"/>
  </r>
  <r>
    <x v="24"/>
    <x v="1"/>
    <x v="16"/>
    <x v="100"/>
    <x v="751"/>
    <n v="73"/>
    <n v="161.47945205479451"/>
  </r>
  <r>
    <x v="2"/>
    <x v="2"/>
    <x v="3"/>
    <x v="6"/>
    <x v="752"/>
    <n v="119"/>
    <n v="48.470588235294116"/>
  </r>
  <r>
    <x v="21"/>
    <x v="4"/>
    <x v="1"/>
    <x v="91"/>
    <x v="753"/>
    <n v="78"/>
    <n v="30.782051282051281"/>
  </r>
  <r>
    <x v="21"/>
    <x v="4"/>
    <x v="8"/>
    <x v="39"/>
    <x v="416"/>
    <n v="392"/>
    <n v="11.517857142857142"/>
  </r>
  <r>
    <x v="22"/>
    <x v="3"/>
    <x v="14"/>
    <x v="38"/>
    <x v="544"/>
    <n v="51"/>
    <n v="211.64705882352942"/>
  </r>
  <r>
    <x v="1"/>
    <x v="1"/>
    <x v="5"/>
    <x v="19"/>
    <x v="168"/>
    <n v="207"/>
    <n v="66.212560386473427"/>
  </r>
  <r>
    <x v="15"/>
    <x v="1"/>
    <x v="7"/>
    <x v="30"/>
    <x v="149"/>
    <n v="40"/>
    <n v="109.02500000000001"/>
  </r>
  <r>
    <x v="0"/>
    <x v="1"/>
    <x v="16"/>
    <x v="128"/>
    <x v="754"/>
    <n v="100"/>
    <n v="101.22"/>
  </r>
  <r>
    <x v="10"/>
    <x v="2"/>
    <x v="17"/>
    <x v="62"/>
    <x v="366"/>
    <n v="57"/>
    <n v="17.438596491228068"/>
  </r>
  <r>
    <x v="21"/>
    <x v="3"/>
    <x v="4"/>
    <x v="56"/>
    <x v="755"/>
    <n v="42"/>
    <n v="54"/>
  </r>
  <r>
    <x v="2"/>
    <x v="2"/>
    <x v="7"/>
    <x v="87"/>
    <x v="756"/>
    <n v="156"/>
    <n v="3.6794871794871793"/>
  </r>
  <r>
    <x v="20"/>
    <x v="0"/>
    <x v="9"/>
    <x v="8"/>
    <x v="757"/>
    <n v="23"/>
    <n v="77.913043478260875"/>
  </r>
  <r>
    <x v="9"/>
    <x v="5"/>
    <x v="20"/>
    <x v="39"/>
    <x v="635"/>
    <n v="539"/>
    <n v="8.9870129870129869"/>
  </r>
  <r>
    <x v="15"/>
    <x v="2"/>
    <x v="10"/>
    <x v="143"/>
    <x v="38"/>
    <n v="158"/>
    <n v="5.9367088607594933"/>
  </r>
  <r>
    <x v="6"/>
    <x v="2"/>
    <x v="14"/>
    <x v="74"/>
    <x v="679"/>
    <n v="22"/>
    <n v="221.77272727272728"/>
  </r>
  <r>
    <x v="23"/>
    <x v="1"/>
    <x v="2"/>
    <x v="17"/>
    <x v="758"/>
    <n v="73"/>
    <n v="124.75342465753425"/>
  </r>
  <r>
    <x v="17"/>
    <x v="0"/>
    <x v="4"/>
    <x v="21"/>
    <x v="759"/>
    <n v="27"/>
    <n v="451.37037037037038"/>
  </r>
  <r>
    <x v="2"/>
    <x v="3"/>
    <x v="6"/>
    <x v="28"/>
    <x v="760"/>
    <n v="64"/>
    <n v="88.59375"/>
  </r>
  <r>
    <x v="2"/>
    <x v="4"/>
    <x v="11"/>
    <x v="86"/>
    <x v="114"/>
    <n v="133"/>
    <n v="3.5789473684210527"/>
  </r>
  <r>
    <x v="6"/>
    <x v="0"/>
    <x v="20"/>
    <x v="72"/>
    <x v="761"/>
    <n v="149"/>
    <n v="17.993288590604028"/>
  </r>
  <r>
    <x v="14"/>
    <x v="3"/>
    <x v="2"/>
    <x v="111"/>
    <x v="762"/>
    <n v="434"/>
    <n v="3.532258064516129"/>
  </r>
  <r>
    <x v="14"/>
    <x v="3"/>
    <x v="6"/>
    <x v="59"/>
    <x v="763"/>
    <n v="85"/>
    <n v="114.88235294117646"/>
  </r>
  <r>
    <x v="12"/>
    <x v="5"/>
    <x v="9"/>
    <x v="25"/>
    <x v="366"/>
    <n v="118"/>
    <n v="8.4237288135593218"/>
  </r>
  <r>
    <x v="8"/>
    <x v="4"/>
    <x v="20"/>
    <x v="96"/>
    <x v="764"/>
    <n v="299"/>
    <n v="11.096989966555183"/>
  </r>
  <r>
    <x v="9"/>
    <x v="5"/>
    <x v="16"/>
    <x v="65"/>
    <x v="765"/>
    <n v="35"/>
    <n v="120.4"/>
  </r>
  <r>
    <x v="4"/>
    <x v="4"/>
    <x v="9"/>
    <x v="54"/>
    <x v="265"/>
    <n v="44"/>
    <n v="175.31818181818181"/>
  </r>
  <r>
    <x v="6"/>
    <x v="3"/>
    <x v="8"/>
    <x v="36"/>
    <x v="766"/>
    <n v="299"/>
    <n v="15.685618729096991"/>
  </r>
  <r>
    <x v="5"/>
    <x v="3"/>
    <x v="18"/>
    <x v="1"/>
    <x v="767"/>
    <n v="62"/>
    <n v="210.67741935483872"/>
  </r>
  <r>
    <x v="5"/>
    <x v="0"/>
    <x v="12"/>
    <x v="17"/>
    <x v="768"/>
    <n v="200"/>
    <n v="62.44"/>
  </r>
  <r>
    <x v="14"/>
    <x v="4"/>
    <x v="5"/>
    <x v="100"/>
    <x v="769"/>
    <n v="235"/>
    <n v="60.2"/>
  </r>
  <r>
    <x v="4"/>
    <x v="1"/>
    <x v="18"/>
    <x v="15"/>
    <x v="92"/>
    <n v="363"/>
    <n v="0.13498622589531681"/>
  </r>
  <r>
    <x v="24"/>
    <x v="2"/>
    <x v="2"/>
    <x v="22"/>
    <x v="770"/>
    <n v="68"/>
    <n v="149.98529411764707"/>
  </r>
  <r>
    <x v="4"/>
    <x v="2"/>
    <x v="12"/>
    <x v="151"/>
    <x v="771"/>
    <n v="26"/>
    <n v="438.03846153846155"/>
  </r>
  <r>
    <x v="0"/>
    <x v="5"/>
    <x v="15"/>
    <x v="16"/>
    <x v="772"/>
    <n v="200"/>
    <n v="17.920000000000002"/>
  </r>
  <r>
    <x v="21"/>
    <x v="5"/>
    <x v="9"/>
    <x v="150"/>
    <x v="773"/>
    <n v="264"/>
    <n v="47.276515151515149"/>
  </r>
  <r>
    <x v="16"/>
    <x v="4"/>
    <x v="12"/>
    <x v="108"/>
    <x v="573"/>
    <n v="175"/>
    <n v="12.04"/>
  </r>
  <r>
    <x v="11"/>
    <x v="3"/>
    <x v="21"/>
    <x v="15"/>
    <x v="774"/>
    <n v="352"/>
    <n v="24.44034090909091"/>
  </r>
  <r>
    <x v="13"/>
    <x v="3"/>
    <x v="4"/>
    <x v="158"/>
    <x v="594"/>
    <n v="183"/>
    <n v="40.89071038251366"/>
  </r>
  <r>
    <x v="4"/>
    <x v="3"/>
    <x v="1"/>
    <x v="131"/>
    <x v="475"/>
    <n v="417"/>
    <n v="8.1079136690647484"/>
  </r>
  <r>
    <x v="23"/>
    <x v="3"/>
    <x v="7"/>
    <x v="117"/>
    <x v="62"/>
    <n v="146"/>
    <n v="13.904109589041095"/>
  </r>
  <r>
    <x v="19"/>
    <x v="3"/>
    <x v="16"/>
    <x v="16"/>
    <x v="775"/>
    <n v="158"/>
    <n v="41.5126582278481"/>
  </r>
  <r>
    <x v="10"/>
    <x v="2"/>
    <x v="4"/>
    <x v="14"/>
    <x v="630"/>
    <n v="168"/>
    <n v="64.416666666666671"/>
  </r>
  <r>
    <x v="16"/>
    <x v="0"/>
    <x v="5"/>
    <x v="104"/>
    <x v="776"/>
    <n v="176"/>
    <n v="106.23295454545455"/>
  </r>
  <r>
    <x v="16"/>
    <x v="5"/>
    <x v="5"/>
    <x v="38"/>
    <x v="674"/>
    <n v="172"/>
    <n v="33.982558139534881"/>
  </r>
  <r>
    <x v="16"/>
    <x v="0"/>
    <x v="9"/>
    <x v="59"/>
    <x v="311"/>
    <n v="224"/>
    <n v="10.34375"/>
  </r>
  <r>
    <x v="7"/>
    <x v="0"/>
    <x v="6"/>
    <x v="17"/>
    <x v="777"/>
    <n v="68"/>
    <n v="149.26470588235293"/>
  </r>
  <r>
    <x v="23"/>
    <x v="4"/>
    <x v="17"/>
    <x v="67"/>
    <x v="554"/>
    <n v="46"/>
    <n v="74.717391304347828"/>
  </r>
  <r>
    <x v="10"/>
    <x v="4"/>
    <x v="14"/>
    <x v="32"/>
    <x v="778"/>
    <n v="2"/>
    <n v="2296"/>
  </r>
  <r>
    <x v="4"/>
    <x v="4"/>
    <x v="12"/>
    <x v="64"/>
    <x v="299"/>
    <n v="417"/>
    <n v="13.647482014388489"/>
  </r>
  <r>
    <x v="9"/>
    <x v="2"/>
    <x v="3"/>
    <x v="58"/>
    <x v="779"/>
    <n v="109"/>
    <n v="38.146788990825691"/>
  </r>
  <r>
    <x v="16"/>
    <x v="5"/>
    <x v="10"/>
    <x v="96"/>
    <x v="780"/>
    <n v="81"/>
    <n v="70.172839506172835"/>
  </r>
  <r>
    <x v="11"/>
    <x v="4"/>
    <x v="2"/>
    <x v="26"/>
    <x v="781"/>
    <n v="350"/>
    <n v="1.98"/>
  </r>
  <r>
    <x v="17"/>
    <x v="0"/>
    <x v="3"/>
    <x v="151"/>
    <x v="782"/>
    <n v="142"/>
    <n v="3.8450704225352115"/>
  </r>
  <r>
    <x v="6"/>
    <x v="2"/>
    <x v="10"/>
    <x v="42"/>
    <x v="130"/>
    <n v="264"/>
    <n v="16.147727272727273"/>
  </r>
  <r>
    <x v="12"/>
    <x v="1"/>
    <x v="10"/>
    <x v="130"/>
    <x v="783"/>
    <n v="20"/>
    <n v="51.8"/>
  </r>
  <r>
    <x v="17"/>
    <x v="2"/>
    <x v="19"/>
    <x v="124"/>
    <x v="784"/>
    <n v="421"/>
    <n v="32.888361045130644"/>
  </r>
  <r>
    <x v="12"/>
    <x v="0"/>
    <x v="6"/>
    <x v="24"/>
    <x v="785"/>
    <n v="271"/>
    <n v="9.2214022140221399"/>
  </r>
  <r>
    <x v="1"/>
    <x v="0"/>
    <x v="16"/>
    <x v="5"/>
    <x v="786"/>
    <n v="204"/>
    <n v="52.397058823529413"/>
  </r>
  <r>
    <x v="23"/>
    <x v="0"/>
    <x v="20"/>
    <x v="50"/>
    <x v="752"/>
    <n v="235"/>
    <n v="24.544680851063831"/>
  </r>
  <r>
    <x v="18"/>
    <x v="2"/>
    <x v="3"/>
    <x v="0"/>
    <x v="787"/>
    <n v="46"/>
    <n v="48.391304347826086"/>
  </r>
  <r>
    <x v="19"/>
    <x v="5"/>
    <x v="21"/>
    <x v="70"/>
    <x v="788"/>
    <n v="15"/>
    <n v="684.13333333333333"/>
  </r>
  <r>
    <x v="8"/>
    <x v="0"/>
    <x v="11"/>
    <x v="52"/>
    <x v="789"/>
    <n v="430"/>
    <n v="8.9860465116279062"/>
  </r>
  <r>
    <x v="1"/>
    <x v="5"/>
    <x v="9"/>
    <x v="26"/>
    <x v="790"/>
    <n v="709"/>
    <n v="6.9111424541607898"/>
  </r>
  <r>
    <x v="0"/>
    <x v="2"/>
    <x v="5"/>
    <x v="15"/>
    <x v="682"/>
    <n v="47"/>
    <n v="111.70212765957447"/>
  </r>
  <r>
    <x v="15"/>
    <x v="0"/>
    <x v="5"/>
    <x v="25"/>
    <x v="703"/>
    <n v="380"/>
    <n v="9.2289473684210535"/>
  </r>
  <r>
    <x v="8"/>
    <x v="1"/>
    <x v="0"/>
    <x v="89"/>
    <x v="686"/>
    <n v="465"/>
    <n v="15.941935483870967"/>
  </r>
  <r>
    <x v="14"/>
    <x v="1"/>
    <x v="0"/>
    <x v="150"/>
    <x v="791"/>
    <n v="96"/>
    <n v="84.947916666666671"/>
  </r>
  <r>
    <x v="0"/>
    <x v="3"/>
    <x v="11"/>
    <x v="43"/>
    <x v="792"/>
    <n v="188"/>
    <n v="13.180851063829786"/>
  </r>
  <r>
    <x v="5"/>
    <x v="1"/>
    <x v="20"/>
    <x v="12"/>
    <x v="793"/>
    <n v="202"/>
    <n v="12.232673267326733"/>
  </r>
  <r>
    <x v="14"/>
    <x v="0"/>
    <x v="15"/>
    <x v="64"/>
    <x v="794"/>
    <n v="106"/>
    <n v="15.716981132075471"/>
  </r>
  <r>
    <x v="19"/>
    <x v="1"/>
    <x v="7"/>
    <x v="21"/>
    <x v="734"/>
    <n v="421"/>
    <n v="0.71496437054631834"/>
  </r>
  <r>
    <x v="9"/>
    <x v="2"/>
    <x v="17"/>
    <x v="91"/>
    <x v="795"/>
    <n v="27"/>
    <n v="311.11111111111109"/>
  </r>
  <r>
    <x v="12"/>
    <x v="5"/>
    <x v="1"/>
    <x v="17"/>
    <x v="796"/>
    <n v="45"/>
    <n v="136.42222222222222"/>
  </r>
  <r>
    <x v="20"/>
    <x v="2"/>
    <x v="9"/>
    <x v="116"/>
    <x v="325"/>
    <n v="60"/>
    <n v="21.466666666666665"/>
  </r>
  <r>
    <x v="1"/>
    <x v="5"/>
    <x v="21"/>
    <x v="34"/>
    <x v="797"/>
    <n v="77"/>
    <n v="91.909090909090907"/>
  </r>
  <r>
    <x v="17"/>
    <x v="4"/>
    <x v="20"/>
    <x v="36"/>
    <x v="311"/>
    <n v="464"/>
    <n v="4.993534482758621"/>
  </r>
  <r>
    <x v="12"/>
    <x v="3"/>
    <x v="12"/>
    <x v="76"/>
    <x v="79"/>
    <n v="60"/>
    <n v="1.05"/>
  </r>
  <r>
    <x v="3"/>
    <x v="0"/>
    <x v="16"/>
    <x v="47"/>
    <x v="637"/>
    <n v="157"/>
    <n v="62.06369426751592"/>
  </r>
  <r>
    <x v="15"/>
    <x v="1"/>
    <x v="17"/>
    <x v="26"/>
    <x v="798"/>
    <n v="154"/>
    <n v="64.63636363636364"/>
  </r>
  <r>
    <x v="23"/>
    <x v="1"/>
    <x v="0"/>
    <x v="49"/>
    <x v="799"/>
    <n v="239"/>
    <n v="5.2719665271966525"/>
  </r>
  <r>
    <x v="21"/>
    <x v="1"/>
    <x v="9"/>
    <x v="115"/>
    <x v="800"/>
    <n v="163"/>
    <n v="2.8773006134969323"/>
  </r>
  <r>
    <x v="11"/>
    <x v="0"/>
    <x v="9"/>
    <x v="96"/>
    <x v="801"/>
    <n v="28"/>
    <n v="34.75"/>
  </r>
  <r>
    <x v="13"/>
    <x v="2"/>
    <x v="10"/>
    <x v="9"/>
    <x v="662"/>
    <n v="76"/>
    <n v="47.986842105263158"/>
  </r>
  <r>
    <x v="24"/>
    <x v="1"/>
    <x v="4"/>
    <x v="17"/>
    <x v="270"/>
    <n v="96"/>
    <n v="4.739583333333333"/>
  </r>
  <r>
    <x v="7"/>
    <x v="5"/>
    <x v="12"/>
    <x v="138"/>
    <x v="802"/>
    <n v="156"/>
    <n v="16.153846153846153"/>
  </r>
  <r>
    <x v="1"/>
    <x v="1"/>
    <x v="8"/>
    <x v="129"/>
    <x v="803"/>
    <n v="106"/>
    <n v="99.056603773584911"/>
  </r>
  <r>
    <x v="5"/>
    <x v="2"/>
    <x v="4"/>
    <x v="61"/>
    <x v="804"/>
    <n v="235"/>
    <n v="33.838297872340426"/>
  </r>
  <r>
    <x v="16"/>
    <x v="4"/>
    <x v="1"/>
    <x v="137"/>
    <x v="605"/>
    <n v="259"/>
    <n v="1.8648648648648649"/>
  </r>
  <r>
    <x v="21"/>
    <x v="0"/>
    <x v="2"/>
    <x v="40"/>
    <x v="805"/>
    <n v="126"/>
    <n v="38.666666666666664"/>
  </r>
  <r>
    <x v="22"/>
    <x v="0"/>
    <x v="2"/>
    <x v="153"/>
    <x v="393"/>
    <n v="85"/>
    <n v="91.247058823529414"/>
  </r>
  <r>
    <x v="22"/>
    <x v="4"/>
    <x v="18"/>
    <x v="76"/>
    <x v="161"/>
    <n v="132"/>
    <n v="41.257575757575758"/>
  </r>
  <r>
    <x v="11"/>
    <x v="5"/>
    <x v="2"/>
    <x v="121"/>
    <x v="806"/>
    <n v="91"/>
    <n v="72.461538461538467"/>
  </r>
  <r>
    <x v="24"/>
    <x v="2"/>
    <x v="18"/>
    <x v="70"/>
    <x v="807"/>
    <n v="167"/>
    <n v="8.8023952095808387"/>
  </r>
  <r>
    <x v="14"/>
    <x v="5"/>
    <x v="8"/>
    <x v="141"/>
    <x v="705"/>
    <n v="203"/>
    <n v="3.5517241379310347"/>
  </r>
  <r>
    <x v="13"/>
    <x v="1"/>
    <x v="9"/>
    <x v="106"/>
    <x v="513"/>
    <n v="11"/>
    <n v="408.54545454545456"/>
  </r>
  <r>
    <x v="1"/>
    <x v="2"/>
    <x v="0"/>
    <x v="10"/>
    <x v="808"/>
    <n v="295"/>
    <n v="9.0644067796610166"/>
  </r>
  <r>
    <x v="17"/>
    <x v="4"/>
    <x v="21"/>
    <x v="111"/>
    <x v="530"/>
    <n v="77"/>
    <n v="8.545454545454545"/>
  </r>
  <r>
    <x v="19"/>
    <x v="5"/>
    <x v="2"/>
    <x v="17"/>
    <x v="524"/>
    <n v="319"/>
    <n v="3.5329153605015673"/>
  </r>
  <r>
    <x v="2"/>
    <x v="4"/>
    <x v="21"/>
    <x v="102"/>
    <x v="809"/>
    <n v="196"/>
    <n v="37.571428571428569"/>
  </r>
  <r>
    <x v="7"/>
    <x v="2"/>
    <x v="14"/>
    <x v="139"/>
    <x v="810"/>
    <n v="102"/>
    <n v="66.843137254901961"/>
  </r>
  <r>
    <x v="13"/>
    <x v="5"/>
    <x v="9"/>
    <x v="134"/>
    <x v="811"/>
    <n v="312"/>
    <n v="21.717948717948719"/>
  </r>
  <r>
    <x v="21"/>
    <x v="3"/>
    <x v="1"/>
    <x v="115"/>
    <x v="812"/>
    <n v="55"/>
    <n v="274.5272727272727"/>
  </r>
  <r>
    <x v="22"/>
    <x v="5"/>
    <x v="11"/>
    <x v="151"/>
    <x v="813"/>
    <n v="82"/>
    <n v="44.048780487804876"/>
  </r>
  <r>
    <x v="22"/>
    <x v="2"/>
    <x v="21"/>
    <x v="35"/>
    <x v="814"/>
    <n v="260"/>
    <n v="14.26923076923077"/>
  </r>
  <r>
    <x v="4"/>
    <x v="5"/>
    <x v="8"/>
    <x v="33"/>
    <x v="815"/>
    <n v="591"/>
    <n v="10.340101522842639"/>
  </r>
  <r>
    <x v="17"/>
    <x v="5"/>
    <x v="9"/>
    <x v="53"/>
    <x v="816"/>
    <n v="24"/>
    <n v="112.58333333333333"/>
  </r>
  <r>
    <x v="9"/>
    <x v="3"/>
    <x v="5"/>
    <x v="116"/>
    <x v="605"/>
    <n v="228"/>
    <n v="2.1184210526315788"/>
  </r>
  <r>
    <x v="13"/>
    <x v="5"/>
    <x v="14"/>
    <x v="16"/>
    <x v="817"/>
    <n v="268"/>
    <n v="21.96641791044776"/>
  </r>
  <r>
    <x v="19"/>
    <x v="1"/>
    <x v="5"/>
    <x v="154"/>
    <x v="653"/>
    <n v="68"/>
    <n v="14"/>
  </r>
  <r>
    <x v="13"/>
    <x v="1"/>
    <x v="12"/>
    <x v="127"/>
    <x v="818"/>
    <n v="173"/>
    <n v="61.543352601156066"/>
  </r>
  <r>
    <x v="23"/>
    <x v="2"/>
    <x v="14"/>
    <x v="25"/>
    <x v="198"/>
    <n v="93"/>
    <n v="65.107526881720432"/>
  </r>
  <r>
    <x v="4"/>
    <x v="5"/>
    <x v="7"/>
    <x v="3"/>
    <x v="519"/>
    <n v="338"/>
    <n v="25.908284023668639"/>
  </r>
  <r>
    <x v="16"/>
    <x v="5"/>
    <x v="16"/>
    <x v="153"/>
    <x v="198"/>
    <n v="73"/>
    <n v="82.945205479452056"/>
  </r>
  <r>
    <x v="3"/>
    <x v="0"/>
    <x v="19"/>
    <x v="54"/>
    <x v="705"/>
    <n v="251"/>
    <n v="2.8725099601593627"/>
  </r>
  <r>
    <x v="0"/>
    <x v="0"/>
    <x v="13"/>
    <x v="110"/>
    <x v="819"/>
    <n v="229"/>
    <n v="37.506550218340614"/>
  </r>
  <r>
    <x v="17"/>
    <x v="4"/>
    <x v="3"/>
    <x v="65"/>
    <x v="820"/>
    <n v="91"/>
    <n v="129.46153846153845"/>
  </r>
  <r>
    <x v="6"/>
    <x v="4"/>
    <x v="17"/>
    <x v="89"/>
    <x v="821"/>
    <n v="194"/>
    <n v="3.463917525773196"/>
  </r>
  <r>
    <x v="22"/>
    <x v="3"/>
    <x v="11"/>
    <x v="96"/>
    <x v="822"/>
    <n v="403"/>
    <n v="31.161290322580644"/>
  </r>
  <r>
    <x v="13"/>
    <x v="1"/>
    <x v="6"/>
    <x v="22"/>
    <x v="823"/>
    <n v="12"/>
    <n v="694.75"/>
  </r>
  <r>
    <x v="8"/>
    <x v="3"/>
    <x v="4"/>
    <x v="27"/>
    <x v="824"/>
    <n v="195"/>
    <n v="41.712820512820514"/>
  </r>
  <r>
    <x v="17"/>
    <x v="5"/>
    <x v="10"/>
    <x v="82"/>
    <x v="825"/>
    <n v="75"/>
    <n v="113.21333333333334"/>
  </r>
  <r>
    <x v="12"/>
    <x v="1"/>
    <x v="16"/>
    <x v="27"/>
    <x v="826"/>
    <n v="96"/>
    <n v="31.9375"/>
  </r>
  <r>
    <x v="6"/>
    <x v="2"/>
    <x v="2"/>
    <x v="125"/>
    <x v="734"/>
    <n v="205"/>
    <n v="1.4682926829268292"/>
  </r>
  <r>
    <x v="10"/>
    <x v="2"/>
    <x v="12"/>
    <x v="134"/>
    <x v="827"/>
    <n v="323"/>
    <n v="13.653250773993808"/>
  </r>
  <r>
    <x v="0"/>
    <x v="4"/>
    <x v="14"/>
    <x v="76"/>
    <x v="775"/>
    <n v="119"/>
    <n v="55.117647058823529"/>
  </r>
  <r>
    <x v="24"/>
    <x v="5"/>
    <x v="10"/>
    <x v="68"/>
    <x v="756"/>
    <n v="217"/>
    <n v="2.6451612903225805"/>
  </r>
  <r>
    <x v="23"/>
    <x v="1"/>
    <x v="8"/>
    <x v="12"/>
    <x v="506"/>
    <n v="384"/>
    <n v="5.432291666666667"/>
  </r>
  <r>
    <x v="10"/>
    <x v="1"/>
    <x v="21"/>
    <x v="123"/>
    <x v="221"/>
    <n v="344"/>
    <n v="14.7529069767441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s v="Jehu Rudeforth"/>
    <s v="UK"/>
    <s v="Mint Chip Choco"/>
    <d v="2022-01-04T00:00:00"/>
    <n v="5320"/>
    <n v="180"/>
    <n v="29.555555555555557"/>
  </r>
  <r>
    <s v="Van Tuxwell"/>
    <s v="India"/>
    <s v="85% Dark Bars"/>
    <d v="2022-08-01T00:00:00"/>
    <n v="7896"/>
    <n v="94"/>
    <n v="84"/>
  </r>
  <r>
    <s v="Gigi Bohling"/>
    <s v="India"/>
    <s v="Peanut Butter Cubes"/>
    <d v="2022-07-07T00:00:00"/>
    <n v="4502"/>
    <n v="91"/>
    <n v="49.472527472527474"/>
  </r>
  <r>
    <s v="Jan Morforth"/>
    <s v="Australia"/>
    <s v="Peanut Butter Cubes"/>
    <d v="2022-04-27T00:00:00"/>
    <n v="12726"/>
    <n v="342"/>
    <n v="37.210526315789473"/>
  </r>
  <r>
    <s v="Jehu Rudeforth"/>
    <s v="UK"/>
    <s v="Peanut Butter Cubes"/>
    <d v="2022-02-24T00:00:00"/>
    <n v="13685"/>
    <n v="184"/>
    <n v="74.375"/>
  </r>
  <r>
    <s v="Van Tuxwell"/>
    <s v="India"/>
    <s v="Smooth Sliky Salty"/>
    <d v="2022-06-06T00:00:00"/>
    <n v="5376"/>
    <n v="38"/>
    <n v="141.47368421052633"/>
  </r>
  <r>
    <s v="Oby Sorrel"/>
    <s v="UK"/>
    <s v="99% Dark &amp; Pure"/>
    <d v="2022-01-25T00:00:00"/>
    <n v="13685"/>
    <n v="176"/>
    <n v="77.755681818181813"/>
  </r>
  <r>
    <s v="Gunar Cockshoot"/>
    <s v="Australia"/>
    <s v="After Nines"/>
    <d v="2022-03-24T00:00:00"/>
    <n v="3080"/>
    <n v="73"/>
    <n v="42.19178082191781"/>
  </r>
  <r>
    <s v="Jehu Rudeforth"/>
    <s v="New Zealand"/>
    <s v="50% Dark Bites"/>
    <d v="2022-04-20T00:00:00"/>
    <n v="3990"/>
    <n v="59"/>
    <n v="67.627118644067792"/>
  </r>
  <r>
    <s v="Brien Boise"/>
    <s v="Australia"/>
    <s v="99% Dark &amp; Pure"/>
    <d v="2022-07-04T00:00:00"/>
    <n v="2835"/>
    <n v="102"/>
    <n v="27.794117647058822"/>
  </r>
  <r>
    <s v="Rafaelita Blaksland"/>
    <s v="UK"/>
    <s v="Smooth Sliky Salty"/>
    <d v="2022-01-13T00:00:00"/>
    <n v="4704"/>
    <n v="62"/>
    <n v="75.870967741935488"/>
  </r>
  <r>
    <s v="Barr Faughny"/>
    <s v="USA"/>
    <s v="Orange Choco"/>
    <d v="2022-03-10T00:00:00"/>
    <n v="3703"/>
    <n v="11"/>
    <n v="336.63636363636363"/>
  </r>
  <r>
    <s v="Mallorie Waber"/>
    <s v="Canada"/>
    <s v="Eclairs"/>
    <d v="2022-01-13T00:00:00"/>
    <n v="1442"/>
    <n v="286"/>
    <n v="5.0419580419580416"/>
  </r>
  <r>
    <s v="Karlen McCaffrey"/>
    <s v="New Zealand"/>
    <s v="Drinking Coco"/>
    <d v="2022-07-28T00:00:00"/>
    <n v="168"/>
    <n v="156"/>
    <n v="1.0769230769230769"/>
  </r>
  <r>
    <s v="Marney O'Breen"/>
    <s v="New Zealand"/>
    <s v="Peanut Butter Cubes"/>
    <d v="2022-08-03T00:00:00"/>
    <n v="8379"/>
    <n v="173"/>
    <n v="48.433526011560694"/>
  </r>
  <r>
    <s v="Beverie Moffet"/>
    <s v="Australia"/>
    <s v="Organic Choco Syrup"/>
    <d v="2022-01-26T00:00:00"/>
    <n v="6790"/>
    <n v="356"/>
    <n v="19.073033707865168"/>
  </r>
  <r>
    <s v="Van Tuxwell"/>
    <s v="Canada"/>
    <s v="Organic Choco Syrup"/>
    <d v="2022-02-14T00:00:00"/>
    <n v="4067"/>
    <n v="42"/>
    <n v="96.833333333333329"/>
  </r>
  <r>
    <s v="Roddy Speechley"/>
    <s v="USA"/>
    <s v="Smooth Sliky Salty"/>
    <d v="2022-04-05T00:00:00"/>
    <n v="3017"/>
    <n v="140"/>
    <n v="21.55"/>
  </r>
  <r>
    <s v="Beverie Moffet"/>
    <s v="Canada"/>
    <s v="Milk Bars"/>
    <d v="2022-02-16T00:00:00"/>
    <n v="8799"/>
    <n v="250"/>
    <n v="35.195999999999998"/>
  </r>
  <r>
    <s v="Curtice Advani"/>
    <s v="UK"/>
    <s v="85% Dark Bars"/>
    <d v="2022-06-08T00:00:00"/>
    <n v="1085"/>
    <n v="172"/>
    <n v="6.308139534883721"/>
  </r>
  <r>
    <s v="Brien Boise"/>
    <s v="Australia"/>
    <s v="Eclairs"/>
    <d v="2022-06-27T00:00:00"/>
    <n v="6888"/>
    <n v="88"/>
    <n v="78.272727272727266"/>
  </r>
  <r>
    <s v="Gunar Cockshoot"/>
    <s v="USA"/>
    <s v="Spicy Special Slims"/>
    <d v="2022-02-17T00:00:00"/>
    <n v="1267"/>
    <n v="157"/>
    <n v="8.0700636942675157"/>
  </r>
  <r>
    <s v="Marney O'Breen"/>
    <s v="USA"/>
    <s v="After Nines"/>
    <d v="2022-05-30T00:00:00"/>
    <n v="4753"/>
    <n v="163"/>
    <n v="29.159509202453989"/>
  </r>
  <r>
    <s v="Husein Augar"/>
    <s v="UK"/>
    <s v="Drinking Coco"/>
    <d v="2022-03-14T00:00:00"/>
    <n v="3003"/>
    <n v="113"/>
    <n v="26.575221238938052"/>
  </r>
  <r>
    <s v="Kaine Padly"/>
    <s v="Australia"/>
    <s v="Eclairs"/>
    <d v="2022-02-28T00:00:00"/>
    <n v="7672"/>
    <n v="115"/>
    <n v="66.713043478260872"/>
  </r>
  <r>
    <s v="Karlen McCaffrey"/>
    <s v="India"/>
    <s v="Fruit &amp; Nut Bars"/>
    <d v="2022-01-26T00:00:00"/>
    <n v="168"/>
    <n v="321"/>
    <n v="0.52336448598130836"/>
  </r>
  <r>
    <s v="Roddy Speechley"/>
    <s v="Canada"/>
    <s v="Spicy Special Slims"/>
    <d v="2022-02-09T00:00:00"/>
    <n v="1652"/>
    <n v="186"/>
    <n v="8.8817204301075261"/>
  </r>
  <r>
    <s v="Husein Augar"/>
    <s v="USA"/>
    <s v="Eclairs"/>
    <d v="2022-07-07T00:00:00"/>
    <n v="4025"/>
    <n v="112"/>
    <n v="35.9375"/>
  </r>
  <r>
    <s v="Dennison Crosswaite"/>
    <s v="New Zealand"/>
    <s v="White Choc"/>
    <d v="2022-07-05T00:00:00"/>
    <n v="9492"/>
    <n v="151"/>
    <n v="62.860927152317878"/>
  </r>
  <r>
    <s v="Dennison Crosswaite"/>
    <s v="New Zealand"/>
    <s v="Manuka Honey Choco"/>
    <d v="2022-06-15T00:00:00"/>
    <n v="5061"/>
    <n v="301"/>
    <n v="16.813953488372093"/>
  </r>
  <r>
    <s v="Van Tuxwell"/>
    <s v="New Zealand"/>
    <s v="85% Dark Bars"/>
    <d v="2022-05-24T00:00:00"/>
    <n v="1722"/>
    <n v="121"/>
    <n v="14.231404958677686"/>
  </r>
  <r>
    <s v="Rafaelita Blaksland"/>
    <s v="UK"/>
    <s v="99% Dark &amp; Pure"/>
    <d v="2022-06-29T00:00:00"/>
    <n v="12446"/>
    <n v="150"/>
    <n v="82.973333333333329"/>
  </r>
  <r>
    <s v="Wilone O'Kielt"/>
    <s v="Australia"/>
    <s v="Manuka Honey Choco"/>
    <d v="2022-05-11T00:00:00"/>
    <n v="4284"/>
    <n v="94"/>
    <n v="45.574468085106382"/>
  </r>
  <r>
    <s v="Karlen McCaffrey"/>
    <s v="UK"/>
    <s v="Almond Choco"/>
    <d v="2022-06-30T00:00:00"/>
    <n v="6839"/>
    <n v="133"/>
    <n v="51.421052631578945"/>
  </r>
  <r>
    <s v="Andria Kimpton"/>
    <s v="Canada"/>
    <s v="After Nines"/>
    <d v="2022-05-11T00:00:00"/>
    <n v="2163"/>
    <n v="70"/>
    <n v="30.9"/>
  </r>
  <r>
    <s v="Roddy Speechley"/>
    <s v="USA"/>
    <s v="Manuka Honey Choco"/>
    <d v="2022-07-22T00:00:00"/>
    <n v="9583"/>
    <n v="315"/>
    <n v="30.422222222222221"/>
  </r>
  <r>
    <s v="Andria Kimpton"/>
    <s v="UK"/>
    <s v="50% Dark Bites"/>
    <d v="2022-08-24T00:00:00"/>
    <n v="2653"/>
    <n v="314"/>
    <n v="8.4490445859872612"/>
  </r>
  <r>
    <s v="Kelci Walkden"/>
    <s v="New Zealand"/>
    <s v="After Nines"/>
    <d v="2022-07-07T00:00:00"/>
    <n v="147"/>
    <n v="72"/>
    <n v="2.0416666666666665"/>
  </r>
  <r>
    <s v="Camilla Castle"/>
    <s v="Australia"/>
    <s v="85% Dark Bars"/>
    <d v="2022-05-19T00:00:00"/>
    <n v="3654"/>
    <n v="14"/>
    <n v="261"/>
  </r>
  <r>
    <s v="Karlen McCaffrey"/>
    <s v="India"/>
    <s v="Manuka Honey Choco"/>
    <d v="2022-07-04T00:00:00"/>
    <n v="2443"/>
    <n v="581"/>
    <n v="4.2048192771084336"/>
  </r>
  <r>
    <s v="Kelci Walkden"/>
    <s v="USA"/>
    <s v="After Nines"/>
    <d v="2022-06-02T00:00:00"/>
    <n v="938"/>
    <n v="16"/>
    <n v="58.625"/>
  </r>
  <r>
    <s v="Karlen McCaffrey"/>
    <s v="USA"/>
    <s v="Raspberry Choco"/>
    <d v="2022-04-15T00:00:00"/>
    <n v="14749"/>
    <n v="354"/>
    <n v="41.663841807909606"/>
  </r>
  <r>
    <s v="Mallorie Waber"/>
    <s v="Canada"/>
    <s v="Choco Coated Almonds"/>
    <d v="2022-07-11T00:00:00"/>
    <n v="4781"/>
    <n v="241"/>
    <n v="19.838174273858922"/>
  </r>
  <r>
    <s v="Andria Kimpton"/>
    <s v="India"/>
    <s v="Spicy Special Slims"/>
    <d v="2022-02-23T00:00:00"/>
    <n v="6307"/>
    <n v="142"/>
    <n v="44.41549295774648"/>
  </r>
  <r>
    <s v="Madelene Upcott"/>
    <s v="Canada"/>
    <s v="Almond Choco"/>
    <d v="2022-08-22T00:00:00"/>
    <n v="7602"/>
    <n v="102"/>
    <n v="74.529411764705884"/>
  </r>
  <r>
    <s v="Kaine Padly"/>
    <s v="USA"/>
    <s v="Peanut Butter Cubes"/>
    <d v="2022-02-16T00:00:00"/>
    <n v="6790"/>
    <n v="188"/>
    <n v="36.117021276595743"/>
  </r>
  <r>
    <s v="Van Tuxwell"/>
    <s v="USA"/>
    <s v="50% Dark Bites"/>
    <d v="2022-01-13T00:00:00"/>
    <n v="9737"/>
    <n v="160"/>
    <n v="60.856250000000003"/>
  </r>
  <r>
    <s v="Curtice Advani"/>
    <s v="Australia"/>
    <s v="Milk Bars"/>
    <d v="2022-02-14T00:00:00"/>
    <n v="6979"/>
    <n v="18"/>
    <n v="387.72222222222223"/>
  </r>
  <r>
    <s v="Roddy Speechley"/>
    <s v="India"/>
    <s v="Eclairs"/>
    <d v="2022-06-10T00:00:00"/>
    <n v="4382"/>
    <n v="303"/>
    <n v="14.462046204620462"/>
  </r>
  <r>
    <s v="Curtice Advani"/>
    <s v="India"/>
    <s v="Fruit &amp; Nut Bars"/>
    <d v="2022-07-07T00:00:00"/>
    <n v="5243"/>
    <n v="176"/>
    <n v="29.789772727272727"/>
  </r>
  <r>
    <s v="Curtice Advani"/>
    <s v="Canada"/>
    <s v="Almond Choco"/>
    <d v="2022-03-24T00:00:00"/>
    <n v="4865"/>
    <n v="70"/>
    <n v="69.5"/>
  </r>
  <r>
    <s v="Brien Boise"/>
    <s v="Australia"/>
    <s v="Fruit &amp; Nut Bars"/>
    <d v="2022-06-06T00:00:00"/>
    <n v="8575"/>
    <n v="23"/>
    <n v="372.82608695652175"/>
  </r>
  <r>
    <s v="Dotty Strutley"/>
    <s v="Australia"/>
    <s v="Drinking Coco"/>
    <d v="2022-07-19T00:00:00"/>
    <n v="91"/>
    <n v="135"/>
    <n v="0.67407407407407405"/>
  </r>
  <r>
    <s v="Beverie Moffet"/>
    <s v="USA"/>
    <s v="Raspberry Choco"/>
    <d v="2022-04-19T00:00:00"/>
    <n v="14798"/>
    <n v="83"/>
    <n v="178.28915662650601"/>
  </r>
  <r>
    <s v="Marney O'Breen"/>
    <s v="India"/>
    <s v="85% Dark Bars"/>
    <d v="2022-07-19T00:00:00"/>
    <n v="2205"/>
    <n v="179"/>
    <n v="12.318435754189943"/>
  </r>
  <r>
    <s v="Jehu Rudeforth"/>
    <s v="Canada"/>
    <s v="Drinking Coco"/>
    <d v="2022-07-15T00:00:00"/>
    <n v="441"/>
    <n v="24"/>
    <n v="18.375"/>
  </r>
  <r>
    <s v="Ches Bonnell"/>
    <s v="New Zealand"/>
    <s v="Spicy Special Slims"/>
    <d v="2022-02-14T00:00:00"/>
    <n v="3556"/>
    <n v="18"/>
    <n v="197.55555555555554"/>
  </r>
  <r>
    <s v="Brien Boise"/>
    <s v="Canada"/>
    <s v="99% Dark &amp; Pure"/>
    <d v="2022-05-18T00:00:00"/>
    <n v="16793"/>
    <n v="416"/>
    <n v="40.36778846153846"/>
  </r>
  <r>
    <s v="Barr Faughny"/>
    <s v="Australia"/>
    <s v="Fruit &amp; Nut Bars"/>
    <d v="2022-06-30T00:00:00"/>
    <n v="15421"/>
    <n v="55"/>
    <n v="280.38181818181818"/>
  </r>
  <r>
    <s v="Andria Kimpton"/>
    <s v="Australia"/>
    <s v="50% Dark Bites"/>
    <d v="2022-06-02T00:00:00"/>
    <n v="4438"/>
    <n v="227"/>
    <n v="19.550660792951543"/>
  </r>
  <r>
    <s v="Andria Kimpton"/>
    <s v="Australia"/>
    <s v="Drinking Coco"/>
    <d v="2022-06-28T00:00:00"/>
    <n v="1603"/>
    <n v="48"/>
    <n v="33.395833333333336"/>
  </r>
  <r>
    <s v="Marney O'Breen"/>
    <s v="Australia"/>
    <s v="Organic Choco Syrup"/>
    <d v="2022-05-16T00:00:00"/>
    <n v="273"/>
    <n v="174"/>
    <n v="1.5689655172413792"/>
  </r>
  <r>
    <s v="Kelci Walkden"/>
    <s v="Canada"/>
    <s v="Baker's Choco Chips"/>
    <d v="2022-05-26T00:00:00"/>
    <n v="3073"/>
    <n v="302"/>
    <n v="10.175496688741722"/>
  </r>
  <r>
    <s v="Karlen McCaffrey"/>
    <s v="India"/>
    <s v="Almond Choco"/>
    <d v="2022-07-06T00:00:00"/>
    <n v="6090"/>
    <n v="149"/>
    <n v="40.872483221476507"/>
  </r>
  <r>
    <s v="Oby Sorrel"/>
    <s v="India"/>
    <s v="99% Dark &amp; Pure"/>
    <d v="2022-05-27T00:00:00"/>
    <n v="10255"/>
    <n v="11"/>
    <n v="932.27272727272725"/>
  </r>
  <r>
    <s v="Wilone O'Kielt"/>
    <s v="Australia"/>
    <s v="Caramel Stuffed Bars"/>
    <d v="2022-04-14T00:00:00"/>
    <n v="2030"/>
    <n v="11"/>
    <n v="184.54545454545453"/>
  </r>
  <r>
    <s v="Van Tuxwell"/>
    <s v="Australia"/>
    <s v="Organic Choco Syrup"/>
    <d v="2022-08-10T00:00:00"/>
    <n v="19453"/>
    <n v="14"/>
    <n v="1389.5"/>
  </r>
  <r>
    <s v="Camilla Castle"/>
    <s v="India"/>
    <s v="50% Dark Bites"/>
    <d v="2022-07-04T00:00:00"/>
    <n v="9275"/>
    <n v="411"/>
    <n v="22.566909975669098"/>
  </r>
  <r>
    <s v="Oby Sorrel"/>
    <s v="India"/>
    <s v="Organic Choco Syrup"/>
    <d v="2022-07-08T00:00:00"/>
    <n v="6181"/>
    <n v="56"/>
    <n v="110.375"/>
  </r>
  <r>
    <s v="Jan Morforth"/>
    <s v="USA"/>
    <s v="Peanut Butter Cubes"/>
    <d v="2022-07-22T00:00:00"/>
    <n v="9037"/>
    <n v="102"/>
    <n v="88.598039215686271"/>
  </r>
  <r>
    <s v="Gigi Bohling"/>
    <s v="USA"/>
    <s v="Choco Coated Almonds"/>
    <d v="2022-03-02T00:00:00"/>
    <n v="12313"/>
    <n v="103"/>
    <n v="119.54368932038835"/>
  </r>
  <r>
    <s v="Gigi Bohling"/>
    <s v="UK"/>
    <s v="Almond Choco"/>
    <d v="2022-01-10T00:00:00"/>
    <n v="5642"/>
    <n v="9"/>
    <n v="626.88888888888891"/>
  </r>
  <r>
    <s v="Jehu Rudeforth"/>
    <s v="New Zealand"/>
    <s v="White Choc"/>
    <d v="2022-03-11T00:00:00"/>
    <n v="2800"/>
    <n v="241"/>
    <n v="11.618257261410788"/>
  </r>
  <r>
    <s v="Andria Kimpton"/>
    <s v="New Zealand"/>
    <s v="Peanut Butter Cubes"/>
    <d v="2022-06-20T00:00:00"/>
    <n v="959"/>
    <n v="265"/>
    <n v="3.6188679245283017"/>
  </r>
  <r>
    <s v="Van Tuxwell"/>
    <s v="UK"/>
    <s v="Organic Choco Syrup"/>
    <d v="2022-08-26T00:00:00"/>
    <n v="2002"/>
    <n v="214"/>
    <n v="9.3551401869158877"/>
  </r>
  <r>
    <s v="Roddy Speechley"/>
    <s v="Canada"/>
    <s v="Milk Bars"/>
    <d v="2022-07-13T00:00:00"/>
    <n v="609"/>
    <n v="32"/>
    <n v="19.03125"/>
  </r>
  <r>
    <s v="Camilla Castle"/>
    <s v="USA"/>
    <s v="Spicy Special Slims"/>
    <d v="2022-02-11T00:00:00"/>
    <n v="1274"/>
    <n v="244"/>
    <n v="5.221311475409836"/>
  </r>
  <r>
    <s v="Marney O'Breen"/>
    <s v="USA"/>
    <s v="Orange Choco"/>
    <d v="2022-01-27T00:00:00"/>
    <n v="7595"/>
    <n v="181"/>
    <n v="41.961325966850829"/>
  </r>
  <r>
    <s v="Van Tuxwell"/>
    <s v="UK"/>
    <s v="99% Dark &amp; Pure"/>
    <d v="2022-01-31T00:00:00"/>
    <n v="4725"/>
    <n v="137"/>
    <n v="34.489051094890513"/>
  </r>
  <r>
    <s v="Camilla Castle"/>
    <s v="USA"/>
    <s v="White Choc"/>
    <d v="2022-08-18T00:00:00"/>
    <n v="9681"/>
    <n v="24"/>
    <n v="403.375"/>
  </r>
  <r>
    <s v="Andria Kimpton"/>
    <s v="USA"/>
    <s v="Raspberry Choco"/>
    <d v="2022-06-30T00:00:00"/>
    <n v="14504"/>
    <n v="21"/>
    <n v="690.66666666666663"/>
  </r>
  <r>
    <s v="Dotty Strutley"/>
    <s v="Australia"/>
    <s v="Fruit &amp; Nut Bars"/>
    <d v="2022-08-23T00:00:00"/>
    <n v="280"/>
    <n v="311"/>
    <n v="0.90032154340836013"/>
  </r>
  <r>
    <s v="Brien Boise"/>
    <s v="New Zealand"/>
    <s v="Mint Chip Choco"/>
    <d v="2022-08-01T00:00:00"/>
    <n v="63"/>
    <n v="181"/>
    <n v="0.34806629834254144"/>
  </r>
  <r>
    <s v="Roddy Speechley"/>
    <s v="New Zealand"/>
    <s v="After Nines"/>
    <d v="2022-05-25T00:00:00"/>
    <n v="8001"/>
    <n v="10"/>
    <n v="800.1"/>
  </r>
  <r>
    <s v="Roddy Speechley"/>
    <s v="Canada"/>
    <s v="Organic Choco Syrup"/>
    <d v="2022-01-10T00:00:00"/>
    <n v="4032"/>
    <n v="82"/>
    <n v="49.170731707317074"/>
  </r>
  <r>
    <s v="Dennison Crosswaite"/>
    <s v="Australia"/>
    <s v="70% Dark Bites"/>
    <d v="2022-02-07T00:00:00"/>
    <n v="5859"/>
    <n v="108"/>
    <n v="54.25"/>
  </r>
  <r>
    <s v="Karlen McCaffrey"/>
    <s v="USA"/>
    <s v="Orange Choco"/>
    <d v="2022-05-12T00:00:00"/>
    <n v="11095"/>
    <n v="401"/>
    <n v="27.668329177057355"/>
  </r>
  <r>
    <s v="Madelene Upcott"/>
    <s v="Australia"/>
    <s v="Spicy Special Slims"/>
    <d v="2022-03-07T00:00:00"/>
    <n v="7182"/>
    <n v="408"/>
    <n v="17.602941176470587"/>
  </r>
  <r>
    <s v="Dennison Crosswaite"/>
    <s v="Australia"/>
    <s v="85% Dark Bars"/>
    <d v="2022-04-05T00:00:00"/>
    <n v="6881"/>
    <n v="420"/>
    <n v="16.383333333333333"/>
  </r>
  <r>
    <s v="Andria Kimpton"/>
    <s v="Canada"/>
    <s v="Caramel Stuffed Bars"/>
    <d v="2022-01-03T00:00:00"/>
    <n v="7154"/>
    <n v="348"/>
    <n v="20.557471264367816"/>
  </r>
  <r>
    <s v="Dennison Crosswaite"/>
    <s v="UK"/>
    <s v="Eclairs"/>
    <d v="2022-03-24T00:00:00"/>
    <n v="6188"/>
    <n v="270"/>
    <n v="22.918518518518518"/>
  </r>
  <r>
    <s v="Madelene Upcott"/>
    <s v="India"/>
    <s v="Raspberry Choco"/>
    <d v="2022-07-07T00:00:00"/>
    <n v="4221"/>
    <n v="9"/>
    <n v="469"/>
  </r>
  <r>
    <s v="Van Tuxwell"/>
    <s v="USA"/>
    <s v="After Nines"/>
    <d v="2022-07-26T00:00:00"/>
    <n v="630"/>
    <n v="264"/>
    <n v="2.3863636363636362"/>
  </r>
  <r>
    <s v="Wilone O'Kielt"/>
    <s v="Australia"/>
    <s v="Organic Choco Syrup"/>
    <d v="2022-07-07T00:00:00"/>
    <n v="1743"/>
    <n v="111"/>
    <n v="15.702702702702704"/>
  </r>
  <r>
    <s v="Karlen McCaffrey"/>
    <s v="Canada"/>
    <s v="50% Dark Bites"/>
    <d v="2022-07-15T00:00:00"/>
    <n v="2919"/>
    <n v="65"/>
    <n v="44.907692307692308"/>
  </r>
  <r>
    <s v="Roddy Speechley"/>
    <s v="New Zealand"/>
    <s v="Orange Choco"/>
    <d v="2022-04-01T00:00:00"/>
    <n v="49"/>
    <n v="97"/>
    <n v="0.50515463917525771"/>
  </r>
  <r>
    <s v="Beverie Moffet"/>
    <s v="Australia"/>
    <s v="Eclairs"/>
    <d v="2022-06-20T00:00:00"/>
    <n v="1827"/>
    <n v="6"/>
    <n v="304.5"/>
  </r>
  <r>
    <s v="Kelci Walkden"/>
    <s v="UK"/>
    <s v="Fruit &amp; Nut Bars"/>
    <d v="2022-06-29T00:00:00"/>
    <n v="13006"/>
    <n v="482"/>
    <n v="26.983402489626556"/>
  </r>
  <r>
    <s v="Marney O'Breen"/>
    <s v="USA"/>
    <s v="50% Dark Bites"/>
    <d v="2022-06-15T00:00:00"/>
    <n v="1064"/>
    <n v="106"/>
    <n v="10.037735849056604"/>
  </r>
  <r>
    <s v="Husein Augar"/>
    <s v="USA"/>
    <s v="After Nines"/>
    <d v="2022-04-08T00:00:00"/>
    <n v="11571"/>
    <n v="180"/>
    <n v="64.283333333333331"/>
  </r>
  <r>
    <s v="Dennison Crosswaite"/>
    <s v="Australia"/>
    <s v="Raspberry Choco"/>
    <d v="2022-03-14T00:00:00"/>
    <n v="5740"/>
    <n v="31"/>
    <n v="185.16129032258064"/>
  </r>
  <r>
    <s v="Andria Kimpton"/>
    <s v="USA"/>
    <s v="Fruit &amp; Nut Bars"/>
    <d v="2022-07-15T00:00:00"/>
    <n v="1456"/>
    <n v="359"/>
    <n v="4.0557103064066853"/>
  </r>
  <r>
    <s v="Kelci Walkden"/>
    <s v="India"/>
    <s v="Eclairs"/>
    <d v="2022-04-19T00:00:00"/>
    <n v="5334"/>
    <n v="80"/>
    <n v="66.674999999999997"/>
  </r>
  <r>
    <s v="Marney O'Breen"/>
    <s v="USA"/>
    <s v="99% Dark &amp; Pure"/>
    <d v="2022-03-28T00:00:00"/>
    <n v="4151"/>
    <n v="296"/>
    <n v="14.023648648648649"/>
  </r>
  <r>
    <s v="Brien Boise"/>
    <s v="Canada"/>
    <s v="Spicy Special Slims"/>
    <d v="2022-03-04T00:00:00"/>
    <n v="8106"/>
    <n v="101"/>
    <n v="80.257425742574256"/>
  </r>
  <r>
    <s v="Karlen McCaffrey"/>
    <s v="New Zealand"/>
    <s v="70% Dark Bites"/>
    <d v="2022-08-02T00:00:00"/>
    <n v="126"/>
    <n v="40"/>
    <n v="3.15"/>
  </r>
  <r>
    <s v="Husein Augar"/>
    <s v="UK"/>
    <s v="Spicy Special Slims"/>
    <d v="2022-08-25T00:00:00"/>
    <n v="4697"/>
    <n v="42"/>
    <n v="111.83333333333333"/>
  </r>
  <r>
    <s v="Marney O'Breen"/>
    <s v="USA"/>
    <s v="Almond Choco"/>
    <d v="2022-02-25T00:00:00"/>
    <n v="7798"/>
    <n v="167"/>
    <n v="46.694610778443113"/>
  </r>
  <r>
    <s v="Kelci Walkden"/>
    <s v="India"/>
    <s v="Orange Choco"/>
    <d v="2022-06-07T00:00:00"/>
    <n v="9408"/>
    <n v="138"/>
    <n v="68.173913043478265"/>
  </r>
  <r>
    <s v="Jan Morforth"/>
    <s v="India"/>
    <s v="Spicy Special Slims"/>
    <d v="2022-04-12T00:00:00"/>
    <n v="1939"/>
    <n v="520"/>
    <n v="3.7288461538461539"/>
  </r>
  <r>
    <s v="Ches Bonnell"/>
    <s v="India"/>
    <s v="Spicy Special Slims"/>
    <d v="2022-07-06T00:00:00"/>
    <n v="10906"/>
    <n v="94"/>
    <n v="116.02127659574468"/>
  </r>
  <r>
    <s v="Kelci Walkden"/>
    <s v="UK"/>
    <s v="Smooth Sliky Salty"/>
    <d v="2022-01-19T00:00:00"/>
    <n v="5929"/>
    <n v="175"/>
    <n v="33.880000000000003"/>
  </r>
  <r>
    <s v="Madelene Upcott"/>
    <s v="Australia"/>
    <s v="Fruit &amp; Nut Bars"/>
    <d v="2022-01-05T00:00:00"/>
    <n v="5579"/>
    <n v="92"/>
    <n v="60.641304347826086"/>
  </r>
  <r>
    <s v="Madelene Upcott"/>
    <s v="Canada"/>
    <s v="70% Dark Bites"/>
    <d v="2022-01-24T00:00:00"/>
    <n v="10927"/>
    <n v="141"/>
    <n v="77.496453900709213"/>
  </r>
  <r>
    <s v="Wilone O'Kielt"/>
    <s v="Australia"/>
    <s v="Drinking Coco"/>
    <d v="2022-04-06T00:00:00"/>
    <n v="623"/>
    <n v="283"/>
    <n v="2.2014134275618376"/>
  </r>
  <r>
    <s v="Gunar Cockshoot"/>
    <s v="Australia"/>
    <s v="Fruit &amp; Nut Bars"/>
    <d v="2022-06-15T00:00:00"/>
    <n v="6013"/>
    <n v="21"/>
    <n v="286.33333333333331"/>
  </r>
  <r>
    <s v="Gigi Bohling"/>
    <s v="Canada"/>
    <s v="Baker's Choco Chips"/>
    <d v="2022-01-28T00:00:00"/>
    <n v="1505"/>
    <n v="47"/>
    <n v="32.021276595744681"/>
  </r>
  <r>
    <s v="Kelci Walkden"/>
    <s v="India"/>
    <s v="Caramel Stuffed Bars"/>
    <d v="2022-03-16T00:00:00"/>
    <n v="476"/>
    <n v="125"/>
    <n v="3.8079999999999998"/>
  </r>
  <r>
    <s v="Rafaelita Blaksland"/>
    <s v="Australia"/>
    <s v="Drinking Coco"/>
    <d v="2022-02-21T00:00:00"/>
    <n v="11550"/>
    <n v="396"/>
    <n v="29.166666666666668"/>
  </r>
  <r>
    <s v="Kelci Walkden"/>
    <s v="USA"/>
    <s v="Manuka Honey Choco"/>
    <d v="2022-02-16T00:00:00"/>
    <n v="17318"/>
    <n v="87"/>
    <n v="199.05747126436782"/>
  </r>
  <r>
    <s v="Jehu Rudeforth"/>
    <s v="Canada"/>
    <s v="Spicy Special Slims"/>
    <d v="2022-01-13T00:00:00"/>
    <n v="1848"/>
    <n v="27"/>
    <n v="68.444444444444443"/>
  </r>
  <r>
    <s v="Kelci Walkden"/>
    <s v="Australia"/>
    <s v="Eclairs"/>
    <d v="2022-03-23T00:00:00"/>
    <n v="7273"/>
    <n v="547"/>
    <n v="13.296160877513712"/>
  </r>
  <r>
    <s v="Curtice Advani"/>
    <s v="Canada"/>
    <s v="Spicy Special Slims"/>
    <d v="2022-06-16T00:00:00"/>
    <n v="854"/>
    <n v="118"/>
    <n v="7.2372881355932206"/>
  </r>
  <r>
    <s v="Oby Sorrel"/>
    <s v="India"/>
    <s v="Raspberry Choco"/>
    <d v="2022-04-14T00:00:00"/>
    <n v="6832"/>
    <n v="46"/>
    <n v="148.52173913043478"/>
  </r>
  <r>
    <s v="Kelci Walkden"/>
    <s v="UK"/>
    <s v="Eclairs"/>
    <d v="2022-01-25T00:00:00"/>
    <n v="4606"/>
    <n v="57"/>
    <n v="80.807017543859644"/>
  </r>
  <r>
    <s v="Jan Morforth"/>
    <s v="India"/>
    <s v="Almond Choco"/>
    <d v="2022-03-11T00:00:00"/>
    <n v="4466"/>
    <n v="22"/>
    <n v="203"/>
  </r>
  <r>
    <s v="Dotty Strutley"/>
    <s v="UK"/>
    <s v="Almond Choco"/>
    <d v="2022-07-28T00:00:00"/>
    <n v="16114"/>
    <n v="96"/>
    <n v="167.85416666666666"/>
  </r>
  <r>
    <s v="Marney O'Breen"/>
    <s v="New Zealand"/>
    <s v="After Nines"/>
    <d v="2022-03-09T00:00:00"/>
    <n v="1561"/>
    <n v="44"/>
    <n v="35.477272727272727"/>
  </r>
  <r>
    <s v="Husein Augar"/>
    <s v="Australia"/>
    <s v="Orange Choco"/>
    <d v="2022-06-28T00:00:00"/>
    <n v="8897"/>
    <n v="188"/>
    <n v="47.324468085106382"/>
  </r>
  <r>
    <s v="Marney O'Breen"/>
    <s v="Australia"/>
    <s v="Milk Bars"/>
    <d v="2022-07-28T00:00:00"/>
    <n v="2464"/>
    <n v="387"/>
    <n v="6.3669250645994833"/>
  </r>
  <r>
    <s v="Kelci Walkden"/>
    <s v="Canada"/>
    <s v="99% Dark &amp; Pure"/>
    <d v="2022-08-15T00:00:00"/>
    <n v="4830"/>
    <n v="50"/>
    <n v="96.6"/>
  </r>
  <r>
    <s v="Kaine Padly"/>
    <s v="Australia"/>
    <s v="Manuka Honey Choco"/>
    <d v="2022-01-12T00:00:00"/>
    <n v="2765"/>
    <n v="264"/>
    <n v="10.473484848484848"/>
  </r>
  <r>
    <s v="Beverie Moffet"/>
    <s v="New Zealand"/>
    <s v="White Choc"/>
    <d v="2022-03-24T00:00:00"/>
    <n v="7126"/>
    <n v="7"/>
    <n v="1018"/>
  </r>
  <r>
    <s v="Van Tuxwell"/>
    <s v="UK"/>
    <s v="Milk Bars"/>
    <d v="2022-07-25T00:00:00"/>
    <n v="4263"/>
    <n v="90"/>
    <n v="47.366666666666667"/>
  </r>
  <r>
    <s v="Oby Sorrel"/>
    <s v="Canada"/>
    <s v="99% Dark &amp; Pure"/>
    <d v="2022-08-01T00:00:00"/>
    <n v="3605"/>
    <n v="403"/>
    <n v="8.9454094292803976"/>
  </r>
  <r>
    <s v="Van Tuxwell"/>
    <s v="India"/>
    <s v="Organic Choco Syrup"/>
    <d v="2022-05-16T00:00:00"/>
    <n v="19929"/>
    <n v="174"/>
    <n v="114.53448275862068"/>
  </r>
  <r>
    <s v="Roddy Speechley"/>
    <s v="India"/>
    <s v="Smooth Sliky Salty"/>
    <d v="2022-08-10T00:00:00"/>
    <n v="5103"/>
    <n v="140"/>
    <n v="36.450000000000003"/>
  </r>
  <r>
    <s v="Jan Morforth"/>
    <s v="India"/>
    <s v="Eclairs"/>
    <d v="2022-01-05T00:00:00"/>
    <n v="2541"/>
    <n v="27"/>
    <n v="94.111111111111114"/>
  </r>
  <r>
    <s v="Ches Bonnell"/>
    <s v="UK"/>
    <s v="Smooth Sliky Salty"/>
    <d v="2022-07-11T00:00:00"/>
    <n v="5663"/>
    <n v="110"/>
    <n v="51.481818181818184"/>
  </r>
  <r>
    <s v="Wilone O'Kielt"/>
    <s v="USA"/>
    <s v="After Nines"/>
    <d v="2022-04-25T00:00:00"/>
    <n v="392"/>
    <n v="30"/>
    <n v="13.066666666666666"/>
  </r>
  <r>
    <s v="Gigi Bohling"/>
    <s v="New Zealand"/>
    <s v="Fruit &amp; Nut Bars"/>
    <d v="2022-04-04T00:00:00"/>
    <n v="10976"/>
    <n v="121"/>
    <n v="90.710743801652896"/>
  </r>
  <r>
    <s v="Barr Faughny"/>
    <s v="USA"/>
    <s v="Raspberry Choco"/>
    <d v="2022-04-12T00:00:00"/>
    <n v="9282"/>
    <n v="101"/>
    <n v="91.900990099009903"/>
  </r>
  <r>
    <s v="Wilone O'Kielt"/>
    <s v="New Zealand"/>
    <s v="85% Dark Bars"/>
    <d v="2022-08-02T00:00:00"/>
    <n v="1827"/>
    <n v="117"/>
    <n v="15.615384615384615"/>
  </r>
  <r>
    <s v="Gigi Bohling"/>
    <s v="New Zealand"/>
    <s v="Manuka Honey Choco"/>
    <d v="2022-06-28T00:00:00"/>
    <n v="8267"/>
    <n v="272"/>
    <n v="30.393382352941178"/>
  </r>
  <r>
    <s v="Ches Bonnell"/>
    <s v="Australia"/>
    <s v="Eclairs"/>
    <d v="2022-07-05T00:00:00"/>
    <n v="4116"/>
    <n v="128"/>
    <n v="32.15625"/>
  </r>
  <r>
    <s v="Rafaelita Blaksland"/>
    <s v="New Zealand"/>
    <s v="Choco Coated Almonds"/>
    <d v="2022-06-07T00:00:00"/>
    <n v="2093"/>
    <n v="45"/>
    <n v="46.511111111111113"/>
  </r>
  <r>
    <s v="Brien Boise"/>
    <s v="New Zealand"/>
    <s v="Smooth Sliky Salty"/>
    <d v="2022-01-18T00:00:00"/>
    <n v="1015"/>
    <n v="27"/>
    <n v="37.592592592592595"/>
  </r>
  <r>
    <s v="Brien Boise"/>
    <s v="Australia"/>
    <s v="Baker's Choco Chips"/>
    <d v="2022-01-04T00:00:00"/>
    <n v="12516"/>
    <n v="212"/>
    <n v="59.037735849056602"/>
  </r>
  <r>
    <s v="Dennison Crosswaite"/>
    <s v="Australia"/>
    <s v="99% Dark &amp; Pure"/>
    <d v="2022-01-31T00:00:00"/>
    <n v="2758"/>
    <n v="18"/>
    <n v="153.22222222222223"/>
  </r>
  <r>
    <s v="Kelci Walkden"/>
    <s v="India"/>
    <s v="Almond Choco"/>
    <d v="2022-03-14T00:00:00"/>
    <n v="3297"/>
    <n v="149"/>
    <n v="22.127516778523489"/>
  </r>
  <r>
    <s v="Camilla Castle"/>
    <s v="Australia"/>
    <s v="70% Dark Bites"/>
    <d v="2022-04-29T00:00:00"/>
    <n v="6048"/>
    <n v="477"/>
    <n v="12.679245283018869"/>
  </r>
  <r>
    <s v="Oby Sorrel"/>
    <s v="India"/>
    <s v="Smooth Sliky Salty"/>
    <d v="2022-02-07T00:00:00"/>
    <n v="10101"/>
    <n v="108"/>
    <n v="93.527777777777771"/>
  </r>
  <r>
    <s v="Kaine Padly"/>
    <s v="UK"/>
    <s v="Organic Choco Syrup"/>
    <d v="2022-03-31T00:00:00"/>
    <n v="2282"/>
    <n v="178"/>
    <n v="12.820224719101123"/>
  </r>
  <r>
    <s v="Marney O'Breen"/>
    <s v="India"/>
    <s v="Caramel Stuffed Bars"/>
    <d v="2022-03-16T00:00:00"/>
    <n v="4361"/>
    <n v="81"/>
    <n v="53.839506172839506"/>
  </r>
  <r>
    <s v="Karlen McCaffrey"/>
    <s v="UK"/>
    <s v="Eclairs"/>
    <d v="2022-01-25T00:00:00"/>
    <n v="7798"/>
    <n v="196"/>
    <n v="39.785714285714285"/>
  </r>
  <r>
    <s v="Van Tuxwell"/>
    <s v="India"/>
    <s v="Baker's Choco Chips"/>
    <d v="2022-06-20T00:00:00"/>
    <n v="3052"/>
    <n v="447"/>
    <n v="6.8277404921700224"/>
  </r>
  <r>
    <s v="Gigi Bohling"/>
    <s v="UK"/>
    <s v="After Nines"/>
    <d v="2022-03-29T00:00:00"/>
    <n v="8029"/>
    <n v="175"/>
    <n v="45.88"/>
  </r>
  <r>
    <s v="Curtice Advani"/>
    <s v="Australia"/>
    <s v="Orange Choco"/>
    <d v="2022-07-12T00:00:00"/>
    <n v="854"/>
    <n v="136"/>
    <n v="6.2794117647058822"/>
  </r>
  <r>
    <s v="Jehu Rudeforth"/>
    <s v="Canada"/>
    <s v="Smooth Sliky Salty"/>
    <d v="2022-07-11T00:00:00"/>
    <n v="5460"/>
    <n v="138"/>
    <n v="39.565217391304351"/>
  </r>
  <r>
    <s v="Karlen McCaffrey"/>
    <s v="Canada"/>
    <s v="Smooth Sliky Salty"/>
    <d v="2022-01-19T00:00:00"/>
    <n v="3017"/>
    <n v="184"/>
    <n v="16.396739130434781"/>
  </r>
  <r>
    <s v="Andria Kimpton"/>
    <s v="USA"/>
    <s v="85% Dark Bars"/>
    <d v="2022-04-05T00:00:00"/>
    <n v="8911"/>
    <n v="82"/>
    <n v="108.67073170731707"/>
  </r>
  <r>
    <s v="Jehu Rudeforth"/>
    <s v="Canada"/>
    <s v="Milk Bars"/>
    <d v="2022-02-21T00:00:00"/>
    <n v="7203"/>
    <n v="12"/>
    <n v="600.25"/>
  </r>
  <r>
    <s v="Rafaelita Blaksland"/>
    <s v="New Zealand"/>
    <s v="Caramel Stuffed Bars"/>
    <d v="2022-05-20T00:00:00"/>
    <n v="13083"/>
    <n v="14"/>
    <n v="934.5"/>
  </r>
  <r>
    <s v="Mallorie Waber"/>
    <s v="Australia"/>
    <s v="Milk Bars"/>
    <d v="2022-07-29T00:00:00"/>
    <n v="2779"/>
    <n v="104"/>
    <n v="26.721153846153847"/>
  </r>
  <r>
    <s v="Barr Faughny"/>
    <s v="USA"/>
    <s v="Fruit &amp; Nut Bars"/>
    <d v="2022-01-28T00:00:00"/>
    <n v="9058"/>
    <n v="46"/>
    <n v="196.91304347826087"/>
  </r>
  <r>
    <s v="Marney O'Breen"/>
    <s v="UK"/>
    <s v="Caramel Stuffed Bars"/>
    <d v="2022-07-19T00:00:00"/>
    <n v="3549"/>
    <n v="112"/>
    <n v="31.6875"/>
  </r>
  <r>
    <s v="Mallorie Waber"/>
    <s v="New Zealand"/>
    <s v="Manuka Honey Choco"/>
    <d v="2022-04-13T00:00:00"/>
    <n v="9436"/>
    <n v="11"/>
    <n v="857.81818181818187"/>
  </r>
  <r>
    <s v="Roddy Speechley"/>
    <s v="India"/>
    <s v="Peanut Butter Cubes"/>
    <d v="2022-02-11T00:00:00"/>
    <n v="10283"/>
    <n v="21"/>
    <n v="489.66666666666669"/>
  </r>
  <r>
    <s v="Roddy Speechley"/>
    <s v="New Zealand"/>
    <s v="Milk Bars"/>
    <d v="2022-03-02T00:00:00"/>
    <n v="5446"/>
    <n v="116"/>
    <n v="46.948275862068968"/>
  </r>
  <r>
    <s v="Ches Bonnell"/>
    <s v="Australia"/>
    <s v="White Choc"/>
    <d v="2022-03-02T00:00:00"/>
    <n v="1043"/>
    <n v="202"/>
    <n v="5.1633663366336631"/>
  </r>
  <r>
    <s v="Van Tuxwell"/>
    <s v="USA"/>
    <s v="99% Dark &amp; Pure"/>
    <d v="2022-07-28T00:00:00"/>
    <n v="12586"/>
    <n v="6"/>
    <n v="2097.6666666666665"/>
  </r>
  <r>
    <s v="Kelci Walkden"/>
    <s v="India"/>
    <s v="After Nines"/>
    <d v="2022-01-07T00:00:00"/>
    <n v="1687"/>
    <n v="520"/>
    <n v="3.2442307692307693"/>
  </r>
  <r>
    <s v="Brien Boise"/>
    <s v="UK"/>
    <s v="White Choc"/>
    <d v="2022-04-12T00:00:00"/>
    <n v="5299"/>
    <n v="167"/>
    <n v="31.730538922155688"/>
  </r>
  <r>
    <s v="Van Tuxwell"/>
    <s v="Canada"/>
    <s v="Almond Choco"/>
    <d v="2022-06-27T00:00:00"/>
    <n v="3213"/>
    <n v="72"/>
    <n v="44.625"/>
  </r>
  <r>
    <s v="Jehu Rudeforth"/>
    <s v="Australia"/>
    <s v="50% Dark Bites"/>
    <d v="2022-01-14T00:00:00"/>
    <n v="5194"/>
    <n v="418"/>
    <n v="12.425837320574162"/>
  </r>
  <r>
    <s v="Karlen McCaffrey"/>
    <s v="UK"/>
    <s v="Baker's Choco Chips"/>
    <d v="2022-02-07T00:00:00"/>
    <n v="4753"/>
    <n v="389"/>
    <n v="12.218508997429305"/>
  </r>
  <r>
    <s v="Jehu Rudeforth"/>
    <s v="Australia"/>
    <s v="Orange Choco"/>
    <d v="2022-03-23T00:00:00"/>
    <n v="13706"/>
    <n v="26"/>
    <n v="527.15384615384619"/>
  </r>
  <r>
    <s v="Marney O'Breen"/>
    <s v="India"/>
    <s v="Peanut Butter Cubes"/>
    <d v="2022-01-10T00:00:00"/>
    <n v="6489"/>
    <n v="146"/>
    <n v="44.445205479452056"/>
  </r>
  <r>
    <s v="Oby Sorrel"/>
    <s v="UK"/>
    <s v="Choco Coated Almonds"/>
    <d v="2022-03-17T00:00:00"/>
    <n v="9324"/>
    <n v="41"/>
    <n v="227.41463414634146"/>
  </r>
  <r>
    <s v="Gigi Bohling"/>
    <s v="USA"/>
    <s v="Spicy Special Slims"/>
    <d v="2022-01-21T00:00:00"/>
    <n v="10829"/>
    <n v="54"/>
    <n v="200.53703703703704"/>
  </r>
  <r>
    <s v="Barr Faughny"/>
    <s v="Australia"/>
    <s v="White Choc"/>
    <d v="2022-07-04T00:00:00"/>
    <n v="8113"/>
    <n v="370"/>
    <n v="21.927027027027027"/>
  </r>
  <r>
    <s v="Kaine Padly"/>
    <s v="Canada"/>
    <s v="Peanut Butter Cubes"/>
    <d v="2022-07-04T00:00:00"/>
    <n v="3269"/>
    <n v="176"/>
    <n v="18.573863636363637"/>
  </r>
  <r>
    <s v="Dotty Strutley"/>
    <s v="USA"/>
    <s v="Manuka Honey Choco"/>
    <d v="2022-08-10T00:00:00"/>
    <n v="273"/>
    <n v="210"/>
    <n v="1.3"/>
  </r>
  <r>
    <s v="Dennison Crosswaite"/>
    <s v="Australia"/>
    <s v="50% Dark Bites"/>
    <d v="2022-04-01T00:00:00"/>
    <n v="7287"/>
    <n v="12"/>
    <n v="607.25"/>
  </r>
  <r>
    <s v="Gigi Bohling"/>
    <s v="India"/>
    <s v="Raspberry Choco"/>
    <d v="2022-02-22T00:00:00"/>
    <n v="2583"/>
    <n v="159"/>
    <n v="16.245283018867923"/>
  </r>
  <r>
    <s v="Camilla Castle"/>
    <s v="UK"/>
    <s v="White Choc"/>
    <d v="2022-01-03T00:00:00"/>
    <n v="9982"/>
    <n v="187"/>
    <n v="53.37967914438503"/>
  </r>
  <r>
    <s v="Karlen McCaffrey"/>
    <s v="India"/>
    <s v="Drinking Coco"/>
    <d v="2022-05-31T00:00:00"/>
    <n v="4795"/>
    <n v="233"/>
    <n v="20.579399141630901"/>
  </r>
  <r>
    <s v="Dotty Strutley"/>
    <s v="UK"/>
    <s v="99% Dark &amp; Pure"/>
    <d v="2022-01-03T00:00:00"/>
    <n v="9310"/>
    <n v="282"/>
    <n v="33.01418439716312"/>
  </r>
  <r>
    <s v="Husein Augar"/>
    <s v="New Zealand"/>
    <s v="Caramel Stuffed Bars"/>
    <d v="2022-01-27T00:00:00"/>
    <n v="497"/>
    <n v="475"/>
    <n v="1.0463157894736843"/>
  </r>
  <r>
    <s v="Barr Faughny"/>
    <s v="UK"/>
    <s v="50% Dark Bites"/>
    <d v="2022-01-28T00:00:00"/>
    <n v="581"/>
    <n v="65"/>
    <n v="8.9384615384615387"/>
  </r>
  <r>
    <s v="Curtice Advani"/>
    <s v="Australia"/>
    <s v="Organic Choco Syrup"/>
    <d v="2022-06-28T00:00:00"/>
    <n v="3472"/>
    <n v="311"/>
    <n v="11.163987138263666"/>
  </r>
  <r>
    <s v="Husein Augar"/>
    <s v="UK"/>
    <s v="Choco Coated Almonds"/>
    <d v="2022-03-02T00:00:00"/>
    <n v="4333"/>
    <n v="43"/>
    <n v="100.76744186046511"/>
  </r>
  <r>
    <s v="Wilone O'Kielt"/>
    <s v="Australia"/>
    <s v="After Nines"/>
    <d v="2022-05-27T00:00:00"/>
    <n v="3325"/>
    <n v="26"/>
    <n v="127.88461538461539"/>
  </r>
  <r>
    <s v="Dennison Crosswaite"/>
    <s v="USA"/>
    <s v="Almond Choco"/>
    <d v="2022-06-30T00:00:00"/>
    <n v="11718"/>
    <n v="84"/>
    <n v="139.5"/>
  </r>
  <r>
    <s v="Barr Faughny"/>
    <s v="Canada"/>
    <s v="Peanut Butter Cubes"/>
    <d v="2022-06-07T00:00:00"/>
    <n v="2100"/>
    <n v="78"/>
    <n v="26.923076923076923"/>
  </r>
  <r>
    <s v="Kaine Padly"/>
    <s v="USA"/>
    <s v="70% Dark Bites"/>
    <d v="2022-05-12T00:00:00"/>
    <n v="4018"/>
    <n v="100"/>
    <n v="40.18"/>
  </r>
  <r>
    <s v="Barr Faughny"/>
    <s v="New Zealand"/>
    <s v="Raspberry Choco"/>
    <d v="2022-07-29T00:00:00"/>
    <n v="6468"/>
    <n v="66"/>
    <n v="98"/>
  </r>
  <r>
    <s v="Dennison Crosswaite"/>
    <s v="UK"/>
    <s v="White Choc"/>
    <d v="2022-08-03T00:00:00"/>
    <n v="7238"/>
    <n v="265"/>
    <n v="27.31320754716981"/>
  </r>
  <r>
    <s v="Barr Faughny"/>
    <s v="India"/>
    <s v="Baker's Choco Chips"/>
    <d v="2022-08-18T00:00:00"/>
    <n v="6454"/>
    <n v="141"/>
    <n v="45.773049645390074"/>
  </r>
  <r>
    <s v="Van Tuxwell"/>
    <s v="New Zealand"/>
    <s v="Smooth Sliky Salty"/>
    <d v="2022-06-14T00:00:00"/>
    <n v="3115"/>
    <n v="42"/>
    <n v="74.166666666666671"/>
  </r>
  <r>
    <s v="Beverie Moffet"/>
    <s v="UK"/>
    <s v="White Choc"/>
    <d v="2022-06-30T00:00:00"/>
    <n v="6475"/>
    <n v="76"/>
    <n v="85.19736842105263"/>
  </r>
  <r>
    <s v="Camilla Castle"/>
    <s v="New Zealand"/>
    <s v="Mint Chip Choco"/>
    <d v="2022-06-13T00:00:00"/>
    <n v="1162"/>
    <n v="190"/>
    <n v="6.1157894736842104"/>
  </r>
  <r>
    <s v="Ches Bonnell"/>
    <s v="UK"/>
    <s v="Orange Choco"/>
    <d v="2022-04-27T00:00:00"/>
    <n v="14238"/>
    <n v="54"/>
    <n v="263.66666666666669"/>
  </r>
  <r>
    <s v="Jan Morforth"/>
    <s v="Australia"/>
    <s v="White Choc"/>
    <d v="2022-07-27T00:00:00"/>
    <n v="3472"/>
    <n v="32"/>
    <n v="108.5"/>
  </r>
  <r>
    <s v="Mallorie Waber"/>
    <s v="Canada"/>
    <s v="85% Dark Bars"/>
    <d v="2022-04-20T00:00:00"/>
    <n v="1428"/>
    <n v="424"/>
    <n v="3.3679245283018866"/>
  </r>
  <r>
    <s v="Rafaelita Blaksland"/>
    <s v="India"/>
    <s v="Spicy Special Slims"/>
    <d v="2022-01-04T00:00:00"/>
    <n v="8064"/>
    <n v="134"/>
    <n v="60.179104477611943"/>
  </r>
  <r>
    <s v="Ches Bonnell"/>
    <s v="Australia"/>
    <s v="Mint Chip Choco"/>
    <d v="2022-02-21T00:00:00"/>
    <n v="9660"/>
    <n v="92"/>
    <n v="105"/>
  </r>
  <r>
    <s v="Karlen McCaffrey"/>
    <s v="Australia"/>
    <s v="White Choc"/>
    <d v="2022-01-05T00:00:00"/>
    <n v="7357"/>
    <n v="48"/>
    <n v="153.27083333333334"/>
  </r>
  <r>
    <s v="Beverie Moffet"/>
    <s v="India"/>
    <s v="Drinking Coco"/>
    <d v="2022-07-15T00:00:00"/>
    <n v="6055"/>
    <n v="46"/>
    <n v="131.63043478260869"/>
  </r>
  <r>
    <s v="Brien Boise"/>
    <s v="Australia"/>
    <s v="Choco Coated Almonds"/>
    <d v="2022-05-25T00:00:00"/>
    <n v="5124"/>
    <n v="62"/>
    <n v="82.645161290322577"/>
  </r>
  <r>
    <s v="Karlen McCaffrey"/>
    <s v="Canada"/>
    <s v="Eclairs"/>
    <d v="2022-04-20T00:00:00"/>
    <n v="3479"/>
    <n v="358"/>
    <n v="9.7178770949720672"/>
  </r>
  <r>
    <s v="Gigi Bohling"/>
    <s v="USA"/>
    <s v="99% Dark &amp; Pure"/>
    <d v="2022-06-02T00:00:00"/>
    <n v="784"/>
    <n v="249"/>
    <n v="3.1485943775100402"/>
  </r>
  <r>
    <s v="Marney O'Breen"/>
    <s v="UK"/>
    <s v="Smooth Sliky Salty"/>
    <d v="2022-05-13T00:00:00"/>
    <n v="18991"/>
    <n v="88"/>
    <n v="215.80681818181819"/>
  </r>
  <r>
    <s v="Beverie Moffet"/>
    <s v="New Zealand"/>
    <s v="Baker's Choco Chips"/>
    <d v="2022-08-03T00:00:00"/>
    <n v="1372"/>
    <n v="144"/>
    <n v="9.5277777777777786"/>
  </r>
  <r>
    <s v="Beverie Moffet"/>
    <s v="Australia"/>
    <s v="Milk Bars"/>
    <d v="2022-05-25T00:00:00"/>
    <n v="735"/>
    <n v="390"/>
    <n v="1.8846153846153846"/>
  </r>
  <r>
    <s v="Van Tuxwell"/>
    <s v="UK"/>
    <s v="Raspberry Choco"/>
    <d v="2022-03-16T00:00:00"/>
    <n v="6538"/>
    <n v="79"/>
    <n v="82.759493670886073"/>
  </r>
  <r>
    <s v="Jan Morforth"/>
    <s v="Australia"/>
    <s v="Orange Choco"/>
    <d v="2022-07-04T00:00:00"/>
    <n v="3199"/>
    <n v="122"/>
    <n v="26.221311475409838"/>
  </r>
  <r>
    <s v="Jehu Rudeforth"/>
    <s v="India"/>
    <s v="50% Dark Bites"/>
    <d v="2022-07-05T00:00:00"/>
    <n v="3472"/>
    <n v="135"/>
    <n v="25.718518518518518"/>
  </r>
  <r>
    <s v="Madelene Upcott"/>
    <s v="USA"/>
    <s v="After Nines"/>
    <d v="2022-03-15T00:00:00"/>
    <n v="4571"/>
    <n v="430"/>
    <n v="10.630232558139534"/>
  </r>
  <r>
    <s v="Barr Faughny"/>
    <s v="UK"/>
    <s v="Raspberry Choco"/>
    <d v="2022-08-22T00:00:00"/>
    <n v="5481"/>
    <n v="69"/>
    <n v="79.434782608695656"/>
  </r>
  <r>
    <s v="Ches Bonnell"/>
    <s v="Australia"/>
    <s v="70% Dark Bites"/>
    <d v="2022-01-12T00:00:00"/>
    <n v="3136"/>
    <n v="125"/>
    <n v="25.088000000000001"/>
  </r>
  <r>
    <s v="Marney O'Breen"/>
    <s v="UK"/>
    <s v="Baker's Choco Chips"/>
    <d v="2022-06-10T00:00:00"/>
    <n v="252"/>
    <n v="154"/>
    <n v="1.6363636363636365"/>
  </r>
  <r>
    <s v="Kaine Padly"/>
    <s v="Australia"/>
    <s v="Peanut Butter Cubes"/>
    <d v="2022-03-25T00:00:00"/>
    <n v="5460"/>
    <n v="286"/>
    <n v="19.09090909090909"/>
  </r>
  <r>
    <s v="Rafaelita Blaksland"/>
    <s v="India"/>
    <s v="Almond Choco"/>
    <d v="2022-07-27T00:00:00"/>
    <n v="3395"/>
    <n v="99"/>
    <n v="34.292929292929294"/>
  </r>
  <r>
    <s v="Husein Augar"/>
    <s v="UK"/>
    <s v="Caramel Stuffed Bars"/>
    <d v="2022-04-15T00:00:00"/>
    <n v="14938"/>
    <n v="433"/>
    <n v="34.498845265588912"/>
  </r>
  <r>
    <s v="Roddy Speechley"/>
    <s v="India"/>
    <s v="Orange Choco"/>
    <d v="2022-06-27T00:00:00"/>
    <n v="4053"/>
    <n v="19"/>
    <n v="213.31578947368422"/>
  </r>
  <r>
    <s v="Jehu Rudeforth"/>
    <s v="UK"/>
    <s v="70% Dark Bites"/>
    <d v="2022-04-14T00:00:00"/>
    <n v="5565"/>
    <n v="258"/>
    <n v="21.569767441860463"/>
  </r>
  <r>
    <s v="Husein Augar"/>
    <s v="Australia"/>
    <s v="Manuka Honey Choco"/>
    <d v="2022-03-15T00:00:00"/>
    <n v="7161"/>
    <n v="92"/>
    <n v="77.836956521739125"/>
  </r>
  <r>
    <s v="Madelene Upcott"/>
    <s v="USA"/>
    <s v="Eclairs"/>
    <d v="2022-03-18T00:00:00"/>
    <n v="8883"/>
    <n v="200"/>
    <n v="44.414999999999999"/>
  </r>
  <r>
    <s v="Brien Boise"/>
    <s v="India"/>
    <s v="Eclairs"/>
    <d v="2022-04-29T00:00:00"/>
    <n v="1351"/>
    <n v="61"/>
    <n v="22.147540983606557"/>
  </r>
  <r>
    <s v="Mallorie Waber"/>
    <s v="New Zealand"/>
    <s v="White Choc"/>
    <d v="2022-02-25T00:00:00"/>
    <n v="3171"/>
    <n v="246"/>
    <n v="12.890243902439025"/>
  </r>
  <r>
    <s v="Husein Augar"/>
    <s v="USA"/>
    <s v="Milk Bars"/>
    <d v="2022-03-02T00:00:00"/>
    <n v="854"/>
    <n v="56"/>
    <n v="15.25"/>
  </r>
  <r>
    <s v="Van Tuxwell"/>
    <s v="Australia"/>
    <s v="Milk Bars"/>
    <d v="2022-06-20T00:00:00"/>
    <n v="7910"/>
    <n v="87"/>
    <n v="90.919540229885058"/>
  </r>
  <r>
    <s v="Beverie Moffet"/>
    <s v="Canada"/>
    <s v="White Choc"/>
    <d v="2022-07-15T00:00:00"/>
    <n v="9275"/>
    <n v="173"/>
    <n v="53.612716763005778"/>
  </r>
  <r>
    <s v="Dotty Strutley"/>
    <s v="Australia"/>
    <s v="50% Dark Bites"/>
    <d v="2022-05-12T00:00:00"/>
    <n v="3108"/>
    <n v="252"/>
    <n v="12.333333333333334"/>
  </r>
  <r>
    <s v="Mallorie Waber"/>
    <s v="New Zealand"/>
    <s v="Organic Choco Syrup"/>
    <d v="2022-07-01T00:00:00"/>
    <n v="5075"/>
    <n v="256"/>
    <n v="19.82421875"/>
  </r>
  <r>
    <s v="Husein Augar"/>
    <s v="USA"/>
    <s v="85% Dark Bars"/>
    <d v="2022-08-08T00:00:00"/>
    <n v="378"/>
    <n v="54"/>
    <n v="7"/>
  </r>
  <r>
    <s v="Madelene Upcott"/>
    <s v="Australia"/>
    <s v="50% Dark Bites"/>
    <d v="2022-07-25T00:00:00"/>
    <n v="7350"/>
    <n v="6"/>
    <n v="1225"/>
  </r>
  <r>
    <s v="Wilone O'Kielt"/>
    <s v="UK"/>
    <s v="Drinking Coco"/>
    <d v="2022-05-18T00:00:00"/>
    <n v="3388"/>
    <n v="55"/>
    <n v="61.6"/>
  </r>
  <r>
    <s v="Camilla Castle"/>
    <s v="India"/>
    <s v="Peanut Butter Cubes"/>
    <d v="2022-07-15T00:00:00"/>
    <n v="11837"/>
    <n v="277"/>
    <n v="42.73285198555957"/>
  </r>
  <r>
    <s v="Curtice Advani"/>
    <s v="India"/>
    <s v="70% Dark Bites"/>
    <d v="2022-07-05T00:00:00"/>
    <n v="2282"/>
    <n v="44"/>
    <n v="51.863636363636367"/>
  </r>
  <r>
    <s v="Mallorie Waber"/>
    <s v="USA"/>
    <s v="Manuka Honey Choco"/>
    <d v="2022-07-04T00:00:00"/>
    <n v="5425"/>
    <n v="96"/>
    <n v="56.510416666666664"/>
  </r>
  <r>
    <s v="Dotty Strutley"/>
    <s v="UK"/>
    <s v="70% Dark Bites"/>
    <d v="2022-06-20T00:00:00"/>
    <n v="1267"/>
    <n v="216"/>
    <n v="5.8657407407407405"/>
  </r>
  <r>
    <s v="Gunar Cockshoot"/>
    <s v="Australia"/>
    <s v="Almond Choco"/>
    <d v="2022-01-25T00:00:00"/>
    <n v="3752"/>
    <n v="424"/>
    <n v="8.8490566037735849"/>
  </r>
  <r>
    <s v="Kaine Padly"/>
    <s v="New Zealand"/>
    <s v="Spicy Special Slims"/>
    <d v="2022-07-01T00:00:00"/>
    <n v="7728"/>
    <n v="37"/>
    <n v="208.86486486486487"/>
  </r>
  <r>
    <s v="Gigi Bohling"/>
    <s v="USA"/>
    <s v="50% Dark Bites"/>
    <d v="2022-04-13T00:00:00"/>
    <n v="2296"/>
    <n v="59"/>
    <n v="38.915254237288138"/>
  </r>
  <r>
    <s v="Beverie Moffet"/>
    <s v="UK"/>
    <s v="Smooth Sliky Salty"/>
    <d v="2022-05-04T00:00:00"/>
    <n v="4403"/>
    <n v="76"/>
    <n v="57.934210526315788"/>
  </r>
  <r>
    <s v="Beverie Moffet"/>
    <s v="Australia"/>
    <s v="Baker's Choco Chips"/>
    <d v="2022-08-04T00:00:00"/>
    <n v="3192"/>
    <n v="109"/>
    <n v="29.284403669724771"/>
  </r>
  <r>
    <s v="Beverie Moffet"/>
    <s v="India"/>
    <s v="70% Dark Bites"/>
    <d v="2022-06-01T00:00:00"/>
    <n v="448"/>
    <n v="146"/>
    <n v="3.0684931506849313"/>
  </r>
  <r>
    <s v="Jehu Rudeforth"/>
    <s v="UK"/>
    <s v="Choco Coated Almonds"/>
    <d v="2022-04-22T00:00:00"/>
    <n v="4270"/>
    <n v="185"/>
    <n v="23.081081081081081"/>
  </r>
  <r>
    <s v="Kaine Padly"/>
    <s v="USA"/>
    <s v="50% Dark Bites"/>
    <d v="2022-08-03T00:00:00"/>
    <n v="70"/>
    <n v="27"/>
    <n v="2.5925925925925926"/>
  </r>
  <r>
    <s v="Ches Bonnell"/>
    <s v="USA"/>
    <s v="Orange Choco"/>
    <d v="2022-06-10T00:00:00"/>
    <n v="1743"/>
    <n v="69"/>
    <n v="25.260869565217391"/>
  </r>
  <r>
    <s v="Gunar Cockshoot"/>
    <s v="UK"/>
    <s v="Manuka Honey Choco"/>
    <d v="2022-06-27T00:00:00"/>
    <n v="6762"/>
    <n v="46"/>
    <n v="147"/>
  </r>
  <r>
    <s v="Marney O'Breen"/>
    <s v="Australia"/>
    <s v="Smooth Sliky Salty"/>
    <d v="2022-01-03T00:00:00"/>
    <n v="3745"/>
    <n v="170"/>
    <n v="22.029411764705884"/>
  </r>
  <r>
    <s v="Marney O'Breen"/>
    <s v="India"/>
    <s v="After Nines"/>
    <d v="2022-07-11T00:00:00"/>
    <n v="2639"/>
    <n v="179"/>
    <n v="14.743016759776536"/>
  </r>
  <r>
    <s v="Ches Bonnell"/>
    <s v="New Zealand"/>
    <s v="Milk Bars"/>
    <d v="2022-08-17T00:00:00"/>
    <n v="4389"/>
    <n v="126"/>
    <n v="34.833333333333336"/>
  </r>
  <r>
    <s v="Rafaelita Blaksland"/>
    <s v="USA"/>
    <s v="Fruit &amp; Nut Bars"/>
    <d v="2022-01-18T00:00:00"/>
    <n v="2604"/>
    <n v="65"/>
    <n v="40.061538461538461"/>
  </r>
  <r>
    <s v="Ches Bonnell"/>
    <s v="India"/>
    <s v="Organic Choco Syrup"/>
    <d v="2022-03-08T00:00:00"/>
    <n v="16569"/>
    <n v="99"/>
    <n v="167.36363636363637"/>
  </r>
  <r>
    <s v="Mallorie Waber"/>
    <s v="Australia"/>
    <s v="Orange Choco"/>
    <d v="2022-03-07T00:00:00"/>
    <n v="14658"/>
    <n v="275"/>
    <n v="53.301818181818184"/>
  </r>
  <r>
    <s v="Husein Augar"/>
    <s v="India"/>
    <s v="70% Dark Bites"/>
    <d v="2022-05-09T00:00:00"/>
    <n v="6454"/>
    <n v="157"/>
    <n v="41.108280254777071"/>
  </r>
  <r>
    <s v="Barr Faughny"/>
    <s v="New Zealand"/>
    <s v="85% Dark Bars"/>
    <d v="2022-05-23T00:00:00"/>
    <n v="2100"/>
    <n v="157"/>
    <n v="13.375796178343949"/>
  </r>
  <r>
    <s v="Madelene Upcott"/>
    <s v="UK"/>
    <s v="Caramel Stuffed Bars"/>
    <d v="2022-04-15T00:00:00"/>
    <n v="161"/>
    <n v="145"/>
    <n v="1.1103448275862069"/>
  </r>
  <r>
    <s v="Gigi Bohling"/>
    <s v="Australia"/>
    <s v="Drinking Coco"/>
    <d v="2022-07-27T00:00:00"/>
    <n v="2807"/>
    <n v="139"/>
    <n v="20.194244604316548"/>
  </r>
  <r>
    <s v="Marney O'Breen"/>
    <s v="Canada"/>
    <s v="Choco Coated Almonds"/>
    <d v="2022-08-22T00:00:00"/>
    <n v="2639"/>
    <n v="406"/>
    <n v="6.5"/>
  </r>
  <r>
    <s v="Ches Bonnell"/>
    <s v="USA"/>
    <s v="70% Dark Bites"/>
    <d v="2022-05-11T00:00:00"/>
    <n v="4571"/>
    <n v="122"/>
    <n v="37.467213114754095"/>
  </r>
  <r>
    <s v="Madelene Upcott"/>
    <s v="India"/>
    <s v="Organic Choco Syrup"/>
    <d v="2022-01-26T00:00:00"/>
    <n v="4781"/>
    <n v="38"/>
    <n v="125.81578947368421"/>
  </r>
  <r>
    <s v="Barr Faughny"/>
    <s v="USA"/>
    <s v="50% Dark Bites"/>
    <d v="2022-04-14T00:00:00"/>
    <n v="13034"/>
    <n v="117"/>
    <n v="111.4017094017094"/>
  </r>
  <r>
    <s v="Dennison Crosswaite"/>
    <s v="New Zealand"/>
    <s v="Mint Chip Choco"/>
    <d v="2022-04-05T00:00:00"/>
    <n v="6454"/>
    <n v="417"/>
    <n v="15.477218225419664"/>
  </r>
  <r>
    <s v="Marney O'Breen"/>
    <s v="New Zealand"/>
    <s v="Smooth Sliky Salty"/>
    <d v="2022-06-14T00:00:00"/>
    <n v="8484"/>
    <n v="57"/>
    <n v="148.84210526315789"/>
  </r>
  <r>
    <s v="Brien Boise"/>
    <s v="Canada"/>
    <s v="Almond Choco"/>
    <d v="2022-04-13T00:00:00"/>
    <n v="4781"/>
    <n v="125"/>
    <n v="38.247999999999998"/>
  </r>
  <r>
    <s v="Beverie Moffet"/>
    <s v="Australia"/>
    <s v="White Choc"/>
    <d v="2022-06-27T00:00:00"/>
    <n v="2240"/>
    <n v="166"/>
    <n v="13.493975903614459"/>
  </r>
  <r>
    <s v="Dotty Strutley"/>
    <s v="Australia"/>
    <s v="Eclairs"/>
    <d v="2022-01-26T00:00:00"/>
    <n v="6979"/>
    <n v="3"/>
    <n v="2326.3333333333335"/>
  </r>
  <r>
    <s v="Barr Faughny"/>
    <s v="UK"/>
    <s v="White Choc"/>
    <d v="2022-07-05T00:00:00"/>
    <n v="1652"/>
    <n v="72"/>
    <n v="22.944444444444443"/>
  </r>
  <r>
    <s v="Beverie Moffet"/>
    <s v="Canada"/>
    <s v="Baker's Choco Chips"/>
    <d v="2022-01-11T00:00:00"/>
    <n v="13447"/>
    <n v="95"/>
    <n v="141.54736842105262"/>
  </r>
  <r>
    <s v="Kelci Walkden"/>
    <s v="USA"/>
    <s v="White Choc"/>
    <d v="2022-03-07T00:00:00"/>
    <n v="9422"/>
    <n v="22"/>
    <n v="428.27272727272725"/>
  </r>
  <r>
    <s v="Kaine Padly"/>
    <s v="Canada"/>
    <s v="50% Dark Bites"/>
    <d v="2022-03-04T00:00:00"/>
    <n v="8687"/>
    <n v="100"/>
    <n v="86.87"/>
  </r>
  <r>
    <s v="Karlen McCaffrey"/>
    <s v="Canada"/>
    <s v="Organic Choco Syrup"/>
    <d v="2022-07-15T00:00:00"/>
    <n v="2415"/>
    <n v="312"/>
    <n v="7.740384615384615"/>
  </r>
  <r>
    <s v="Kaine Padly"/>
    <s v="UK"/>
    <s v="Peanut Butter Cubes"/>
    <d v="2022-05-11T00:00:00"/>
    <n v="6272"/>
    <n v="86"/>
    <n v="72.930232558139537"/>
  </r>
  <r>
    <s v="Karlen McCaffrey"/>
    <s v="USA"/>
    <s v="Milk Bars"/>
    <d v="2022-01-27T00:00:00"/>
    <n v="4389"/>
    <n v="7"/>
    <n v="627"/>
  </r>
  <r>
    <s v="Karlen McCaffrey"/>
    <s v="India"/>
    <s v="Orange Choco"/>
    <d v="2022-06-27T00:00:00"/>
    <n v="3122"/>
    <n v="149"/>
    <n v="20.953020134228186"/>
  </r>
  <r>
    <s v="Ches Bonnell"/>
    <s v="India"/>
    <s v="Smooth Sliky Salty"/>
    <d v="2022-08-03T00:00:00"/>
    <n v="8043"/>
    <n v="18"/>
    <n v="446.83333333333331"/>
  </r>
  <r>
    <s v="Wilone O'Kielt"/>
    <s v="New Zealand"/>
    <s v="Mint Chip Choco"/>
    <d v="2022-08-19T00:00:00"/>
    <n v="11662"/>
    <n v="242"/>
    <n v="48.190082644628099"/>
  </r>
  <r>
    <s v="Wilone O'Kielt"/>
    <s v="Australia"/>
    <s v="Fruit &amp; Nut Bars"/>
    <d v="2022-06-15T00:00:00"/>
    <n v="392"/>
    <n v="102"/>
    <n v="3.8431372549019609"/>
  </r>
  <r>
    <s v="Dennison Crosswaite"/>
    <s v="UK"/>
    <s v="Peanut Butter Cubes"/>
    <d v="2022-02-07T00:00:00"/>
    <n v="8925"/>
    <n v="158"/>
    <n v="56.4873417721519"/>
  </r>
  <r>
    <s v="Karlen McCaffrey"/>
    <s v="Australia"/>
    <s v="Almond Choco"/>
    <d v="2022-07-08T00:00:00"/>
    <n v="7294"/>
    <n v="128"/>
    <n v="56.984375"/>
  </r>
  <r>
    <s v="Dennison Crosswaite"/>
    <s v="India"/>
    <s v="Milk Bars"/>
    <d v="2022-04-21T00:00:00"/>
    <n v="1526"/>
    <n v="96"/>
    <n v="15.895833333333334"/>
  </r>
  <r>
    <s v="Ches Bonnell"/>
    <s v="UK"/>
    <s v="Mint Chip Choco"/>
    <d v="2022-04-08T00:00:00"/>
    <n v="2688"/>
    <n v="209"/>
    <n v="12.861244019138756"/>
  </r>
  <r>
    <s v="Husein Augar"/>
    <s v="Australia"/>
    <s v="50% Dark Bites"/>
    <d v="2022-08-19T00:00:00"/>
    <n v="14889"/>
    <n v="52"/>
    <n v="286.32692307692309"/>
  </r>
  <r>
    <s v="Jan Morforth"/>
    <s v="India"/>
    <s v="Fruit &amp; Nut Bars"/>
    <d v="2022-05-04T00:00:00"/>
    <n v="2912"/>
    <n v="55"/>
    <n v="52.945454545454545"/>
  </r>
  <r>
    <s v="Mallorie Waber"/>
    <s v="USA"/>
    <s v="85% Dark Bars"/>
    <d v="2022-05-11T00:00:00"/>
    <n v="2632"/>
    <n v="108"/>
    <n v="24.37037037037037"/>
  </r>
  <r>
    <s v="Mallorie Waber"/>
    <s v="USA"/>
    <s v="Eclairs"/>
    <d v="2022-03-22T00:00:00"/>
    <n v="6328"/>
    <n v="51"/>
    <n v="124.07843137254902"/>
  </r>
  <r>
    <s v="Dennison Crosswaite"/>
    <s v="Canada"/>
    <s v="Spicy Special Slims"/>
    <d v="2022-08-10T00:00:00"/>
    <n v="2527"/>
    <n v="216"/>
    <n v="11.699074074074074"/>
  </r>
  <r>
    <s v="Dennison Crosswaite"/>
    <s v="USA"/>
    <s v="Fruit &amp; Nut Bars"/>
    <d v="2022-05-04T00:00:00"/>
    <n v="1414"/>
    <n v="318"/>
    <n v="4.4465408805031448"/>
  </r>
  <r>
    <s v="Kelci Walkden"/>
    <s v="USA"/>
    <s v="99% Dark &amp; Pure"/>
    <d v="2022-08-18T00:00:00"/>
    <n v="7714"/>
    <n v="238"/>
    <n v="32.411764705882355"/>
  </r>
  <r>
    <s v="Dotty Strutley"/>
    <s v="Canada"/>
    <s v="Raspberry Choco"/>
    <d v="2022-08-03T00:00:00"/>
    <n v="4347"/>
    <n v="238"/>
    <n v="18.264705882352942"/>
  </r>
  <r>
    <s v="Marney O'Breen"/>
    <s v="New Zealand"/>
    <s v="Milk Bars"/>
    <d v="2022-01-14T00:00:00"/>
    <n v="7490"/>
    <n v="315"/>
    <n v="23.777777777777779"/>
  </r>
  <r>
    <s v="Madelene Upcott"/>
    <s v="Australia"/>
    <s v="Choco Coated Almonds"/>
    <d v="2022-04-08T00:00:00"/>
    <n v="2058"/>
    <n v="72"/>
    <n v="28.583333333333332"/>
  </r>
  <r>
    <s v="Kelci Walkden"/>
    <s v="UK"/>
    <s v="Orange Choco"/>
    <d v="2022-08-01T00:00:00"/>
    <n v="3640"/>
    <n v="3"/>
    <n v="1213.3333333333333"/>
  </r>
  <r>
    <s v="Dennison Crosswaite"/>
    <s v="Canada"/>
    <s v="Eclairs"/>
    <d v="2022-03-15T00:00:00"/>
    <n v="455"/>
    <n v="45"/>
    <n v="10.111111111111111"/>
  </r>
  <r>
    <s v="Karlen McCaffrey"/>
    <s v="India"/>
    <s v="Mint Chip Choco"/>
    <d v="2022-07-15T00:00:00"/>
    <n v="10990"/>
    <n v="184"/>
    <n v="59.728260869565219"/>
  </r>
  <r>
    <s v="Barr Faughny"/>
    <s v="New Zealand"/>
    <s v="Almond Choco"/>
    <d v="2022-01-13T00:00:00"/>
    <n v="5558"/>
    <n v="127"/>
    <n v="43.763779527559052"/>
  </r>
  <r>
    <s v="Mallorie Waber"/>
    <s v="Australia"/>
    <s v="85% Dark Bars"/>
    <d v="2022-08-26T00:00:00"/>
    <n v="2541"/>
    <n v="53"/>
    <n v="47.943396226415096"/>
  </r>
  <r>
    <s v="Ches Bonnell"/>
    <s v="Canada"/>
    <s v="Eclairs"/>
    <d v="2022-01-10T00:00:00"/>
    <n v="1876"/>
    <n v="172"/>
    <n v="10.906976744186046"/>
  </r>
  <r>
    <s v="Gigi Bohling"/>
    <s v="Australia"/>
    <s v="White Choc"/>
    <d v="2022-05-11T00:00:00"/>
    <n v="5523"/>
    <n v="87"/>
    <n v="63.482758620689658"/>
  </r>
  <r>
    <s v="Beverie Moffet"/>
    <s v="New Zealand"/>
    <s v="85% Dark Bars"/>
    <d v="2022-08-30T00:00:00"/>
    <n v="11200"/>
    <n v="22"/>
    <n v="509.09090909090907"/>
  </r>
  <r>
    <s v="Kaine Padly"/>
    <s v="USA"/>
    <s v="Caramel Stuffed Bars"/>
    <d v="2022-07-21T00:00:00"/>
    <n v="5593"/>
    <n v="122"/>
    <n v="45.844262295081968"/>
  </r>
  <r>
    <s v="Mallorie Waber"/>
    <s v="Australia"/>
    <s v="Almond Choco"/>
    <d v="2022-08-01T00:00:00"/>
    <n v="7882"/>
    <n v="125"/>
    <n v="63.055999999999997"/>
  </r>
  <r>
    <s v="Brien Boise"/>
    <s v="Canada"/>
    <s v="85% Dark Bars"/>
    <d v="2022-02-17T00:00:00"/>
    <n v="10241"/>
    <n v="259"/>
    <n v="39.54054054054054"/>
  </r>
  <r>
    <s v="Brien Boise"/>
    <s v="Australia"/>
    <s v="Drinking Coco"/>
    <d v="2022-07-27T00:00:00"/>
    <n v="6832"/>
    <n v="156"/>
    <n v="43.794871794871796"/>
  </r>
  <r>
    <s v="Dotty Strutley"/>
    <s v="USA"/>
    <s v="Orange Choco"/>
    <d v="2022-02-23T00:00:00"/>
    <n v="1379"/>
    <n v="107"/>
    <n v="12.88785046728972"/>
  </r>
  <r>
    <s v="Rafaelita Blaksland"/>
    <s v="Australia"/>
    <s v="50% Dark Bites"/>
    <d v="2022-03-22T00:00:00"/>
    <n v="3010"/>
    <n v="40"/>
    <n v="75.25"/>
  </r>
  <r>
    <s v="Dennison Crosswaite"/>
    <s v="India"/>
    <s v="99% Dark &amp; Pure"/>
    <d v="2022-06-23T00:00:00"/>
    <n v="6888"/>
    <n v="311"/>
    <n v="22.14790996784566"/>
  </r>
  <r>
    <s v="Curtice Advani"/>
    <s v="UK"/>
    <s v="White Choc"/>
    <d v="2022-02-01T00:00:00"/>
    <n v="1540"/>
    <n v="73"/>
    <n v="21.095890410958905"/>
  </r>
  <r>
    <s v="Kelci Walkden"/>
    <s v="Australia"/>
    <s v="After Nines"/>
    <d v="2022-03-02T00:00:00"/>
    <n v="6916"/>
    <n v="288"/>
    <n v="24.013888888888889"/>
  </r>
  <r>
    <s v="Gigi Bohling"/>
    <s v="UK"/>
    <s v="Fruit &amp; Nut Bars"/>
    <d v="2022-04-06T00:00:00"/>
    <n v="1232"/>
    <n v="86"/>
    <n v="14.325581395348838"/>
  </r>
  <r>
    <s v="Gunar Cockshoot"/>
    <s v="Australia"/>
    <s v="Raspberry Choco"/>
    <d v="2022-03-17T00:00:00"/>
    <n v="602"/>
    <n v="72"/>
    <n v="8.3611111111111107"/>
  </r>
  <r>
    <s v="Curtice Advani"/>
    <s v="UK"/>
    <s v="Fruit &amp; Nut Bars"/>
    <d v="2022-06-24T00:00:00"/>
    <n v="10927"/>
    <n v="136"/>
    <n v="80.345588235294116"/>
  </r>
  <r>
    <s v="Barr Faughny"/>
    <s v="Canada"/>
    <s v="50% Dark Bites"/>
    <d v="2022-07-19T00:00:00"/>
    <n v="10185"/>
    <n v="303"/>
    <n v="33.613861386138616"/>
  </r>
  <r>
    <s v="Curtice Advani"/>
    <s v="USA"/>
    <s v="Spicy Special Slims"/>
    <d v="2022-07-11T00:00:00"/>
    <n v="1603"/>
    <n v="264"/>
    <n v="6.0719696969696972"/>
  </r>
  <r>
    <s v="Brien Boise"/>
    <s v="India"/>
    <s v="Almond Choco"/>
    <d v="2022-01-13T00:00:00"/>
    <n v="2170"/>
    <n v="218"/>
    <n v="9.9541284403669721"/>
  </r>
  <r>
    <s v="Oby Sorrel"/>
    <s v="New Zealand"/>
    <s v="Smooth Sliky Salty"/>
    <d v="2022-07-07T00:00:00"/>
    <n v="8673"/>
    <n v="60"/>
    <n v="144.55000000000001"/>
  </r>
  <r>
    <s v="Jan Morforth"/>
    <s v="India"/>
    <s v="85% Dark Bars"/>
    <d v="2022-05-25T00:00:00"/>
    <n v="4760"/>
    <n v="418"/>
    <n v="11.387559808612441"/>
  </r>
  <r>
    <s v="Marney O'Breen"/>
    <s v="India"/>
    <s v="Fruit &amp; Nut Bars"/>
    <d v="2022-04-13T00:00:00"/>
    <n v="4753"/>
    <n v="151"/>
    <n v="31.476821192052981"/>
  </r>
  <r>
    <s v="Andria Kimpton"/>
    <s v="New Zealand"/>
    <s v="50% Dark Bites"/>
    <d v="2022-03-02T00:00:00"/>
    <n v="3374"/>
    <n v="202"/>
    <n v="16.702970297029704"/>
  </r>
  <r>
    <s v="Gunar Cockshoot"/>
    <s v="Canada"/>
    <s v="Raspberry Choco"/>
    <d v="2022-06-23T00:00:00"/>
    <n v="2058"/>
    <n v="126"/>
    <n v="16.333333333333332"/>
  </r>
  <r>
    <s v="Kelci Walkden"/>
    <s v="USA"/>
    <s v="Drinking Coco"/>
    <d v="2022-07-26T00:00:00"/>
    <n v="6454"/>
    <n v="160"/>
    <n v="40.337499999999999"/>
  </r>
  <r>
    <s v="Van Tuxwell"/>
    <s v="Canada"/>
    <s v="White Choc"/>
    <d v="2022-03-22T00:00:00"/>
    <n v="420"/>
    <n v="3"/>
    <n v="140"/>
  </r>
  <r>
    <s v="Rafaelita Blaksland"/>
    <s v="USA"/>
    <s v="Baker's Choco Chips"/>
    <d v="2022-06-09T00:00:00"/>
    <n v="2863"/>
    <n v="58"/>
    <n v="49.362068965517238"/>
  </r>
  <r>
    <s v="Van Tuxwell"/>
    <s v="Australia"/>
    <s v="Caramel Stuffed Bars"/>
    <d v="2022-05-17T00:00:00"/>
    <n v="5936"/>
    <n v="59"/>
    <n v="100.61016949152543"/>
  </r>
  <r>
    <s v="Ches Bonnell"/>
    <s v="New Zealand"/>
    <s v="Peanut Butter Cubes"/>
    <d v="2022-03-04T00:00:00"/>
    <n v="889"/>
    <n v="273"/>
    <n v="3.2564102564102564"/>
  </r>
  <r>
    <s v="Kelci Walkden"/>
    <s v="Canada"/>
    <s v="Milk Bars"/>
    <d v="2022-07-07T00:00:00"/>
    <n v="16016"/>
    <n v="28"/>
    <n v="572"/>
  </r>
  <r>
    <s v="Dennison Crosswaite"/>
    <s v="Canada"/>
    <s v="Choco Coated Almonds"/>
    <d v="2022-01-13T00:00:00"/>
    <n v="10479"/>
    <n v="118"/>
    <n v="88.805084745762713"/>
  </r>
  <r>
    <s v="Curtice Advani"/>
    <s v="Australia"/>
    <s v="Almond Choco"/>
    <d v="2022-07-13T00:00:00"/>
    <n v="2912"/>
    <n v="75"/>
    <n v="38.826666666666668"/>
  </r>
  <r>
    <s v="Madelene Upcott"/>
    <s v="Australia"/>
    <s v="85% Dark Bars"/>
    <d v="2022-06-16T00:00:00"/>
    <n v="1575"/>
    <n v="329"/>
    <n v="4.7872340425531918"/>
  </r>
  <r>
    <s v="Gigi Bohling"/>
    <s v="UK"/>
    <s v="50% Dark Bites"/>
    <d v="2022-07-18T00:00:00"/>
    <n v="8197"/>
    <n v="69"/>
    <n v="118.79710144927536"/>
  </r>
  <r>
    <s v="Ches Bonnell"/>
    <s v="UK"/>
    <s v="Manuka Honey Choco"/>
    <d v="2022-05-30T00:00:00"/>
    <n v="4221"/>
    <n v="395"/>
    <n v="10.686075949367089"/>
  </r>
  <r>
    <s v="Gigi Bohling"/>
    <s v="UK"/>
    <s v="70% Dark Bites"/>
    <d v="2022-06-21T00:00:00"/>
    <n v="840"/>
    <n v="81"/>
    <n v="10.37037037037037"/>
  </r>
  <r>
    <s v="Jehu Rudeforth"/>
    <s v="Australia"/>
    <s v="Peanut Butter Cubes"/>
    <d v="2022-06-24T00:00:00"/>
    <n v="5691"/>
    <n v="38"/>
    <n v="149.76315789473685"/>
  </r>
  <r>
    <s v="Marney O'Breen"/>
    <s v="India"/>
    <s v="Eclairs"/>
    <d v="2022-01-13T00:00:00"/>
    <n v="3472"/>
    <n v="96"/>
    <n v="36.166666666666664"/>
  </r>
  <r>
    <s v="Curtice Advani"/>
    <s v="Canada"/>
    <s v="Fruit &amp; Nut Bars"/>
    <d v="2022-04-04T00:00:00"/>
    <n v="4193"/>
    <n v="195"/>
    <n v="21.502564102564104"/>
  </r>
  <r>
    <s v="Kaine Padly"/>
    <s v="UK"/>
    <s v="Smooth Sliky Salty"/>
    <d v="2022-06-08T00:00:00"/>
    <n v="9016"/>
    <n v="554"/>
    <n v="16.274368231046932"/>
  </r>
  <r>
    <s v="Karlen McCaffrey"/>
    <s v="Canada"/>
    <s v="Spicy Special Slims"/>
    <d v="2022-08-02T00:00:00"/>
    <n v="6328"/>
    <n v="47"/>
    <n v="134.63829787234042"/>
  </r>
  <r>
    <s v="Kelci Walkden"/>
    <s v="USA"/>
    <s v="Organic Choco Syrup"/>
    <d v="2022-07-21T00:00:00"/>
    <n v="9870"/>
    <n v="152"/>
    <n v="64.934210526315795"/>
  </r>
  <r>
    <s v="Curtice Advani"/>
    <s v="India"/>
    <s v="Spicy Special Slims"/>
    <d v="2022-06-20T00:00:00"/>
    <n v="161"/>
    <n v="134"/>
    <n v="1.2014925373134329"/>
  </r>
  <r>
    <s v="Roddy Speechley"/>
    <s v="India"/>
    <s v="After Nines"/>
    <d v="2022-06-22T00:00:00"/>
    <n v="2576"/>
    <n v="112"/>
    <n v="23"/>
  </r>
  <r>
    <s v="Camilla Castle"/>
    <s v="Australia"/>
    <s v="Caramel Stuffed Bars"/>
    <d v="2022-05-02T00:00:00"/>
    <n v="3178"/>
    <n v="16"/>
    <n v="198.625"/>
  </r>
  <r>
    <s v="Curtice Advani"/>
    <s v="Australia"/>
    <s v="99% Dark &amp; Pure"/>
    <d v="2022-01-07T00:00:00"/>
    <n v="4676"/>
    <n v="84"/>
    <n v="55.666666666666664"/>
  </r>
  <r>
    <s v="Mallorie Waber"/>
    <s v="UK"/>
    <s v="50% Dark Bites"/>
    <d v="2022-02-21T00:00:00"/>
    <n v="5502"/>
    <n v="99"/>
    <n v="55.575757575757578"/>
  </r>
  <r>
    <s v="Ches Bonnell"/>
    <s v="Canada"/>
    <s v="Baker's Choco Chips"/>
    <d v="2022-03-21T00:00:00"/>
    <n v="7462"/>
    <n v="371"/>
    <n v="20.113207547169811"/>
  </r>
  <r>
    <s v="Van Tuxwell"/>
    <s v="UK"/>
    <s v="Drinking Coco"/>
    <d v="2022-04-04T00:00:00"/>
    <n v="5803"/>
    <n v="136"/>
    <n v="42.669117647058826"/>
  </r>
  <r>
    <s v="Gunar Cockshoot"/>
    <s v="Canada"/>
    <s v="Fruit &amp; Nut Bars"/>
    <d v="2022-03-24T00:00:00"/>
    <n v="13888"/>
    <n v="203"/>
    <n v="68.41379310344827"/>
  </r>
  <r>
    <s v="Gunar Cockshoot"/>
    <s v="New Zealand"/>
    <s v="Spicy Special Slims"/>
    <d v="2022-06-28T00:00:00"/>
    <n v="6867"/>
    <n v="183"/>
    <n v="37.524590163934427"/>
  </r>
  <r>
    <s v="Gunar Cockshoot"/>
    <s v="Australia"/>
    <s v="Drinking Coco"/>
    <d v="2022-01-14T00:00:00"/>
    <n v="2317"/>
    <n v="195"/>
    <n v="11.882051282051282"/>
  </r>
  <r>
    <s v="Karlen McCaffrey"/>
    <s v="New Zealand"/>
    <s v="Fruit &amp; Nut Bars"/>
    <d v="2022-02-07T00:00:00"/>
    <n v="1218"/>
    <n v="135"/>
    <n v="9.0222222222222221"/>
  </r>
  <r>
    <s v="Dennison Crosswaite"/>
    <s v="New Zealand"/>
    <s v="Drinking Coco"/>
    <d v="2022-01-11T00:00:00"/>
    <n v="4109"/>
    <n v="197"/>
    <n v="20.857868020304569"/>
  </r>
  <r>
    <s v="Jehu Rudeforth"/>
    <s v="India"/>
    <s v="99% Dark &amp; Pure"/>
    <d v="2022-02-25T00:00:00"/>
    <n v="1953"/>
    <n v="242"/>
    <n v="8.0702479338842981"/>
  </r>
  <r>
    <s v="Dotty Strutley"/>
    <s v="Australia"/>
    <s v="Mint Chip Choco"/>
    <d v="2022-08-01T00:00:00"/>
    <n v="6790"/>
    <n v="25"/>
    <n v="271.60000000000002"/>
  </r>
  <r>
    <s v="Roddy Speechley"/>
    <s v="Australia"/>
    <s v="Mint Chip Choco"/>
    <d v="2022-05-05T00:00:00"/>
    <n v="6797"/>
    <n v="252"/>
    <n v="26.972222222222221"/>
  </r>
  <r>
    <s v="Madelene Upcott"/>
    <s v="New Zealand"/>
    <s v="Raspberry Choco"/>
    <d v="2022-05-18T00:00:00"/>
    <n v="9226"/>
    <n v="415"/>
    <n v="22.231325301204819"/>
  </r>
  <r>
    <s v="Dotty Strutley"/>
    <s v="New Zealand"/>
    <s v="Choco Coated Almonds"/>
    <d v="2022-01-04T00:00:00"/>
    <n v="5733"/>
    <n v="348"/>
    <n v="16.474137931034484"/>
  </r>
  <r>
    <s v="Roddy Speechley"/>
    <s v="New Zealand"/>
    <s v="50% Dark Bites"/>
    <d v="2022-05-09T00:00:00"/>
    <n v="4312"/>
    <n v="211"/>
    <n v="20.436018957345972"/>
  </r>
  <r>
    <s v="Rafaelita Blaksland"/>
    <s v="India"/>
    <s v="Smooth Sliky Salty"/>
    <d v="2022-05-06T00:00:00"/>
    <n v="1638"/>
    <n v="81"/>
    <n v="20.222222222222221"/>
  </r>
  <r>
    <s v="Husein Augar"/>
    <s v="UK"/>
    <s v="White Choc"/>
    <d v="2022-01-13T00:00:00"/>
    <n v="10815"/>
    <n v="145"/>
    <n v="74.58620689655173"/>
  </r>
  <r>
    <s v="Roddy Speechley"/>
    <s v="Australia"/>
    <s v="Almond Choco"/>
    <d v="2022-06-24T00:00:00"/>
    <n v="4466"/>
    <n v="74"/>
    <n v="60.351351351351354"/>
  </r>
  <r>
    <s v="Van Tuxwell"/>
    <s v="USA"/>
    <s v="Caramel Stuffed Bars"/>
    <d v="2022-02-14T00:00:00"/>
    <n v="987"/>
    <n v="21"/>
    <n v="47"/>
  </r>
  <r>
    <s v="Camilla Castle"/>
    <s v="Australia"/>
    <s v="99% Dark &amp; Pure"/>
    <d v="2022-01-18T00:00:00"/>
    <n v="4669"/>
    <n v="101"/>
    <n v="46.227722772277225"/>
  </r>
  <r>
    <s v="Kaine Padly"/>
    <s v="India"/>
    <s v="Milk Bars"/>
    <d v="2022-05-02T00:00:00"/>
    <n v="2905"/>
    <n v="91"/>
    <n v="31.923076923076923"/>
  </r>
  <r>
    <s v="Ches Bonnell"/>
    <s v="Australia"/>
    <s v="Smooth Sliky Salty"/>
    <d v="2022-05-16T00:00:00"/>
    <n v="7490"/>
    <n v="54"/>
    <n v="138.7037037037037"/>
  </r>
  <r>
    <s v="Mallorie Waber"/>
    <s v="USA"/>
    <s v="Almond Choco"/>
    <d v="2022-01-28T00:00:00"/>
    <n v="6986"/>
    <n v="368"/>
    <n v="18.983695652173914"/>
  </r>
  <r>
    <s v="Kaine Padly"/>
    <s v="Canada"/>
    <s v="99% Dark &amp; Pure"/>
    <d v="2022-06-24T00:00:00"/>
    <n v="1288"/>
    <n v="409"/>
    <n v="3.1491442542787285"/>
  </r>
  <r>
    <s v="Oby Sorrel"/>
    <s v="UK"/>
    <s v="After Nines"/>
    <d v="2022-07-18T00:00:00"/>
    <n v="2345"/>
    <n v="104"/>
    <n v="22.548076923076923"/>
  </r>
  <r>
    <s v="Gunar Cockshoot"/>
    <s v="UK"/>
    <s v="Eclairs"/>
    <d v="2022-04-13T00:00:00"/>
    <n v="3619"/>
    <n v="164"/>
    <n v="22.067073170731707"/>
  </r>
  <r>
    <s v="Dotty Strutley"/>
    <s v="USA"/>
    <s v="Caramel Stuffed Bars"/>
    <d v="2022-04-15T00:00:00"/>
    <n v="16982"/>
    <n v="76"/>
    <n v="223.44736842105263"/>
  </r>
  <r>
    <s v="Jan Morforth"/>
    <s v="India"/>
    <s v="Peanut Butter Cubes"/>
    <d v="2022-01-04T00:00:00"/>
    <n v="8092"/>
    <n v="178"/>
    <n v="45.460674157303373"/>
  </r>
  <r>
    <s v="Husein Augar"/>
    <s v="Australia"/>
    <s v="Eclairs"/>
    <d v="2022-07-04T00:00:00"/>
    <n v="6993"/>
    <n v="31"/>
    <n v="225.58064516129033"/>
  </r>
  <r>
    <s v="Beverie Moffet"/>
    <s v="USA"/>
    <s v="Smooth Sliky Salty"/>
    <d v="2022-03-24T00:00:00"/>
    <n v="2317"/>
    <n v="352"/>
    <n v="6.5823863636363633"/>
  </r>
  <r>
    <s v="Camilla Castle"/>
    <s v="Australia"/>
    <s v="Manuka Honey Choco"/>
    <d v="2022-03-17T00:00:00"/>
    <n v="637"/>
    <n v="169"/>
    <n v="3.7692307692307692"/>
  </r>
  <r>
    <s v="Oby Sorrel"/>
    <s v="Australia"/>
    <s v="Almond Choco"/>
    <d v="2022-02-15T00:00:00"/>
    <n v="6034"/>
    <n v="223"/>
    <n v="27.058295964125559"/>
  </r>
  <r>
    <s v="Jan Morforth"/>
    <s v="USA"/>
    <s v="Orange Choco"/>
    <d v="2022-06-29T00:00:00"/>
    <n v="980"/>
    <n v="146"/>
    <n v="6.7123287671232879"/>
  </r>
  <r>
    <s v="Gigi Bohling"/>
    <s v="USA"/>
    <s v="Fruit &amp; Nut Bars"/>
    <d v="2022-05-24T00:00:00"/>
    <n v="2821"/>
    <n v="112"/>
    <n v="25.1875"/>
  </r>
  <r>
    <s v="Mallorie Waber"/>
    <s v="UK"/>
    <s v="Milk Bars"/>
    <d v="2022-01-10T00:00:00"/>
    <n v="3563"/>
    <n v="284"/>
    <n v="12.545774647887324"/>
  </r>
  <r>
    <s v="Curtice Advani"/>
    <s v="USA"/>
    <s v="Raspberry Choco"/>
    <d v="2022-03-15T00:00:00"/>
    <n v="2996"/>
    <n v="139"/>
    <n v="21.553956834532375"/>
  </r>
  <r>
    <s v="Marney O'Breen"/>
    <s v="Canada"/>
    <s v="Milk Bars"/>
    <d v="2022-02-08T00:00:00"/>
    <n v="2436"/>
    <n v="309"/>
    <n v="7.883495145631068"/>
  </r>
  <r>
    <s v="Brien Boise"/>
    <s v="India"/>
    <s v="Caramel Stuffed Bars"/>
    <d v="2022-02-25T00:00:00"/>
    <n v="1540"/>
    <n v="100"/>
    <n v="15.4"/>
  </r>
  <r>
    <s v="Gunar Cockshoot"/>
    <s v="USA"/>
    <s v="Eclairs"/>
    <d v="2022-05-03T00:00:00"/>
    <n v="6916"/>
    <n v="42"/>
    <n v="164.66666666666666"/>
  </r>
  <r>
    <s v="Roddy Speechley"/>
    <s v="USA"/>
    <s v="Fruit &amp; Nut Bars"/>
    <d v="2022-06-14T00:00:00"/>
    <n v="5509"/>
    <n v="24"/>
    <n v="229.54166666666666"/>
  </r>
  <r>
    <s v="Gunar Cockshoot"/>
    <s v="India"/>
    <s v="50% Dark Bites"/>
    <d v="2022-08-09T00:00:00"/>
    <n v="12992"/>
    <n v="83"/>
    <n v="156.53012048192772"/>
  </r>
  <r>
    <s v="Wilone O'Kielt"/>
    <s v="New Zealand"/>
    <s v="Manuka Honey Choco"/>
    <d v="2022-07-11T00:00:00"/>
    <n v="3724"/>
    <n v="234"/>
    <n v="15.914529914529915"/>
  </r>
  <r>
    <s v="Kaine Padly"/>
    <s v="UK"/>
    <s v="Manuka Honey Choco"/>
    <d v="2022-01-14T00:00:00"/>
    <n v="7133"/>
    <n v="118"/>
    <n v="60.449152542372879"/>
  </r>
  <r>
    <s v="Van Tuxwell"/>
    <s v="Canada"/>
    <s v="Manuka Honey Choco"/>
    <d v="2022-02-24T00:00:00"/>
    <n v="8617"/>
    <n v="46"/>
    <n v="187.32608695652175"/>
  </r>
  <r>
    <s v="Wilone O'Kielt"/>
    <s v="New Zealand"/>
    <s v="Almond Choco"/>
    <d v="2022-03-15T00:00:00"/>
    <n v="9198"/>
    <n v="144"/>
    <n v="63.875"/>
  </r>
  <r>
    <s v="Oby Sorrel"/>
    <s v="New Zealand"/>
    <s v="Baker's Choco Chips"/>
    <d v="2022-04-25T00:00:00"/>
    <n v="11823"/>
    <n v="47"/>
    <n v="251.55319148936169"/>
  </r>
  <r>
    <s v="Dennison Crosswaite"/>
    <s v="Australia"/>
    <s v="Organic Choco Syrup"/>
    <d v="2022-05-10T00:00:00"/>
    <n v="5775"/>
    <n v="41"/>
    <n v="140.85365853658536"/>
  </r>
  <r>
    <s v="Marney O'Breen"/>
    <s v="Australia"/>
    <s v="Spicy Special Slims"/>
    <d v="2022-06-23T00:00:00"/>
    <n v="13125"/>
    <n v="275"/>
    <n v="47.727272727272727"/>
  </r>
  <r>
    <s v="Beverie Moffet"/>
    <s v="Canada"/>
    <s v="Smooth Sliky Salty"/>
    <d v="2022-02-28T00:00:00"/>
    <n v="14287"/>
    <n v="370"/>
    <n v="38.61351351351351"/>
  </r>
  <r>
    <s v="Brien Boise"/>
    <s v="USA"/>
    <s v="Organic Choco Syrup"/>
    <d v="2022-05-25T00:00:00"/>
    <n v="16233"/>
    <n v="138"/>
    <n v="117.6304347826087"/>
  </r>
  <r>
    <s v="Roddy Speechley"/>
    <s v="New Zealand"/>
    <s v="Baker's Choco Chips"/>
    <d v="2022-02-22T00:00:00"/>
    <n v="5313"/>
    <n v="215"/>
    <n v="24.711627906976744"/>
  </r>
  <r>
    <s v="Van Tuxwell"/>
    <s v="UK"/>
    <s v="85% Dark Bars"/>
    <d v="2022-07-11T00:00:00"/>
    <n v="3577"/>
    <n v="134"/>
    <n v="26.694029850746269"/>
  </r>
  <r>
    <s v="Marney O'Breen"/>
    <s v="Canada"/>
    <s v="Spicy Special Slims"/>
    <d v="2022-01-03T00:00:00"/>
    <n v="3528"/>
    <n v="336"/>
    <n v="10.5"/>
  </r>
  <r>
    <s v="Rafaelita Blaksland"/>
    <s v="New Zealand"/>
    <s v="70% Dark Bites"/>
    <d v="2022-08-24T00:00:00"/>
    <n v="679"/>
    <n v="280"/>
    <n v="2.4249999999999998"/>
  </r>
  <r>
    <s v="Beverie Moffet"/>
    <s v="USA"/>
    <s v="50% Dark Bites"/>
    <d v="2022-07-28T00:00:00"/>
    <n v="2450"/>
    <n v="352"/>
    <n v="6.9602272727272725"/>
  </r>
  <r>
    <s v="Brien Boise"/>
    <s v="USA"/>
    <s v="Mint Chip Choco"/>
    <d v="2022-05-25T00:00:00"/>
    <n v="10577"/>
    <n v="150"/>
    <n v="70.513333333333335"/>
  </r>
  <r>
    <s v="Karlen McCaffrey"/>
    <s v="New Zealand"/>
    <s v="Eclairs"/>
    <d v="2022-05-06T00:00:00"/>
    <n v="2597"/>
    <n v="177"/>
    <n v="14.672316384180791"/>
  </r>
  <r>
    <s v="Barr Faughny"/>
    <s v="India"/>
    <s v="Drinking Coco"/>
    <d v="2022-01-28T00:00:00"/>
    <n v="2219"/>
    <n v="142"/>
    <n v="15.626760563380282"/>
  </r>
  <r>
    <s v="Marney O'Breen"/>
    <s v="UK"/>
    <s v="Orange Choco"/>
    <d v="2022-06-06T00:00:00"/>
    <n v="11319"/>
    <n v="12"/>
    <n v="943.25"/>
  </r>
  <r>
    <s v="Brien Boise"/>
    <s v="New Zealand"/>
    <s v="Baker's Choco Chips"/>
    <d v="2022-07-12T00:00:00"/>
    <n v="5978"/>
    <n v="24"/>
    <n v="249.08333333333334"/>
  </r>
  <r>
    <s v="Ches Bonnell"/>
    <s v="Canada"/>
    <s v="Spicy Special Slims"/>
    <d v="2022-08-05T00:00:00"/>
    <n v="5327"/>
    <n v="183"/>
    <n v="29.10928961748634"/>
  </r>
  <r>
    <s v="Brien Boise"/>
    <s v="USA"/>
    <s v="Orange Choco"/>
    <d v="2022-01-28T00:00:00"/>
    <n v="6020"/>
    <n v="147"/>
    <n v="40.952380952380949"/>
  </r>
  <r>
    <s v="Kaine Padly"/>
    <s v="India"/>
    <s v="Spicy Special Slims"/>
    <d v="2022-08-31T00:00:00"/>
    <n v="5614"/>
    <n v="137"/>
    <n v="40.978102189781019"/>
  </r>
  <r>
    <s v="Mallorie Waber"/>
    <s v="USA"/>
    <s v="50% Dark Bites"/>
    <d v="2022-04-19T00:00:00"/>
    <n v="1736"/>
    <n v="13"/>
    <n v="133.53846153846155"/>
  </r>
  <r>
    <s v="Mallorie Waber"/>
    <s v="UK"/>
    <s v="Mint Chip Choco"/>
    <d v="2022-06-29T00:00:00"/>
    <n v="6384"/>
    <n v="2"/>
    <n v="3192"/>
  </r>
  <r>
    <s v="Beverie Moffet"/>
    <s v="India"/>
    <s v="Choco Coated Almonds"/>
    <d v="2022-02-24T00:00:00"/>
    <n v="3577"/>
    <n v="261"/>
    <n v="13.704980842911878"/>
  </r>
  <r>
    <s v="Madelene Upcott"/>
    <s v="UK"/>
    <s v="Smooth Sliky Salty"/>
    <d v="2022-03-04T00:00:00"/>
    <n v="14539"/>
    <n v="84"/>
    <n v="173.08333333333334"/>
  </r>
  <r>
    <s v="Gigi Bohling"/>
    <s v="India"/>
    <s v="Eclairs"/>
    <d v="2022-06-21T00:00:00"/>
    <n v="3493"/>
    <n v="68"/>
    <n v="51.367647058823529"/>
  </r>
  <r>
    <s v="Rafaelita Blaksland"/>
    <s v="Australia"/>
    <s v="Organic Choco Syrup"/>
    <d v="2022-01-26T00:00:00"/>
    <n v="994"/>
    <n v="105"/>
    <n v="9.4666666666666668"/>
  </r>
  <r>
    <s v="Oby Sorrel"/>
    <s v="New Zealand"/>
    <s v="White Choc"/>
    <d v="2022-06-10T00:00:00"/>
    <n v="4361"/>
    <n v="40"/>
    <n v="109.02500000000001"/>
  </r>
  <r>
    <s v="Andria Kimpton"/>
    <s v="UK"/>
    <s v="Drinking Coco"/>
    <d v="2022-05-23T00:00:00"/>
    <n v="1554"/>
    <n v="65"/>
    <n v="23.907692307692308"/>
  </r>
  <r>
    <s v="Kelci Walkden"/>
    <s v="India"/>
    <s v="Milk Bars"/>
    <d v="2022-04-15T00:00:00"/>
    <n v="966"/>
    <n v="107"/>
    <n v="9.0280373831775709"/>
  </r>
  <r>
    <s v="Karlen McCaffrey"/>
    <s v="New Zealand"/>
    <s v="Caramel Stuffed Bars"/>
    <d v="2022-01-31T00:00:00"/>
    <n v="5334"/>
    <n v="227"/>
    <n v="23.497797356828194"/>
  </r>
  <r>
    <s v="Andria Kimpton"/>
    <s v="New Zealand"/>
    <s v="Organic Choco Syrup"/>
    <d v="2022-03-04T00:00:00"/>
    <n v="4935"/>
    <n v="39"/>
    <n v="126.53846153846153"/>
  </r>
  <r>
    <s v="Barr Faughny"/>
    <s v="New Zealand"/>
    <s v="After Nines"/>
    <d v="2022-04-19T00:00:00"/>
    <n v="10024"/>
    <n v="84"/>
    <n v="119.33333333333333"/>
  </r>
  <r>
    <s v="Beverie Moffet"/>
    <s v="UK"/>
    <s v="Almond Choco"/>
    <d v="2022-05-16T00:00:00"/>
    <n v="2506"/>
    <n v="100"/>
    <n v="25.06"/>
  </r>
  <r>
    <s v="Oby Sorrel"/>
    <s v="Australia"/>
    <s v="Raspberry Choco"/>
    <d v="2022-02-17T00:00:00"/>
    <n v="1043"/>
    <n v="120"/>
    <n v="8.6916666666666664"/>
  </r>
  <r>
    <s v="Dennison Crosswaite"/>
    <s v="USA"/>
    <s v="Raspberry Choco"/>
    <d v="2022-01-18T00:00:00"/>
    <n v="6524"/>
    <n v="257"/>
    <n v="25.3852140077821"/>
  </r>
  <r>
    <s v="Roddy Speechley"/>
    <s v="Canada"/>
    <s v="Orange Choco"/>
    <d v="2022-02-09T00:00:00"/>
    <n v="8148"/>
    <n v="85"/>
    <n v="95.858823529411765"/>
  </r>
  <r>
    <s v="Mallorie Waber"/>
    <s v="Canada"/>
    <s v="Orange Choco"/>
    <d v="2022-03-23T00:00:00"/>
    <n v="3577"/>
    <n v="178"/>
    <n v="20.09550561797753"/>
  </r>
  <r>
    <s v="Madelene Upcott"/>
    <s v="New Zealand"/>
    <s v="Caramel Stuffed Bars"/>
    <d v="2022-02-01T00:00:00"/>
    <n v="3374"/>
    <n v="151"/>
    <n v="22.344370860927153"/>
  </r>
  <r>
    <s v="Mallorie Waber"/>
    <s v="India"/>
    <s v="Drinking Coco"/>
    <d v="2022-03-07T00:00:00"/>
    <n v="3948"/>
    <n v="142"/>
    <n v="27.802816901408452"/>
  </r>
  <r>
    <s v="Ches Bonnell"/>
    <s v="UK"/>
    <s v="White Choc"/>
    <d v="2022-01-03T00:00:00"/>
    <n v="3269"/>
    <n v="226"/>
    <n v="14.464601769911505"/>
  </r>
  <r>
    <s v="Ches Bonnell"/>
    <s v="USA"/>
    <s v="White Choc"/>
    <d v="2022-02-11T00:00:00"/>
    <n v="5271"/>
    <n v="341"/>
    <n v="15.457478005865102"/>
  </r>
  <r>
    <s v="Dennison Crosswaite"/>
    <s v="New Zealand"/>
    <s v="Orange Choco"/>
    <d v="2022-03-16T00:00:00"/>
    <n v="4571"/>
    <n v="140"/>
    <n v="32.65"/>
  </r>
  <r>
    <s v="Dotty Strutley"/>
    <s v="India"/>
    <s v="White Choc"/>
    <d v="2022-08-15T00:00:00"/>
    <n v="12327"/>
    <n v="330"/>
    <n v="37.354545454545452"/>
  </r>
  <r>
    <s v="Gigi Bohling"/>
    <s v="India"/>
    <s v="Manuka Honey Choco"/>
    <d v="2022-05-12T00:00:00"/>
    <n v="4935"/>
    <n v="73"/>
    <n v="67.602739726027394"/>
  </r>
  <r>
    <s v="Van Tuxwell"/>
    <s v="India"/>
    <s v="Spicy Special Slims"/>
    <d v="2022-04-11T00:00:00"/>
    <n v="6167"/>
    <n v="4"/>
    <n v="1541.75"/>
  </r>
  <r>
    <s v="Jan Morforth"/>
    <s v="New Zealand"/>
    <s v="Mint Chip Choco"/>
    <d v="2022-06-30T00:00:00"/>
    <n v="18340"/>
    <n v="285"/>
    <n v="64.350877192982452"/>
  </r>
  <r>
    <s v="Dotty Strutley"/>
    <s v="New Zealand"/>
    <s v="White Choc"/>
    <d v="2022-06-15T00:00:00"/>
    <n v="7014"/>
    <n v="60"/>
    <n v="116.9"/>
  </r>
  <r>
    <s v="Rafaelita Blaksland"/>
    <s v="Canada"/>
    <s v="Caramel Stuffed Bars"/>
    <d v="2022-08-01T00:00:00"/>
    <n v="7119"/>
    <n v="101"/>
    <n v="70.485148514851488"/>
  </r>
  <r>
    <s v="Kaine Padly"/>
    <s v="USA"/>
    <s v="Milk Bars"/>
    <d v="2022-06-15T00:00:00"/>
    <n v="15491"/>
    <n v="58"/>
    <n v="267.08620689655174"/>
  </r>
  <r>
    <s v="Brien Boise"/>
    <s v="India"/>
    <s v="After Nines"/>
    <d v="2022-06-16T00:00:00"/>
    <n v="5747"/>
    <n v="45"/>
    <n v="127.71111111111111"/>
  </r>
  <r>
    <s v="Oby Sorrel"/>
    <s v="New Zealand"/>
    <s v="Raspberry Choco"/>
    <d v="2022-05-13T00:00:00"/>
    <n v="4550"/>
    <n v="281"/>
    <n v="16.192170818505339"/>
  </r>
  <r>
    <s v="Dennison Crosswaite"/>
    <s v="USA"/>
    <s v="Drinking Coco"/>
    <d v="2022-05-10T00:00:00"/>
    <n v="2191"/>
    <n v="138"/>
    <n v="15.876811594202898"/>
  </r>
  <r>
    <s v="Oby Sorrel"/>
    <s v="India"/>
    <s v="Eclairs"/>
    <d v="2022-08-25T00:00:00"/>
    <n v="5663"/>
    <n v="322"/>
    <n v="17.586956521739129"/>
  </r>
  <r>
    <s v="Ches Bonnell"/>
    <s v="New Zealand"/>
    <s v="Organic Choco Syrup"/>
    <d v="2022-07-15T00:00:00"/>
    <n v="7623"/>
    <n v="85"/>
    <n v="89.682352941176475"/>
  </r>
  <r>
    <s v="Gigi Bohling"/>
    <s v="UK"/>
    <s v="Baker's Choco Chips"/>
    <d v="2022-05-16T00:00:00"/>
    <n v="9023"/>
    <n v="409"/>
    <n v="22.061124694376527"/>
  </r>
  <r>
    <s v="Jan Morforth"/>
    <s v="Australia"/>
    <s v="50% Dark Bites"/>
    <d v="2022-06-14T00:00:00"/>
    <n v="3402"/>
    <n v="182"/>
    <n v="18.692307692307693"/>
  </r>
  <r>
    <s v="Beverie Moffet"/>
    <s v="Australia"/>
    <s v="Smooth Sliky Salty"/>
    <d v="2022-01-25T00:00:00"/>
    <n v="10507"/>
    <n v="467"/>
    <n v="22.498929336188436"/>
  </r>
  <r>
    <s v="Ches Bonnell"/>
    <s v="USA"/>
    <s v="Organic Choco Syrup"/>
    <d v="2022-07-28T00:00:00"/>
    <n v="7721"/>
    <n v="14"/>
    <n v="551.5"/>
  </r>
  <r>
    <s v="Brien Boise"/>
    <s v="Canada"/>
    <s v="Mint Chip Choco"/>
    <d v="2022-01-28T00:00:00"/>
    <n v="5033"/>
    <n v="178"/>
    <n v="28.275280898876403"/>
  </r>
  <r>
    <s v="Kaine Padly"/>
    <s v="UK"/>
    <s v="Orange Choco"/>
    <d v="2022-06-29T00:00:00"/>
    <n v="1960"/>
    <n v="191"/>
    <n v="10.261780104712042"/>
  </r>
  <r>
    <s v="Karlen McCaffrey"/>
    <s v="Australia"/>
    <s v="70% Dark Bites"/>
    <d v="2022-06-24T00:00:00"/>
    <n v="238"/>
    <n v="317"/>
    <n v="0.75078864353312302"/>
  </r>
  <r>
    <s v="Gunar Cockshoot"/>
    <s v="Canada"/>
    <s v="Mint Chip Choco"/>
    <d v="2022-07-01T00:00:00"/>
    <n v="7756"/>
    <n v="410"/>
    <n v="18.917073170731708"/>
  </r>
  <r>
    <s v="Roddy Speechley"/>
    <s v="USA"/>
    <s v="Peanut Butter Cubes"/>
    <d v="2022-02-25T00:00:00"/>
    <n v="1736"/>
    <n v="137"/>
    <n v="12.671532846715328"/>
  </r>
  <r>
    <s v="Curtice Advani"/>
    <s v="Canada"/>
    <s v="Smooth Sliky Salty"/>
    <d v="2022-08-01T00:00:00"/>
    <n v="2660"/>
    <n v="12"/>
    <n v="221.66666666666666"/>
  </r>
  <r>
    <s v="Oby Sorrel"/>
    <s v="Australia"/>
    <s v="Milk Bars"/>
    <d v="2022-06-21T00:00:00"/>
    <n v="7672"/>
    <n v="254"/>
    <n v="30.204724409448819"/>
  </r>
  <r>
    <s v="Camilla Castle"/>
    <s v="New Zealand"/>
    <s v="Spicy Special Slims"/>
    <d v="2022-01-25T00:00:00"/>
    <n v="11564"/>
    <n v="24"/>
    <n v="481.83333333333331"/>
  </r>
  <r>
    <s v="Gigi Bohling"/>
    <s v="UK"/>
    <s v="Milk Bars"/>
    <d v="2022-05-17T00:00:00"/>
    <n v="1365"/>
    <n v="232"/>
    <n v="5.8836206896551726"/>
  </r>
  <r>
    <s v="Andria Kimpton"/>
    <s v="Australia"/>
    <s v="85% Dark Bars"/>
    <d v="2022-08-23T00:00:00"/>
    <n v="4186"/>
    <n v="233"/>
    <n v="17.965665236051503"/>
  </r>
  <r>
    <s v="Camilla Castle"/>
    <s v="Australia"/>
    <s v="Smooth Sliky Salty"/>
    <d v="2022-03-03T00:00:00"/>
    <n v="7406"/>
    <n v="118"/>
    <n v="62.762711864406782"/>
  </r>
  <r>
    <s v="Roddy Speechley"/>
    <s v="India"/>
    <s v="Caramel Stuffed Bars"/>
    <d v="2022-05-30T00:00:00"/>
    <n v="8911"/>
    <n v="543"/>
    <n v="16.410681399631677"/>
  </r>
  <r>
    <s v="Karlen McCaffrey"/>
    <s v="USA"/>
    <s v="Drinking Coco"/>
    <d v="2022-06-29T00:00:00"/>
    <n v="112"/>
    <n v="223"/>
    <n v="0.50224215246636772"/>
  </r>
  <r>
    <s v="Andria Kimpton"/>
    <s v="Canada"/>
    <s v="Organic Choco Syrup"/>
    <d v="2022-01-04T00:00:00"/>
    <n v="8204"/>
    <n v="204"/>
    <n v="40.215686274509807"/>
  </r>
  <r>
    <s v="Jehu Rudeforth"/>
    <s v="Australia"/>
    <s v="Drinking Coco"/>
    <d v="2022-01-14T00:00:00"/>
    <n v="2611"/>
    <n v="65"/>
    <n v="40.169230769230772"/>
  </r>
  <r>
    <s v="Karlen McCaffrey"/>
    <s v="USA"/>
    <s v="Mint Chip Choco"/>
    <d v="2022-02-15T00:00:00"/>
    <n v="15652"/>
    <n v="53"/>
    <n v="295.32075471698113"/>
  </r>
  <r>
    <s v="Curtice Advani"/>
    <s v="New Zealand"/>
    <s v="Spicy Special Slims"/>
    <d v="2022-01-10T00:00:00"/>
    <n v="4074"/>
    <n v="469"/>
    <n v="8.6865671641791042"/>
  </r>
  <r>
    <s v="Madelene Upcott"/>
    <s v="USA"/>
    <s v="White Choc"/>
    <d v="2022-05-04T00:00:00"/>
    <n v="12250"/>
    <n v="213"/>
    <n v="57.51173708920188"/>
  </r>
  <r>
    <s v="Andria Kimpton"/>
    <s v="USA"/>
    <s v="Spicy Special Slims"/>
    <d v="2022-05-23T00:00:00"/>
    <n v="2366"/>
    <n v="5"/>
    <n v="473.2"/>
  </r>
  <r>
    <s v="Barr Faughny"/>
    <s v="New Zealand"/>
    <s v="Fruit &amp; Nut Bars"/>
    <d v="2022-04-26T00:00:00"/>
    <n v="1687"/>
    <n v="147"/>
    <n v="11.476190476190476"/>
  </r>
  <r>
    <s v="Oby Sorrel"/>
    <s v="Canada"/>
    <s v="Organic Choco Syrup"/>
    <d v="2022-07-05T00:00:00"/>
    <n v="1232"/>
    <n v="74"/>
    <n v="16.648648648648649"/>
  </r>
  <r>
    <s v="Madelene Upcott"/>
    <s v="UK"/>
    <s v="Organic Choco Syrup"/>
    <d v="2022-07-21T00:00:00"/>
    <n v="6965"/>
    <n v="163"/>
    <n v="42.730061349693251"/>
  </r>
  <r>
    <s v="Dotty Strutley"/>
    <s v="USA"/>
    <s v="Mint Chip Choco"/>
    <d v="2022-02-21T00:00:00"/>
    <n v="5292"/>
    <n v="248"/>
    <n v="21.338709677419356"/>
  </r>
  <r>
    <s v="Kelci Walkden"/>
    <s v="USA"/>
    <s v="Orange Choco"/>
    <d v="2022-02-03T00:00:00"/>
    <n v="1379"/>
    <n v="138"/>
    <n v="9.9927536231884062"/>
  </r>
  <r>
    <s v="Gigi Bohling"/>
    <s v="Australia"/>
    <s v="Caramel Stuffed Bars"/>
    <d v="2022-07-08T00:00:00"/>
    <n v="8001"/>
    <n v="151"/>
    <n v="52.986754966887418"/>
  </r>
  <r>
    <s v="Mallorie Waber"/>
    <s v="India"/>
    <s v="50% Dark Bites"/>
    <d v="2022-05-31T00:00:00"/>
    <n v="588"/>
    <n v="139"/>
    <n v="4.2302158273381298"/>
  </r>
  <r>
    <s v="Van Tuxwell"/>
    <s v="New Zealand"/>
    <s v="Mint Chip Choco"/>
    <d v="2022-06-27T00:00:00"/>
    <n v="4046"/>
    <n v="103"/>
    <n v="39.28155339805825"/>
  </r>
  <r>
    <s v="Van Tuxwell"/>
    <s v="India"/>
    <s v="50% Dark Bites"/>
    <d v="2022-05-13T00:00:00"/>
    <n v="5103"/>
    <n v="129"/>
    <n v="39.558139534883722"/>
  </r>
  <r>
    <s v="Van Tuxwell"/>
    <s v="USA"/>
    <s v="Manuka Honey Choco"/>
    <d v="2022-05-31T00:00:00"/>
    <n v="2317"/>
    <n v="102"/>
    <n v="22.715686274509803"/>
  </r>
  <r>
    <s v="Wilone O'Kielt"/>
    <s v="USA"/>
    <s v="Orange Choco"/>
    <d v="2022-02-28T00:00:00"/>
    <n v="7042"/>
    <n v="37"/>
    <n v="190.32432432432432"/>
  </r>
  <r>
    <s v="Barr Faughny"/>
    <s v="New Zealand"/>
    <s v="Eclairs"/>
    <d v="2022-03-28T00:00:00"/>
    <n v="6713"/>
    <n v="31"/>
    <n v="216.54838709677421"/>
  </r>
  <r>
    <s v="Gigi Bohling"/>
    <s v="USA"/>
    <s v="After Nines"/>
    <d v="2022-01-14T00:00:00"/>
    <n v="1848"/>
    <n v="227"/>
    <n v="8.140969162995594"/>
  </r>
  <r>
    <s v="Barr Faughny"/>
    <s v="New Zealand"/>
    <s v="Mint Chip Choco"/>
    <d v="2022-02-21T00:00:00"/>
    <n v="6440"/>
    <n v="145"/>
    <n v="44.413793103448278"/>
  </r>
  <r>
    <s v="Dennison Crosswaite"/>
    <s v="Canada"/>
    <s v="85% Dark Bars"/>
    <d v="2022-08-01T00:00:00"/>
    <n v="10885"/>
    <n v="90"/>
    <n v="120.94444444444444"/>
  </r>
  <r>
    <s v="Beverie Moffet"/>
    <s v="New Zealand"/>
    <s v="Smooth Sliky Salty"/>
    <d v="2022-05-19T00:00:00"/>
    <n v="2387"/>
    <n v="59"/>
    <n v="40.457627118644069"/>
  </r>
  <r>
    <s v="Husein Augar"/>
    <s v="USA"/>
    <s v="White Choc"/>
    <d v="2022-07-13T00:00:00"/>
    <n v="2030"/>
    <n v="60"/>
    <n v="33.833333333333336"/>
  </r>
  <r>
    <s v="Andria Kimpton"/>
    <s v="Australia"/>
    <s v="Peanut Butter Cubes"/>
    <d v="2022-04-20T00:00:00"/>
    <n v="6678"/>
    <n v="148"/>
    <n v="45.121621621621621"/>
  </r>
  <r>
    <s v="Dennison Crosswaite"/>
    <s v="India"/>
    <s v="85% Dark Bars"/>
    <d v="2022-06-30T00:00:00"/>
    <n v="4515"/>
    <n v="22"/>
    <n v="205.22727272727272"/>
  </r>
  <r>
    <s v="Curtice Advani"/>
    <s v="UK"/>
    <s v="50% Dark Bites"/>
    <d v="2022-03-08T00:00:00"/>
    <n v="3374"/>
    <n v="142"/>
    <n v="23.760563380281692"/>
  </r>
  <r>
    <s v="Gunar Cockshoot"/>
    <s v="USA"/>
    <s v="Fruit &amp; Nut Bars"/>
    <d v="2022-03-09T00:00:00"/>
    <n v="5852"/>
    <n v="93"/>
    <n v="62.924731182795696"/>
  </r>
  <r>
    <s v="Oby Sorrel"/>
    <s v="Canada"/>
    <s v="Raspberry Choco"/>
    <d v="2022-06-16T00:00:00"/>
    <n v="1750"/>
    <n v="208"/>
    <n v="8.4134615384615383"/>
  </r>
  <r>
    <s v="Gigi Bohling"/>
    <s v="UK"/>
    <s v="Drinking Coco"/>
    <d v="2022-06-30T00:00:00"/>
    <n v="5782"/>
    <n v="42"/>
    <n v="137.66666666666666"/>
  </r>
  <r>
    <s v="Kelci Walkden"/>
    <s v="India"/>
    <s v="Mint Chip Choco"/>
    <d v="2022-07-28T00:00:00"/>
    <n v="2870"/>
    <n v="120"/>
    <n v="23.916666666666668"/>
  </r>
  <r>
    <s v="Karlen McCaffrey"/>
    <s v="Canada"/>
    <s v="Peanut Butter Cubes"/>
    <d v="2022-08-12T00:00:00"/>
    <n v="3094"/>
    <n v="159"/>
    <n v="19.459119496855347"/>
  </r>
  <r>
    <s v="Barr Faughny"/>
    <s v="UK"/>
    <s v="Mint Chip Choco"/>
    <d v="2022-07-07T00:00:00"/>
    <n v="3724"/>
    <n v="316"/>
    <n v="11.784810126582279"/>
  </r>
  <r>
    <s v="Barr Faughny"/>
    <s v="USA"/>
    <s v="85% Dark Bars"/>
    <d v="2022-08-25T00:00:00"/>
    <n v="12761"/>
    <n v="47"/>
    <n v="271.51063829787233"/>
  </r>
  <r>
    <s v="Husein Augar"/>
    <s v="Canada"/>
    <s v="Eclairs"/>
    <d v="2022-01-17T00:00:00"/>
    <n v="3696"/>
    <n v="233"/>
    <n v="15.862660944206009"/>
  </r>
  <r>
    <s v="Jan Morforth"/>
    <s v="Australia"/>
    <s v="70% Dark Bites"/>
    <d v="2022-03-04T00:00:00"/>
    <n v="5222"/>
    <n v="384"/>
    <n v="13.598958333333334"/>
  </r>
  <r>
    <s v="Marney O'Breen"/>
    <s v="New Zealand"/>
    <s v="Fruit &amp; Nut Bars"/>
    <d v="2022-08-25T00:00:00"/>
    <n v="8939"/>
    <n v="4"/>
    <n v="2234.75"/>
  </r>
  <r>
    <s v="Ches Bonnell"/>
    <s v="UK"/>
    <s v="Peanut Butter Cubes"/>
    <d v="2022-04-15T00:00:00"/>
    <n v="2156"/>
    <n v="260"/>
    <n v="8.292307692307693"/>
  </r>
  <r>
    <s v="Kaine Padly"/>
    <s v="USA"/>
    <s v="Organic Choco Syrup"/>
    <d v="2022-03-11T00:00:00"/>
    <n v="2380"/>
    <n v="22"/>
    <n v="108.18181818181819"/>
  </r>
  <r>
    <s v="Camilla Castle"/>
    <s v="USA"/>
    <s v="Raspberry Choco"/>
    <d v="2022-05-20T00:00:00"/>
    <n v="3339"/>
    <n v="18"/>
    <n v="185.5"/>
  </r>
  <r>
    <s v="Brien Boise"/>
    <s v="New Zealand"/>
    <s v="Manuka Honey Choco"/>
    <d v="2022-06-14T00:00:00"/>
    <n v="14980"/>
    <n v="42"/>
    <n v="356.66666666666669"/>
  </r>
  <r>
    <s v="Jehu Rudeforth"/>
    <s v="New Zealand"/>
    <s v="After Nines"/>
    <d v="2022-04-14T00:00:00"/>
    <n v="1512"/>
    <n v="73"/>
    <n v="20.712328767123289"/>
  </r>
  <r>
    <s v="Jehu Rudeforth"/>
    <s v="USA"/>
    <s v="Smooth Sliky Salty"/>
    <d v="2022-07-07T00:00:00"/>
    <n v="6657"/>
    <n v="154"/>
    <n v="43.227272727272727"/>
  </r>
  <r>
    <s v="Madelene Upcott"/>
    <s v="India"/>
    <s v="Mint Chip Choco"/>
    <d v="2022-08-24T00:00:00"/>
    <n v="3836"/>
    <n v="71"/>
    <n v="54.028169014084504"/>
  </r>
  <r>
    <s v="Jehu Rudeforth"/>
    <s v="India"/>
    <s v="Eclairs"/>
    <d v="2022-02-24T00:00:00"/>
    <n v="8771"/>
    <n v="127"/>
    <n v="69.062992125984252"/>
  </r>
  <r>
    <s v="Karlen McCaffrey"/>
    <s v="Canada"/>
    <s v="Raspberry Choco"/>
    <d v="2022-05-09T00:00:00"/>
    <n v="651"/>
    <n v="224"/>
    <n v="2.90625"/>
  </r>
  <r>
    <s v="Kaine Padly"/>
    <s v="Australia"/>
    <s v="70% Dark Bites"/>
    <d v="2022-02-08T00:00:00"/>
    <n v="6706"/>
    <n v="223"/>
    <n v="30.071748878923767"/>
  </r>
  <r>
    <s v="Roddy Speechley"/>
    <s v="UK"/>
    <s v="70% Dark Bites"/>
    <d v="2022-03-24T00:00:00"/>
    <n v="1421"/>
    <n v="284"/>
    <n v="5.003521126760563"/>
  </r>
  <r>
    <s v="Rafaelita Blaksland"/>
    <s v="USA"/>
    <s v="Drinking Coco"/>
    <d v="2022-06-20T00:00:00"/>
    <n v="8526"/>
    <n v="73"/>
    <n v="116.79452054794521"/>
  </r>
  <r>
    <s v="Mallorie Waber"/>
    <s v="Canada"/>
    <s v="Manuka Honey Choco"/>
    <d v="2022-03-07T00:00:00"/>
    <n v="1435"/>
    <n v="112"/>
    <n v="12.8125"/>
  </r>
  <r>
    <s v="Kaine Padly"/>
    <s v="Australia"/>
    <s v="Fruit &amp; Nut Bars"/>
    <d v="2022-06-20T00:00:00"/>
    <n v="7434"/>
    <n v="85"/>
    <n v="87.45882352941176"/>
  </r>
  <r>
    <s v="Oby Sorrel"/>
    <s v="New Zealand"/>
    <s v="Organic Choco Syrup"/>
    <d v="2022-02-17T00:00:00"/>
    <n v="15316"/>
    <n v="270"/>
    <n v="56.725925925925928"/>
  </r>
  <r>
    <s v="Madelene Upcott"/>
    <s v="UK"/>
    <s v="99% Dark &amp; Pure"/>
    <d v="2022-01-26T00:00:00"/>
    <n v="10479"/>
    <n v="45"/>
    <n v="232.86666666666667"/>
  </r>
  <r>
    <s v="Madelene Upcott"/>
    <s v="Australia"/>
    <s v="Mint Chip Choco"/>
    <d v="2022-05-02T00:00:00"/>
    <n v="2751"/>
    <n v="153"/>
    <n v="17.980392156862745"/>
  </r>
  <r>
    <s v="Curtice Advani"/>
    <s v="Canada"/>
    <s v="99% Dark &amp; Pure"/>
    <d v="2022-07-07T00:00:00"/>
    <n v="12586"/>
    <n v="7"/>
    <n v="1798"/>
  </r>
  <r>
    <s v="Rafaelita Blaksland"/>
    <s v="Australia"/>
    <s v="Baker's Choco Chips"/>
    <d v="2022-08-22T00:00:00"/>
    <n v="2786"/>
    <n v="51"/>
    <n v="54.627450980392155"/>
  </r>
  <r>
    <s v="Karlen McCaffrey"/>
    <s v="Australia"/>
    <s v="After Nines"/>
    <d v="2022-08-11T00:00:00"/>
    <n v="2303"/>
    <n v="67"/>
    <n v="34.373134328358212"/>
  </r>
  <r>
    <s v="Marney O'Breen"/>
    <s v="UK"/>
    <s v="99% Dark &amp; Pure"/>
    <d v="2022-01-13T00:00:00"/>
    <n v="8113"/>
    <n v="194"/>
    <n v="41.819587628865982"/>
  </r>
  <r>
    <s v="Gunar Cockshoot"/>
    <s v="Australia"/>
    <s v="50% Dark Bites"/>
    <d v="2022-03-02T00:00:00"/>
    <n v="12271"/>
    <n v="116"/>
    <n v="105.78448275862068"/>
  </r>
  <r>
    <s v="Marney O'Breen"/>
    <s v="Australia"/>
    <s v="Choco Coated Almonds"/>
    <d v="2022-07-27T00:00:00"/>
    <n v="11298"/>
    <n v="41"/>
    <n v="275.5609756097561"/>
  </r>
  <r>
    <s v="Kelci Walkden"/>
    <s v="New Zealand"/>
    <s v="Drinking Coco"/>
    <d v="2022-03-10T00:00:00"/>
    <n v="15855"/>
    <n v="111"/>
    <n v="142.83783783783784"/>
  </r>
  <r>
    <s v="Beverie Moffet"/>
    <s v="USA"/>
    <s v="85% Dark Bars"/>
    <d v="2022-08-23T00:00:00"/>
    <n v="12404"/>
    <n v="334"/>
    <n v="37.137724550898206"/>
  </r>
  <r>
    <s v="Roddy Speechley"/>
    <s v="USA"/>
    <s v="Eclairs"/>
    <d v="2022-04-25T00:00:00"/>
    <n v="3990"/>
    <n v="155"/>
    <n v="25.741935483870968"/>
  </r>
  <r>
    <s v="Dennison Crosswaite"/>
    <s v="UK"/>
    <s v="Milk Bars"/>
    <d v="2022-03-07T00:00:00"/>
    <n v="10808"/>
    <n v="407"/>
    <n v="26.555282555282556"/>
  </r>
  <r>
    <s v="Wilone O'Kielt"/>
    <s v="UK"/>
    <s v="Organic Choco Syrup"/>
    <d v="2022-07-12T00:00:00"/>
    <n v="4858"/>
    <n v="52"/>
    <n v="93.42307692307692"/>
  </r>
  <r>
    <s v="Madelene Upcott"/>
    <s v="USA"/>
    <s v="Orange Choco"/>
    <d v="2022-05-16T00:00:00"/>
    <n v="7742"/>
    <n v="138"/>
    <n v="56.10144927536232"/>
  </r>
  <r>
    <s v="Gunar Cockshoot"/>
    <s v="India"/>
    <s v="Smooth Sliky Salty"/>
    <d v="2022-03-02T00:00:00"/>
    <n v="3752"/>
    <n v="70"/>
    <n v="53.6"/>
  </r>
  <r>
    <s v="Marney O'Breen"/>
    <s v="New Zealand"/>
    <s v="85% Dark Bars"/>
    <d v="2022-05-30T00:00:00"/>
    <n v="1218"/>
    <n v="149"/>
    <n v="8.1744966442953029"/>
  </r>
  <r>
    <s v="Marney O'Breen"/>
    <s v="UK"/>
    <s v="Manuka Honey Choco"/>
    <d v="2022-06-10T00:00:00"/>
    <n v="10983"/>
    <n v="179"/>
    <n v="61.357541899441344"/>
  </r>
  <r>
    <s v="Brien Boise"/>
    <s v="USA"/>
    <s v="99% Dark &amp; Pure"/>
    <d v="2022-07-25T00:00:00"/>
    <n v="6769"/>
    <n v="353"/>
    <n v="19.175637393767705"/>
  </r>
  <r>
    <s v="Beverie Moffet"/>
    <s v="New Zealand"/>
    <s v="Mint Chip Choco"/>
    <d v="2022-06-09T00:00:00"/>
    <n v="4361"/>
    <n v="97"/>
    <n v="44.958762886597938"/>
  </r>
  <r>
    <s v="Dennison Crosswaite"/>
    <s v="USA"/>
    <s v="Milk Bars"/>
    <d v="2022-05-12T00:00:00"/>
    <n v="777"/>
    <n v="60"/>
    <n v="12.95"/>
  </r>
  <r>
    <s v="Gunar Cockshoot"/>
    <s v="USA"/>
    <s v="Drinking Coco"/>
    <d v="2022-05-09T00:00:00"/>
    <n v="3843"/>
    <n v="5"/>
    <n v="768.6"/>
  </r>
  <r>
    <s v="Brien Boise"/>
    <s v="Canada"/>
    <s v="Manuka Honey Choco"/>
    <d v="2022-08-09T00:00:00"/>
    <n v="6930"/>
    <n v="182"/>
    <n v="38.07692307692308"/>
  </r>
  <r>
    <s v="Van Tuxwell"/>
    <s v="India"/>
    <s v="Choco Coated Almonds"/>
    <d v="2022-04-13T00:00:00"/>
    <n v="5733"/>
    <n v="114"/>
    <n v="50.289473684210527"/>
  </r>
  <r>
    <s v="Andria Kimpton"/>
    <s v="USA"/>
    <s v="Caramel Stuffed Bars"/>
    <d v="2022-05-02T00:00:00"/>
    <n v="8393"/>
    <n v="46"/>
    <n v="182.45652173913044"/>
  </r>
  <r>
    <s v="Dotty Strutley"/>
    <s v="USA"/>
    <s v="99% Dark &amp; Pure"/>
    <d v="2022-08-09T00:00:00"/>
    <n v="3822"/>
    <n v="320"/>
    <n v="11.94375"/>
  </r>
  <r>
    <s v="Camilla Castle"/>
    <s v="Australia"/>
    <s v="Raspberry Choco"/>
    <d v="2022-08-23T00:00:00"/>
    <n v="6342"/>
    <n v="178"/>
    <n v="35.629213483146067"/>
  </r>
  <r>
    <s v="Gunar Cockshoot"/>
    <s v="India"/>
    <s v="Spicy Special Slims"/>
    <d v="2022-05-13T00:00:00"/>
    <n v="6510"/>
    <n v="170"/>
    <n v="38.294117647058826"/>
  </r>
  <r>
    <s v="Karlen McCaffrey"/>
    <s v="USA"/>
    <s v="Manuka Honey Choco"/>
    <d v="2022-02-01T00:00:00"/>
    <n v="10171"/>
    <n v="67"/>
    <n v="151.80597014925374"/>
  </r>
  <r>
    <s v="Camilla Castle"/>
    <s v="USA"/>
    <s v="50% Dark Bites"/>
    <d v="2022-06-23T00:00:00"/>
    <n v="5908"/>
    <n v="301"/>
    <n v="19.627906976744185"/>
  </r>
  <r>
    <s v="Madelene Upcott"/>
    <s v="UK"/>
    <s v="Choco Coated Almonds"/>
    <d v="2022-05-24T00:00:00"/>
    <n v="10164"/>
    <n v="134"/>
    <n v="75.850746268656721"/>
  </r>
  <r>
    <s v="Jan Morforth"/>
    <s v="Canada"/>
    <s v="Mint Chip Choco"/>
    <d v="2022-04-01T00:00:00"/>
    <n v="1064"/>
    <n v="211"/>
    <n v="5.0426540284360186"/>
  </r>
  <r>
    <s v="Camilla Castle"/>
    <s v="Canada"/>
    <s v="70% Dark Bites"/>
    <d v="2022-07-27T00:00:00"/>
    <n v="9716"/>
    <n v="151"/>
    <n v="64.344370860927157"/>
  </r>
  <r>
    <s v="Ches Bonnell"/>
    <s v="India"/>
    <s v="Peanut Butter Cubes"/>
    <d v="2022-01-27T00:00:00"/>
    <n v="22050"/>
    <n v="208"/>
    <n v="106.00961538461539"/>
  </r>
  <r>
    <s v="Jan Morforth"/>
    <s v="India"/>
    <s v="Choco Coated Almonds"/>
    <d v="2022-08-12T00:00:00"/>
    <n v="2541"/>
    <n v="134"/>
    <n v="18.96268656716418"/>
  </r>
  <r>
    <s v="Gigi Bohling"/>
    <s v="Canada"/>
    <s v="Almond Choco"/>
    <d v="2022-02-01T00:00:00"/>
    <n v="9989"/>
    <n v="49"/>
    <n v="203.85714285714286"/>
  </r>
  <r>
    <s v="Rafaelita Blaksland"/>
    <s v="India"/>
    <s v="After Nines"/>
    <d v="2022-03-02T00:00:00"/>
    <n v="4739"/>
    <n v="204"/>
    <n v="23.230392156862745"/>
  </r>
  <r>
    <s v="Kelci Walkden"/>
    <s v="Australia"/>
    <s v="99% Dark &amp; Pure"/>
    <d v="2022-06-30T00:00:00"/>
    <n v="3185"/>
    <n v="34"/>
    <n v="93.67647058823529"/>
  </r>
  <r>
    <s v="Dotty Strutley"/>
    <s v="Australia"/>
    <s v="Spicy Special Slims"/>
    <d v="2022-01-17T00:00:00"/>
    <n v="8225"/>
    <n v="91"/>
    <n v="90.384615384615387"/>
  </r>
  <r>
    <s v="Brien Boise"/>
    <s v="USA"/>
    <s v="Milk Bars"/>
    <d v="2022-07-07T00:00:00"/>
    <n v="14301"/>
    <n v="130"/>
    <n v="110.00769230769231"/>
  </r>
  <r>
    <s v="Mallorie Waber"/>
    <s v="New Zealand"/>
    <s v="Mint Chip Choco"/>
    <d v="2022-01-31T00:00:00"/>
    <n v="1316"/>
    <n v="107"/>
    <n v="12.299065420560748"/>
  </r>
  <r>
    <s v="Beverie Moffet"/>
    <s v="UK"/>
    <s v="99% Dark &amp; Pure"/>
    <d v="2022-08-10T00:00:00"/>
    <n v="3486"/>
    <n v="121"/>
    <n v="28.809917355371901"/>
  </r>
  <r>
    <s v="Beverie Moffet"/>
    <s v="USA"/>
    <s v="Peanut Butter Cubes"/>
    <d v="2022-08-18T00:00:00"/>
    <n v="13930"/>
    <n v="339"/>
    <n v="41.091445427728615"/>
  </r>
  <r>
    <s v="Brien Boise"/>
    <s v="New Zealand"/>
    <s v="White Choc"/>
    <d v="2022-06-15T00:00:00"/>
    <n v="5509"/>
    <n v="321"/>
    <n v="17.161993769470406"/>
  </r>
  <r>
    <s v="Marney O'Breen"/>
    <s v="USA"/>
    <s v="Baker's Choco Chips"/>
    <d v="2022-01-26T00:00:00"/>
    <n v="8470"/>
    <n v="9"/>
    <n v="941.11111111111109"/>
  </r>
  <r>
    <s v="Kelci Walkden"/>
    <s v="USA"/>
    <s v="Spicy Special Slims"/>
    <d v="2022-04-29T00:00:00"/>
    <n v="77"/>
    <n v="69"/>
    <n v="1.1159420289855073"/>
  </r>
  <r>
    <s v="Mallorie Waber"/>
    <s v="Canada"/>
    <s v="White Choc"/>
    <d v="2022-03-03T00:00:00"/>
    <n v="3381"/>
    <n v="72"/>
    <n v="46.958333333333336"/>
  </r>
  <r>
    <s v="Kaine Padly"/>
    <s v="Australia"/>
    <s v="Almond Choco"/>
    <d v="2022-02-22T00:00:00"/>
    <n v="4102"/>
    <n v="392"/>
    <n v="10.464285714285714"/>
  </r>
  <r>
    <s v="Oby Sorrel"/>
    <s v="USA"/>
    <s v="Smooth Sliky Salty"/>
    <d v="2022-03-04T00:00:00"/>
    <n v="3577"/>
    <n v="158"/>
    <n v="22.639240506329113"/>
  </r>
  <r>
    <s v="Dennison Crosswaite"/>
    <s v="India"/>
    <s v="Smooth Sliky Salty"/>
    <d v="2022-07-07T00:00:00"/>
    <n v="2975"/>
    <n v="9"/>
    <n v="330.55555555555554"/>
  </r>
  <r>
    <s v="Camilla Castle"/>
    <s v="New Zealand"/>
    <s v="Caramel Stuffed Bars"/>
    <d v="2022-06-17T00:00:00"/>
    <n v="4137"/>
    <n v="347"/>
    <n v="11.922190201729107"/>
  </r>
  <r>
    <s v="Jan Morforth"/>
    <s v="Canada"/>
    <s v="Caramel Stuffed Bars"/>
    <d v="2022-08-02T00:00:00"/>
    <n v="9541"/>
    <n v="114"/>
    <n v="83.692982456140356"/>
  </r>
  <r>
    <s v="Oby Sorrel"/>
    <s v="USA"/>
    <s v="Baker's Choco Chips"/>
    <d v="2022-08-12T00:00:00"/>
    <n v="8001"/>
    <n v="120"/>
    <n v="66.674999999999997"/>
  </r>
  <r>
    <s v="Madelene Upcott"/>
    <s v="New Zealand"/>
    <s v="Peanut Butter Cubes"/>
    <d v="2022-01-28T00:00:00"/>
    <n v="5152"/>
    <n v="333"/>
    <n v="15.471471471471471"/>
  </r>
  <r>
    <s v="Kelci Walkden"/>
    <s v="Australia"/>
    <s v="Orange Choco"/>
    <d v="2022-04-29T00:00:00"/>
    <n v="11116"/>
    <n v="432"/>
    <n v="25.731481481481481"/>
  </r>
  <r>
    <s v="Marney O'Breen"/>
    <s v="Australia"/>
    <s v="Manuka Honey Choco"/>
    <d v="2022-04-05T00:00:00"/>
    <n v="13076"/>
    <n v="236"/>
    <n v="55.406779661016948"/>
  </r>
  <r>
    <s v="Kaine Padly"/>
    <s v="Canada"/>
    <s v="Manuka Honey Choco"/>
    <d v="2022-01-18T00:00:00"/>
    <n v="10213"/>
    <n v="135"/>
    <n v="75.651851851851845"/>
  </r>
  <r>
    <s v="Jehu Rudeforth"/>
    <s v="UK"/>
    <s v="Baker's Choco Chips"/>
    <d v="2022-05-16T00:00:00"/>
    <n v="2485"/>
    <n v="97"/>
    <n v="25.618556701030929"/>
  </r>
  <r>
    <s v="Kelci Walkden"/>
    <s v="Australia"/>
    <s v="White Choc"/>
    <d v="2022-08-24T00:00:00"/>
    <n v="8715"/>
    <n v="168"/>
    <n v="51.875"/>
  </r>
  <r>
    <s v="Curtice Advani"/>
    <s v="India"/>
    <s v="85% Dark Bars"/>
    <d v="2022-01-18T00:00:00"/>
    <n v="273"/>
    <n v="402"/>
    <n v="0.67910447761194026"/>
  </r>
  <r>
    <s v="Kaine Padly"/>
    <s v="USA"/>
    <s v="Eclairs"/>
    <d v="2022-08-22T00:00:00"/>
    <n v="7623"/>
    <n v="10"/>
    <n v="762.3"/>
  </r>
  <r>
    <s v="Gunar Cockshoot"/>
    <s v="UK"/>
    <s v="99% Dark &amp; Pure"/>
    <d v="2022-03-07T00:00:00"/>
    <n v="7"/>
    <n v="84"/>
    <n v="8.3333333333333329E-2"/>
  </r>
  <r>
    <s v="Beverie Moffet"/>
    <s v="UK"/>
    <s v="Choco Coated Almonds"/>
    <d v="2022-03-04T00:00:00"/>
    <n v="3010"/>
    <n v="69"/>
    <n v="43.623188405797102"/>
  </r>
  <r>
    <s v="Dotty Strutley"/>
    <s v="Canada"/>
    <s v="Manuka Honey Choco"/>
    <d v="2022-04-22T00:00:00"/>
    <n v="11550"/>
    <n v="111"/>
    <n v="104.05405405405405"/>
  </r>
  <r>
    <s v="Kaine Padly"/>
    <s v="Australia"/>
    <s v="Milk Bars"/>
    <d v="2022-06-09T00:00:00"/>
    <n v="4046"/>
    <n v="89"/>
    <n v="45.460674157303373"/>
  </r>
  <r>
    <s v="Jan Morforth"/>
    <s v="Canada"/>
    <s v="Fruit &amp; Nut Bars"/>
    <d v="2022-07-25T00:00:00"/>
    <n v="8904"/>
    <n v="199"/>
    <n v="44.743718592964825"/>
  </r>
  <r>
    <s v="Jan Morforth"/>
    <s v="India"/>
    <s v="Smooth Sliky Salty"/>
    <d v="2022-08-03T00:00:00"/>
    <n v="11298"/>
    <n v="89"/>
    <n v="126.9438202247191"/>
  </r>
  <r>
    <s v="Rafaelita Blaksland"/>
    <s v="Australia"/>
    <s v="Manuka Honey Choco"/>
    <d v="2022-08-03T00:00:00"/>
    <n v="4396"/>
    <n v="131"/>
    <n v="33.55725190839695"/>
  </r>
  <r>
    <s v="Jehu Rudeforth"/>
    <s v="UK"/>
    <s v="Milk Bars"/>
    <d v="2022-05-03T00:00:00"/>
    <n v="12068"/>
    <n v="227"/>
    <n v="53.162995594713657"/>
  </r>
  <r>
    <s v="Husein Augar"/>
    <s v="Canada"/>
    <s v="After Nines"/>
    <d v="2022-01-19T00:00:00"/>
    <n v="9772"/>
    <n v="301"/>
    <n v="32.465116279069768"/>
  </r>
  <r>
    <s v="Roddy Speechley"/>
    <s v="USA"/>
    <s v="50% Dark Bites"/>
    <d v="2022-02-11T00:00:00"/>
    <n v="10458"/>
    <n v="316"/>
    <n v="33.094936708860757"/>
  </r>
  <r>
    <s v="Van Tuxwell"/>
    <s v="India"/>
    <s v="Almond Choco"/>
    <d v="2022-06-14T00:00:00"/>
    <n v="6426"/>
    <n v="390"/>
    <n v="16.476923076923075"/>
  </r>
  <r>
    <s v="Kelci Walkden"/>
    <s v="USA"/>
    <s v="50% Dark Bites"/>
    <d v="2022-03-23T00:00:00"/>
    <n v="6188"/>
    <n v="223"/>
    <n v="27.748878923766817"/>
  </r>
  <r>
    <s v="Madelene Upcott"/>
    <s v="Canada"/>
    <s v="85% Dark Bars"/>
    <d v="2022-02-17T00:00:00"/>
    <n v="7504"/>
    <n v="101"/>
    <n v="74.297029702970292"/>
  </r>
  <r>
    <s v="Dennison Crosswaite"/>
    <s v="Canada"/>
    <s v="Smooth Sliky Salty"/>
    <d v="2022-03-17T00:00:00"/>
    <n v="1750"/>
    <n v="479"/>
    <n v="3.6534446764091859"/>
  </r>
  <r>
    <s v="Mallorie Waber"/>
    <s v="Australia"/>
    <s v="Spicy Special Slims"/>
    <d v="2022-06-29T00:00:00"/>
    <n v="5439"/>
    <n v="287"/>
    <n v="18.951219512195124"/>
  </r>
  <r>
    <s v="Ches Bonnell"/>
    <s v="Canada"/>
    <s v="Choco Coated Almonds"/>
    <d v="2022-08-24T00:00:00"/>
    <n v="15547"/>
    <n v="269"/>
    <n v="57.795539033457246"/>
  </r>
  <r>
    <s v="Gigi Bohling"/>
    <s v="Canada"/>
    <s v="Spicy Special Slims"/>
    <d v="2022-07-04T00:00:00"/>
    <n v="11956"/>
    <n v="277"/>
    <n v="43.162454873646212"/>
  </r>
  <r>
    <s v="Roddy Speechley"/>
    <s v="New Zealand"/>
    <s v="Almond Choco"/>
    <d v="2022-03-28T00:00:00"/>
    <n v="2723"/>
    <n v="67"/>
    <n v="40.64179104477612"/>
  </r>
  <r>
    <s v="Curtice Advani"/>
    <s v="India"/>
    <s v="Smooth Sliky Salty"/>
    <d v="2022-04-19T00:00:00"/>
    <n v="19327"/>
    <n v="135"/>
    <n v="143.16296296296295"/>
  </r>
  <r>
    <s v="Ches Bonnell"/>
    <s v="New Zealand"/>
    <s v="Mint Chip Choco"/>
    <d v="2022-01-18T00:00:00"/>
    <n v="9058"/>
    <n v="229"/>
    <n v="39.554585152838428"/>
  </r>
  <r>
    <s v="Van Tuxwell"/>
    <s v="New Zealand"/>
    <s v="Fruit &amp; Nut Bars"/>
    <d v="2022-01-17T00:00:00"/>
    <n v="2996"/>
    <n v="88"/>
    <n v="34.045454545454547"/>
  </r>
  <r>
    <s v="Andria Kimpton"/>
    <s v="New Zealand"/>
    <s v="Mint Chip Choco"/>
    <d v="2022-02-15T00:00:00"/>
    <n v="8848"/>
    <n v="211"/>
    <n v="41.933649289099527"/>
  </r>
  <r>
    <s v="Andria Kimpton"/>
    <s v="UK"/>
    <s v="Milk Bars"/>
    <d v="2022-02-11T00:00:00"/>
    <n v="14336"/>
    <n v="293"/>
    <n v="48.928327645051198"/>
  </r>
  <r>
    <s v="Camilla Castle"/>
    <s v="USA"/>
    <s v="Manuka Honey Choco"/>
    <d v="2022-03-21T00:00:00"/>
    <n v="16401"/>
    <n v="179"/>
    <n v="91.625698324022352"/>
  </r>
  <r>
    <s v="Gunar Cockshoot"/>
    <s v="New Zealand"/>
    <s v="Almond Choco"/>
    <d v="2022-01-05T00:00:00"/>
    <n v="5173"/>
    <n v="129"/>
    <n v="40.100775193798448"/>
  </r>
  <r>
    <s v="Brien Boise"/>
    <s v="India"/>
    <s v="Raspberry Choco"/>
    <d v="2022-05-30T00:00:00"/>
    <n v="6328"/>
    <n v="164"/>
    <n v="38.585365853658537"/>
  </r>
  <r>
    <s v="Jehu Rudeforth"/>
    <s v="USA"/>
    <s v="99% Dark &amp; Pure"/>
    <d v="2022-01-04T00:00:00"/>
    <n v="2534"/>
    <n v="219"/>
    <n v="11.570776255707763"/>
  </r>
  <r>
    <s v="Beverie Moffet"/>
    <s v="Australia"/>
    <s v="Fruit &amp; Nut Bars"/>
    <d v="2022-04-22T00:00:00"/>
    <n v="1435"/>
    <n v="258"/>
    <n v="5.5620155038759691"/>
  </r>
  <r>
    <s v="Gigi Bohling"/>
    <s v="Canada"/>
    <s v="Milk Bars"/>
    <d v="2022-02-10T00:00:00"/>
    <n v="3052"/>
    <n v="116"/>
    <n v="26.310344827586206"/>
  </r>
  <r>
    <s v="Dotty Strutley"/>
    <s v="India"/>
    <s v="Spicy Special Slims"/>
    <d v="2022-08-12T00:00:00"/>
    <n v="910"/>
    <n v="204"/>
    <n v="4.4607843137254903"/>
  </r>
  <r>
    <s v="Gunar Cockshoot"/>
    <s v="USA"/>
    <s v="Organic Choco Syrup"/>
    <d v="2022-08-10T00:00:00"/>
    <n v="2331"/>
    <n v="321"/>
    <n v="7.2616822429906538"/>
  </r>
  <r>
    <s v="Kelci Walkden"/>
    <s v="Australia"/>
    <s v="Raspberry Choco"/>
    <d v="2022-06-07T00:00:00"/>
    <n v="679"/>
    <n v="56"/>
    <n v="12.125"/>
  </r>
  <r>
    <s v="Jehu Rudeforth"/>
    <s v="India"/>
    <s v="Baker's Choco Chips"/>
    <d v="2022-06-06T00:00:00"/>
    <n v="2086"/>
    <n v="74"/>
    <n v="28.189189189189189"/>
  </r>
  <r>
    <s v="Karlen McCaffrey"/>
    <s v="New Zealand"/>
    <s v="Baker's Choco Chips"/>
    <d v="2022-04-05T00:00:00"/>
    <n v="5012"/>
    <n v="189"/>
    <n v="26.518518518518519"/>
  </r>
  <r>
    <s v="Wilone O'Kielt"/>
    <s v="USA"/>
    <s v="50% Dark Bites"/>
    <d v="2022-04-18T00:00:00"/>
    <n v="4501"/>
    <n v="131"/>
    <n v="34.358778625954201"/>
  </r>
  <r>
    <s v="Andria Kimpton"/>
    <s v="India"/>
    <s v="50% Dark Bites"/>
    <d v="2022-01-31T00:00:00"/>
    <n v="13482"/>
    <n v="15"/>
    <n v="898.8"/>
  </r>
  <r>
    <s v="Madelene Upcott"/>
    <s v="USA"/>
    <s v="Baker's Choco Chips"/>
    <d v="2022-08-22T00:00:00"/>
    <n v="5621"/>
    <n v="140"/>
    <n v="40.15"/>
  </r>
  <r>
    <s v="Jehu Rudeforth"/>
    <s v="Australia"/>
    <s v="99% Dark &amp; Pure"/>
    <d v="2022-02-25T00:00:00"/>
    <n v="10486"/>
    <n v="198"/>
    <n v="52.959595959595958"/>
  </r>
  <r>
    <s v="Jan Morforth"/>
    <s v="Australia"/>
    <s v="Mint Chip Choco"/>
    <d v="2022-02-22T00:00:00"/>
    <n v="17626"/>
    <n v="103"/>
    <n v="171.126213592233"/>
  </r>
  <r>
    <s v="Oby Sorrel"/>
    <s v="New Zealand"/>
    <s v="Milk Bars"/>
    <d v="2022-01-12T00:00:00"/>
    <n v="4494"/>
    <n v="187"/>
    <n v="24.032085561497325"/>
  </r>
  <r>
    <s v="Brien Boise"/>
    <s v="UK"/>
    <s v="Almond Choco"/>
    <d v="2022-05-25T00:00:00"/>
    <n v="105"/>
    <n v="125"/>
    <n v="0.84"/>
  </r>
  <r>
    <s v="Kelci Walkden"/>
    <s v="India"/>
    <s v="Smooth Sliky Salty"/>
    <d v="2022-02-01T00:00:00"/>
    <n v="2464"/>
    <n v="8"/>
    <n v="308"/>
  </r>
  <r>
    <s v="Rafaelita Blaksland"/>
    <s v="UK"/>
    <s v="Eclairs"/>
    <d v="2022-04-27T00:00:00"/>
    <n v="1379"/>
    <n v="70"/>
    <n v="19.7"/>
  </r>
  <r>
    <s v="Gigi Bohling"/>
    <s v="USA"/>
    <s v="Smooth Sliky Salty"/>
    <d v="2022-07-22T00:00:00"/>
    <n v="2583"/>
    <n v="126"/>
    <n v="20.5"/>
  </r>
  <r>
    <s v="Curtice Advani"/>
    <s v="New Zealand"/>
    <s v="Mint Chip Choco"/>
    <d v="2022-01-26T00:00:00"/>
    <n v="3220"/>
    <n v="265"/>
    <n v="12.150943396226415"/>
  </r>
  <r>
    <s v="Curtice Advani"/>
    <s v="USA"/>
    <s v="Mint Chip Choco"/>
    <d v="2022-08-24T00:00:00"/>
    <n v="4802"/>
    <n v="296"/>
    <n v="16.222972972972972"/>
  </r>
  <r>
    <s v="Madelene Upcott"/>
    <s v="New Zealand"/>
    <s v="Fruit &amp; Nut Bars"/>
    <d v="2022-01-18T00:00:00"/>
    <n v="5677"/>
    <n v="21"/>
    <n v="270.33333333333331"/>
  </r>
  <r>
    <s v="Karlen McCaffrey"/>
    <s v="India"/>
    <s v="85% Dark Bars"/>
    <d v="2022-03-30T00:00:00"/>
    <n v="945"/>
    <n v="83"/>
    <n v="11.385542168674698"/>
  </r>
  <r>
    <s v="Ches Bonnell"/>
    <s v="Australia"/>
    <s v="Caramel Stuffed Bars"/>
    <d v="2022-01-17T00:00:00"/>
    <n v="8757"/>
    <n v="162"/>
    <n v="54.055555555555557"/>
  </r>
  <r>
    <s v="Kelci Walkden"/>
    <s v="USA"/>
    <s v="Fruit &amp; Nut Bars"/>
    <d v="2022-02-17T00:00:00"/>
    <n v="4816"/>
    <n v="145"/>
    <n v="33.213793103448275"/>
  </r>
  <r>
    <s v="Kelci Walkden"/>
    <s v="Canada"/>
    <s v="Peanut Butter Cubes"/>
    <d v="2022-04-08T00:00:00"/>
    <n v="7532"/>
    <n v="44"/>
    <n v="171.18181818181819"/>
  </r>
  <r>
    <s v="Gigi Bohling"/>
    <s v="Canada"/>
    <s v="Drinking Coco"/>
    <d v="2022-07-06T00:00:00"/>
    <n v="3549"/>
    <n v="82"/>
    <n v="43.280487804878049"/>
  </r>
  <r>
    <s v="Husein Augar"/>
    <s v="India"/>
    <s v="Fruit &amp; Nut Bars"/>
    <d v="2022-04-04T00:00:00"/>
    <n v="4340"/>
    <n v="226"/>
    <n v="19.20353982300885"/>
  </r>
  <r>
    <s v="Jan Morforth"/>
    <s v="New Zealand"/>
    <s v="Organic Choco Syrup"/>
    <d v="2022-03-02T00:00:00"/>
    <n v="1799"/>
    <n v="207"/>
    <n v="8.6908212560386477"/>
  </r>
  <r>
    <s v="Gigi Bohling"/>
    <s v="New Zealand"/>
    <s v="Raspberry Choco"/>
    <d v="2022-08-09T00:00:00"/>
    <n v="1127"/>
    <n v="176"/>
    <n v="6.4034090909090908"/>
  </r>
  <r>
    <s v="Dennison Crosswaite"/>
    <s v="Australia"/>
    <s v="Milk Bars"/>
    <d v="2022-06-09T00:00:00"/>
    <n v="10038"/>
    <n v="286"/>
    <n v="35.0979020979021"/>
  </r>
  <r>
    <s v="Ches Bonnell"/>
    <s v="UK"/>
    <s v="Caramel Stuffed Bars"/>
    <d v="2022-06-02T00:00:00"/>
    <n v="2926"/>
    <n v="300"/>
    <n v="9.7533333333333339"/>
  </r>
  <r>
    <s v="Van Tuxwell"/>
    <s v="USA"/>
    <s v="Fruit &amp; Nut Bars"/>
    <d v="2022-07-05T00:00:00"/>
    <n v="6279"/>
    <n v="235"/>
    <n v="26.719148936170214"/>
  </r>
  <r>
    <s v="Andria Kimpton"/>
    <s v="Canada"/>
    <s v="Eclairs"/>
    <d v="2022-08-11T00:00:00"/>
    <n v="308"/>
    <n v="125"/>
    <n v="2.464"/>
  </r>
  <r>
    <s v="Madelene Upcott"/>
    <s v="India"/>
    <s v="Choco Coated Almonds"/>
    <d v="2022-02-11T00:00:00"/>
    <n v="3500"/>
    <n v="145"/>
    <n v="24.137931034482758"/>
  </r>
  <r>
    <s v="Kelci Walkden"/>
    <s v="New Zealand"/>
    <s v="Spicy Special Slims"/>
    <d v="2022-08-11T00:00:00"/>
    <n v="658"/>
    <n v="65"/>
    <n v="10.123076923076923"/>
  </r>
  <r>
    <s v="Roddy Speechley"/>
    <s v="Australia"/>
    <s v="Drinking Coco"/>
    <d v="2022-05-12T00:00:00"/>
    <n v="12565"/>
    <n v="102"/>
    <n v="123.18627450980392"/>
  </r>
  <r>
    <s v="Wilone O'Kielt"/>
    <s v="USA"/>
    <s v="Milk Bars"/>
    <d v="2022-07-15T00:00:00"/>
    <n v="5012"/>
    <n v="93"/>
    <n v="53.892473118279568"/>
  </r>
  <r>
    <s v="Andria Kimpton"/>
    <s v="India"/>
    <s v="Organic Choco Syrup"/>
    <d v="2022-01-18T00:00:00"/>
    <n v="3955"/>
    <n v="134"/>
    <n v="29.514925373134329"/>
  </r>
  <r>
    <s v="Madelene Upcott"/>
    <s v="UK"/>
    <s v="Fruit &amp; Nut Bars"/>
    <d v="2022-01-05T00:00:00"/>
    <n v="8512"/>
    <n v="189"/>
    <n v="45.037037037037038"/>
  </r>
  <r>
    <s v="Curtice Advani"/>
    <s v="Australia"/>
    <s v="50% Dark Bites"/>
    <d v="2022-06-29T00:00:00"/>
    <n v="504"/>
    <n v="232"/>
    <n v="2.1724137931034484"/>
  </r>
  <r>
    <s v="Brien Boise"/>
    <s v="Canada"/>
    <s v="Raspberry Choco"/>
    <d v="2022-06-14T00:00:00"/>
    <n v="2800"/>
    <n v="45"/>
    <n v="62.222222222222221"/>
  </r>
  <r>
    <s v="Gunar Cockshoot"/>
    <s v="India"/>
    <s v="Mint Chip Choco"/>
    <d v="2022-08-08T00:00:00"/>
    <n v="4256"/>
    <n v="67"/>
    <n v="63.522388059701491"/>
  </r>
  <r>
    <s v="Dennison Crosswaite"/>
    <s v="India"/>
    <s v="Mint Chip Choco"/>
    <d v="2022-03-23T00:00:00"/>
    <n v="13573"/>
    <n v="138"/>
    <n v="98.35507246376811"/>
  </r>
  <r>
    <s v="Barr Faughny"/>
    <s v="India"/>
    <s v="Caramel Stuffed Bars"/>
    <d v="2022-01-04T00:00:00"/>
    <n v="6566"/>
    <n v="99"/>
    <n v="66.323232323232318"/>
  </r>
  <r>
    <s v="Brien Boise"/>
    <s v="India"/>
    <s v="Milk Bars"/>
    <d v="2022-02-22T00:00:00"/>
    <n v="13503"/>
    <n v="251"/>
    <n v="53.796812749003983"/>
  </r>
  <r>
    <s v="Beverie Moffet"/>
    <s v="UK"/>
    <s v="Spicy Special Slims"/>
    <d v="2022-02-17T00:00:00"/>
    <n v="8680"/>
    <n v="252"/>
    <n v="34.444444444444443"/>
  </r>
  <r>
    <s v="Barr Faughny"/>
    <s v="USA"/>
    <s v="Almond Choco"/>
    <d v="2022-02-03T00:00:00"/>
    <n v="385"/>
    <n v="78"/>
    <n v="4.9358974358974361"/>
  </r>
  <r>
    <s v="Van Tuxwell"/>
    <s v="Canada"/>
    <s v="Raspberry Choco"/>
    <d v="2022-03-17T00:00:00"/>
    <n v="1267"/>
    <n v="130"/>
    <n v="9.7461538461538453"/>
  </r>
  <r>
    <s v="Wilone O'Kielt"/>
    <s v="Australia"/>
    <s v="Baker's Choco Chips"/>
    <d v="2022-01-25T00:00:00"/>
    <n v="2961"/>
    <n v="154"/>
    <n v="19.227272727272727"/>
  </r>
  <r>
    <s v="Brien Boise"/>
    <s v="Australia"/>
    <s v="Milk Bars"/>
    <d v="2022-07-27T00:00:00"/>
    <n v="1981"/>
    <n v="52"/>
    <n v="38.096153846153847"/>
  </r>
  <r>
    <s v="Husein Augar"/>
    <s v="Australia"/>
    <s v="Fruit &amp; Nut Bars"/>
    <d v="2022-01-28T00:00:00"/>
    <n v="7959"/>
    <n v="53"/>
    <n v="150.16981132075472"/>
  </r>
  <r>
    <s v="Madelene Upcott"/>
    <s v="Australia"/>
    <s v="Organic Choco Syrup"/>
    <d v="2022-07-05T00:00:00"/>
    <n v="10794"/>
    <n v="50"/>
    <n v="215.88"/>
  </r>
  <r>
    <s v="Van Tuxwell"/>
    <s v="India"/>
    <s v="White Choc"/>
    <d v="2022-03-15T00:00:00"/>
    <n v="1897"/>
    <n v="44"/>
    <n v="43.113636363636367"/>
  </r>
  <r>
    <s v="Gunar Cockshoot"/>
    <s v="Canada"/>
    <s v="After Nines"/>
    <d v="2022-08-04T00:00:00"/>
    <n v="2744"/>
    <n v="200"/>
    <n v="13.72"/>
  </r>
  <r>
    <s v="Jan Morforth"/>
    <s v="USA"/>
    <s v="Fruit &amp; Nut Bars"/>
    <d v="2022-06-27T00:00:00"/>
    <n v="4382"/>
    <n v="361"/>
    <n v="12.138504155124654"/>
  </r>
  <r>
    <s v="Jan Morforth"/>
    <s v="Canada"/>
    <s v="After Nines"/>
    <d v="2022-07-13T00:00:00"/>
    <n v="4515"/>
    <n v="172"/>
    <n v="26.25"/>
  </r>
  <r>
    <s v="Barr Faughny"/>
    <s v="New Zealand"/>
    <s v="Manuka Honey Choco"/>
    <d v="2022-02-24T00:00:00"/>
    <n v="5474"/>
    <n v="239"/>
    <n v="22.90376569037657"/>
  </r>
  <r>
    <s v="Karlen McCaffrey"/>
    <s v="New Zealand"/>
    <s v="85% Dark Bars"/>
    <d v="2022-06-28T00:00:00"/>
    <n v="6069"/>
    <n v="55"/>
    <n v="110.34545454545454"/>
  </r>
  <r>
    <s v="Oby Sorrel"/>
    <s v="Australia"/>
    <s v="85% Dark Bars"/>
    <d v="2022-06-30T00:00:00"/>
    <n v="6944"/>
    <n v="27"/>
    <n v="257.18518518518516"/>
  </r>
  <r>
    <s v="Curtice Advani"/>
    <s v="Canada"/>
    <s v="Choco Coated Almonds"/>
    <d v="2022-08-18T00:00:00"/>
    <n v="5859"/>
    <n v="7"/>
    <n v="837"/>
  </r>
  <r>
    <s v="Kaine Padly"/>
    <s v="India"/>
    <s v="70% Dark Bites"/>
    <d v="2022-01-24T00:00:00"/>
    <n v="12173"/>
    <n v="301"/>
    <n v="40.441860465116278"/>
  </r>
  <r>
    <s v="Beverie Moffet"/>
    <s v="USA"/>
    <s v="White Choc"/>
    <d v="2022-03-11T00:00:00"/>
    <n v="5292"/>
    <n v="134"/>
    <n v="39.492537313432834"/>
  </r>
  <r>
    <s v="Ches Bonnell"/>
    <s v="New Zealand"/>
    <s v="After Nines"/>
    <d v="2022-06-23T00:00:00"/>
    <n v="5705"/>
    <n v="350"/>
    <n v="16.3"/>
  </r>
  <r>
    <s v="Husein Augar"/>
    <s v="India"/>
    <s v="Spicy Special Slims"/>
    <d v="2022-08-22T00:00:00"/>
    <n v="2492"/>
    <n v="33"/>
    <n v="75.515151515151516"/>
  </r>
  <r>
    <s v="Gunar Cockshoot"/>
    <s v="Canada"/>
    <s v="50% Dark Bites"/>
    <d v="2022-01-04T00:00:00"/>
    <n v="3024"/>
    <n v="23"/>
    <n v="131.47826086956522"/>
  </r>
  <r>
    <s v="Curtice Advani"/>
    <s v="India"/>
    <s v="Milk Bars"/>
    <d v="2022-04-05T00:00:00"/>
    <n v="3437"/>
    <n v="201"/>
    <n v="17.099502487562191"/>
  </r>
  <r>
    <s v="Beverie Moffet"/>
    <s v="India"/>
    <s v="Milk Bars"/>
    <d v="2022-04-15T00:00:00"/>
    <n v="1869"/>
    <n v="323"/>
    <n v="5.7863777089783284"/>
  </r>
  <r>
    <s v="Husein Augar"/>
    <s v="Australia"/>
    <s v="White Choc"/>
    <d v="2022-05-11T00:00:00"/>
    <n v="3171"/>
    <n v="220"/>
    <n v="14.413636363636364"/>
  </r>
  <r>
    <s v="Andria Kimpton"/>
    <s v="Canada"/>
    <s v="Manuka Honey Choco"/>
    <d v="2022-07-21T00:00:00"/>
    <n v="4858"/>
    <n v="488"/>
    <n v="9.9549180327868854"/>
  </r>
  <r>
    <s v="Jan Morforth"/>
    <s v="New Zealand"/>
    <s v="Orange Choco"/>
    <d v="2022-02-11T00:00:00"/>
    <n v="1225"/>
    <n v="84"/>
    <n v="14.583333333333334"/>
  </r>
  <r>
    <s v="Andria Kimpton"/>
    <s v="Canada"/>
    <s v="Smooth Sliky Salty"/>
    <d v="2022-07-08T00:00:00"/>
    <n v="1155"/>
    <n v="79"/>
    <n v="14.620253164556962"/>
  </r>
  <r>
    <s v="Gunar Cockshoot"/>
    <s v="UK"/>
    <s v="Raspberry Choco"/>
    <d v="2022-08-11T00:00:00"/>
    <n v="6811"/>
    <n v="344"/>
    <n v="19.799418604651162"/>
  </r>
  <r>
    <s v="Husein Augar"/>
    <s v="New Zealand"/>
    <s v="After Nines"/>
    <d v="2022-08-04T00:00:00"/>
    <n v="6433"/>
    <n v="7"/>
    <n v="919"/>
  </r>
  <r>
    <s v="Andria Kimpton"/>
    <s v="New Zealand"/>
    <s v="Orange Choco"/>
    <d v="2022-06-14T00:00:00"/>
    <n v="8169"/>
    <n v="88"/>
    <n v="92.829545454545453"/>
  </r>
  <r>
    <s v="Dennison Crosswaite"/>
    <s v="UK"/>
    <s v="Baker's Choco Chips"/>
    <d v="2022-01-17T00:00:00"/>
    <n v="2275"/>
    <n v="275"/>
    <n v="8.2727272727272734"/>
  </r>
  <r>
    <s v="Jehu Rudeforth"/>
    <s v="Canada"/>
    <s v="Orange Choco"/>
    <d v="2022-06-23T00:00:00"/>
    <n v="3857"/>
    <n v="512"/>
    <n v="7.533203125"/>
  </r>
  <r>
    <s v="Jehu Rudeforth"/>
    <s v="UK"/>
    <s v="Smooth Sliky Salty"/>
    <d v="2022-08-24T00:00:00"/>
    <n v="1463"/>
    <n v="113"/>
    <n v="12.946902654867257"/>
  </r>
  <r>
    <s v="Andria Kimpton"/>
    <s v="UK"/>
    <s v="Caramel Stuffed Bars"/>
    <d v="2022-06-07T00:00:00"/>
    <n v="7924"/>
    <n v="275"/>
    <n v="28.814545454545456"/>
  </r>
  <r>
    <s v="Jan Morforth"/>
    <s v="UK"/>
    <s v="White Choc"/>
    <d v="2022-06-22T00:00:00"/>
    <n v="8799"/>
    <n v="47"/>
    <n v="187.21276595744681"/>
  </r>
  <r>
    <s v="Dotty Strutley"/>
    <s v="USA"/>
    <s v="Fruit &amp; Nut Bars"/>
    <d v="2022-07-13T00:00:00"/>
    <n v="2898"/>
    <n v="276"/>
    <n v="10.5"/>
  </r>
  <r>
    <s v="Kelci Walkden"/>
    <s v="UK"/>
    <s v="Choco Coated Almonds"/>
    <d v="2022-05-24T00:00:00"/>
    <n v="9506"/>
    <n v="212"/>
    <n v="44.839622641509436"/>
  </r>
  <r>
    <s v="Gunar Cockshoot"/>
    <s v="New Zealand"/>
    <s v="After Nines"/>
    <d v="2022-08-09T00:00:00"/>
    <n v="7175"/>
    <n v="145"/>
    <n v="49.482758620689658"/>
  </r>
  <r>
    <s v="Kaine Padly"/>
    <s v="Canada"/>
    <s v="85% Dark Bars"/>
    <d v="2022-04-06T00:00:00"/>
    <n v="1729"/>
    <n v="31"/>
    <n v="55.774193548387096"/>
  </r>
  <r>
    <s v="Jan Morforth"/>
    <s v="New Zealand"/>
    <s v="Manuka Honey Choco"/>
    <d v="2022-07-28T00:00:00"/>
    <n v="1589"/>
    <n v="271"/>
    <n v="5.8634686346863472"/>
  </r>
  <r>
    <s v="Gunar Cockshoot"/>
    <s v="New Zealand"/>
    <s v="Raspberry Choco"/>
    <d v="2022-08-24T00:00:00"/>
    <n v="630"/>
    <n v="52"/>
    <n v="12.115384615384615"/>
  </r>
  <r>
    <s v="Van Tuxwell"/>
    <s v="Australia"/>
    <s v="99% Dark &amp; Pure"/>
    <d v="2022-01-17T00:00:00"/>
    <n v="112"/>
    <n v="128"/>
    <n v="0.875"/>
  </r>
  <r>
    <s v="Curtice Advani"/>
    <s v="USA"/>
    <s v="Drinking Coco"/>
    <d v="2022-02-07T00:00:00"/>
    <n v="5187"/>
    <n v="142"/>
    <n v="36.528169014084504"/>
  </r>
  <r>
    <s v="Brien Boise"/>
    <s v="Australia"/>
    <s v="Spicy Special Slims"/>
    <d v="2022-05-09T00:00:00"/>
    <n v="6223"/>
    <n v="256"/>
    <n v="24.30859375"/>
  </r>
  <r>
    <s v="Mallorie Waber"/>
    <s v="New Zealand"/>
    <s v="85% Dark Bars"/>
    <d v="2022-06-06T00:00:00"/>
    <n v="7714"/>
    <n v="106"/>
    <n v="72.773584905660371"/>
  </r>
  <r>
    <s v="Wilone O'Kielt"/>
    <s v="USA"/>
    <s v="Choco Coated Almonds"/>
    <d v="2022-06-06T00:00:00"/>
    <n v="9457"/>
    <n v="6"/>
    <n v="1576.1666666666667"/>
  </r>
  <r>
    <s v="Beverie Moffet"/>
    <s v="New Zealand"/>
    <s v="Organic Choco Syrup"/>
    <d v="2022-05-24T00:00:00"/>
    <n v="6678"/>
    <n v="226"/>
    <n v="29.548672566371682"/>
  </r>
  <r>
    <s v="Gunar Cockshoot"/>
    <s v="UK"/>
    <s v="50% Dark Bites"/>
    <d v="2022-01-13T00:00:00"/>
    <n v="2107"/>
    <n v="121"/>
    <n v="17.41322314049587"/>
  </r>
  <r>
    <s v="Marney O'Breen"/>
    <s v="USA"/>
    <s v="Raspberry Choco"/>
    <d v="2022-05-23T00:00:00"/>
    <n v="6069"/>
    <n v="151"/>
    <n v="40.192052980132452"/>
  </r>
  <r>
    <s v="Jehu Rudeforth"/>
    <s v="UK"/>
    <s v="White Choc"/>
    <d v="2022-06-29T00:00:00"/>
    <n v="1862"/>
    <n v="284"/>
    <n v="6.556338028169014"/>
  </r>
  <r>
    <s v="Jehu Rudeforth"/>
    <s v="New Zealand"/>
    <s v="85% Dark Bars"/>
    <d v="2022-03-11T00:00:00"/>
    <n v="6972"/>
    <n v="89"/>
    <n v="78.337078651685388"/>
  </r>
  <r>
    <s v="Dotty Strutley"/>
    <s v="USA"/>
    <s v="85% Dark Bars"/>
    <d v="2022-04-25T00:00:00"/>
    <n v="10220"/>
    <n v="508"/>
    <n v="20.118110236220474"/>
  </r>
  <r>
    <s v="Rafaelita Blaksland"/>
    <s v="Australia"/>
    <s v="Smooth Sliky Salty"/>
    <d v="2022-05-30T00:00:00"/>
    <n v="3969"/>
    <n v="243"/>
    <n v="16.333333333333332"/>
  </r>
  <r>
    <s v="Curtice Advani"/>
    <s v="India"/>
    <s v="Manuka Honey Choco"/>
    <d v="2022-05-23T00:00:00"/>
    <n v="1547"/>
    <n v="170"/>
    <n v="9.1"/>
  </r>
  <r>
    <s v="Mallorie Waber"/>
    <s v="USA"/>
    <s v="Peanut Butter Cubes"/>
    <d v="2022-05-23T00:00:00"/>
    <n v="1162"/>
    <n v="18"/>
    <n v="64.555555555555557"/>
  </r>
  <r>
    <s v="Van Tuxwell"/>
    <s v="Canada"/>
    <s v="Peanut Butter Cubes"/>
    <d v="2022-06-24T00:00:00"/>
    <n v="6342"/>
    <n v="282"/>
    <n v="22.48936170212766"/>
  </r>
  <r>
    <s v="Kelci Walkden"/>
    <s v="New Zealand"/>
    <s v="Smooth Sliky Salty"/>
    <d v="2022-03-11T00:00:00"/>
    <n v="10633"/>
    <n v="277"/>
    <n v="38.386281588447652"/>
  </r>
  <r>
    <s v="Rafaelita Blaksland"/>
    <s v="USA"/>
    <s v="Smooth Sliky Salty"/>
    <d v="2022-07-27T00:00:00"/>
    <n v="15057"/>
    <n v="212"/>
    <n v="71.023584905660371"/>
  </r>
  <r>
    <s v="Rafaelita Blaksland"/>
    <s v="USA"/>
    <s v="White Choc"/>
    <d v="2022-08-16T00:00:00"/>
    <n v="4704"/>
    <n v="126"/>
    <n v="37.333333333333336"/>
  </r>
  <r>
    <s v="Roddy Speechley"/>
    <s v="Canada"/>
    <s v="Smooth Sliky Salty"/>
    <d v="2022-03-07T00:00:00"/>
    <n v="9338"/>
    <n v="11"/>
    <n v="848.90909090909088"/>
  </r>
  <r>
    <s v="Curtice Advani"/>
    <s v="New Zealand"/>
    <s v="After Nines"/>
    <d v="2022-04-05T00:00:00"/>
    <n v="7959"/>
    <n v="30"/>
    <n v="265.3"/>
  </r>
  <r>
    <s v="Camilla Castle"/>
    <s v="India"/>
    <s v="85% Dark Bars"/>
    <d v="2022-05-04T00:00:00"/>
    <n v="9023"/>
    <n v="51"/>
    <n v="176.92156862745097"/>
  </r>
  <r>
    <s v="Ches Bonnell"/>
    <s v="USA"/>
    <s v="Choco Coated Almonds"/>
    <d v="2022-01-04T00:00:00"/>
    <n v="14525"/>
    <n v="92"/>
    <n v="157.88043478260869"/>
  </r>
  <r>
    <s v="Marney O'Breen"/>
    <s v="Australia"/>
    <s v="Baker's Choco Chips"/>
    <d v="2022-01-13T00:00:00"/>
    <n v="5810"/>
    <n v="101"/>
    <n v="57.524752475247524"/>
  </r>
  <r>
    <s v="Wilone O'Kielt"/>
    <s v="New Zealand"/>
    <s v="Fruit &amp; Nut Bars"/>
    <d v="2022-07-11T00:00:00"/>
    <n v="6426"/>
    <n v="98"/>
    <n v="65.571428571428569"/>
  </r>
  <r>
    <s v="Kaine Padly"/>
    <s v="Australia"/>
    <s v="Mint Chip Choco"/>
    <d v="2022-05-17T00:00:00"/>
    <n v="4403"/>
    <n v="159"/>
    <n v="27.691823899371069"/>
  </r>
  <r>
    <s v="Camilla Castle"/>
    <s v="New Zealand"/>
    <s v="Peanut Butter Cubes"/>
    <d v="2022-07-21T00:00:00"/>
    <n v="1582"/>
    <n v="62"/>
    <n v="25.516129032258064"/>
  </r>
  <r>
    <s v="Curtice Advani"/>
    <s v="Canada"/>
    <s v="Organic Choco Syrup"/>
    <d v="2022-02-22T00:00:00"/>
    <n v="791"/>
    <n v="22"/>
    <n v="35.954545454545453"/>
  </r>
  <r>
    <s v="Jan Morforth"/>
    <s v="India"/>
    <s v="99% Dark &amp; Pure"/>
    <d v="2022-05-23T00:00:00"/>
    <n v="9100"/>
    <n v="187"/>
    <n v="48.663101604278076"/>
  </r>
  <r>
    <s v="Rafaelita Blaksland"/>
    <s v="Canada"/>
    <s v="Drinking Coco"/>
    <d v="2022-07-12T00:00:00"/>
    <n v="9884"/>
    <n v="200"/>
    <n v="49.42"/>
  </r>
  <r>
    <s v="Jan Morforth"/>
    <s v="UK"/>
    <s v="Orange Choco"/>
    <d v="2022-06-15T00:00:00"/>
    <n v="3780"/>
    <n v="201"/>
    <n v="18.805970149253731"/>
  </r>
  <r>
    <s v="Barr Faughny"/>
    <s v="New Zealand"/>
    <s v="50% Dark Bites"/>
    <d v="2022-06-23T00:00:00"/>
    <n v="4557"/>
    <n v="308"/>
    <n v="14.795454545454545"/>
  </r>
  <r>
    <s v="Curtice Advani"/>
    <s v="Australia"/>
    <s v="Eclairs"/>
    <d v="2022-03-25T00:00:00"/>
    <n v="5796"/>
    <n v="55"/>
    <n v="105.38181818181818"/>
  </r>
  <r>
    <s v="Jan Morforth"/>
    <s v="India"/>
    <s v="Caramel Stuffed Bars"/>
    <d v="2022-07-04T00:00:00"/>
    <n v="84"/>
    <n v="153"/>
    <n v="0.5490196078431373"/>
  </r>
  <r>
    <s v="Andria Kimpton"/>
    <s v="UK"/>
    <s v="White Choc"/>
    <d v="2022-05-12T00:00:00"/>
    <n v="9037"/>
    <n v="101"/>
    <n v="89.475247524752476"/>
  </r>
  <r>
    <s v="Camilla Castle"/>
    <s v="New Zealand"/>
    <s v="Raspberry Choco"/>
    <d v="2022-04-04T00:00:00"/>
    <n v="4746"/>
    <n v="137"/>
    <n v="34.642335766423358"/>
  </r>
  <r>
    <s v="Madelene Upcott"/>
    <s v="Australia"/>
    <s v="Orange Choco"/>
    <d v="2022-04-15T00:00:00"/>
    <n v="6713"/>
    <n v="398"/>
    <n v="16.866834170854272"/>
  </r>
  <r>
    <s v="Roddy Speechley"/>
    <s v="Canada"/>
    <s v="Eclairs"/>
    <d v="2022-03-08T00:00:00"/>
    <n v="6237"/>
    <n v="88"/>
    <n v="70.875"/>
  </r>
  <r>
    <s v="Karlen McCaffrey"/>
    <s v="India"/>
    <s v="White Choc"/>
    <d v="2022-01-17T00:00:00"/>
    <n v="7483"/>
    <n v="232"/>
    <n v="32.254310344827587"/>
  </r>
  <r>
    <s v="Wilone O'Kielt"/>
    <s v="India"/>
    <s v="Mint Chip Choco"/>
    <d v="2022-08-22T00:00:00"/>
    <n v="1309"/>
    <n v="51"/>
    <n v="25.666666666666668"/>
  </r>
  <r>
    <s v="Andria Kimpton"/>
    <s v="UK"/>
    <s v="99% Dark &amp; Pure"/>
    <d v="2022-07-25T00:00:00"/>
    <n v="1155"/>
    <n v="66"/>
    <n v="17.5"/>
  </r>
  <r>
    <s v="Marney O'Breen"/>
    <s v="UK"/>
    <s v="50% Dark Bites"/>
    <d v="2022-06-14T00:00:00"/>
    <n v="2989"/>
    <n v="124"/>
    <n v="24.10483870967742"/>
  </r>
  <r>
    <s v="Ches Bonnell"/>
    <s v="India"/>
    <s v="Choco Coated Almonds"/>
    <d v="2022-04-05T00:00:00"/>
    <n v="9625"/>
    <n v="78"/>
    <n v="123.3974358974359"/>
  </r>
  <r>
    <s v="Madelene Upcott"/>
    <s v="UK"/>
    <s v="Raspberry Choco"/>
    <d v="2022-08-26T00:00:00"/>
    <n v="7357"/>
    <n v="341"/>
    <n v="21.574780058651026"/>
  </r>
  <r>
    <s v="Wilone O'Kielt"/>
    <s v="Australia"/>
    <s v="50% Dark Bites"/>
    <d v="2022-08-03T00:00:00"/>
    <n v="10031"/>
    <n v="114"/>
    <n v="87.991228070175438"/>
  </r>
  <r>
    <s v="Gigi Bohling"/>
    <s v="Canada"/>
    <s v="White Choc"/>
    <d v="2022-07-11T00:00:00"/>
    <n v="6587"/>
    <n v="4"/>
    <n v="1646.75"/>
  </r>
  <r>
    <s v="Wilone O'Kielt"/>
    <s v="New Zealand"/>
    <s v="Eclairs"/>
    <d v="2022-03-11T00:00:00"/>
    <n v="3311"/>
    <n v="22"/>
    <n v="150.5"/>
  </r>
  <r>
    <s v="Brien Boise"/>
    <s v="UK"/>
    <s v="Peanut Butter Cubes"/>
    <d v="2022-01-10T00:00:00"/>
    <n v="15330"/>
    <n v="30"/>
    <n v="511"/>
  </r>
  <r>
    <s v="Roddy Speechley"/>
    <s v="UK"/>
    <s v="Baker's Choco Chips"/>
    <d v="2022-04-04T00:00:00"/>
    <n v="14028"/>
    <n v="351"/>
    <n v="39.965811965811966"/>
  </r>
  <r>
    <s v="Karlen McCaffrey"/>
    <s v="Australia"/>
    <s v="50% Dark Bites"/>
    <d v="2022-01-17T00:00:00"/>
    <n v="6678"/>
    <n v="708"/>
    <n v="9.4322033898305087"/>
  </r>
  <r>
    <s v="Marney O'Breen"/>
    <s v="New Zealand"/>
    <s v="Organic Choco Syrup"/>
    <d v="2022-07-08T00:00:00"/>
    <n v="8624"/>
    <n v="50"/>
    <n v="172.48"/>
  </r>
  <r>
    <s v="Jan Morforth"/>
    <s v="UK"/>
    <s v="Organic Choco Syrup"/>
    <d v="2022-04-12T00:00:00"/>
    <n v="1197"/>
    <n v="356"/>
    <n v="3.3623595505617976"/>
  </r>
  <r>
    <s v="Rafaelita Blaksland"/>
    <s v="Canada"/>
    <s v="Fruit &amp; Nut Bars"/>
    <d v="2022-08-24T00:00:00"/>
    <n v="483"/>
    <n v="185"/>
    <n v="2.6108108108108108"/>
  </r>
  <r>
    <s v="Ches Bonnell"/>
    <s v="UK"/>
    <s v="Choco Coated Almonds"/>
    <d v="2022-06-07T00:00:00"/>
    <n v="1687"/>
    <n v="236"/>
    <n v="7.148305084745763"/>
  </r>
  <r>
    <s v="Gunar Cockshoot"/>
    <s v="Canada"/>
    <s v="Almond Choco"/>
    <d v="2022-07-28T00:00:00"/>
    <n v="1309"/>
    <n v="30"/>
    <n v="43.633333333333333"/>
  </r>
  <r>
    <s v="Husein Augar"/>
    <s v="USA"/>
    <s v="99% Dark &amp; Pure"/>
    <d v="2022-02-21T00:00:00"/>
    <n v="9534"/>
    <n v="111"/>
    <n v="85.891891891891888"/>
  </r>
  <r>
    <s v="Dennison Crosswaite"/>
    <s v="Canada"/>
    <s v="Mint Chip Choco"/>
    <d v="2022-04-08T00:00:00"/>
    <n v="1694"/>
    <n v="289"/>
    <n v="5.8615916955017298"/>
  </r>
  <r>
    <s v="Brien Boise"/>
    <s v="UK"/>
    <s v="Manuka Honey Choco"/>
    <d v="2022-06-28T00:00:00"/>
    <n v="70"/>
    <n v="103"/>
    <n v="0.67961165048543692"/>
  </r>
  <r>
    <s v="Van Tuxwell"/>
    <s v="UK"/>
    <s v="Baker's Choco Chips"/>
    <d v="2022-03-24T00:00:00"/>
    <n v="2443"/>
    <n v="20"/>
    <n v="122.15"/>
  </r>
  <r>
    <s v="Barr Faughny"/>
    <s v="Australia"/>
    <s v="Caramel Stuffed Bars"/>
    <d v="2022-07-29T00:00:00"/>
    <n v="2933"/>
    <n v="55"/>
    <n v="53.327272727272728"/>
  </r>
  <r>
    <s v="Dennison Crosswaite"/>
    <s v="USA"/>
    <s v="Eclairs"/>
    <d v="2022-05-25T00:00:00"/>
    <n v="2044"/>
    <n v="90"/>
    <n v="22.711111111111112"/>
  </r>
  <r>
    <s v="Gigi Bohling"/>
    <s v="Australia"/>
    <s v="Raspberry Choco"/>
    <d v="2022-03-30T00:00:00"/>
    <n v="6524"/>
    <n v="303"/>
    <n v="21.53135313531353"/>
  </r>
  <r>
    <s v="Dennison Crosswaite"/>
    <s v="USA"/>
    <s v="Organic Choco Syrup"/>
    <d v="2022-07-18T00:00:00"/>
    <n v="12656"/>
    <n v="126"/>
    <n v="100.44444444444444"/>
  </r>
  <r>
    <s v="Beverie Moffet"/>
    <s v="Canada"/>
    <s v="Orange Choco"/>
    <d v="2022-05-10T00:00:00"/>
    <n v="8722"/>
    <n v="109"/>
    <n v="80.018348623853214"/>
  </r>
  <r>
    <s v="Mallorie Waber"/>
    <s v="Australia"/>
    <s v="Choco Coated Almonds"/>
    <d v="2022-03-18T00:00:00"/>
    <n v="15750"/>
    <n v="92"/>
    <n v="171.19565217391303"/>
  </r>
  <r>
    <s v="Ches Bonnell"/>
    <s v="India"/>
    <s v="Caramel Stuffed Bars"/>
    <d v="2022-06-15T00:00:00"/>
    <n v="6839"/>
    <n v="56"/>
    <n v="122.125"/>
  </r>
  <r>
    <s v="Van Tuxwell"/>
    <s v="Canada"/>
    <s v="50% Dark Bites"/>
    <d v="2022-05-12T00:00:00"/>
    <n v="13685"/>
    <n v="58"/>
    <n v="235.94827586206895"/>
  </r>
  <r>
    <s v="Kelci Walkden"/>
    <s v="New Zealand"/>
    <s v="Baker's Choco Chips"/>
    <d v="2022-06-23T00:00:00"/>
    <n v="2912"/>
    <n v="110"/>
    <n v="26.472727272727273"/>
  </r>
  <r>
    <s v="Beverie Moffet"/>
    <s v="India"/>
    <s v="Spicy Special Slims"/>
    <d v="2022-04-21T00:00:00"/>
    <n v="3339"/>
    <n v="171"/>
    <n v="19.526315789473685"/>
  </r>
  <r>
    <s v="Gigi Bohling"/>
    <s v="Australia"/>
    <s v="Almond Choco"/>
    <d v="2022-08-17T00:00:00"/>
    <n v="910"/>
    <n v="117"/>
    <n v="7.7777777777777777"/>
  </r>
  <r>
    <s v="Rafaelita Blaksland"/>
    <s v="New Zealand"/>
    <s v="Eclairs"/>
    <d v="2022-02-07T00:00:00"/>
    <n v="19481"/>
    <n v="51"/>
    <n v="381.98039215686276"/>
  </r>
  <r>
    <s v="Kelci Walkden"/>
    <s v="Canada"/>
    <s v="Smooth Sliky Salty"/>
    <d v="2022-03-17T00:00:00"/>
    <n v="8099"/>
    <n v="118"/>
    <n v="68.63559322033899"/>
  </r>
  <r>
    <s v="Jan Morforth"/>
    <s v="India"/>
    <s v="Baker's Choco Chips"/>
    <d v="2022-08-01T00:00:00"/>
    <n v="13727"/>
    <n v="79"/>
    <n v="173.75949367088609"/>
  </r>
  <r>
    <s v="Jehu Rudeforth"/>
    <s v="Australia"/>
    <s v="Milk Bars"/>
    <d v="2022-03-18T00:00:00"/>
    <n v="8659"/>
    <n v="29"/>
    <n v="298.58620689655174"/>
  </r>
  <r>
    <s v="Gigi Bohling"/>
    <s v="Canada"/>
    <s v="Fruit &amp; Nut Bars"/>
    <d v="2022-06-14T00:00:00"/>
    <n v="5782"/>
    <n v="103"/>
    <n v="56.135922330097088"/>
  </r>
  <r>
    <s v="Beverie Moffet"/>
    <s v="UK"/>
    <s v="Eclairs"/>
    <d v="2022-04-22T00:00:00"/>
    <n v="8463"/>
    <n v="155"/>
    <n v="54.6"/>
  </r>
  <r>
    <s v="Marney O'Breen"/>
    <s v="New Zealand"/>
    <s v="Eclairs"/>
    <d v="2022-01-18T00:00:00"/>
    <n v="4914"/>
    <n v="31"/>
    <n v="158.51612903225808"/>
  </r>
  <r>
    <s v="Husein Augar"/>
    <s v="Australia"/>
    <s v="99% Dark &amp; Pure"/>
    <d v="2022-08-26T00:00:00"/>
    <n v="3087"/>
    <n v="128"/>
    <n v="24.1171875"/>
  </r>
  <r>
    <s v="Gunar Cockshoot"/>
    <s v="New Zealand"/>
    <s v="Fruit &amp; Nut Bars"/>
    <d v="2022-06-10T00:00:00"/>
    <n v="9205"/>
    <n v="419"/>
    <n v="21.968973747016708"/>
  </r>
  <r>
    <s v="Curtice Advani"/>
    <s v="Canada"/>
    <s v="70% Dark Bites"/>
    <d v="2022-01-31T00:00:00"/>
    <n v="2303"/>
    <n v="7"/>
    <n v="329"/>
  </r>
  <r>
    <s v="Kelci Walkden"/>
    <s v="New Zealand"/>
    <s v="Manuka Honey Choco"/>
    <d v="2022-04-08T00:00:00"/>
    <n v="1358"/>
    <n v="106"/>
    <n v="12.811320754716981"/>
  </r>
  <r>
    <s v="Dotty Strutley"/>
    <s v="Australia"/>
    <s v="Baker's Choco Chips"/>
    <d v="2022-06-07T00:00:00"/>
    <n v="3605"/>
    <n v="68"/>
    <n v="53.014705882352942"/>
  </r>
  <r>
    <s v="Barr Faughny"/>
    <s v="Australia"/>
    <s v="85% Dark Bars"/>
    <d v="2022-02-10T00:00:00"/>
    <n v="8498"/>
    <n v="44"/>
    <n v="193.13636363636363"/>
  </r>
  <r>
    <s v="Beverie Moffet"/>
    <s v="Australia"/>
    <s v="50% Dark Bites"/>
    <d v="2022-05-16T00:00:00"/>
    <n v="700"/>
    <n v="457"/>
    <n v="1.5317286652078774"/>
  </r>
  <r>
    <s v="Gunar Cockshoot"/>
    <s v="India"/>
    <s v="Baker's Choco Chips"/>
    <d v="2022-03-18T00:00:00"/>
    <n v="2191"/>
    <n v="524"/>
    <n v="4.1812977099236646"/>
  </r>
  <r>
    <s v="Van Tuxwell"/>
    <s v="Australia"/>
    <s v="50% Dark Bites"/>
    <d v="2022-07-13T00:00:00"/>
    <n v="644"/>
    <n v="137"/>
    <n v="4.7007299270072993"/>
  </r>
  <r>
    <s v="Oby Sorrel"/>
    <s v="USA"/>
    <s v="Manuka Honey Choco"/>
    <d v="2022-07-25T00:00:00"/>
    <n v="4340"/>
    <n v="86"/>
    <n v="50.465116279069768"/>
  </r>
  <r>
    <s v="Van Tuxwell"/>
    <s v="Canada"/>
    <s v="Choco Coated Almonds"/>
    <d v="2022-08-19T00:00:00"/>
    <n v="2282"/>
    <n v="296"/>
    <n v="7.7094594594594597"/>
  </r>
  <r>
    <s v="Karlen McCaffrey"/>
    <s v="Canada"/>
    <s v="70% Dark Bites"/>
    <d v="2022-06-24T00:00:00"/>
    <n v="7714"/>
    <n v="597"/>
    <n v="12.921273031825796"/>
  </r>
  <r>
    <s v="Kelci Walkden"/>
    <s v="Canada"/>
    <s v="Fruit &amp; Nut Bars"/>
    <d v="2022-06-20T00:00:00"/>
    <n v="826"/>
    <n v="149"/>
    <n v="5.5436241610738257"/>
  </r>
  <r>
    <s v="Camilla Castle"/>
    <s v="India"/>
    <s v="99% Dark &amp; Pure"/>
    <d v="2022-08-02T00:00:00"/>
    <n v="203"/>
    <n v="207"/>
    <n v="0.98067632850241548"/>
  </r>
  <r>
    <s v="Madelene Upcott"/>
    <s v="New Zealand"/>
    <s v="70% Dark Bites"/>
    <d v="2022-02-22T00:00:00"/>
    <n v="13356"/>
    <n v="93"/>
    <n v="143.61290322580646"/>
  </r>
  <r>
    <s v="Mallorie Waber"/>
    <s v="New Zealand"/>
    <s v="Orange Choco"/>
    <d v="2022-02-01T00:00:00"/>
    <n v="6510"/>
    <n v="23"/>
    <n v="283.04347826086956"/>
  </r>
  <r>
    <s v="Jan Morforth"/>
    <s v="Canada"/>
    <s v="70% Dark Bites"/>
    <d v="2022-02-14T00:00:00"/>
    <n v="5894"/>
    <n v="305"/>
    <n v="19.324590163934428"/>
  </r>
  <r>
    <s v="Kelci Walkden"/>
    <s v="Australia"/>
    <s v="Milk Bars"/>
    <d v="2022-02-24T00:00:00"/>
    <n v="7910"/>
    <n v="125"/>
    <n v="63.28"/>
  </r>
  <r>
    <s v="Dennison Crosswaite"/>
    <s v="India"/>
    <s v="Orange Choco"/>
    <d v="2022-03-18T00:00:00"/>
    <n v="784"/>
    <n v="129"/>
    <n v="6.0775193798449614"/>
  </r>
  <r>
    <s v="Husein Augar"/>
    <s v="UK"/>
    <s v="Eclairs"/>
    <d v="2022-08-30T00:00:00"/>
    <n v="1750"/>
    <n v="252"/>
    <n v="6.9444444444444446"/>
  </r>
  <r>
    <s v="Gigi Bohling"/>
    <s v="USA"/>
    <s v="Peanut Butter Cubes"/>
    <d v="2022-05-09T00:00:00"/>
    <n v="280"/>
    <n v="75"/>
    <n v="3.7333333333333334"/>
  </r>
  <r>
    <s v="Wilone O'Kielt"/>
    <s v="USA"/>
    <s v="Smooth Sliky Salty"/>
    <d v="2022-01-18T00:00:00"/>
    <n v="504"/>
    <n v="87"/>
    <n v="5.7931034482758621"/>
  </r>
  <r>
    <s v="Curtice Advani"/>
    <s v="India"/>
    <s v="White Choc"/>
    <d v="2022-07-04T00:00:00"/>
    <n v="7154"/>
    <n v="342"/>
    <n v="20.918128654970761"/>
  </r>
  <r>
    <s v="Oby Sorrel"/>
    <s v="New Zealand"/>
    <s v="Spicy Special Slims"/>
    <d v="2022-06-03T00:00:00"/>
    <n v="1617"/>
    <n v="13"/>
    <n v="124.38461538461539"/>
  </r>
  <r>
    <s v="Beverie Moffet"/>
    <s v="New Zealand"/>
    <s v="Peanut Butter Cubes"/>
    <d v="2022-02-23T00:00:00"/>
    <n v="10822"/>
    <n v="30"/>
    <n v="360.73333333333335"/>
  </r>
  <r>
    <s v="Dotty Strutley"/>
    <s v="New Zealand"/>
    <s v="99% Dark &amp; Pure"/>
    <d v="2022-05-09T00:00:00"/>
    <n v="10724"/>
    <n v="203"/>
    <n v="52.827586206896555"/>
  </r>
  <r>
    <s v="Kelci Walkden"/>
    <s v="India"/>
    <s v="70% Dark Bites"/>
    <d v="2022-06-06T00:00:00"/>
    <n v="3640"/>
    <n v="106"/>
    <n v="34.339622641509436"/>
  </r>
  <r>
    <s v="Kelci Walkden"/>
    <s v="India"/>
    <s v="Drinking Coco"/>
    <d v="2022-07-04T00:00:00"/>
    <n v="7532"/>
    <n v="234"/>
    <n v="32.188034188034187"/>
  </r>
  <r>
    <s v="Brien Boise"/>
    <s v="New Zealand"/>
    <s v="Drinking Coco"/>
    <d v="2022-06-06T00:00:00"/>
    <n v="1582"/>
    <n v="100"/>
    <n v="15.82"/>
  </r>
  <r>
    <s v="Dotty Strutley"/>
    <s v="Australia"/>
    <s v="Almond Choco"/>
    <d v="2022-05-13T00:00:00"/>
    <n v="1456"/>
    <n v="91"/>
    <n v="16"/>
  </r>
  <r>
    <s v="Wilone O'Kielt"/>
    <s v="New Zealand"/>
    <s v="Organic Choco Syrup"/>
    <d v="2022-01-31T00:00:00"/>
    <n v="2016"/>
    <n v="277"/>
    <n v="7.2779783393501809"/>
  </r>
  <r>
    <s v="Ches Bonnell"/>
    <s v="New Zealand"/>
    <s v="Caramel Stuffed Bars"/>
    <d v="2022-06-30T00:00:00"/>
    <n v="7588"/>
    <n v="42"/>
    <n v="180.66666666666666"/>
  </r>
  <r>
    <s v="Barr Faughny"/>
    <s v="Canada"/>
    <s v="Manuka Honey Choco"/>
    <d v="2022-08-25T00:00:00"/>
    <n v="3402"/>
    <n v="249"/>
    <n v="13.662650602409638"/>
  </r>
  <r>
    <s v="Gigi Bohling"/>
    <s v="New Zealand"/>
    <s v="Smooth Sliky Salty"/>
    <d v="2022-01-10T00:00:00"/>
    <n v="700"/>
    <n v="97"/>
    <n v="7.2164948453608249"/>
  </r>
  <r>
    <s v="Brien Boise"/>
    <s v="USA"/>
    <s v="Manuka Honey Choco"/>
    <d v="2022-08-22T00:00:00"/>
    <n v="1904"/>
    <n v="8"/>
    <n v="238"/>
  </r>
  <r>
    <s v="Roddy Speechley"/>
    <s v="New Zealand"/>
    <s v="85% Dark Bars"/>
    <d v="2022-04-14T00:00:00"/>
    <n v="4844"/>
    <n v="275"/>
    <n v="17.614545454545453"/>
  </r>
  <r>
    <s v="Oby Sorrel"/>
    <s v="UK"/>
    <s v="Smooth Sliky Salty"/>
    <d v="2022-05-31T00:00:00"/>
    <n v="9625"/>
    <n v="313"/>
    <n v="30.750798722044728"/>
  </r>
  <r>
    <s v="Oby Sorrel"/>
    <s v="UK"/>
    <s v="Raspberry Choco"/>
    <d v="2022-04-08T00:00:00"/>
    <n v="4599"/>
    <n v="323"/>
    <n v="14.238390092879257"/>
  </r>
  <r>
    <s v="Roddy Speechley"/>
    <s v="USA"/>
    <s v="Drinking Coco"/>
    <d v="2022-02-21T00:00:00"/>
    <n v="3003"/>
    <n v="155"/>
    <n v="19.374193548387098"/>
  </r>
  <r>
    <s v="Andria Kimpton"/>
    <s v="Australia"/>
    <s v="Manuka Honey Choco"/>
    <d v="2022-03-30T00:00:00"/>
    <n v="9744"/>
    <n v="377"/>
    <n v="25.846153846153847"/>
  </r>
  <r>
    <s v="Mallorie Waber"/>
    <s v="India"/>
    <s v="Raspberry Choco"/>
    <d v="2022-03-02T00:00:00"/>
    <n v="1400"/>
    <n v="2"/>
    <n v="700"/>
  </r>
  <r>
    <s v="Jehu Rudeforth"/>
    <s v="USA"/>
    <s v="Orange Choco"/>
    <d v="2022-07-28T00:00:00"/>
    <n v="364"/>
    <n v="170"/>
    <n v="2.1411764705882352"/>
  </r>
  <r>
    <s v="Kaine Padly"/>
    <s v="New Zealand"/>
    <s v="70% Dark Bites"/>
    <d v="2022-03-24T00:00:00"/>
    <n v="7231"/>
    <n v="38"/>
    <n v="190.28947368421052"/>
  </r>
  <r>
    <s v="Curtice Advani"/>
    <s v="Australia"/>
    <s v="After Nines"/>
    <d v="2022-08-11T00:00:00"/>
    <n v="63"/>
    <n v="105"/>
    <n v="0.6"/>
  </r>
  <r>
    <s v="Husein Augar"/>
    <s v="UK"/>
    <s v="Almond Choco"/>
    <d v="2022-05-17T00:00:00"/>
    <n v="8309"/>
    <n v="166"/>
    <n v="50.054216867469883"/>
  </r>
  <r>
    <s v="Kaine Padly"/>
    <s v="Canada"/>
    <s v="Choco Coated Almonds"/>
    <d v="2022-05-18T00:00:00"/>
    <n v="3164"/>
    <n v="164"/>
    <n v="19.292682926829269"/>
  </r>
  <r>
    <s v="Roddy Speechley"/>
    <s v="UK"/>
    <s v="Peanut Butter Cubes"/>
    <d v="2022-08-17T00:00:00"/>
    <n v="5691"/>
    <n v="171"/>
    <n v="33.280701754385966"/>
  </r>
  <r>
    <s v="Ches Bonnell"/>
    <s v="New Zealand"/>
    <s v="Eclairs"/>
    <d v="2022-04-04T00:00:00"/>
    <n v="490"/>
    <n v="49"/>
    <n v="10"/>
  </r>
  <r>
    <s v="Brien Boise"/>
    <s v="India"/>
    <s v="85% Dark Bars"/>
    <d v="2022-08-09T00:00:00"/>
    <n v="18032"/>
    <n v="205"/>
    <n v="87.960975609756105"/>
  </r>
  <r>
    <s v="Brien Boise"/>
    <s v="New Zealand"/>
    <s v="Organic Choco Syrup"/>
    <d v="2022-01-17T00:00:00"/>
    <n v="637"/>
    <n v="313"/>
    <n v="2.0351437699680512"/>
  </r>
  <r>
    <s v="Andria Kimpton"/>
    <s v="Canada"/>
    <s v="White Choc"/>
    <d v="2022-02-14T00:00:00"/>
    <n v="4067"/>
    <n v="29"/>
    <n v="140.24137931034483"/>
  </r>
  <r>
    <s v="Gigi Bohling"/>
    <s v="New Zealand"/>
    <s v="Orange Choco"/>
    <d v="2022-05-16T00:00:00"/>
    <n v="8204"/>
    <n v="307"/>
    <n v="26.723127035830618"/>
  </r>
  <r>
    <s v="Ches Bonnell"/>
    <s v="Canada"/>
    <s v="Smooth Sliky Salty"/>
    <d v="2022-03-16T00:00:00"/>
    <n v="9870"/>
    <n v="121"/>
    <n v="81.570247933884303"/>
  </r>
  <r>
    <s v="Husein Augar"/>
    <s v="Canada"/>
    <s v="70% Dark Bites"/>
    <d v="2022-01-31T00:00:00"/>
    <n v="5131"/>
    <n v="285"/>
    <n v="18.003508771929823"/>
  </r>
  <r>
    <s v="Barr Faughny"/>
    <s v="Canada"/>
    <s v="Organic Choco Syrup"/>
    <d v="2022-03-10T00:00:00"/>
    <n v="1141"/>
    <n v="205"/>
    <n v="5.565853658536585"/>
  </r>
  <r>
    <s v="Oby Sorrel"/>
    <s v="UK"/>
    <s v="Organic Choco Syrup"/>
    <d v="2022-06-30T00:00:00"/>
    <n v="7980"/>
    <n v="157"/>
    <n v="50.828025477707008"/>
  </r>
  <r>
    <s v="Van Tuxwell"/>
    <s v="New Zealand"/>
    <s v="Eclairs"/>
    <d v="2022-03-01T00:00:00"/>
    <n v="5229"/>
    <n v="182"/>
    <n v="28.73076923076923"/>
  </r>
  <r>
    <s v="Mallorie Waber"/>
    <s v="UK"/>
    <s v="Drinking Coco"/>
    <d v="2022-05-27T00:00:00"/>
    <n v="3423"/>
    <n v="100"/>
    <n v="34.229999999999997"/>
  </r>
  <r>
    <s v="Oby Sorrel"/>
    <s v="UK"/>
    <s v="Milk Bars"/>
    <d v="2022-07-11T00:00:00"/>
    <n v="6468"/>
    <n v="223"/>
    <n v="29.004484304932735"/>
  </r>
  <r>
    <s v="Karlen McCaffrey"/>
    <s v="New Zealand"/>
    <s v="Mint Chip Choco"/>
    <d v="2022-03-02T00:00:00"/>
    <n v="4326"/>
    <n v="61"/>
    <n v="70.918032786885249"/>
  </r>
  <r>
    <s v="Jehu Rudeforth"/>
    <s v="USA"/>
    <s v="Raspberry Choco"/>
    <d v="2022-03-04T00:00:00"/>
    <n v="7154"/>
    <n v="133"/>
    <n v="53.789473684210527"/>
  </r>
  <r>
    <s v="Kelci Walkden"/>
    <s v="UK"/>
    <s v="85% Dark Bars"/>
    <d v="2022-06-23T00:00:00"/>
    <n v="3997"/>
    <n v="228"/>
    <n v="17.530701754385966"/>
  </r>
  <r>
    <s v="Kelci Walkden"/>
    <s v="USA"/>
    <s v="Almond Choco"/>
    <d v="2022-01-27T00:00:00"/>
    <n v="5180"/>
    <n v="233"/>
    <n v="22.231759656652361"/>
  </r>
  <r>
    <s v="Marney O'Breen"/>
    <s v="Canada"/>
    <s v="Orange Choco"/>
    <d v="2022-01-14T00:00:00"/>
    <n v="2723"/>
    <n v="425"/>
    <n v="6.4070588235294119"/>
  </r>
  <r>
    <s v="Dennison Crosswaite"/>
    <s v="India"/>
    <s v="Fruit &amp; Nut Bars"/>
    <d v="2022-07-29T00:00:00"/>
    <n v="952"/>
    <n v="24"/>
    <n v="39.666666666666664"/>
  </r>
  <r>
    <s v="Brien Boise"/>
    <s v="Canada"/>
    <s v="Smooth Sliky Salty"/>
    <d v="2022-05-13T00:00:00"/>
    <n v="5691"/>
    <n v="495"/>
    <n v="11.496969696969696"/>
  </r>
  <r>
    <s v="Barr Faughny"/>
    <s v="Canada"/>
    <s v="Baker's Choco Chips"/>
    <d v="2022-02-03T00:00:00"/>
    <n v="10969"/>
    <n v="170"/>
    <n v="64.523529411764713"/>
  </r>
  <r>
    <s v="Brien Boise"/>
    <s v="India"/>
    <s v="Smooth Sliky Salty"/>
    <d v="2022-05-27T00:00:00"/>
    <n v="5964"/>
    <n v="26"/>
    <n v="229.38461538461539"/>
  </r>
  <r>
    <s v="Jan Morforth"/>
    <s v="Australia"/>
    <s v="Drinking Coco"/>
    <d v="2022-02-18T00:00:00"/>
    <n v="2821"/>
    <n v="24"/>
    <n v="117.54166666666667"/>
  </r>
  <r>
    <s v="Brien Boise"/>
    <s v="India"/>
    <s v="Spicy Special Slims"/>
    <d v="2022-01-28T00:00:00"/>
    <n v="1302"/>
    <n v="33"/>
    <n v="39.454545454545453"/>
  </r>
  <r>
    <s v="Van Tuxwell"/>
    <s v="UK"/>
    <s v="Eclairs"/>
    <d v="2022-06-29T00:00:00"/>
    <n v="5474"/>
    <n v="109"/>
    <n v="50.220183486238533"/>
  </r>
  <r>
    <s v="Wilone O'Kielt"/>
    <s v="India"/>
    <s v="Caramel Stuffed Bars"/>
    <d v="2022-01-13T00:00:00"/>
    <n v="4179"/>
    <n v="276"/>
    <n v="15.141304347826088"/>
  </r>
  <r>
    <s v="Jehu Rudeforth"/>
    <s v="UK"/>
    <s v="After Nines"/>
    <d v="2022-06-27T00:00:00"/>
    <n v="1946"/>
    <n v="164"/>
    <n v="11.865853658536585"/>
  </r>
  <r>
    <s v="Barr Faughny"/>
    <s v="Canada"/>
    <s v="White Choc"/>
    <d v="2022-03-29T00:00:00"/>
    <n v="4291"/>
    <n v="1"/>
    <n v="4291"/>
  </r>
  <r>
    <s v="Gunar Cockshoot"/>
    <s v="India"/>
    <s v="Organic Choco Syrup"/>
    <d v="2022-06-03T00:00:00"/>
    <n v="7196"/>
    <n v="160"/>
    <n v="44.975000000000001"/>
  </r>
  <r>
    <s v="Mallorie Waber"/>
    <s v="Canada"/>
    <s v="Smooth Sliky Salty"/>
    <d v="2022-03-21T00:00:00"/>
    <n v="1939"/>
    <n v="98"/>
    <n v="19.785714285714285"/>
  </r>
  <r>
    <s v="Mallorie Waber"/>
    <s v="India"/>
    <s v="Eclairs"/>
    <d v="2022-04-12T00:00:00"/>
    <n v="10437"/>
    <n v="46"/>
    <n v="226.89130434782609"/>
  </r>
  <r>
    <s v="Rafaelita Blaksland"/>
    <s v="Australia"/>
    <s v="Raspberry Choco"/>
    <d v="2022-01-19T00:00:00"/>
    <n v="6916"/>
    <n v="259"/>
    <n v="26.702702702702702"/>
  </r>
  <r>
    <s v="Karlen McCaffrey"/>
    <s v="UK"/>
    <s v="50% Dark Bites"/>
    <d v="2022-04-06T00:00:00"/>
    <n v="3647"/>
    <n v="310"/>
    <n v="11.764516129032257"/>
  </r>
  <r>
    <s v="Kaine Padly"/>
    <s v="Australia"/>
    <s v="50% Dark Bites"/>
    <d v="2022-08-02T00:00:00"/>
    <n v="8995"/>
    <n v="78"/>
    <n v="115.32051282051282"/>
  </r>
  <r>
    <s v="Gigi Bohling"/>
    <s v="Australia"/>
    <s v="Eclairs"/>
    <d v="2022-04-12T00:00:00"/>
    <n v="7252"/>
    <n v="136"/>
    <n v="53.323529411764703"/>
  </r>
  <r>
    <s v="Oby Sorrel"/>
    <s v="India"/>
    <s v="Drinking Coco"/>
    <d v="2022-07-21T00:00:00"/>
    <n v="16380"/>
    <n v="130"/>
    <n v="126"/>
  </r>
  <r>
    <s v="Van Tuxwell"/>
    <s v="New Zealand"/>
    <s v="Baker's Choco Chips"/>
    <d v="2022-03-22T00:00:00"/>
    <n v="9660"/>
    <n v="24"/>
    <n v="402.5"/>
  </r>
  <r>
    <s v="Husein Augar"/>
    <s v="India"/>
    <s v="Peanut Butter Cubes"/>
    <d v="2022-05-09T00:00:00"/>
    <n v="4522"/>
    <n v="5"/>
    <n v="904.4"/>
  </r>
  <r>
    <s v="Andria Kimpton"/>
    <s v="Australia"/>
    <s v="Baker's Choco Chips"/>
    <d v="2022-08-09T00:00:00"/>
    <n v="329"/>
    <n v="109"/>
    <n v="3.0183486238532109"/>
  </r>
  <r>
    <s v="Madelene Upcott"/>
    <s v="Canada"/>
    <s v="Choco Coated Almonds"/>
    <d v="2022-07-20T00:00:00"/>
    <n v="3458"/>
    <n v="294"/>
    <n v="11.761904761904763"/>
  </r>
  <r>
    <s v="Brien Boise"/>
    <s v="India"/>
    <s v="70% Dark Bites"/>
    <d v="2022-04-14T00:00:00"/>
    <n v="4641"/>
    <n v="413"/>
    <n v="11.23728813559322"/>
  </r>
  <r>
    <s v="Jehu Rudeforth"/>
    <s v="Canada"/>
    <s v="White Choc"/>
    <d v="2022-01-25T00:00:00"/>
    <n v="4627"/>
    <n v="136"/>
    <n v="34.022058823529413"/>
  </r>
  <r>
    <s v="Andria Kimpton"/>
    <s v="Australia"/>
    <s v="Almond Choco"/>
    <d v="2022-04-25T00:00:00"/>
    <n v="3192"/>
    <n v="175"/>
    <n v="18.239999999999998"/>
  </r>
  <r>
    <s v="Dotty Strutley"/>
    <s v="Canada"/>
    <s v="After Nines"/>
    <d v="2022-01-17T00:00:00"/>
    <n v="252"/>
    <n v="237"/>
    <n v="1.0632911392405062"/>
  </r>
  <r>
    <s v="Karlen McCaffrey"/>
    <s v="USA"/>
    <s v="Eclairs"/>
    <d v="2022-08-15T00:00:00"/>
    <n v="868"/>
    <n v="125"/>
    <n v="6.944"/>
  </r>
  <r>
    <s v="Karlen McCaffrey"/>
    <s v="Canada"/>
    <s v="Fruit &amp; Nut Bars"/>
    <d v="2022-06-02T00:00:00"/>
    <n v="210"/>
    <n v="16"/>
    <n v="13.125"/>
  </r>
  <r>
    <s v="Gunar Cockshoot"/>
    <s v="USA"/>
    <s v="85% Dark Bars"/>
    <d v="2022-06-30T00:00:00"/>
    <n v="7007"/>
    <n v="135"/>
    <n v="51.903703703703705"/>
  </r>
  <r>
    <s v="Dotty Strutley"/>
    <s v="New Zealand"/>
    <s v="Raspberry Choco"/>
    <d v="2022-02-10T00:00:00"/>
    <n v="5845"/>
    <n v="91"/>
    <n v="64.230769230769226"/>
  </r>
  <r>
    <s v="Marney O'Breen"/>
    <s v="Canada"/>
    <s v="Caramel Stuffed Bars"/>
    <d v="2022-02-23T00:00:00"/>
    <n v="1372"/>
    <n v="614"/>
    <n v="2.234527687296417"/>
  </r>
  <r>
    <s v="Dennison Crosswaite"/>
    <s v="India"/>
    <s v="Organic Choco Syrup"/>
    <d v="2022-01-27T00:00:00"/>
    <n v="8428"/>
    <n v="216"/>
    <n v="39.018518518518519"/>
  </r>
  <r>
    <s v="Camilla Castle"/>
    <s v="UK"/>
    <s v="Mint Chip Choco"/>
    <d v="2022-05-26T00:00:00"/>
    <n v="4977"/>
    <n v="317"/>
    <n v="15.700315457413248"/>
  </r>
  <r>
    <s v="Brien Boise"/>
    <s v="USA"/>
    <s v="70% Dark Bites"/>
    <d v="2022-04-14T00:00:00"/>
    <n v="1694"/>
    <n v="21"/>
    <n v="80.666666666666671"/>
  </r>
  <r>
    <s v="Madelene Upcott"/>
    <s v="Australia"/>
    <s v="99% Dark &amp; Pure"/>
    <d v="2022-08-01T00:00:00"/>
    <n v="4326"/>
    <n v="154"/>
    <n v="28.09090909090909"/>
  </r>
  <r>
    <s v="Mallorie Waber"/>
    <s v="Australia"/>
    <s v="Eclairs"/>
    <d v="2022-08-22T00:00:00"/>
    <n v="9527"/>
    <n v="222"/>
    <n v="42.914414414414416"/>
  </r>
  <r>
    <s v="Marney O'Breen"/>
    <s v="India"/>
    <s v="99% Dark &amp; Pure"/>
    <d v="2022-07-22T00:00:00"/>
    <n v="10766"/>
    <n v="157"/>
    <n v="68.573248407643305"/>
  </r>
  <r>
    <s v="Husein Augar"/>
    <s v="USA"/>
    <s v="Fruit &amp; Nut Bars"/>
    <d v="2022-04-28T00:00:00"/>
    <n v="1288"/>
    <n v="27"/>
    <n v="47.703703703703702"/>
  </r>
  <r>
    <s v="Kelci Walkden"/>
    <s v="Australia"/>
    <s v="Almond Choco"/>
    <d v="2022-05-30T00:00:00"/>
    <n v="4879"/>
    <n v="350"/>
    <n v="13.94"/>
  </r>
  <r>
    <s v="Ches Bonnell"/>
    <s v="USA"/>
    <s v="Milk Bars"/>
    <d v="2022-07-21T00:00:00"/>
    <n v="2408"/>
    <n v="157"/>
    <n v="15.337579617834395"/>
  </r>
  <r>
    <s v="Jan Morforth"/>
    <s v="UK"/>
    <s v="Caramel Stuffed Bars"/>
    <d v="2022-08-02T00:00:00"/>
    <n v="3094"/>
    <n v="468"/>
    <n v="6.6111111111111107"/>
  </r>
  <r>
    <s v="Brien Boise"/>
    <s v="New Zealand"/>
    <s v="70% Dark Bites"/>
    <d v="2022-06-15T00:00:00"/>
    <n v="7231"/>
    <n v="130"/>
    <n v="55.623076923076923"/>
  </r>
  <r>
    <s v="Oby Sorrel"/>
    <s v="India"/>
    <s v="85% Dark Bars"/>
    <d v="2022-07-05T00:00:00"/>
    <n v="8981"/>
    <n v="130"/>
    <n v="69.08461538461539"/>
  </r>
  <r>
    <s v="Kaine Padly"/>
    <s v="New Zealand"/>
    <s v="Smooth Sliky Salty"/>
    <d v="2022-04-12T00:00:00"/>
    <n v="7"/>
    <n v="518"/>
    <n v="1.3513513513513514E-2"/>
  </r>
  <r>
    <s v="Gigi Bohling"/>
    <s v="Australia"/>
    <s v="70% Dark Bites"/>
    <d v="2022-08-18T00:00:00"/>
    <n v="1372"/>
    <n v="105"/>
    <n v="13.066666666666666"/>
  </r>
  <r>
    <s v="Jan Morforth"/>
    <s v="UK"/>
    <s v="50% Dark Bites"/>
    <d v="2022-01-12T00:00:00"/>
    <n v="5250"/>
    <n v="293"/>
    <n v="17.918088737201366"/>
  </r>
  <r>
    <s v="Gunar Cockshoot"/>
    <s v="Canada"/>
    <s v="White Choc"/>
    <d v="2022-08-11T00:00:00"/>
    <n v="7560"/>
    <n v="15"/>
    <n v="504"/>
  </r>
  <r>
    <s v="Jehu Rudeforth"/>
    <s v="Australia"/>
    <s v="Spicy Special Slims"/>
    <d v="2022-01-13T00:00:00"/>
    <n v="5012"/>
    <n v="384"/>
    <n v="13.052083333333334"/>
  </r>
  <r>
    <s v="Husein Augar"/>
    <s v="UK"/>
    <s v="Baker's Choco Chips"/>
    <d v="2022-04-29T00:00:00"/>
    <n v="3038"/>
    <n v="135"/>
    <n v="22.503703703703703"/>
  </r>
  <r>
    <s v="Rafaelita Blaksland"/>
    <s v="New Zealand"/>
    <s v="After Nines"/>
    <d v="2022-07-07T00:00:00"/>
    <n v="1099"/>
    <n v="92"/>
    <n v="11.945652173913043"/>
  </r>
  <r>
    <s v="Madelene Upcott"/>
    <s v="New Zealand"/>
    <s v="Mint Chip Choco"/>
    <d v="2022-03-11T00:00:00"/>
    <n v="7413"/>
    <n v="4"/>
    <n v="1853.25"/>
  </r>
  <r>
    <s v="Madelene Upcott"/>
    <s v="UK"/>
    <s v="70% Dark Bites"/>
    <d v="2022-02-16T00:00:00"/>
    <n v="5397"/>
    <n v="239"/>
    <n v="22.581589958158997"/>
  </r>
  <r>
    <s v="Barr Faughny"/>
    <s v="Australia"/>
    <s v="Organic Choco Syrup"/>
    <d v="2022-01-07T00:00:00"/>
    <n v="2303"/>
    <n v="33"/>
    <n v="69.787878787878782"/>
  </r>
  <r>
    <s v="Beverie Moffet"/>
    <s v="New Zealand"/>
    <s v="Drinking Coco"/>
    <d v="2022-01-12T00:00:00"/>
    <n v="1141"/>
    <n v="518"/>
    <n v="2.2027027027027026"/>
  </r>
  <r>
    <s v="Beverie Moffet"/>
    <s v="India"/>
    <s v="Eclairs"/>
    <d v="2022-06-09T00:00:00"/>
    <n v="10325"/>
    <n v="147"/>
    <n v="70.238095238095241"/>
  </r>
  <r>
    <s v="Andria Kimpton"/>
    <s v="India"/>
    <s v="Eclairs"/>
    <d v="2022-05-16T00:00:00"/>
    <n v="2149"/>
    <n v="84"/>
    <n v="25.583333333333332"/>
  </r>
  <r>
    <s v="Gigi Bohling"/>
    <s v="UK"/>
    <s v="85% Dark Bars"/>
    <d v="2022-06-23T00:00:00"/>
    <n v="12362"/>
    <n v="94"/>
    <n v="131.51063829787233"/>
  </r>
  <r>
    <s v="Roddy Speechley"/>
    <s v="UK"/>
    <s v="Raspberry Choco"/>
    <d v="2022-01-28T00:00:00"/>
    <n v="12635"/>
    <n v="194"/>
    <n v="65.128865979381445"/>
  </r>
  <r>
    <s v="Dotty Strutley"/>
    <s v="UK"/>
    <s v="Mint Chip Choco"/>
    <d v="2022-07-14T00:00:00"/>
    <n v="2443"/>
    <n v="216"/>
    <n v="11.310185185185185"/>
  </r>
  <r>
    <s v="Barr Faughny"/>
    <s v="Canada"/>
    <s v="Drinking Coco"/>
    <d v="2022-04-18T00:00:00"/>
    <n v="6237"/>
    <n v="247"/>
    <n v="25.251012145748987"/>
  </r>
  <r>
    <s v="Oby Sorrel"/>
    <s v="USA"/>
    <s v="Milk Bars"/>
    <d v="2022-06-14T00:00:00"/>
    <n v="1736"/>
    <n v="79"/>
    <n v="21.974683544303797"/>
  </r>
  <r>
    <s v="Oby Sorrel"/>
    <s v="UK"/>
    <s v="Orange Choco"/>
    <d v="2022-04-15T00:00:00"/>
    <n v="7315"/>
    <n v="237"/>
    <n v="30.864978902953588"/>
  </r>
  <r>
    <s v="Curtice Advani"/>
    <s v="Canada"/>
    <s v="Peanut Butter Cubes"/>
    <d v="2022-05-19T00:00:00"/>
    <n v="4935"/>
    <n v="63"/>
    <n v="78.333333333333329"/>
  </r>
  <r>
    <s v="Gigi Bohling"/>
    <s v="India"/>
    <s v="White Choc"/>
    <d v="2022-04-13T00:00:00"/>
    <n v="1393"/>
    <n v="172"/>
    <n v="8.0988372093023262"/>
  </r>
  <r>
    <s v="Husein Augar"/>
    <s v="Canada"/>
    <s v="Choco Coated Almonds"/>
    <d v="2022-08-15T00:00:00"/>
    <n v="3381"/>
    <n v="408"/>
    <n v="8.2867647058823533"/>
  </r>
  <r>
    <s v="Wilone O'Kielt"/>
    <s v="India"/>
    <s v="Choco Coated Almonds"/>
    <d v="2022-08-22T00:00:00"/>
    <n v="2933"/>
    <n v="233"/>
    <n v="12.587982832618026"/>
  </r>
  <r>
    <s v="Wilone O'Kielt"/>
    <s v="New Zealand"/>
    <s v="Baker's Choco Chips"/>
    <d v="2022-04-22T00:00:00"/>
    <n v="3836"/>
    <n v="59"/>
    <n v="65.016949152542367"/>
  </r>
  <r>
    <s v="Kaine Padly"/>
    <s v="UK"/>
    <s v="Choco Coated Almonds"/>
    <d v="2022-08-03T00:00:00"/>
    <n v="8022"/>
    <n v="123"/>
    <n v="65.219512195121951"/>
  </r>
  <r>
    <s v="Dennison Crosswaite"/>
    <s v="New Zealand"/>
    <s v="Organic Choco Syrup"/>
    <d v="2022-01-04T00:00:00"/>
    <n v="371"/>
    <n v="229"/>
    <n v="1.6200873362445414"/>
  </r>
  <r>
    <s v="Kelci Walkden"/>
    <s v="Canada"/>
    <s v="After Nines"/>
    <d v="2022-01-13T00:00:00"/>
    <n v="16702"/>
    <n v="198"/>
    <n v="84.353535353535349"/>
  </r>
  <r>
    <s v="Van Tuxwell"/>
    <s v="Australia"/>
    <s v="Baker's Choco Chips"/>
    <d v="2022-05-11T00:00:00"/>
    <n v="13258"/>
    <n v="32"/>
    <n v="414.3125"/>
  </r>
  <r>
    <s v="Husein Augar"/>
    <s v="New Zealand"/>
    <s v="Peanut Butter Cubes"/>
    <d v="2022-02-16T00:00:00"/>
    <n v="2058"/>
    <n v="236"/>
    <n v="8.7203389830508478"/>
  </r>
  <r>
    <s v="Kaine Padly"/>
    <s v="UK"/>
    <s v="Caramel Stuffed Bars"/>
    <d v="2022-05-20T00:00:00"/>
    <n v="10192"/>
    <n v="67"/>
    <n v="152.11940298507463"/>
  </r>
  <r>
    <s v="Jehu Rudeforth"/>
    <s v="UK"/>
    <s v="Drinking Coco"/>
    <d v="2022-02-03T00:00:00"/>
    <n v="7140"/>
    <n v="438"/>
    <n v="16.301369863013697"/>
  </r>
  <r>
    <s v="Beverie Moffet"/>
    <s v="India"/>
    <s v="Manuka Honey Choco"/>
    <d v="2022-05-06T00:00:00"/>
    <n v="9835"/>
    <n v="167"/>
    <n v="58.892215568862277"/>
  </r>
  <r>
    <s v="Gunar Cockshoot"/>
    <s v="UK"/>
    <s v="Choco Coated Almonds"/>
    <d v="2022-06-30T00:00:00"/>
    <n v="5775"/>
    <n v="135"/>
    <n v="42.777777777777779"/>
  </r>
  <r>
    <s v="Gunar Cockshoot"/>
    <s v="UK"/>
    <s v="Smooth Sliky Salty"/>
    <d v="2022-03-22T00:00:00"/>
    <n v="749"/>
    <n v="148"/>
    <n v="5.0608108108108105"/>
  </r>
  <r>
    <s v="Camilla Castle"/>
    <s v="Canada"/>
    <s v="Orange Choco"/>
    <d v="2022-02-17T00:00:00"/>
    <n v="7770"/>
    <n v="54"/>
    <n v="143.88888888888889"/>
  </r>
  <r>
    <s v="Jehu Rudeforth"/>
    <s v="UK"/>
    <s v="85% Dark Bars"/>
    <d v="2022-07-07T00:00:00"/>
    <n v="5502"/>
    <n v="64"/>
    <n v="85.96875"/>
  </r>
  <r>
    <s v="Oby Sorrel"/>
    <s v="UK"/>
    <s v="70% Dark Bites"/>
    <d v="2022-03-16T00:00:00"/>
    <n v="6223"/>
    <n v="181"/>
    <n v="34.381215469613259"/>
  </r>
  <r>
    <s v="Kelci Walkden"/>
    <s v="UK"/>
    <s v="99% Dark &amp; Pure"/>
    <d v="2022-08-12T00:00:00"/>
    <n v="3507"/>
    <n v="114"/>
    <n v="30.763157894736842"/>
  </r>
  <r>
    <s v="Gigi Bohling"/>
    <s v="New Zealand"/>
    <s v="After Nines"/>
    <d v="2022-01-21T00:00:00"/>
    <n v="5600"/>
    <n v="181"/>
    <n v="30.939226519337016"/>
  </r>
  <r>
    <s v="Oby Sorrel"/>
    <s v="Australia"/>
    <s v="50% Dark Bites"/>
    <d v="2022-05-06T00:00:00"/>
    <n v="721"/>
    <n v="151"/>
    <n v="4.7748344370860929"/>
  </r>
  <r>
    <s v="Oby Sorrel"/>
    <s v="Canada"/>
    <s v="50% Dark Bites"/>
    <d v="2022-06-24T00:00:00"/>
    <n v="6615"/>
    <n v="137"/>
    <n v="48.284671532846716"/>
  </r>
  <r>
    <s v="Barr Faughny"/>
    <s v="USA"/>
    <s v="White Choc"/>
    <d v="2022-05-05T00:00:00"/>
    <n v="7420"/>
    <n v="163"/>
    <n v="45.521472392638039"/>
  </r>
  <r>
    <s v="Rafaelita Blaksland"/>
    <s v="New Zealand"/>
    <s v="99% Dark &amp; Pure"/>
    <d v="2022-03-25T00:00:00"/>
    <n v="3164"/>
    <n v="84"/>
    <n v="37.666666666666664"/>
  </r>
  <r>
    <s v="Curtice Advani"/>
    <s v="Australia"/>
    <s v="Caramel Stuffed Bars"/>
    <d v="2022-02-14T00:00:00"/>
    <n v="9114"/>
    <n v="140"/>
    <n v="65.099999999999994"/>
  </r>
  <r>
    <s v="Curtice Advani"/>
    <s v="New Zealand"/>
    <s v="85% Dark Bars"/>
    <d v="2022-05-12T00:00:00"/>
    <n v="5404"/>
    <n v="187"/>
    <n v="28.898395721925134"/>
  </r>
  <r>
    <s v="Barr Faughny"/>
    <s v="New Zealand"/>
    <s v="Smooth Sliky Salty"/>
    <d v="2022-01-25T00:00:00"/>
    <n v="3990"/>
    <n v="169"/>
    <n v="23.609467455621303"/>
  </r>
  <r>
    <s v="Ches Bonnell"/>
    <s v="UK"/>
    <s v="85% Dark Bars"/>
    <d v="2022-06-28T00:00:00"/>
    <n v="14924"/>
    <n v="12"/>
    <n v="1243.6666666666667"/>
  </r>
  <r>
    <s v="Dennison Crosswaite"/>
    <s v="Australia"/>
    <s v="Drinking Coco"/>
    <d v="2022-07-13T00:00:00"/>
    <n v="7091"/>
    <n v="194"/>
    <n v="36.551546391752581"/>
  </r>
  <r>
    <s v="Roddy Speechley"/>
    <s v="USA"/>
    <s v="Milk Bars"/>
    <d v="2022-05-16T00:00:00"/>
    <n v="2807"/>
    <n v="252"/>
    <n v="11.138888888888889"/>
  </r>
  <r>
    <s v="Jan Morforth"/>
    <s v="India"/>
    <s v="After Nines"/>
    <d v="2022-03-14T00:00:00"/>
    <n v="6496"/>
    <n v="168"/>
    <n v="38.666666666666664"/>
  </r>
  <r>
    <s v="Gunar Cockshoot"/>
    <s v="USA"/>
    <s v="After Nines"/>
    <d v="2022-08-15T00:00:00"/>
    <n v="3738"/>
    <n v="261"/>
    <n v="14.321839080459769"/>
  </r>
  <r>
    <s v="Ches Bonnell"/>
    <s v="India"/>
    <s v="Orange Choco"/>
    <d v="2022-02-16T00:00:00"/>
    <n v="1190"/>
    <n v="256"/>
    <n v="4.6484375"/>
  </r>
  <r>
    <s v="Mallorie Waber"/>
    <s v="UK"/>
    <s v="Manuka Honey Choco"/>
    <d v="2022-06-15T00:00:00"/>
    <n v="8379"/>
    <n v="43"/>
    <n v="194.86046511627907"/>
  </r>
  <r>
    <s v="Barr Faughny"/>
    <s v="Australia"/>
    <s v="Raspberry Choco"/>
    <d v="2022-05-27T00:00:00"/>
    <n v="9268"/>
    <n v="100"/>
    <n v="92.68"/>
  </r>
  <r>
    <s v="Wilone O'Kielt"/>
    <s v="USA"/>
    <s v="Drinking Coco"/>
    <d v="2022-06-14T00:00:00"/>
    <n v="1029"/>
    <n v="98"/>
    <n v="10.5"/>
  </r>
  <r>
    <s v="Wilone O'Kielt"/>
    <s v="India"/>
    <s v="Eclairs"/>
    <d v="2022-02-25T00:00:00"/>
    <n v="3549"/>
    <n v="76"/>
    <n v="46.69736842105263"/>
  </r>
  <r>
    <s v="Wilone O'Kielt"/>
    <s v="India"/>
    <s v="After Nines"/>
    <d v="2022-08-04T00:00:00"/>
    <n v="12026"/>
    <n v="262"/>
    <n v="45.900763358778626"/>
  </r>
  <r>
    <s v="Kelci Walkden"/>
    <s v="India"/>
    <s v="99% Dark &amp; Pure"/>
    <d v="2022-06-28T00:00:00"/>
    <n v="2303"/>
    <n v="244"/>
    <n v="9.4385245901639347"/>
  </r>
  <r>
    <s v="Gunar Cockshoot"/>
    <s v="Canada"/>
    <s v="Spicy Special Slims"/>
    <d v="2022-04-05T00:00:00"/>
    <n v="13405"/>
    <n v="12"/>
    <n v="1117.0833333333333"/>
  </r>
  <r>
    <s v="Madelene Upcott"/>
    <s v="Canada"/>
    <s v="Peanut Butter Cubes"/>
    <d v="2022-07-05T00:00:00"/>
    <n v="14763"/>
    <n v="113"/>
    <n v="130.64601769911505"/>
  </r>
  <r>
    <s v="Kaine Padly"/>
    <s v="New Zealand"/>
    <s v="Eclairs"/>
    <d v="2022-01-20T00:00:00"/>
    <n v="12894"/>
    <n v="48"/>
    <n v="268.625"/>
  </r>
  <r>
    <s v="Ches Bonnell"/>
    <s v="New Zealand"/>
    <s v="Drinking Coco"/>
    <d v="2022-02-16T00:00:00"/>
    <n v="8302"/>
    <n v="131"/>
    <n v="63.374045801526719"/>
  </r>
  <r>
    <s v="Curtice Advani"/>
    <s v="UK"/>
    <s v="Drinking Coco"/>
    <d v="2022-07-12T00:00:00"/>
    <n v="455"/>
    <n v="174"/>
    <n v="2.6149425287356323"/>
  </r>
  <r>
    <s v="Kelci Walkden"/>
    <s v="India"/>
    <s v="Raspberry Choco"/>
    <d v="2022-06-16T00:00:00"/>
    <n v="8183"/>
    <n v="254"/>
    <n v="32.216535433070867"/>
  </r>
  <r>
    <s v="Dotty Strutley"/>
    <s v="Australia"/>
    <s v="Choco Coated Almonds"/>
    <d v="2022-04-13T00:00:00"/>
    <n v="1645"/>
    <n v="284"/>
    <n v="5.792253521126761"/>
  </r>
  <r>
    <s v="Kaine Padly"/>
    <s v="UK"/>
    <s v="50% Dark Bites"/>
    <d v="2022-02-21T00:00:00"/>
    <n v="3143"/>
    <n v="67"/>
    <n v="46.910447761194028"/>
  </r>
  <r>
    <s v="Roddy Speechley"/>
    <s v="Canada"/>
    <s v="Choco Coated Almonds"/>
    <d v="2022-05-11T00:00:00"/>
    <n v="5873"/>
    <n v="249"/>
    <n v="23.586345381526105"/>
  </r>
  <r>
    <s v="Ches Bonnell"/>
    <s v="India"/>
    <s v="50% Dark Bites"/>
    <d v="2022-04-15T00:00:00"/>
    <n v="11298"/>
    <n v="313"/>
    <n v="36.095846645367409"/>
  </r>
  <r>
    <s v="Oby Sorrel"/>
    <s v="Canada"/>
    <s v="Peanut Butter Cubes"/>
    <d v="2022-06-07T00:00:00"/>
    <n v="12425"/>
    <n v="167"/>
    <n v="74.401197604790426"/>
  </r>
  <r>
    <s v="Oby Sorrel"/>
    <s v="UK"/>
    <s v="White Choc"/>
    <d v="2022-06-27T00:00:00"/>
    <n v="1715"/>
    <n v="286"/>
    <n v="5.9965034965034967"/>
  </r>
  <r>
    <s v="Barr Faughny"/>
    <s v="India"/>
    <s v="After Nines"/>
    <d v="2022-07-29T00:00:00"/>
    <n v="8190"/>
    <n v="109"/>
    <n v="75.137614678899084"/>
  </r>
  <r>
    <s v="Wilone O'Kielt"/>
    <s v="Canada"/>
    <s v="Smooth Sliky Salty"/>
    <d v="2022-06-02T00:00:00"/>
    <n v="4991"/>
    <n v="166"/>
    <n v="30.066265060240966"/>
  </r>
  <r>
    <s v="Rafaelita Blaksland"/>
    <s v="India"/>
    <s v="Mint Chip Choco"/>
    <d v="2022-01-26T00:00:00"/>
    <n v="15491"/>
    <n v="85"/>
    <n v="182.24705882352941"/>
  </r>
  <r>
    <s v="Rafaelita Blaksland"/>
    <s v="Canada"/>
    <s v="99% Dark &amp; Pure"/>
    <d v="2022-03-02T00:00:00"/>
    <n v="5096"/>
    <n v="142"/>
    <n v="35.887323943661968"/>
  </r>
  <r>
    <s v="Van Tuxwell"/>
    <s v="Australia"/>
    <s v="70% Dark Bites"/>
    <d v="2022-01-10T00:00:00"/>
    <n v="7063"/>
    <n v="104"/>
    <n v="67.913461538461533"/>
  </r>
  <r>
    <s v="Beverie Moffet"/>
    <s v="USA"/>
    <s v="70% Dark Bites"/>
    <d v="2022-06-27T00:00:00"/>
    <n v="2275"/>
    <n v="115"/>
    <n v="19.782608695652176"/>
  </r>
  <r>
    <s v="Barr Faughny"/>
    <s v="Canada"/>
    <s v="Orange Choco"/>
    <d v="2022-06-30T00:00:00"/>
    <n v="7602"/>
    <n v="18"/>
    <n v="422.33333333333331"/>
  </r>
  <r>
    <s v="Roddy Speechley"/>
    <s v="Australia"/>
    <s v="85% Dark Bars"/>
    <d v="2022-07-08T00:00:00"/>
    <n v="4200"/>
    <n v="80"/>
    <n v="52.5"/>
  </r>
  <r>
    <s v="Oby Sorrel"/>
    <s v="India"/>
    <s v="Spicy Special Slims"/>
    <d v="2022-06-08T00:00:00"/>
    <n v="11137"/>
    <n v="88"/>
    <n v="126.55681818181819"/>
  </r>
  <r>
    <s v="Jan Morforth"/>
    <s v="UK"/>
    <s v="Manuka Honey Choco"/>
    <d v="2022-08-18T00:00:00"/>
    <n v="3388"/>
    <n v="212"/>
    <n v="15.981132075471699"/>
  </r>
  <r>
    <s v="Kaine Padly"/>
    <s v="Australia"/>
    <s v="After Nines"/>
    <d v="2022-04-08T00:00:00"/>
    <n v="6832"/>
    <n v="306"/>
    <n v="22.326797385620914"/>
  </r>
  <r>
    <s v="Wilone O'Kielt"/>
    <s v="Canada"/>
    <s v="Fruit &amp; Nut Bars"/>
    <d v="2022-08-08T00:00:00"/>
    <n v="3437"/>
    <n v="181"/>
    <n v="18.988950276243095"/>
  </r>
  <r>
    <s v="Wilone O'Kielt"/>
    <s v="UK"/>
    <s v="Milk Bars"/>
    <d v="2022-08-26T00:00:00"/>
    <n v="301"/>
    <n v="65"/>
    <n v="4.6307692307692312"/>
  </r>
  <r>
    <s v="Oby Sorrel"/>
    <s v="Canada"/>
    <s v="Fruit &amp; Nut Bars"/>
    <d v="2022-01-14T00:00:00"/>
    <n v="1869"/>
    <n v="158"/>
    <n v="11.829113924050633"/>
  </r>
  <r>
    <s v="Dennison Crosswaite"/>
    <s v="USA"/>
    <s v="Baker's Choco Chips"/>
    <d v="2022-08-11T00:00:00"/>
    <n v="17465"/>
    <n v="271"/>
    <n v="64.446494464944649"/>
  </r>
  <r>
    <s v="Madelene Upcott"/>
    <s v="USA"/>
    <s v="Almond Choco"/>
    <d v="2022-05-31T00:00:00"/>
    <n v="10143"/>
    <n v="24"/>
    <n v="422.625"/>
  </r>
  <r>
    <s v="Van Tuxwell"/>
    <s v="New Zealand"/>
    <s v="50% Dark Bites"/>
    <d v="2022-07-11T00:00:00"/>
    <n v="3626"/>
    <n v="10"/>
    <n v="362.6"/>
  </r>
  <r>
    <s v="Karlen McCaffrey"/>
    <s v="Canada"/>
    <s v="Caramel Stuffed Bars"/>
    <d v="2022-03-02T00:00:00"/>
    <n v="3346"/>
    <n v="304"/>
    <n v="11.006578947368421"/>
  </r>
  <r>
    <s v="Madelene Upcott"/>
    <s v="Australia"/>
    <s v="Raspberry Choco"/>
    <d v="2022-07-13T00:00:00"/>
    <n v="6321"/>
    <n v="88"/>
    <n v="71.829545454545453"/>
  </r>
  <r>
    <s v="Rafaelita Blaksland"/>
    <s v="UK"/>
    <s v="Spicy Special Slims"/>
    <d v="2022-08-03T00:00:00"/>
    <n v="9345"/>
    <n v="133"/>
    <n v="70.263157894736835"/>
  </r>
  <r>
    <s v="Curtice Advani"/>
    <s v="UK"/>
    <s v="Peanut Butter Cubes"/>
    <d v="2022-03-01T00:00:00"/>
    <n v="15008"/>
    <n v="165"/>
    <n v="90.957575757575754"/>
  </r>
  <r>
    <s v="Kelci Walkden"/>
    <s v="New Zealand"/>
    <s v="White Choc"/>
    <d v="2022-04-13T00:00:00"/>
    <n v="7609"/>
    <n v="150"/>
    <n v="50.726666666666667"/>
  </r>
  <r>
    <s v="Beverie Moffet"/>
    <s v="Canada"/>
    <s v="Fruit &amp; Nut Bars"/>
    <d v="2022-02-14T00:00:00"/>
    <n v="10332"/>
    <n v="180"/>
    <n v="57.4"/>
  </r>
  <r>
    <s v="Mallorie Waber"/>
    <s v="India"/>
    <s v="White Choc"/>
    <d v="2022-07-26T00:00:00"/>
    <n v="819"/>
    <n v="213"/>
    <n v="3.8450704225352115"/>
  </r>
  <r>
    <s v="Brien Boise"/>
    <s v="UK"/>
    <s v="Drinking Coco"/>
    <d v="2022-01-27T00:00:00"/>
    <n v="5754"/>
    <n v="133"/>
    <n v="43.263157894736842"/>
  </r>
  <r>
    <s v="Jehu Rudeforth"/>
    <s v="India"/>
    <s v="Peanut Butter Cubes"/>
    <d v="2022-04-14T00:00:00"/>
    <n v="28"/>
    <n v="446"/>
    <n v="6.2780269058295965E-2"/>
  </r>
  <r>
    <s v="Oby Sorrel"/>
    <s v="USA"/>
    <s v="Almond Choco"/>
    <d v="2022-05-19T00:00:00"/>
    <n v="6440"/>
    <n v="141"/>
    <n v="45.673758865248224"/>
  </r>
  <r>
    <s v="Husein Augar"/>
    <s v="India"/>
    <s v="Eclairs"/>
    <d v="2022-02-09T00:00:00"/>
    <n v="4956"/>
    <n v="58"/>
    <n v="85.448275862068968"/>
  </r>
  <r>
    <s v="Brien Boise"/>
    <s v="UK"/>
    <s v="Spicy Special Slims"/>
    <d v="2022-05-25T00:00:00"/>
    <n v="2352"/>
    <n v="58"/>
    <n v="40.551724137931032"/>
  </r>
  <r>
    <s v="Oby Sorrel"/>
    <s v="Australia"/>
    <s v="Manuka Honey Choco"/>
    <d v="2022-01-26T00:00:00"/>
    <n v="3906"/>
    <n v="76"/>
    <n v="51.39473684210526"/>
  </r>
  <r>
    <s v="Beverie Moffet"/>
    <s v="India"/>
    <s v="White Choc"/>
    <d v="2022-07-04T00:00:00"/>
    <n v="1813"/>
    <n v="296"/>
    <n v="6.125"/>
  </r>
  <r>
    <s v="Ches Bonnell"/>
    <s v="India"/>
    <s v="Almond Choco"/>
    <d v="2022-04-13T00:00:00"/>
    <n v="11788"/>
    <n v="73"/>
    <n v="161.47945205479451"/>
  </r>
  <r>
    <s v="Gigi Bohling"/>
    <s v="Australia"/>
    <s v="Smooth Sliky Salty"/>
    <d v="2022-01-25T00:00:00"/>
    <n v="5768"/>
    <n v="119"/>
    <n v="48.470588235294116"/>
  </r>
  <r>
    <s v="Camilla Castle"/>
    <s v="USA"/>
    <s v="85% Dark Bars"/>
    <d v="2022-04-25T00:00:00"/>
    <n v="2401"/>
    <n v="78"/>
    <n v="30.782051282051281"/>
  </r>
  <r>
    <s v="Camilla Castle"/>
    <s v="USA"/>
    <s v="Eclairs"/>
    <d v="2022-06-10T00:00:00"/>
    <n v="4515"/>
    <n v="392"/>
    <n v="11.517857142857142"/>
  </r>
  <r>
    <s v="Madelene Upcott"/>
    <s v="New Zealand"/>
    <s v="White Choc"/>
    <d v="2022-08-22T00:00:00"/>
    <n v="10794"/>
    <n v="51"/>
    <n v="211.64705882352942"/>
  </r>
  <r>
    <s v="Van Tuxwell"/>
    <s v="India"/>
    <s v="After Nines"/>
    <d v="2022-06-27T00:00:00"/>
    <n v="13706"/>
    <n v="207"/>
    <n v="66.212560386473427"/>
  </r>
  <r>
    <s v="Husein Augar"/>
    <s v="India"/>
    <s v="Orange Choco"/>
    <d v="2022-06-30T00:00:00"/>
    <n v="4361"/>
    <n v="40"/>
    <n v="109.02500000000001"/>
  </r>
  <r>
    <s v="Jehu Rudeforth"/>
    <s v="India"/>
    <s v="Almond Choco"/>
    <d v="2022-08-30T00:00:00"/>
    <n v="10122"/>
    <n v="100"/>
    <n v="101.22"/>
  </r>
  <r>
    <s v="Karlen McCaffrey"/>
    <s v="Australia"/>
    <s v="Raspberry Choco"/>
    <d v="2022-08-23T00:00:00"/>
    <n v="994"/>
    <n v="57"/>
    <n v="17.438596491228068"/>
  </r>
  <r>
    <s v="Camilla Castle"/>
    <s v="New Zealand"/>
    <s v="99% Dark &amp; Pure"/>
    <d v="2022-08-26T00:00:00"/>
    <n v="2268"/>
    <n v="42"/>
    <n v="54"/>
  </r>
  <r>
    <s v="Gigi Bohling"/>
    <s v="Australia"/>
    <s v="Orange Choco"/>
    <d v="2022-03-09T00:00:00"/>
    <n v="574"/>
    <n v="156"/>
    <n v="3.6794871794871793"/>
  </r>
  <r>
    <s v="Kelci Walkden"/>
    <s v="UK"/>
    <s v="Drinking Coco"/>
    <d v="2022-04-20T00:00:00"/>
    <n v="1792"/>
    <n v="23"/>
    <n v="77.913043478260875"/>
  </r>
  <r>
    <s v="Mallorie Waber"/>
    <s v="Canada"/>
    <s v="Caramel Stuffed Bars"/>
    <d v="2022-06-10T00:00:00"/>
    <n v="4844"/>
    <n v="539"/>
    <n v="8.9870129870129869"/>
  </r>
  <r>
    <s v="Husein Augar"/>
    <s v="Australia"/>
    <s v="Organic Choco Syrup"/>
    <d v="2022-02-08T00:00:00"/>
    <n v="938"/>
    <n v="158"/>
    <n v="5.9367088607594933"/>
  </r>
  <r>
    <s v="Brien Boise"/>
    <s v="Australia"/>
    <s v="White Choc"/>
    <d v="2022-08-25T00:00:00"/>
    <n v="4879"/>
    <n v="22"/>
    <n v="221.77272727272728"/>
  </r>
  <r>
    <s v="Dotty Strutley"/>
    <s v="India"/>
    <s v="Peanut Butter Cubes"/>
    <d v="2022-02-16T00:00:00"/>
    <n v="9107"/>
    <n v="73"/>
    <n v="124.75342465753425"/>
  </r>
  <r>
    <s v="Dennison Crosswaite"/>
    <s v="UK"/>
    <s v="99% Dark &amp; Pure"/>
    <d v="2022-05-30T00:00:00"/>
    <n v="12187"/>
    <n v="27"/>
    <n v="451.37037037037038"/>
  </r>
  <r>
    <s v="Gigi Bohling"/>
    <s v="New Zealand"/>
    <s v="50% Dark Bites"/>
    <d v="2022-06-29T00:00:00"/>
    <n v="5670"/>
    <n v="64"/>
    <n v="88.59375"/>
  </r>
  <r>
    <s v="Gigi Bohling"/>
    <s v="USA"/>
    <s v="Milk Bars"/>
    <d v="2022-06-16T00:00:00"/>
    <n v="476"/>
    <n v="133"/>
    <n v="3.5789473684210527"/>
  </r>
  <r>
    <s v="Brien Boise"/>
    <s v="UK"/>
    <s v="Caramel Stuffed Bars"/>
    <d v="2022-03-04T00:00:00"/>
    <n v="2681"/>
    <n v="149"/>
    <n v="17.993288590604028"/>
  </r>
  <r>
    <s v="Curtice Advani"/>
    <s v="New Zealand"/>
    <s v="Peanut Butter Cubes"/>
    <d v="2022-03-15T00:00:00"/>
    <n v="1533"/>
    <n v="434"/>
    <n v="3.532258064516129"/>
  </r>
  <r>
    <s v="Curtice Advani"/>
    <s v="New Zealand"/>
    <s v="50% Dark Bites"/>
    <d v="2022-01-27T00:00:00"/>
    <n v="9765"/>
    <n v="85"/>
    <n v="114.88235294117646"/>
  </r>
  <r>
    <s v="Beverie Moffet"/>
    <s v="Canada"/>
    <s v="Drinking Coco"/>
    <d v="2022-07-05T00:00:00"/>
    <n v="994"/>
    <n v="118"/>
    <n v="8.4237288135593218"/>
  </r>
  <r>
    <s v="Barr Faughny"/>
    <s v="USA"/>
    <s v="Caramel Stuffed Bars"/>
    <d v="2022-03-29T00:00:00"/>
    <n v="3318"/>
    <n v="299"/>
    <n v="11.096989966555183"/>
  </r>
  <r>
    <s v="Mallorie Waber"/>
    <s v="Canada"/>
    <s v="Almond Choco"/>
    <d v="2022-05-12T00:00:00"/>
    <n v="4214"/>
    <n v="35"/>
    <n v="120.4"/>
  </r>
  <r>
    <s v="Oby Sorrel"/>
    <s v="USA"/>
    <s v="Drinking Coco"/>
    <d v="2022-03-11T00:00:00"/>
    <n v="7714"/>
    <n v="44"/>
    <n v="175.31818181818181"/>
  </r>
  <r>
    <s v="Brien Boise"/>
    <s v="New Zealand"/>
    <s v="Eclairs"/>
    <d v="2022-07-11T00:00:00"/>
    <n v="4690"/>
    <n v="299"/>
    <n v="15.685618729096991"/>
  </r>
  <r>
    <s v="Gunar Cockshoot"/>
    <s v="New Zealand"/>
    <s v="Choco Coated Almonds"/>
    <d v="2022-08-01T00:00:00"/>
    <n v="13062"/>
    <n v="62"/>
    <n v="210.67741935483872"/>
  </r>
  <r>
    <s v="Gunar Cockshoot"/>
    <s v="UK"/>
    <s v="Spicy Special Slims"/>
    <d v="2022-02-16T00:00:00"/>
    <n v="12488"/>
    <n v="200"/>
    <n v="62.44"/>
  </r>
  <r>
    <s v="Curtice Advani"/>
    <s v="USA"/>
    <s v="After Nines"/>
    <d v="2022-04-13T00:00:00"/>
    <n v="14147"/>
    <n v="235"/>
    <n v="60.2"/>
  </r>
  <r>
    <s v="Oby Sorrel"/>
    <s v="India"/>
    <s v="Choco Coated Almonds"/>
    <d v="2022-02-14T00:00:00"/>
    <n v="49"/>
    <n v="363"/>
    <n v="0.13498622589531681"/>
  </r>
  <r>
    <s v="Ches Bonnell"/>
    <s v="Australia"/>
    <s v="Peanut Butter Cubes"/>
    <d v="2022-03-14T00:00:00"/>
    <n v="10199"/>
    <n v="68"/>
    <n v="149.98529411764707"/>
  </r>
  <r>
    <s v="Oby Sorrel"/>
    <s v="Australia"/>
    <s v="Spicy Special Slims"/>
    <d v="2022-04-26T00:00:00"/>
    <n v="11389"/>
    <n v="26"/>
    <n v="438.03846153846155"/>
  </r>
  <r>
    <s v="Jehu Rudeforth"/>
    <s v="Canada"/>
    <s v="Manuka Honey Choco"/>
    <d v="2022-04-05T00:00:00"/>
    <n v="3584"/>
    <n v="200"/>
    <n v="17.920000000000002"/>
  </r>
  <r>
    <s v="Camilla Castle"/>
    <s v="Canada"/>
    <s v="Drinking Coco"/>
    <d v="2022-03-03T00:00:00"/>
    <n v="12481"/>
    <n v="264"/>
    <n v="47.276515151515149"/>
  </r>
  <r>
    <s v="Kaine Padly"/>
    <s v="USA"/>
    <s v="Spicy Special Slims"/>
    <d v="2022-06-13T00:00:00"/>
    <n v="2107"/>
    <n v="175"/>
    <n v="12.04"/>
  </r>
  <r>
    <s v="Marney O'Breen"/>
    <s v="New Zealand"/>
    <s v="70% Dark Bites"/>
    <d v="2022-02-14T00:00:00"/>
    <n v="8603"/>
    <n v="352"/>
    <n v="24.44034090909091"/>
  </r>
  <r>
    <s v="Roddy Speechley"/>
    <s v="New Zealand"/>
    <s v="99% Dark &amp; Pure"/>
    <d v="2022-04-18T00:00:00"/>
    <n v="7483"/>
    <n v="183"/>
    <n v="40.89071038251366"/>
  </r>
  <r>
    <s v="Oby Sorrel"/>
    <s v="New Zealand"/>
    <s v="85% Dark Bars"/>
    <d v="2022-02-01T00:00:00"/>
    <n v="3381"/>
    <n v="417"/>
    <n v="8.1079136690647484"/>
  </r>
  <r>
    <s v="Dotty Strutley"/>
    <s v="New Zealand"/>
    <s v="Orange Choco"/>
    <d v="2022-08-04T00:00:00"/>
    <n v="2030"/>
    <n v="146"/>
    <n v="13.904109589041095"/>
  </r>
  <r>
    <s v="Andria Kimpton"/>
    <s v="New Zealand"/>
    <s v="Almond Choco"/>
    <d v="2022-04-05T00:00:00"/>
    <n v="6559"/>
    <n v="158"/>
    <n v="41.5126582278481"/>
  </r>
  <r>
    <s v="Karlen McCaffrey"/>
    <s v="Australia"/>
    <s v="99% Dark &amp; Pure"/>
    <d v="2022-01-26T00:00:00"/>
    <n v="10822"/>
    <n v="168"/>
    <n v="64.416666666666671"/>
  </r>
  <r>
    <s v="Kaine Padly"/>
    <s v="UK"/>
    <s v="After Nines"/>
    <d v="2022-01-21T00:00:00"/>
    <n v="18697"/>
    <n v="176"/>
    <n v="106.23295454545455"/>
  </r>
  <r>
    <s v="Kaine Padly"/>
    <s v="Canada"/>
    <s v="After Nines"/>
    <d v="2022-08-22T00:00:00"/>
    <n v="5845"/>
    <n v="172"/>
    <n v="33.982558139534881"/>
  </r>
  <r>
    <s v="Kaine Padly"/>
    <s v="UK"/>
    <s v="Drinking Coco"/>
    <d v="2022-01-27T00:00:00"/>
    <n v="2317"/>
    <n v="224"/>
    <n v="10.34375"/>
  </r>
  <r>
    <s v="Rafaelita Blaksland"/>
    <s v="UK"/>
    <s v="50% Dark Bites"/>
    <d v="2022-02-16T00:00:00"/>
    <n v="10150"/>
    <n v="68"/>
    <n v="149.26470588235293"/>
  </r>
  <r>
    <s v="Dotty Strutley"/>
    <s v="USA"/>
    <s v="Raspberry Choco"/>
    <d v="2022-01-03T00:00:00"/>
    <n v="3437"/>
    <n v="46"/>
    <n v="74.717391304347828"/>
  </r>
  <r>
    <s v="Karlen McCaffrey"/>
    <s v="USA"/>
    <s v="White Choc"/>
    <d v="2022-08-24T00:00:00"/>
    <n v="4592"/>
    <n v="2"/>
    <n v="2296"/>
  </r>
  <r>
    <s v="Oby Sorrel"/>
    <s v="USA"/>
    <s v="Spicy Special Slims"/>
    <d v="2022-02-07T00:00:00"/>
    <n v="5691"/>
    <n v="417"/>
    <n v="13.647482014388489"/>
  </r>
  <r>
    <s v="Mallorie Waber"/>
    <s v="Australia"/>
    <s v="Smooth Sliky Salty"/>
    <d v="2022-02-11T00:00:00"/>
    <n v="4158"/>
    <n v="109"/>
    <n v="38.146788990825691"/>
  </r>
  <r>
    <s v="Kaine Padly"/>
    <s v="Canada"/>
    <s v="Organic Choco Syrup"/>
    <d v="2022-03-29T00:00:00"/>
    <n v="5684"/>
    <n v="81"/>
    <n v="70.172839506172835"/>
  </r>
  <r>
    <s v="Marney O'Breen"/>
    <s v="USA"/>
    <s v="Peanut Butter Cubes"/>
    <d v="2022-06-15T00:00:00"/>
    <n v="693"/>
    <n v="350"/>
    <n v="1.98"/>
  </r>
  <r>
    <s v="Dennison Crosswaite"/>
    <s v="UK"/>
    <s v="Smooth Sliky Salty"/>
    <d v="2022-04-26T00:00:00"/>
    <n v="546"/>
    <n v="142"/>
    <n v="3.8450704225352115"/>
  </r>
  <r>
    <s v="Brien Boise"/>
    <s v="Australia"/>
    <s v="Organic Choco Syrup"/>
    <d v="2022-07-15T00:00:00"/>
    <n v="4263"/>
    <n v="264"/>
    <n v="16.147727272727273"/>
  </r>
  <r>
    <s v="Beverie Moffet"/>
    <s v="India"/>
    <s v="Organic Choco Syrup"/>
    <d v="2022-06-23T00:00:00"/>
    <n v="1036"/>
    <n v="20"/>
    <n v="51.8"/>
  </r>
  <r>
    <s v="Dennison Crosswaite"/>
    <s v="Australia"/>
    <s v="Baker's Choco Chips"/>
    <d v="2022-01-11T00:00:00"/>
    <n v="13846"/>
    <n v="421"/>
    <n v="32.888361045130644"/>
  </r>
  <r>
    <s v="Beverie Moffet"/>
    <s v="UK"/>
    <s v="50% Dark Bites"/>
    <d v="2022-02-09T00:00:00"/>
    <n v="2499"/>
    <n v="271"/>
    <n v="9.2214022140221399"/>
  </r>
  <r>
    <s v="Van Tuxwell"/>
    <s v="UK"/>
    <s v="Almond Choco"/>
    <d v="2022-06-06T00:00:00"/>
    <n v="10689"/>
    <n v="204"/>
    <n v="52.397058823529413"/>
  </r>
  <r>
    <s v="Dotty Strutley"/>
    <s v="UK"/>
    <s v="Caramel Stuffed Bars"/>
    <d v="2022-08-10T00:00:00"/>
    <n v="5768"/>
    <n v="235"/>
    <n v="24.544680851063831"/>
  </r>
  <r>
    <s v="Wilone O'Kielt"/>
    <s v="Australia"/>
    <s v="Smooth Sliky Salty"/>
    <d v="2022-01-04T00:00:00"/>
    <n v="2226"/>
    <n v="46"/>
    <n v="48.391304347826086"/>
  </r>
  <r>
    <s v="Andria Kimpton"/>
    <s v="Canada"/>
    <s v="70% Dark Bites"/>
    <d v="2022-04-08T00:00:00"/>
    <n v="10262"/>
    <n v="15"/>
    <n v="684.13333333333333"/>
  </r>
  <r>
    <s v="Barr Faughny"/>
    <s v="UK"/>
    <s v="Milk Bars"/>
    <d v="2022-03-02T00:00:00"/>
    <n v="3864"/>
    <n v="430"/>
    <n v="8.9860465116279062"/>
  </r>
  <r>
    <s v="Van Tuxwell"/>
    <s v="Canada"/>
    <s v="Drinking Coco"/>
    <d v="2022-06-15T00:00:00"/>
    <n v="4900"/>
    <n v="709"/>
    <n v="6.9111424541607898"/>
  </r>
  <r>
    <s v="Jehu Rudeforth"/>
    <s v="Australia"/>
    <s v="After Nines"/>
    <d v="2022-02-14T00:00:00"/>
    <n v="5250"/>
    <n v="47"/>
    <n v="111.70212765957447"/>
  </r>
  <r>
    <s v="Husein Augar"/>
    <s v="UK"/>
    <s v="After Nines"/>
    <d v="2022-07-05T00:00:00"/>
    <n v="3507"/>
    <n v="380"/>
    <n v="9.2289473684210535"/>
  </r>
  <r>
    <s v="Barr Faughny"/>
    <s v="India"/>
    <s v="Mint Chip Choco"/>
    <d v="2022-01-12T00:00:00"/>
    <n v="7413"/>
    <n v="465"/>
    <n v="15.941935483870967"/>
  </r>
  <r>
    <s v="Curtice Advani"/>
    <s v="India"/>
    <s v="Mint Chip Choco"/>
    <d v="2022-03-03T00:00:00"/>
    <n v="8155"/>
    <n v="96"/>
    <n v="84.947916666666671"/>
  </r>
  <r>
    <s v="Jehu Rudeforth"/>
    <s v="New Zealand"/>
    <s v="Milk Bars"/>
    <d v="2022-05-18T00:00:00"/>
    <n v="2478"/>
    <n v="188"/>
    <n v="13.180851063829786"/>
  </r>
  <r>
    <s v="Gunar Cockshoot"/>
    <s v="India"/>
    <s v="Caramel Stuffed Bars"/>
    <d v="2022-07-28T00:00:00"/>
    <n v="2471"/>
    <n v="202"/>
    <n v="12.232673267326733"/>
  </r>
  <r>
    <s v="Curtice Advani"/>
    <s v="UK"/>
    <s v="Manuka Honey Choco"/>
    <d v="2022-02-07T00:00:00"/>
    <n v="1666"/>
    <n v="106"/>
    <n v="15.716981132075471"/>
  </r>
  <r>
    <s v="Andria Kimpton"/>
    <s v="India"/>
    <s v="Orange Choco"/>
    <d v="2022-05-30T00:00:00"/>
    <n v="301"/>
    <n v="421"/>
    <n v="0.71496437054631834"/>
  </r>
  <r>
    <s v="Mallorie Waber"/>
    <s v="Australia"/>
    <s v="Raspberry Choco"/>
    <d v="2022-04-25T00:00:00"/>
    <n v="8400"/>
    <n v="27"/>
    <n v="311.11111111111109"/>
  </r>
  <r>
    <s v="Beverie Moffet"/>
    <s v="Canada"/>
    <s v="85% Dark Bars"/>
    <d v="2022-02-16T00:00:00"/>
    <n v="6139"/>
    <n v="45"/>
    <n v="136.42222222222222"/>
  </r>
  <r>
    <s v="Kelci Walkden"/>
    <s v="Australia"/>
    <s v="Drinking Coco"/>
    <d v="2022-05-04T00:00:00"/>
    <n v="1288"/>
    <n v="60"/>
    <n v="21.466666666666665"/>
  </r>
  <r>
    <s v="Van Tuxwell"/>
    <s v="Canada"/>
    <s v="70% Dark Bites"/>
    <d v="2022-06-02T00:00:00"/>
    <n v="7077"/>
    <n v="77"/>
    <n v="91.909090909090907"/>
  </r>
  <r>
    <s v="Dennison Crosswaite"/>
    <s v="USA"/>
    <s v="Caramel Stuffed Bars"/>
    <d v="2022-07-11T00:00:00"/>
    <n v="2317"/>
    <n v="464"/>
    <n v="4.993534482758621"/>
  </r>
  <r>
    <s v="Beverie Moffet"/>
    <s v="New Zealand"/>
    <s v="Spicy Special Slims"/>
    <d v="2022-06-07T00:00:00"/>
    <n v="63"/>
    <n v="60"/>
    <n v="1.05"/>
  </r>
  <r>
    <s v="Jan Morforth"/>
    <s v="UK"/>
    <s v="Almond Choco"/>
    <d v="2022-07-06T00:00:00"/>
    <n v="9744"/>
    <n v="157"/>
    <n v="62.06369426751592"/>
  </r>
  <r>
    <s v="Husein Augar"/>
    <s v="India"/>
    <s v="Raspberry Choco"/>
    <d v="2022-06-15T00:00:00"/>
    <n v="9954"/>
    <n v="154"/>
    <n v="64.63636363636364"/>
  </r>
  <r>
    <s v="Dotty Strutley"/>
    <s v="India"/>
    <s v="Mint Chip Choco"/>
    <d v="2022-04-14T00:00:00"/>
    <n v="1260"/>
    <n v="239"/>
    <n v="5.2719665271966525"/>
  </r>
  <r>
    <s v="Camilla Castle"/>
    <s v="India"/>
    <s v="Drinking Coco"/>
    <d v="2022-08-08T00:00:00"/>
    <n v="469"/>
    <n v="163"/>
    <n v="2.8773006134969323"/>
  </r>
  <r>
    <s v="Marney O'Breen"/>
    <s v="UK"/>
    <s v="Drinking Coco"/>
    <d v="2022-03-29T00:00:00"/>
    <n v="973"/>
    <n v="28"/>
    <n v="34.75"/>
  </r>
  <r>
    <s v="Roddy Speechley"/>
    <s v="Australia"/>
    <s v="Organic Choco Syrup"/>
    <d v="2022-07-04T00:00:00"/>
    <n v="3647"/>
    <n v="76"/>
    <n v="47.986842105263158"/>
  </r>
  <r>
    <s v="Ches Bonnell"/>
    <s v="India"/>
    <s v="99% Dark &amp; Pure"/>
    <d v="2022-02-16T00:00:00"/>
    <n v="455"/>
    <n v="96"/>
    <n v="4.739583333333333"/>
  </r>
  <r>
    <s v="Rafaelita Blaksland"/>
    <s v="Canada"/>
    <s v="Spicy Special Slims"/>
    <d v="2022-05-02T00:00:00"/>
    <n v="2520"/>
    <n v="156"/>
    <n v="16.153846153846153"/>
  </r>
  <r>
    <s v="Van Tuxwell"/>
    <s v="India"/>
    <s v="Eclairs"/>
    <d v="2022-07-21T00:00:00"/>
    <n v="10500"/>
    <n v="106"/>
    <n v="99.056603773584911"/>
  </r>
  <r>
    <s v="Gunar Cockshoot"/>
    <s v="Australia"/>
    <s v="99% Dark &amp; Pure"/>
    <d v="2022-08-18T00:00:00"/>
    <n v="7952"/>
    <n v="235"/>
    <n v="33.838297872340426"/>
  </r>
  <r>
    <s v="Kaine Padly"/>
    <s v="USA"/>
    <s v="85% Dark Bars"/>
    <d v="2022-06-22T00:00:00"/>
    <n v="483"/>
    <n v="259"/>
    <n v="1.8648648648648649"/>
  </r>
  <r>
    <s v="Camilla Castle"/>
    <s v="UK"/>
    <s v="Peanut Butter Cubes"/>
    <d v="2022-07-19T00:00:00"/>
    <n v="4872"/>
    <n v="126"/>
    <n v="38.666666666666664"/>
  </r>
  <r>
    <s v="Madelene Upcott"/>
    <s v="UK"/>
    <s v="Peanut Butter Cubes"/>
    <d v="2022-08-12T00:00:00"/>
    <n v="7756"/>
    <n v="85"/>
    <n v="91.247058823529414"/>
  </r>
  <r>
    <s v="Madelene Upcott"/>
    <s v="USA"/>
    <s v="Choco Coated Almonds"/>
    <d v="2022-06-07T00:00:00"/>
    <n v="5446"/>
    <n v="132"/>
    <n v="41.257575757575758"/>
  </r>
  <r>
    <s v="Marney O'Breen"/>
    <s v="Canada"/>
    <s v="Peanut Butter Cubes"/>
    <d v="2022-03-08T00:00:00"/>
    <n v="6594"/>
    <n v="91"/>
    <n v="72.461538461538467"/>
  </r>
  <r>
    <s v="Ches Bonnell"/>
    <s v="Australia"/>
    <s v="Choco Coated Almonds"/>
    <d v="2022-04-08T00:00:00"/>
    <n v="1470"/>
    <n v="167"/>
    <n v="8.8023952095808387"/>
  </r>
  <r>
    <s v="Curtice Advani"/>
    <s v="Canada"/>
    <s v="Eclairs"/>
    <d v="2022-05-06T00:00:00"/>
    <n v="721"/>
    <n v="203"/>
    <n v="3.5517241379310347"/>
  </r>
  <r>
    <s v="Roddy Speechley"/>
    <s v="India"/>
    <s v="Drinking Coco"/>
    <d v="2022-05-31T00:00:00"/>
    <n v="4494"/>
    <n v="11"/>
    <n v="408.54545454545456"/>
  </r>
  <r>
    <s v="Van Tuxwell"/>
    <s v="Australia"/>
    <s v="Mint Chip Choco"/>
    <d v="2022-01-13T00:00:00"/>
    <n v="2674"/>
    <n v="295"/>
    <n v="9.0644067796610166"/>
  </r>
  <r>
    <s v="Dennison Crosswaite"/>
    <s v="USA"/>
    <s v="70% Dark Bites"/>
    <d v="2022-03-15T00:00:00"/>
    <n v="658"/>
    <n v="77"/>
    <n v="8.545454545454545"/>
  </r>
  <r>
    <s v="Andria Kimpton"/>
    <s v="Canada"/>
    <s v="Peanut Butter Cubes"/>
    <d v="2022-02-16T00:00:00"/>
    <n v="1127"/>
    <n v="319"/>
    <n v="3.5329153605015673"/>
  </r>
  <r>
    <s v="Gigi Bohling"/>
    <s v="USA"/>
    <s v="70% Dark Bites"/>
    <d v="2022-01-14T00:00:00"/>
    <n v="7364"/>
    <n v="196"/>
    <n v="37.571428571428569"/>
  </r>
  <r>
    <s v="Rafaelita Blaksland"/>
    <s v="Australia"/>
    <s v="White Choc"/>
    <d v="2022-03-21T00:00:00"/>
    <n v="6818"/>
    <n v="102"/>
    <n v="66.843137254901961"/>
  </r>
  <r>
    <s v="Roddy Speechley"/>
    <s v="Canada"/>
    <s v="Drinking Coco"/>
    <d v="2022-05-17T00:00:00"/>
    <n v="6776"/>
    <n v="312"/>
    <n v="21.717948717948719"/>
  </r>
  <r>
    <s v="Camilla Castle"/>
    <s v="New Zealand"/>
    <s v="85% Dark Bars"/>
    <d v="2022-08-08T00:00:00"/>
    <n v="15099"/>
    <n v="55"/>
    <n v="274.5272727272727"/>
  </r>
  <r>
    <s v="Madelene Upcott"/>
    <s v="Canada"/>
    <s v="Milk Bars"/>
    <d v="2022-04-26T00:00:00"/>
    <n v="3612"/>
    <n v="82"/>
    <n v="44.048780487804876"/>
  </r>
  <r>
    <s v="Madelene Upcott"/>
    <s v="Australia"/>
    <s v="70% Dark Bites"/>
    <d v="2022-04-15T00:00:00"/>
    <n v="3710"/>
    <n v="260"/>
    <n v="14.26923076923077"/>
  </r>
  <r>
    <s v="Oby Sorrel"/>
    <s v="Canada"/>
    <s v="Eclairs"/>
    <d v="2022-05-19T00:00:00"/>
    <n v="6111"/>
    <n v="591"/>
    <n v="10.340101522842639"/>
  </r>
  <r>
    <s v="Dennison Crosswaite"/>
    <s v="Canada"/>
    <s v="Drinking Coco"/>
    <d v="2022-01-10T00:00:00"/>
    <n v="2702"/>
    <n v="24"/>
    <n v="112.58333333333333"/>
  </r>
  <r>
    <s v="Mallorie Waber"/>
    <s v="New Zealand"/>
    <s v="After Nines"/>
    <d v="2022-05-04T00:00:00"/>
    <n v="483"/>
    <n v="228"/>
    <n v="2.1184210526315788"/>
  </r>
  <r>
    <s v="Roddy Speechley"/>
    <s v="Canada"/>
    <s v="White Choc"/>
    <d v="2022-04-05T00:00:00"/>
    <n v="5887"/>
    <n v="268"/>
    <n v="21.96641791044776"/>
  </r>
  <r>
    <s v="Andria Kimpton"/>
    <s v="India"/>
    <s v="After Nines"/>
    <d v="2022-01-17T00:00:00"/>
    <n v="952"/>
    <n v="68"/>
    <n v="14"/>
  </r>
  <r>
    <s v="Roddy Speechley"/>
    <s v="India"/>
    <s v="Spicy Special Slims"/>
    <d v="2022-03-22T00:00:00"/>
    <n v="10647"/>
    <n v="173"/>
    <n v="61.543352601156066"/>
  </r>
  <r>
    <s v="Dotty Strutley"/>
    <s v="Australia"/>
    <s v="White Choc"/>
    <d v="2022-07-05T00:00:00"/>
    <n v="6055"/>
    <n v="93"/>
    <n v="65.107526881720432"/>
  </r>
  <r>
    <s v="Oby Sorrel"/>
    <s v="Canada"/>
    <s v="Orange Choco"/>
    <d v="2022-04-27T00:00:00"/>
    <n v="8757"/>
    <n v="338"/>
    <n v="25.908284023668639"/>
  </r>
  <r>
    <s v="Kaine Padly"/>
    <s v="Canada"/>
    <s v="Almond Choco"/>
    <d v="2022-08-12T00:00:00"/>
    <n v="6055"/>
    <n v="73"/>
    <n v="82.945205479452056"/>
  </r>
  <r>
    <s v="Jan Morforth"/>
    <s v="UK"/>
    <s v="Baker's Choco Chips"/>
    <d v="2022-03-11T00:00:00"/>
    <n v="721"/>
    <n v="251"/>
    <n v="2.8725099601593627"/>
  </r>
  <r>
    <s v="Jehu Rudeforth"/>
    <s v="UK"/>
    <s v="Fruit &amp; Nut Bars"/>
    <d v="2022-05-13T00:00:00"/>
    <n v="8589"/>
    <n v="229"/>
    <n v="37.506550218340614"/>
  </r>
  <r>
    <s v="Dennison Crosswaite"/>
    <s v="USA"/>
    <s v="Smooth Sliky Salty"/>
    <d v="2022-05-12T00:00:00"/>
    <n v="11781"/>
    <n v="91"/>
    <n v="129.46153846153845"/>
  </r>
  <r>
    <s v="Brien Boise"/>
    <s v="USA"/>
    <s v="Raspberry Choco"/>
    <d v="2022-01-12T00:00:00"/>
    <n v="672"/>
    <n v="194"/>
    <n v="3.463917525773196"/>
  </r>
  <r>
    <s v="Madelene Upcott"/>
    <s v="New Zealand"/>
    <s v="Milk Bars"/>
    <d v="2022-03-29T00:00:00"/>
    <n v="12558"/>
    <n v="403"/>
    <n v="31.161290322580644"/>
  </r>
  <r>
    <s v="Roddy Speechley"/>
    <s v="India"/>
    <s v="50% Dark Bites"/>
    <d v="2022-03-14T00:00:00"/>
    <n v="8337"/>
    <n v="12"/>
    <n v="694.75"/>
  </r>
  <r>
    <s v="Barr Faughny"/>
    <s v="New Zealand"/>
    <s v="99% Dark &amp; Pure"/>
    <d v="2022-05-24T00:00:00"/>
    <n v="8134"/>
    <n v="195"/>
    <n v="41.712820512820514"/>
  </r>
  <r>
    <s v="Dennison Crosswaite"/>
    <s v="Canada"/>
    <s v="Organic Choco Syrup"/>
    <d v="2022-01-28T00:00:00"/>
    <n v="8491"/>
    <n v="75"/>
    <n v="113.21333333333334"/>
  </r>
  <r>
    <s v="Beverie Moffet"/>
    <s v="India"/>
    <s v="Almond Choco"/>
    <d v="2022-05-24T00:00:00"/>
    <n v="3066"/>
    <n v="96"/>
    <n v="31.9375"/>
  </r>
  <r>
    <s v="Brien Boise"/>
    <s v="Australia"/>
    <s v="Peanut Butter Cubes"/>
    <d v="2022-08-19T00:00:00"/>
    <n v="301"/>
    <n v="205"/>
    <n v="1.4682926829268292"/>
  </r>
  <r>
    <s v="Karlen McCaffrey"/>
    <s v="Australia"/>
    <s v="Spicy Special Slims"/>
    <d v="2022-05-17T00:00:00"/>
    <n v="4410"/>
    <n v="323"/>
    <n v="13.653250773993808"/>
  </r>
  <r>
    <s v="Jehu Rudeforth"/>
    <s v="USA"/>
    <s v="White Choc"/>
    <d v="2022-06-07T00:00:00"/>
    <n v="6559"/>
    <n v="119"/>
    <n v="55.117647058823529"/>
  </r>
  <r>
    <s v="Ches Bonnell"/>
    <s v="Canada"/>
    <s v="Organic Choco Syrup"/>
    <d v="2022-07-26T00:00:00"/>
    <n v="574"/>
    <n v="217"/>
    <n v="2.6451612903225805"/>
  </r>
  <r>
    <s v="Dotty Strutley"/>
    <s v="India"/>
    <s v="Eclairs"/>
    <d v="2022-07-28T00:00:00"/>
    <n v="2086"/>
    <n v="384"/>
    <n v="5.432291666666667"/>
  </r>
  <r>
    <s v="Karlen McCaffrey"/>
    <s v="India"/>
    <s v="70% Dark Bites"/>
    <d v="2022-05-23T00:00:00"/>
    <n v="5075"/>
    <n v="344"/>
    <n v="14.752906976744185"/>
  </r>
  <r>
    <m/>
    <m/>
    <m/>
    <m/>
    <m/>
    <m/>
    <m/>
  </r>
  <r>
    <m/>
    <m/>
    <m/>
    <m/>
    <m/>
    <m/>
    <m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753A7-B6A0-42A1-9F2E-2E278716EEBC}" name="Tabela Dinâmica3" cacheId="10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C20" firstHeaderRow="1" firstDataRow="1" firstDataCol="0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DD52A-5126-4C99-8756-F295204353FC}" name="Tabela Dinâmica1" cacheId="10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H27" firstHeaderRow="1" firstDataRow="2" firstDataCol="1"/>
  <pivotFields count="7">
    <pivotField compact="0" outline="0" showAll="0"/>
    <pivotField axis="axisCol" compact="0" outline="0" showAll="0">
      <items count="7">
        <item x="2"/>
        <item x="5"/>
        <item x="1"/>
        <item x="3"/>
        <item x="0"/>
        <item x="4"/>
        <item t="default"/>
      </items>
    </pivotField>
    <pivotField axis="axisRow" compact="0" outline="0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compact="0" numFmtId="15" outline="0" showAll="0"/>
    <pivotField dataField="1" compact="0" numFmtId="6" outline="0" showAll="0"/>
    <pivotField compact="0" outline="0" showAll="0"/>
    <pivotField compact="0" numFmtId="8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Amount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19315-1117-400B-8F26-D561B7D94EFD}" name="Tabela Dinâmica2" cacheId="10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E10" firstHeaderRow="0" firstDataRow="1" firstDataCol="1"/>
  <pivotFields count="7">
    <pivotField compact="0" outline="0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compact="0" outline="0" showAll="0">
      <items count="7">
        <item x="2"/>
        <item x="5"/>
        <item x="1"/>
        <item x="3"/>
        <item x="0"/>
        <item x="4"/>
        <item t="default"/>
      </items>
    </pivotField>
    <pivotField compact="0" outline="0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compact="0" numFmtId="15" outline="0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compact="0" numFmtId="6" outline="0" showAll="0"/>
    <pivotField compact="0" outline="0" showAll="0"/>
    <pivotField compact="0" numFmtId="8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Amount" fld="4" subtotal="average" baseField="0" baseItem="0" numFmtId="2"/>
    <dataField name="Soma de Amount" fld="4" baseField="0" baseItem="0"/>
    <dataField name="Máximo de Amount" fld="4" subtotal="max" baseField="0" baseItem="0"/>
    <dataField name="Mínimo de Amount" fld="4" subtotal="min" baseField="0" baseItem="0"/>
  </dataFields>
  <formats count="2">
    <format dxfId="18">
      <pivotArea outline="0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3A390-E06E-4F4A-A01E-7CCA34F45E0D}" name="Tabela1" displayName="Tabela1" ref="A1:G1095" totalsRowShown="0" headerRowDxfId="17" dataDxfId="16">
  <autoFilter ref="A1:G1095" xr:uid="{2383A390-E06E-4F4A-A01E-7CCA34F45E0D}"/>
  <tableColumns count="7">
    <tableColumn id="1" xr3:uid="{9C3680E0-D5BD-4502-8652-30BE945B2F02}" name="Sales Person" dataDxfId="15"/>
    <tableColumn id="2" xr3:uid="{9A7A1A80-0AB9-4E9D-964E-B23D20C5FCB3}" name="Country" dataDxfId="14"/>
    <tableColumn id="3" xr3:uid="{C6174165-C4E0-49EF-8850-E2CAC0846D61}" name="Product" dataDxfId="13"/>
    <tableColumn id="4" xr3:uid="{55CE0446-3E5A-447A-9541-4BD956D9B3BA}" name="Date" dataDxfId="12"/>
    <tableColumn id="5" xr3:uid="{E0BB9EB7-7E14-4244-B9C7-EE4417993305}" name="Amount" dataDxfId="11"/>
    <tableColumn id="6" xr3:uid="{9693E029-F117-4BD1-A309-BE3217CD39BA}" name="Boxes Shipped" dataDxfId="10"/>
    <tableColumn id="8" xr3:uid="{FBE6F46B-C7BE-4B0D-8D72-53DED6082BF8}" name="Cost per box" dataDxfId="9">
      <calculatedColumnFormula>E2/F2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53F9B3-6926-4F92-9610-57A51079148E}" name="Tabela13" displayName="Tabela13" ref="A1:G1095" totalsRowShown="0" headerRowDxfId="8" dataDxfId="7">
  <autoFilter ref="A1:G1095" xr:uid="{F053F9B3-6926-4F92-9610-57A51079148E}"/>
  <tableColumns count="7">
    <tableColumn id="1" xr3:uid="{6E53B452-1251-4780-98DD-88C08750DA3F}" name="Sales Person" dataDxfId="6"/>
    <tableColumn id="2" xr3:uid="{0E27E82D-9B1E-4749-8F1F-020DD5BCA6C4}" name="Country" dataDxfId="5"/>
    <tableColumn id="3" xr3:uid="{BD6BED8E-4D1A-4387-8F2B-7740D533384A}" name="Product" dataDxfId="4"/>
    <tableColumn id="4" xr3:uid="{5FA3076A-96FB-4E50-AF41-110DA9F1EAB7}" name="Date" dataDxfId="3"/>
    <tableColumn id="5" xr3:uid="{76C962D7-46DC-46A9-85C7-8967CAC5938E}" name="Amount" dataDxfId="2"/>
    <tableColumn id="6" xr3:uid="{03C852DE-AC46-4A64-92BB-3B074488C7DA}" name="Boxes Shipped" dataDxfId="1"/>
    <tableColumn id="8" xr3:uid="{D6641300-EE84-42E3-95B9-8DA35B688AA9}" name="Cost per box" dataDxfId="0">
      <calculatedColumnFormula>E2/F2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E0D7-C51E-4205-BA87-5FF96DE34C75}">
  <dimension ref="A3:C20"/>
  <sheetViews>
    <sheetView workbookViewId="0">
      <selection activeCell="C6" sqref="C6"/>
    </sheetView>
  </sheetViews>
  <sheetFormatPr defaultRowHeight="15"/>
  <sheetData>
    <row r="3" spans="1:3">
      <c r="A3" s="27"/>
      <c r="B3" s="28"/>
      <c r="C3" s="29"/>
    </row>
    <row r="4" spans="1:3">
      <c r="A4" s="30"/>
      <c r="B4" s="31"/>
      <c r="C4" s="32"/>
    </row>
    <row r="5" spans="1:3">
      <c r="A5" s="30"/>
      <c r="B5" s="31"/>
      <c r="C5" s="32"/>
    </row>
    <row r="6" spans="1:3">
      <c r="A6" s="30"/>
      <c r="B6" s="31"/>
      <c r="C6" s="32"/>
    </row>
    <row r="7" spans="1:3">
      <c r="A7" s="30"/>
      <c r="B7" s="31"/>
      <c r="C7" s="32"/>
    </row>
    <row r="8" spans="1:3">
      <c r="A8" s="30"/>
      <c r="B8" s="31"/>
      <c r="C8" s="32"/>
    </row>
    <row r="9" spans="1:3">
      <c r="A9" s="30"/>
      <c r="B9" s="31"/>
      <c r="C9" s="32"/>
    </row>
    <row r="10" spans="1:3">
      <c r="A10" s="30"/>
      <c r="B10" s="31"/>
      <c r="C10" s="32"/>
    </row>
    <row r="11" spans="1:3">
      <c r="A11" s="30"/>
      <c r="B11" s="31"/>
      <c r="C11" s="32"/>
    </row>
    <row r="12" spans="1:3">
      <c r="A12" s="30"/>
      <c r="B12" s="31"/>
      <c r="C12" s="32"/>
    </row>
    <row r="13" spans="1:3">
      <c r="A13" s="30"/>
      <c r="B13" s="31"/>
      <c r="C13" s="32"/>
    </row>
    <row r="14" spans="1:3">
      <c r="A14" s="30"/>
      <c r="B14" s="31"/>
      <c r="C14" s="32"/>
    </row>
    <row r="15" spans="1:3">
      <c r="A15" s="30"/>
      <c r="B15" s="31"/>
      <c r="C15" s="32"/>
    </row>
    <row r="16" spans="1:3">
      <c r="A16" s="30"/>
      <c r="B16" s="31"/>
      <c r="C16" s="32"/>
    </row>
    <row r="17" spans="1:3">
      <c r="A17" s="30"/>
      <c r="B17" s="31"/>
      <c r="C17" s="32"/>
    </row>
    <row r="18" spans="1:3">
      <c r="A18" s="30"/>
      <c r="B18" s="31"/>
      <c r="C18" s="32"/>
    </row>
    <row r="19" spans="1:3">
      <c r="A19" s="30"/>
      <c r="B19" s="31"/>
      <c r="C19" s="32"/>
    </row>
    <row r="20" spans="1:3">
      <c r="A20" s="33"/>
      <c r="B20" s="34"/>
      <c r="C20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78CB-08CA-4C0A-BE6C-78A73CE1FCE7}">
  <dimension ref="A1:G179"/>
  <sheetViews>
    <sheetView workbookViewId="0">
      <selection sqref="A1:XFD1048576"/>
    </sheetView>
  </sheetViews>
  <sheetFormatPr defaultRowHeight="15"/>
  <cols>
    <col min="1" max="1" width="23.28515625" bestFit="1" customWidth="1"/>
    <col min="2" max="2" width="10.14062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13</v>
      </c>
      <c r="B2" s="18" t="s">
        <v>14</v>
      </c>
      <c r="C2" s="18" t="s">
        <v>15</v>
      </c>
      <c r="D2" s="19">
        <v>44565</v>
      </c>
      <c r="E2" s="20">
        <v>5320</v>
      </c>
      <c r="F2" s="18">
        <v>180</v>
      </c>
      <c r="G2" s="21">
        <f t="shared" ref="G2:G65" si="0">E2/F2</f>
        <v>29.555555555555557</v>
      </c>
    </row>
    <row r="3" spans="1:7" ht="15.75">
      <c r="A3" s="22" t="s">
        <v>13</v>
      </c>
      <c r="B3" s="23" t="s">
        <v>14</v>
      </c>
      <c r="C3" s="23" t="s">
        <v>20</v>
      </c>
      <c r="D3" s="24">
        <v>44616</v>
      </c>
      <c r="E3" s="25">
        <v>13685</v>
      </c>
      <c r="F3" s="23">
        <v>184</v>
      </c>
      <c r="G3" s="26">
        <f t="shared" si="0"/>
        <v>74.375</v>
      </c>
    </row>
    <row r="4" spans="1:7" ht="15.75">
      <c r="A4" s="17" t="s">
        <v>28</v>
      </c>
      <c r="B4" s="18" t="s">
        <v>14</v>
      </c>
      <c r="C4" s="18" t="s">
        <v>29</v>
      </c>
      <c r="D4" s="19">
        <v>44586</v>
      </c>
      <c r="E4" s="20">
        <v>13685</v>
      </c>
      <c r="F4" s="18">
        <v>176</v>
      </c>
      <c r="G4" s="21">
        <f t="shared" si="0"/>
        <v>77.755681818181813</v>
      </c>
    </row>
    <row r="5" spans="1:7" ht="15.75">
      <c r="A5" s="22" t="s">
        <v>39</v>
      </c>
      <c r="B5" s="23" t="s">
        <v>14</v>
      </c>
      <c r="C5" s="23" t="s">
        <v>27</v>
      </c>
      <c r="D5" s="24">
        <v>44574</v>
      </c>
      <c r="E5" s="25">
        <v>4704</v>
      </c>
      <c r="F5" s="23">
        <v>62</v>
      </c>
      <c r="G5" s="26">
        <f t="shared" si="0"/>
        <v>75.870967741935488</v>
      </c>
    </row>
    <row r="6" spans="1:7" ht="15.75">
      <c r="A6" s="17" t="s">
        <v>56</v>
      </c>
      <c r="B6" s="18" t="s">
        <v>14</v>
      </c>
      <c r="C6" s="18" t="s">
        <v>18</v>
      </c>
      <c r="D6" s="19">
        <v>44720</v>
      </c>
      <c r="E6" s="20">
        <v>1085</v>
      </c>
      <c r="F6" s="18">
        <v>172</v>
      </c>
      <c r="G6" s="21">
        <f t="shared" si="0"/>
        <v>6.308139534883721</v>
      </c>
    </row>
    <row r="7" spans="1:7" ht="15.75">
      <c r="A7" s="22" t="s">
        <v>58</v>
      </c>
      <c r="B7" s="23" t="s">
        <v>14</v>
      </c>
      <c r="C7" s="23" t="s">
        <v>49</v>
      </c>
      <c r="D7" s="24">
        <v>44634</v>
      </c>
      <c r="E7" s="25">
        <v>3003</v>
      </c>
      <c r="F7" s="23">
        <v>113</v>
      </c>
      <c r="G7" s="26">
        <f t="shared" si="0"/>
        <v>26.575221238938052</v>
      </c>
    </row>
    <row r="8" spans="1:7" ht="15.75">
      <c r="A8" s="17" t="s">
        <v>39</v>
      </c>
      <c r="B8" s="18" t="s">
        <v>14</v>
      </c>
      <c r="C8" s="18" t="s">
        <v>29</v>
      </c>
      <c r="D8" s="19">
        <v>44741</v>
      </c>
      <c r="E8" s="20">
        <v>12446</v>
      </c>
      <c r="F8" s="18">
        <v>150</v>
      </c>
      <c r="G8" s="21">
        <f t="shared" si="0"/>
        <v>82.973333333333329</v>
      </c>
    </row>
    <row r="9" spans="1:7" ht="15.75">
      <c r="A9" s="22" t="s">
        <v>48</v>
      </c>
      <c r="B9" s="23" t="s">
        <v>14</v>
      </c>
      <c r="C9" s="23" t="s">
        <v>65</v>
      </c>
      <c r="D9" s="24">
        <v>44742</v>
      </c>
      <c r="E9" s="25">
        <v>6839</v>
      </c>
      <c r="F9" s="23">
        <v>133</v>
      </c>
      <c r="G9" s="26">
        <f t="shared" si="0"/>
        <v>51.421052631578945</v>
      </c>
    </row>
    <row r="10" spans="1:7" ht="15.75">
      <c r="A10" s="17" t="s">
        <v>66</v>
      </c>
      <c r="B10" s="18" t="s">
        <v>14</v>
      </c>
      <c r="C10" s="18" t="s">
        <v>37</v>
      </c>
      <c r="D10" s="19">
        <v>44797</v>
      </c>
      <c r="E10" s="20">
        <v>2653</v>
      </c>
      <c r="F10" s="18">
        <v>314</v>
      </c>
      <c r="G10" s="21">
        <f t="shared" si="0"/>
        <v>8.4490445859872612</v>
      </c>
    </row>
    <row r="11" spans="1:7" ht="15.75">
      <c r="A11" s="22" t="s">
        <v>19</v>
      </c>
      <c r="B11" s="23" t="s">
        <v>14</v>
      </c>
      <c r="C11" s="23" t="s">
        <v>65</v>
      </c>
      <c r="D11" s="24">
        <v>44571</v>
      </c>
      <c r="E11" s="25">
        <v>5642</v>
      </c>
      <c r="F11" s="23">
        <v>9</v>
      </c>
      <c r="G11" s="26">
        <f t="shared" si="0"/>
        <v>626.88888888888891</v>
      </c>
    </row>
    <row r="12" spans="1:7" ht="15.75">
      <c r="A12" s="17" t="s">
        <v>16</v>
      </c>
      <c r="B12" s="18" t="s">
        <v>14</v>
      </c>
      <c r="C12" s="18" t="s">
        <v>53</v>
      </c>
      <c r="D12" s="19">
        <v>44799</v>
      </c>
      <c r="E12" s="20">
        <v>2002</v>
      </c>
      <c r="F12" s="18">
        <v>214</v>
      </c>
      <c r="G12" s="21">
        <f t="shared" si="0"/>
        <v>9.3551401869158877</v>
      </c>
    </row>
    <row r="13" spans="1:7" ht="15.75">
      <c r="A13" s="22" t="s">
        <v>16</v>
      </c>
      <c r="B13" s="23" t="s">
        <v>14</v>
      </c>
      <c r="C13" s="23" t="s">
        <v>29</v>
      </c>
      <c r="D13" s="24">
        <v>44592</v>
      </c>
      <c r="E13" s="25">
        <v>4725</v>
      </c>
      <c r="F13" s="23">
        <v>137</v>
      </c>
      <c r="G13" s="26">
        <f t="shared" si="0"/>
        <v>34.489051094890513</v>
      </c>
    </row>
    <row r="14" spans="1:7" ht="15.75">
      <c r="A14" s="17" t="s">
        <v>61</v>
      </c>
      <c r="B14" s="18" t="s">
        <v>14</v>
      </c>
      <c r="C14" s="18" t="s">
        <v>47</v>
      </c>
      <c r="D14" s="19">
        <v>44644</v>
      </c>
      <c r="E14" s="20">
        <v>6188</v>
      </c>
      <c r="F14" s="18">
        <v>270</v>
      </c>
      <c r="G14" s="21">
        <f t="shared" si="0"/>
        <v>22.918518518518518</v>
      </c>
    </row>
    <row r="15" spans="1:7" ht="15.75">
      <c r="A15" s="22" t="s">
        <v>67</v>
      </c>
      <c r="B15" s="23" t="s">
        <v>14</v>
      </c>
      <c r="C15" s="23" t="s">
        <v>60</v>
      </c>
      <c r="D15" s="24">
        <v>44741</v>
      </c>
      <c r="E15" s="25">
        <v>13006</v>
      </c>
      <c r="F15" s="23">
        <v>482</v>
      </c>
      <c r="G15" s="26">
        <f t="shared" si="0"/>
        <v>26.983402489626556</v>
      </c>
    </row>
    <row r="16" spans="1:7" ht="15.75">
      <c r="A16" s="17" t="s">
        <v>58</v>
      </c>
      <c r="B16" s="18" t="s">
        <v>14</v>
      </c>
      <c r="C16" s="18" t="s">
        <v>57</v>
      </c>
      <c r="D16" s="19">
        <v>44798</v>
      </c>
      <c r="E16" s="20">
        <v>4697</v>
      </c>
      <c r="F16" s="18">
        <v>42</v>
      </c>
      <c r="G16" s="21">
        <f t="shared" si="0"/>
        <v>111.83333333333333</v>
      </c>
    </row>
    <row r="17" spans="1:7" ht="15.75">
      <c r="A17" s="22" t="s">
        <v>67</v>
      </c>
      <c r="B17" s="23" t="s">
        <v>14</v>
      </c>
      <c r="C17" s="23" t="s">
        <v>27</v>
      </c>
      <c r="D17" s="24">
        <v>44580</v>
      </c>
      <c r="E17" s="25">
        <v>5929</v>
      </c>
      <c r="F17" s="23">
        <v>175</v>
      </c>
      <c r="G17" s="26">
        <f t="shared" si="0"/>
        <v>33.880000000000003</v>
      </c>
    </row>
    <row r="18" spans="1:7" ht="15.75">
      <c r="A18" s="17" t="s">
        <v>67</v>
      </c>
      <c r="B18" s="18" t="s">
        <v>14</v>
      </c>
      <c r="C18" s="18" t="s">
        <v>47</v>
      </c>
      <c r="D18" s="19">
        <v>44586</v>
      </c>
      <c r="E18" s="20">
        <v>4606</v>
      </c>
      <c r="F18" s="18">
        <v>57</v>
      </c>
      <c r="G18" s="21">
        <f t="shared" si="0"/>
        <v>80.807017543859644</v>
      </c>
    </row>
    <row r="19" spans="1:7" ht="15.75">
      <c r="A19" s="22" t="s">
        <v>72</v>
      </c>
      <c r="B19" s="23" t="s">
        <v>14</v>
      </c>
      <c r="C19" s="23" t="s">
        <v>65</v>
      </c>
      <c r="D19" s="24">
        <v>44770</v>
      </c>
      <c r="E19" s="25">
        <v>16114</v>
      </c>
      <c r="F19" s="23">
        <v>96</v>
      </c>
      <c r="G19" s="26">
        <f t="shared" si="0"/>
        <v>167.85416666666666</v>
      </c>
    </row>
    <row r="20" spans="1:7" ht="15.75">
      <c r="A20" s="17" t="s">
        <v>16</v>
      </c>
      <c r="B20" s="18" t="s">
        <v>14</v>
      </c>
      <c r="C20" s="18" t="s">
        <v>55</v>
      </c>
      <c r="D20" s="19">
        <v>44767</v>
      </c>
      <c r="E20" s="20">
        <v>4263</v>
      </c>
      <c r="F20" s="18">
        <v>90</v>
      </c>
      <c r="G20" s="21">
        <f t="shared" si="0"/>
        <v>47.366666666666667</v>
      </c>
    </row>
    <row r="21" spans="1:7" ht="15.75">
      <c r="A21" s="22" t="s">
        <v>73</v>
      </c>
      <c r="B21" s="23" t="s">
        <v>14</v>
      </c>
      <c r="C21" s="23" t="s">
        <v>27</v>
      </c>
      <c r="D21" s="24">
        <v>44753</v>
      </c>
      <c r="E21" s="25">
        <v>5663</v>
      </c>
      <c r="F21" s="23">
        <v>110</v>
      </c>
      <c r="G21" s="26">
        <f t="shared" si="0"/>
        <v>51.481818181818184</v>
      </c>
    </row>
    <row r="22" spans="1:7" ht="15.75">
      <c r="A22" s="17" t="s">
        <v>59</v>
      </c>
      <c r="B22" s="18" t="s">
        <v>14</v>
      </c>
      <c r="C22" s="18" t="s">
        <v>53</v>
      </c>
      <c r="D22" s="19">
        <v>44651</v>
      </c>
      <c r="E22" s="20">
        <v>2282</v>
      </c>
      <c r="F22" s="18">
        <v>178</v>
      </c>
      <c r="G22" s="21">
        <f t="shared" si="0"/>
        <v>12.820224719101123</v>
      </c>
    </row>
    <row r="23" spans="1:7" ht="15.75">
      <c r="A23" s="22" t="s">
        <v>48</v>
      </c>
      <c r="B23" s="23" t="s">
        <v>14</v>
      </c>
      <c r="C23" s="23" t="s">
        <v>47</v>
      </c>
      <c r="D23" s="24">
        <v>44586</v>
      </c>
      <c r="E23" s="25">
        <v>7798</v>
      </c>
      <c r="F23" s="23">
        <v>196</v>
      </c>
      <c r="G23" s="26">
        <f t="shared" si="0"/>
        <v>39.785714285714285</v>
      </c>
    </row>
    <row r="24" spans="1:7" ht="15.75">
      <c r="A24" s="17" t="s">
        <v>19</v>
      </c>
      <c r="B24" s="18" t="s">
        <v>14</v>
      </c>
      <c r="C24" s="18" t="s">
        <v>31</v>
      </c>
      <c r="D24" s="19">
        <v>44649</v>
      </c>
      <c r="E24" s="20">
        <v>8029</v>
      </c>
      <c r="F24" s="18">
        <v>175</v>
      </c>
      <c r="G24" s="21">
        <f t="shared" si="0"/>
        <v>45.88</v>
      </c>
    </row>
    <row r="25" spans="1:7" ht="15.75">
      <c r="A25" s="22" t="s">
        <v>50</v>
      </c>
      <c r="B25" s="23" t="s">
        <v>14</v>
      </c>
      <c r="C25" s="23" t="s">
        <v>75</v>
      </c>
      <c r="D25" s="24">
        <v>44761</v>
      </c>
      <c r="E25" s="25">
        <v>3549</v>
      </c>
      <c r="F25" s="23">
        <v>112</v>
      </c>
      <c r="G25" s="26">
        <f t="shared" si="0"/>
        <v>31.6875</v>
      </c>
    </row>
    <row r="26" spans="1:7" ht="15.75">
      <c r="A26" s="17" t="s">
        <v>38</v>
      </c>
      <c r="B26" s="18" t="s">
        <v>14</v>
      </c>
      <c r="C26" s="18" t="s">
        <v>62</v>
      </c>
      <c r="D26" s="19">
        <v>44663</v>
      </c>
      <c r="E26" s="20">
        <v>5299</v>
      </c>
      <c r="F26" s="18">
        <v>167</v>
      </c>
      <c r="G26" s="21">
        <f t="shared" si="0"/>
        <v>31.730538922155688</v>
      </c>
    </row>
    <row r="27" spans="1:7" ht="15.75">
      <c r="A27" s="22" t="s">
        <v>48</v>
      </c>
      <c r="B27" s="23" t="s">
        <v>14</v>
      </c>
      <c r="C27" s="23" t="s">
        <v>74</v>
      </c>
      <c r="D27" s="24">
        <v>44599</v>
      </c>
      <c r="E27" s="25">
        <v>4753</v>
      </c>
      <c r="F27" s="23">
        <v>389</v>
      </c>
      <c r="G27" s="26">
        <f t="shared" si="0"/>
        <v>12.218508997429305</v>
      </c>
    </row>
    <row r="28" spans="1:7" ht="15.75">
      <c r="A28" s="17" t="s">
        <v>28</v>
      </c>
      <c r="B28" s="18" t="s">
        <v>14</v>
      </c>
      <c r="C28" s="18" t="s">
        <v>70</v>
      </c>
      <c r="D28" s="19">
        <v>44637</v>
      </c>
      <c r="E28" s="20">
        <v>9324</v>
      </c>
      <c r="F28" s="18">
        <v>41</v>
      </c>
      <c r="G28" s="21">
        <f t="shared" si="0"/>
        <v>227.41463414634146</v>
      </c>
    </row>
    <row r="29" spans="1:7" ht="15.75">
      <c r="A29" s="22" t="s">
        <v>68</v>
      </c>
      <c r="B29" s="23" t="s">
        <v>14</v>
      </c>
      <c r="C29" s="23" t="s">
        <v>62</v>
      </c>
      <c r="D29" s="24">
        <v>44564</v>
      </c>
      <c r="E29" s="25">
        <v>9982</v>
      </c>
      <c r="F29" s="23">
        <v>187</v>
      </c>
      <c r="G29" s="26">
        <f t="shared" si="0"/>
        <v>53.37967914438503</v>
      </c>
    </row>
    <row r="30" spans="1:7" ht="15.75">
      <c r="A30" s="17" t="s">
        <v>72</v>
      </c>
      <c r="B30" s="18" t="s">
        <v>14</v>
      </c>
      <c r="C30" s="18" t="s">
        <v>29</v>
      </c>
      <c r="D30" s="19">
        <v>44564</v>
      </c>
      <c r="E30" s="20">
        <v>9310</v>
      </c>
      <c r="F30" s="18">
        <v>282</v>
      </c>
      <c r="G30" s="21">
        <f t="shared" si="0"/>
        <v>33.01418439716312</v>
      </c>
    </row>
    <row r="31" spans="1:7" ht="15.75">
      <c r="A31" s="22" t="s">
        <v>42</v>
      </c>
      <c r="B31" s="23" t="s">
        <v>14</v>
      </c>
      <c r="C31" s="23" t="s">
        <v>37</v>
      </c>
      <c r="D31" s="24">
        <v>44589</v>
      </c>
      <c r="E31" s="25">
        <v>581</v>
      </c>
      <c r="F31" s="23">
        <v>65</v>
      </c>
      <c r="G31" s="26">
        <f t="shared" si="0"/>
        <v>8.9384615384615387</v>
      </c>
    </row>
    <row r="32" spans="1:7" ht="15.75">
      <c r="A32" s="17" t="s">
        <v>58</v>
      </c>
      <c r="B32" s="18" t="s">
        <v>14</v>
      </c>
      <c r="C32" s="18" t="s">
        <v>70</v>
      </c>
      <c r="D32" s="19">
        <v>44622</v>
      </c>
      <c r="E32" s="20">
        <v>4333</v>
      </c>
      <c r="F32" s="18">
        <v>43</v>
      </c>
      <c r="G32" s="21">
        <f t="shared" si="0"/>
        <v>100.76744186046511</v>
      </c>
    </row>
    <row r="33" spans="1:7" ht="15.75">
      <c r="A33" s="22" t="s">
        <v>61</v>
      </c>
      <c r="B33" s="23" t="s">
        <v>14</v>
      </c>
      <c r="C33" s="23" t="s">
        <v>62</v>
      </c>
      <c r="D33" s="24">
        <v>44776</v>
      </c>
      <c r="E33" s="25">
        <v>7238</v>
      </c>
      <c r="F33" s="23">
        <v>265</v>
      </c>
      <c r="G33" s="26">
        <f t="shared" si="0"/>
        <v>27.31320754716981</v>
      </c>
    </row>
    <row r="34" spans="1:7" ht="15.75">
      <c r="A34" s="17" t="s">
        <v>52</v>
      </c>
      <c r="B34" s="18" t="s">
        <v>14</v>
      </c>
      <c r="C34" s="18" t="s">
        <v>62</v>
      </c>
      <c r="D34" s="19">
        <v>44742</v>
      </c>
      <c r="E34" s="20">
        <v>6475</v>
      </c>
      <c r="F34" s="18">
        <v>76</v>
      </c>
      <c r="G34" s="21">
        <f t="shared" si="0"/>
        <v>85.19736842105263</v>
      </c>
    </row>
    <row r="35" spans="1:7" ht="15.75">
      <c r="A35" s="22" t="s">
        <v>73</v>
      </c>
      <c r="B35" s="23" t="s">
        <v>14</v>
      </c>
      <c r="C35" s="23" t="s">
        <v>44</v>
      </c>
      <c r="D35" s="24">
        <v>44678</v>
      </c>
      <c r="E35" s="25">
        <v>14238</v>
      </c>
      <c r="F35" s="23">
        <v>54</v>
      </c>
      <c r="G35" s="26">
        <f t="shared" si="0"/>
        <v>263.66666666666669</v>
      </c>
    </row>
    <row r="36" spans="1:7" ht="15.75">
      <c r="A36" s="17" t="s">
        <v>50</v>
      </c>
      <c r="B36" s="18" t="s">
        <v>14</v>
      </c>
      <c r="C36" s="18" t="s">
        <v>27</v>
      </c>
      <c r="D36" s="19">
        <v>44694</v>
      </c>
      <c r="E36" s="20">
        <v>18991</v>
      </c>
      <c r="F36" s="18">
        <v>88</v>
      </c>
      <c r="G36" s="21">
        <f t="shared" si="0"/>
        <v>215.80681818181819</v>
      </c>
    </row>
    <row r="37" spans="1:7" ht="15.75">
      <c r="A37" s="22" t="s">
        <v>16</v>
      </c>
      <c r="B37" s="23" t="s">
        <v>14</v>
      </c>
      <c r="C37" s="23" t="s">
        <v>69</v>
      </c>
      <c r="D37" s="24">
        <v>44636</v>
      </c>
      <c r="E37" s="25">
        <v>6538</v>
      </c>
      <c r="F37" s="23">
        <v>79</v>
      </c>
      <c r="G37" s="26">
        <f t="shared" si="0"/>
        <v>82.759493670886073</v>
      </c>
    </row>
    <row r="38" spans="1:7" ht="15.75">
      <c r="A38" s="17" t="s">
        <v>42</v>
      </c>
      <c r="B38" s="18" t="s">
        <v>14</v>
      </c>
      <c r="C38" s="18" t="s">
        <v>69</v>
      </c>
      <c r="D38" s="19">
        <v>44795</v>
      </c>
      <c r="E38" s="20">
        <v>5481</v>
      </c>
      <c r="F38" s="18">
        <v>69</v>
      </c>
      <c r="G38" s="21">
        <f t="shared" si="0"/>
        <v>79.434782608695656</v>
      </c>
    </row>
    <row r="39" spans="1:7" ht="15.75">
      <c r="A39" s="22" t="s">
        <v>50</v>
      </c>
      <c r="B39" s="23" t="s">
        <v>14</v>
      </c>
      <c r="C39" s="23" t="s">
        <v>74</v>
      </c>
      <c r="D39" s="24">
        <v>44722</v>
      </c>
      <c r="E39" s="25">
        <v>252</v>
      </c>
      <c r="F39" s="23">
        <v>154</v>
      </c>
      <c r="G39" s="26">
        <f t="shared" si="0"/>
        <v>1.6363636363636365</v>
      </c>
    </row>
    <row r="40" spans="1:7" ht="15.75">
      <c r="A40" s="17" t="s">
        <v>58</v>
      </c>
      <c r="B40" s="18" t="s">
        <v>14</v>
      </c>
      <c r="C40" s="18" t="s">
        <v>75</v>
      </c>
      <c r="D40" s="19">
        <v>44666</v>
      </c>
      <c r="E40" s="20">
        <v>14938</v>
      </c>
      <c r="F40" s="18">
        <v>433</v>
      </c>
      <c r="G40" s="21">
        <f t="shared" si="0"/>
        <v>34.498845265588912</v>
      </c>
    </row>
    <row r="41" spans="1:7" ht="15.75">
      <c r="A41" s="22" t="s">
        <v>13</v>
      </c>
      <c r="B41" s="23" t="s">
        <v>14</v>
      </c>
      <c r="C41" s="23" t="s">
        <v>76</v>
      </c>
      <c r="D41" s="24">
        <v>44665</v>
      </c>
      <c r="E41" s="25">
        <v>5565</v>
      </c>
      <c r="F41" s="23">
        <v>258</v>
      </c>
      <c r="G41" s="26">
        <f t="shared" si="0"/>
        <v>21.569767441860463</v>
      </c>
    </row>
    <row r="42" spans="1:7" ht="15.75">
      <c r="A42" s="17" t="s">
        <v>64</v>
      </c>
      <c r="B42" s="18" t="s">
        <v>14</v>
      </c>
      <c r="C42" s="18" t="s">
        <v>49</v>
      </c>
      <c r="D42" s="19">
        <v>44699</v>
      </c>
      <c r="E42" s="20">
        <v>3388</v>
      </c>
      <c r="F42" s="18">
        <v>55</v>
      </c>
      <c r="G42" s="21">
        <f t="shared" si="0"/>
        <v>61.6</v>
      </c>
    </row>
    <row r="43" spans="1:7" ht="15.75">
      <c r="A43" s="22" t="s">
        <v>72</v>
      </c>
      <c r="B43" s="23" t="s">
        <v>14</v>
      </c>
      <c r="C43" s="23" t="s">
        <v>76</v>
      </c>
      <c r="D43" s="24">
        <v>44732</v>
      </c>
      <c r="E43" s="25">
        <v>1267</v>
      </c>
      <c r="F43" s="23">
        <v>216</v>
      </c>
      <c r="G43" s="26">
        <f t="shared" si="0"/>
        <v>5.8657407407407405</v>
      </c>
    </row>
    <row r="44" spans="1:7" ht="15.75">
      <c r="A44" s="17" t="s">
        <v>52</v>
      </c>
      <c r="B44" s="18" t="s">
        <v>14</v>
      </c>
      <c r="C44" s="18" t="s">
        <v>27</v>
      </c>
      <c r="D44" s="19">
        <v>44685</v>
      </c>
      <c r="E44" s="20">
        <v>4403</v>
      </c>
      <c r="F44" s="18">
        <v>76</v>
      </c>
      <c r="G44" s="21">
        <f t="shared" si="0"/>
        <v>57.934210526315788</v>
      </c>
    </row>
    <row r="45" spans="1:7" ht="15.75">
      <c r="A45" s="22" t="s">
        <v>13</v>
      </c>
      <c r="B45" s="23" t="s">
        <v>14</v>
      </c>
      <c r="C45" s="23" t="s">
        <v>70</v>
      </c>
      <c r="D45" s="24">
        <v>44673</v>
      </c>
      <c r="E45" s="25">
        <v>4270</v>
      </c>
      <c r="F45" s="23">
        <v>185</v>
      </c>
      <c r="G45" s="26">
        <f t="shared" si="0"/>
        <v>23.081081081081081</v>
      </c>
    </row>
    <row r="46" spans="1:7" ht="15.75">
      <c r="A46" s="17" t="s">
        <v>30</v>
      </c>
      <c r="B46" s="18" t="s">
        <v>14</v>
      </c>
      <c r="C46" s="18" t="s">
        <v>63</v>
      </c>
      <c r="D46" s="19">
        <v>44739</v>
      </c>
      <c r="E46" s="20">
        <v>6762</v>
      </c>
      <c r="F46" s="18">
        <v>46</v>
      </c>
      <c r="G46" s="21">
        <f t="shared" si="0"/>
        <v>147</v>
      </c>
    </row>
    <row r="47" spans="1:7" ht="15.75">
      <c r="A47" s="22" t="s">
        <v>71</v>
      </c>
      <c r="B47" s="23" t="s">
        <v>14</v>
      </c>
      <c r="C47" s="23" t="s">
        <v>75</v>
      </c>
      <c r="D47" s="24">
        <v>44666</v>
      </c>
      <c r="E47" s="25">
        <v>161</v>
      </c>
      <c r="F47" s="23">
        <v>145</v>
      </c>
      <c r="G47" s="26">
        <f t="shared" si="0"/>
        <v>1.1103448275862069</v>
      </c>
    </row>
    <row r="48" spans="1:7" ht="15.75">
      <c r="A48" s="17" t="s">
        <v>42</v>
      </c>
      <c r="B48" s="18" t="s">
        <v>14</v>
      </c>
      <c r="C48" s="18" t="s">
        <v>62</v>
      </c>
      <c r="D48" s="19">
        <v>44747</v>
      </c>
      <c r="E48" s="20">
        <v>1652</v>
      </c>
      <c r="F48" s="18">
        <v>72</v>
      </c>
      <c r="G48" s="21">
        <f t="shared" si="0"/>
        <v>22.944444444444443</v>
      </c>
    </row>
    <row r="49" spans="1:7" ht="15.75">
      <c r="A49" s="22" t="s">
        <v>59</v>
      </c>
      <c r="B49" s="23" t="s">
        <v>14</v>
      </c>
      <c r="C49" s="23" t="s">
        <v>20</v>
      </c>
      <c r="D49" s="24">
        <v>44692</v>
      </c>
      <c r="E49" s="25">
        <v>6272</v>
      </c>
      <c r="F49" s="23">
        <v>86</v>
      </c>
      <c r="G49" s="26">
        <f t="shared" si="0"/>
        <v>72.930232558139537</v>
      </c>
    </row>
    <row r="50" spans="1:7" ht="15.75">
      <c r="A50" s="17" t="s">
        <v>61</v>
      </c>
      <c r="B50" s="18" t="s">
        <v>14</v>
      </c>
      <c r="C50" s="18" t="s">
        <v>20</v>
      </c>
      <c r="D50" s="19">
        <v>44599</v>
      </c>
      <c r="E50" s="20">
        <v>8925</v>
      </c>
      <c r="F50" s="18">
        <v>158</v>
      </c>
      <c r="G50" s="21">
        <f t="shared" si="0"/>
        <v>56.4873417721519</v>
      </c>
    </row>
    <row r="51" spans="1:7" ht="15.75">
      <c r="A51" s="22" t="s">
        <v>73</v>
      </c>
      <c r="B51" s="23" t="s">
        <v>14</v>
      </c>
      <c r="C51" s="23" t="s">
        <v>15</v>
      </c>
      <c r="D51" s="24">
        <v>44659</v>
      </c>
      <c r="E51" s="25">
        <v>2688</v>
      </c>
      <c r="F51" s="23">
        <v>209</v>
      </c>
      <c r="G51" s="26">
        <f t="shared" si="0"/>
        <v>12.861244019138756</v>
      </c>
    </row>
    <row r="52" spans="1:7" ht="15.75">
      <c r="A52" s="17" t="s">
        <v>67</v>
      </c>
      <c r="B52" s="18" t="s">
        <v>14</v>
      </c>
      <c r="C52" s="18" t="s">
        <v>44</v>
      </c>
      <c r="D52" s="19">
        <v>44774</v>
      </c>
      <c r="E52" s="20">
        <v>3640</v>
      </c>
      <c r="F52" s="18">
        <v>3</v>
      </c>
      <c r="G52" s="21">
        <f t="shared" si="0"/>
        <v>1213.3333333333333</v>
      </c>
    </row>
    <row r="53" spans="1:7" ht="15.75">
      <c r="A53" s="22" t="s">
        <v>56</v>
      </c>
      <c r="B53" s="23" t="s">
        <v>14</v>
      </c>
      <c r="C53" s="23" t="s">
        <v>62</v>
      </c>
      <c r="D53" s="24">
        <v>44593</v>
      </c>
      <c r="E53" s="25">
        <v>1540</v>
      </c>
      <c r="F53" s="23">
        <v>73</v>
      </c>
      <c r="G53" s="26">
        <f t="shared" si="0"/>
        <v>21.095890410958905</v>
      </c>
    </row>
    <row r="54" spans="1:7" ht="15.75">
      <c r="A54" s="17" t="s">
        <v>19</v>
      </c>
      <c r="B54" s="18" t="s">
        <v>14</v>
      </c>
      <c r="C54" s="18" t="s">
        <v>60</v>
      </c>
      <c r="D54" s="19">
        <v>44657</v>
      </c>
      <c r="E54" s="20">
        <v>1232</v>
      </c>
      <c r="F54" s="18">
        <v>86</v>
      </c>
      <c r="G54" s="21">
        <f t="shared" si="0"/>
        <v>14.325581395348838</v>
      </c>
    </row>
    <row r="55" spans="1:7" ht="15.75">
      <c r="A55" s="22" t="s">
        <v>56</v>
      </c>
      <c r="B55" s="23" t="s">
        <v>14</v>
      </c>
      <c r="C55" s="23" t="s">
        <v>60</v>
      </c>
      <c r="D55" s="24">
        <v>44736</v>
      </c>
      <c r="E55" s="25">
        <v>10927</v>
      </c>
      <c r="F55" s="23">
        <v>136</v>
      </c>
      <c r="G55" s="26">
        <f t="shared" si="0"/>
        <v>80.345588235294116</v>
      </c>
    </row>
    <row r="56" spans="1:7" ht="15.75">
      <c r="A56" s="17" t="s">
        <v>19</v>
      </c>
      <c r="B56" s="18" t="s">
        <v>14</v>
      </c>
      <c r="C56" s="18" t="s">
        <v>37</v>
      </c>
      <c r="D56" s="19">
        <v>44760</v>
      </c>
      <c r="E56" s="20">
        <v>8197</v>
      </c>
      <c r="F56" s="18">
        <v>69</v>
      </c>
      <c r="G56" s="21">
        <f t="shared" si="0"/>
        <v>118.79710144927536</v>
      </c>
    </row>
    <row r="57" spans="1:7" ht="15.75">
      <c r="A57" s="22" t="s">
        <v>73</v>
      </c>
      <c r="B57" s="23" t="s">
        <v>14</v>
      </c>
      <c r="C57" s="23" t="s">
        <v>63</v>
      </c>
      <c r="D57" s="24">
        <v>44711</v>
      </c>
      <c r="E57" s="25">
        <v>4221</v>
      </c>
      <c r="F57" s="23">
        <v>395</v>
      </c>
      <c r="G57" s="26">
        <f t="shared" si="0"/>
        <v>10.686075949367089</v>
      </c>
    </row>
    <row r="58" spans="1:7" ht="15.75">
      <c r="A58" s="17" t="s">
        <v>19</v>
      </c>
      <c r="B58" s="18" t="s">
        <v>14</v>
      </c>
      <c r="C58" s="18" t="s">
        <v>76</v>
      </c>
      <c r="D58" s="19">
        <v>44733</v>
      </c>
      <c r="E58" s="20">
        <v>840</v>
      </c>
      <c r="F58" s="18">
        <v>81</v>
      </c>
      <c r="G58" s="21">
        <f t="shared" si="0"/>
        <v>10.37037037037037</v>
      </c>
    </row>
    <row r="59" spans="1:7" ht="15.75">
      <c r="A59" s="22" t="s">
        <v>59</v>
      </c>
      <c r="B59" s="23" t="s">
        <v>14</v>
      </c>
      <c r="C59" s="23" t="s">
        <v>27</v>
      </c>
      <c r="D59" s="24">
        <v>44720</v>
      </c>
      <c r="E59" s="25">
        <v>9016</v>
      </c>
      <c r="F59" s="23">
        <v>554</v>
      </c>
      <c r="G59" s="26">
        <f t="shared" si="0"/>
        <v>16.274368231046932</v>
      </c>
    </row>
    <row r="60" spans="1:7" ht="15.75">
      <c r="A60" s="17" t="s">
        <v>45</v>
      </c>
      <c r="B60" s="18" t="s">
        <v>14</v>
      </c>
      <c r="C60" s="18" t="s">
        <v>37</v>
      </c>
      <c r="D60" s="19">
        <v>44613</v>
      </c>
      <c r="E60" s="20">
        <v>5502</v>
      </c>
      <c r="F60" s="18">
        <v>99</v>
      </c>
      <c r="G60" s="21">
        <f t="shared" si="0"/>
        <v>55.575757575757578</v>
      </c>
    </row>
    <row r="61" spans="1:7" ht="15.75">
      <c r="A61" s="22" t="s">
        <v>16</v>
      </c>
      <c r="B61" s="23" t="s">
        <v>14</v>
      </c>
      <c r="C61" s="23" t="s">
        <v>49</v>
      </c>
      <c r="D61" s="24">
        <v>44655</v>
      </c>
      <c r="E61" s="25">
        <v>5803</v>
      </c>
      <c r="F61" s="23">
        <v>136</v>
      </c>
      <c r="G61" s="26">
        <f t="shared" si="0"/>
        <v>42.669117647058826</v>
      </c>
    </row>
    <row r="62" spans="1:7" ht="15.75">
      <c r="A62" s="17" t="s">
        <v>58</v>
      </c>
      <c r="B62" s="18" t="s">
        <v>14</v>
      </c>
      <c r="C62" s="18" t="s">
        <v>62</v>
      </c>
      <c r="D62" s="19">
        <v>44574</v>
      </c>
      <c r="E62" s="20">
        <v>10815</v>
      </c>
      <c r="F62" s="18">
        <v>145</v>
      </c>
      <c r="G62" s="21">
        <f t="shared" si="0"/>
        <v>74.58620689655173</v>
      </c>
    </row>
    <row r="63" spans="1:7" ht="15.75">
      <c r="A63" s="22" t="s">
        <v>28</v>
      </c>
      <c r="B63" s="23" t="s">
        <v>14</v>
      </c>
      <c r="C63" s="23" t="s">
        <v>31</v>
      </c>
      <c r="D63" s="24">
        <v>44760</v>
      </c>
      <c r="E63" s="25">
        <v>2345</v>
      </c>
      <c r="F63" s="23">
        <v>104</v>
      </c>
      <c r="G63" s="26">
        <f t="shared" si="0"/>
        <v>22.548076923076923</v>
      </c>
    </row>
    <row r="64" spans="1:7" ht="15.75">
      <c r="A64" s="17" t="s">
        <v>30</v>
      </c>
      <c r="B64" s="18" t="s">
        <v>14</v>
      </c>
      <c r="C64" s="18" t="s">
        <v>47</v>
      </c>
      <c r="D64" s="19">
        <v>44664</v>
      </c>
      <c r="E64" s="20">
        <v>3619</v>
      </c>
      <c r="F64" s="18">
        <v>164</v>
      </c>
      <c r="G64" s="21">
        <f t="shared" si="0"/>
        <v>22.067073170731707</v>
      </c>
    </row>
    <row r="65" spans="1:7" ht="15.75">
      <c r="A65" s="22" t="s">
        <v>45</v>
      </c>
      <c r="B65" s="23" t="s">
        <v>14</v>
      </c>
      <c r="C65" s="23" t="s">
        <v>55</v>
      </c>
      <c r="D65" s="24">
        <v>44571</v>
      </c>
      <c r="E65" s="25">
        <v>3563</v>
      </c>
      <c r="F65" s="23">
        <v>284</v>
      </c>
      <c r="G65" s="26">
        <f t="shared" si="0"/>
        <v>12.545774647887324</v>
      </c>
    </row>
    <row r="66" spans="1:7" ht="15.75">
      <c r="A66" s="17" t="s">
        <v>59</v>
      </c>
      <c r="B66" s="18" t="s">
        <v>14</v>
      </c>
      <c r="C66" s="18" t="s">
        <v>63</v>
      </c>
      <c r="D66" s="19">
        <v>44575</v>
      </c>
      <c r="E66" s="20">
        <v>7133</v>
      </c>
      <c r="F66" s="18">
        <v>118</v>
      </c>
      <c r="G66" s="21">
        <f t="shared" ref="G66:G129" si="1">E66/F66</f>
        <v>60.449152542372879</v>
      </c>
    </row>
    <row r="67" spans="1:7" ht="15.75">
      <c r="A67" s="22" t="s">
        <v>16</v>
      </c>
      <c r="B67" s="23" t="s">
        <v>14</v>
      </c>
      <c r="C67" s="23" t="s">
        <v>18</v>
      </c>
      <c r="D67" s="24">
        <v>44753</v>
      </c>
      <c r="E67" s="25">
        <v>3577</v>
      </c>
      <c r="F67" s="23">
        <v>134</v>
      </c>
      <c r="G67" s="26">
        <f t="shared" si="1"/>
        <v>26.694029850746269</v>
      </c>
    </row>
    <row r="68" spans="1:7" ht="15.75">
      <c r="A68" s="17" t="s">
        <v>50</v>
      </c>
      <c r="B68" s="18" t="s">
        <v>14</v>
      </c>
      <c r="C68" s="18" t="s">
        <v>44</v>
      </c>
      <c r="D68" s="19">
        <v>44718</v>
      </c>
      <c r="E68" s="20">
        <v>11319</v>
      </c>
      <c r="F68" s="18">
        <v>12</v>
      </c>
      <c r="G68" s="21">
        <f t="shared" si="1"/>
        <v>943.25</v>
      </c>
    </row>
    <row r="69" spans="1:7" ht="15.75">
      <c r="A69" s="22" t="s">
        <v>45</v>
      </c>
      <c r="B69" s="23" t="s">
        <v>14</v>
      </c>
      <c r="C69" s="23" t="s">
        <v>15</v>
      </c>
      <c r="D69" s="24">
        <v>44741</v>
      </c>
      <c r="E69" s="25">
        <v>6384</v>
      </c>
      <c r="F69" s="23">
        <v>2</v>
      </c>
      <c r="G69" s="26">
        <f t="shared" si="1"/>
        <v>3192</v>
      </c>
    </row>
    <row r="70" spans="1:7" ht="15.75">
      <c r="A70" s="17" t="s">
        <v>71</v>
      </c>
      <c r="B70" s="18" t="s">
        <v>14</v>
      </c>
      <c r="C70" s="18" t="s">
        <v>27</v>
      </c>
      <c r="D70" s="19">
        <v>44624</v>
      </c>
      <c r="E70" s="20">
        <v>14539</v>
      </c>
      <c r="F70" s="18">
        <v>84</v>
      </c>
      <c r="G70" s="21">
        <f t="shared" si="1"/>
        <v>173.08333333333334</v>
      </c>
    </row>
    <row r="71" spans="1:7" ht="15.75">
      <c r="A71" s="22" t="s">
        <v>66</v>
      </c>
      <c r="B71" s="23" t="s">
        <v>14</v>
      </c>
      <c r="C71" s="23" t="s">
        <v>49</v>
      </c>
      <c r="D71" s="24">
        <v>44704</v>
      </c>
      <c r="E71" s="25">
        <v>1554</v>
      </c>
      <c r="F71" s="23">
        <v>65</v>
      </c>
      <c r="G71" s="26">
        <f t="shared" si="1"/>
        <v>23.907692307692308</v>
      </c>
    </row>
    <row r="72" spans="1:7" ht="15.75">
      <c r="A72" s="17" t="s">
        <v>52</v>
      </c>
      <c r="B72" s="18" t="s">
        <v>14</v>
      </c>
      <c r="C72" s="18" t="s">
        <v>65</v>
      </c>
      <c r="D72" s="19">
        <v>44697</v>
      </c>
      <c r="E72" s="20">
        <v>2506</v>
      </c>
      <c r="F72" s="18">
        <v>100</v>
      </c>
      <c r="G72" s="21">
        <f t="shared" si="1"/>
        <v>25.06</v>
      </c>
    </row>
    <row r="73" spans="1:7" ht="15.75">
      <c r="A73" s="22" t="s">
        <v>73</v>
      </c>
      <c r="B73" s="23" t="s">
        <v>14</v>
      </c>
      <c r="C73" s="23" t="s">
        <v>62</v>
      </c>
      <c r="D73" s="24">
        <v>44564</v>
      </c>
      <c r="E73" s="25">
        <v>3269</v>
      </c>
      <c r="F73" s="23">
        <v>226</v>
      </c>
      <c r="G73" s="26">
        <f t="shared" si="1"/>
        <v>14.464601769911505</v>
      </c>
    </row>
    <row r="74" spans="1:7" ht="15.75">
      <c r="A74" s="17" t="s">
        <v>19</v>
      </c>
      <c r="B74" s="18" t="s">
        <v>14</v>
      </c>
      <c r="C74" s="18" t="s">
        <v>74</v>
      </c>
      <c r="D74" s="19">
        <v>44697</v>
      </c>
      <c r="E74" s="20">
        <v>9023</v>
      </c>
      <c r="F74" s="18">
        <v>409</v>
      </c>
      <c r="G74" s="21">
        <f t="shared" si="1"/>
        <v>22.061124694376527</v>
      </c>
    </row>
    <row r="75" spans="1:7" ht="15.75">
      <c r="A75" s="22" t="s">
        <v>59</v>
      </c>
      <c r="B75" s="23" t="s">
        <v>14</v>
      </c>
      <c r="C75" s="23" t="s">
        <v>44</v>
      </c>
      <c r="D75" s="24">
        <v>44741</v>
      </c>
      <c r="E75" s="25">
        <v>1960</v>
      </c>
      <c r="F75" s="23">
        <v>191</v>
      </c>
      <c r="G75" s="26">
        <f t="shared" si="1"/>
        <v>10.261780104712042</v>
      </c>
    </row>
    <row r="76" spans="1:7" ht="15.75">
      <c r="A76" s="17" t="s">
        <v>19</v>
      </c>
      <c r="B76" s="18" t="s">
        <v>14</v>
      </c>
      <c r="C76" s="18" t="s">
        <v>55</v>
      </c>
      <c r="D76" s="19">
        <v>44698</v>
      </c>
      <c r="E76" s="20">
        <v>1365</v>
      </c>
      <c r="F76" s="18">
        <v>232</v>
      </c>
      <c r="G76" s="21">
        <f t="shared" si="1"/>
        <v>5.8836206896551726</v>
      </c>
    </row>
    <row r="77" spans="1:7" ht="15.75">
      <c r="A77" s="22" t="s">
        <v>71</v>
      </c>
      <c r="B77" s="23" t="s">
        <v>14</v>
      </c>
      <c r="C77" s="23" t="s">
        <v>53</v>
      </c>
      <c r="D77" s="24">
        <v>44763</v>
      </c>
      <c r="E77" s="25">
        <v>6965</v>
      </c>
      <c r="F77" s="23">
        <v>163</v>
      </c>
      <c r="G77" s="26">
        <f t="shared" si="1"/>
        <v>42.730061349693251</v>
      </c>
    </row>
    <row r="78" spans="1:7" ht="15.75">
      <c r="A78" s="17" t="s">
        <v>56</v>
      </c>
      <c r="B78" s="18" t="s">
        <v>14</v>
      </c>
      <c r="C78" s="18" t="s">
        <v>37</v>
      </c>
      <c r="D78" s="19">
        <v>44628</v>
      </c>
      <c r="E78" s="20">
        <v>3374</v>
      </c>
      <c r="F78" s="18">
        <v>142</v>
      </c>
      <c r="G78" s="21">
        <f t="shared" si="1"/>
        <v>23.760563380281692</v>
      </c>
    </row>
    <row r="79" spans="1:7" ht="15.75">
      <c r="A79" s="22" t="s">
        <v>19</v>
      </c>
      <c r="B79" s="23" t="s">
        <v>14</v>
      </c>
      <c r="C79" s="23" t="s">
        <v>49</v>
      </c>
      <c r="D79" s="24">
        <v>44742</v>
      </c>
      <c r="E79" s="25">
        <v>5782</v>
      </c>
      <c r="F79" s="23">
        <v>42</v>
      </c>
      <c r="G79" s="26">
        <f t="shared" si="1"/>
        <v>137.66666666666666</v>
      </c>
    </row>
    <row r="80" spans="1:7" ht="15.75">
      <c r="A80" s="17" t="s">
        <v>42</v>
      </c>
      <c r="B80" s="18" t="s">
        <v>14</v>
      </c>
      <c r="C80" s="18" t="s">
        <v>15</v>
      </c>
      <c r="D80" s="19">
        <v>44749</v>
      </c>
      <c r="E80" s="20">
        <v>3724</v>
      </c>
      <c r="F80" s="18">
        <v>316</v>
      </c>
      <c r="G80" s="21">
        <f t="shared" si="1"/>
        <v>11.784810126582279</v>
      </c>
    </row>
    <row r="81" spans="1:7" ht="15.75">
      <c r="A81" s="22" t="s">
        <v>73</v>
      </c>
      <c r="B81" s="23" t="s">
        <v>14</v>
      </c>
      <c r="C81" s="23" t="s">
        <v>20</v>
      </c>
      <c r="D81" s="24">
        <v>44666</v>
      </c>
      <c r="E81" s="25">
        <v>2156</v>
      </c>
      <c r="F81" s="23">
        <v>260</v>
      </c>
      <c r="G81" s="26">
        <f t="shared" si="1"/>
        <v>8.292307692307693</v>
      </c>
    </row>
    <row r="82" spans="1:7" ht="15.75">
      <c r="A82" s="17" t="s">
        <v>54</v>
      </c>
      <c r="B82" s="18" t="s">
        <v>14</v>
      </c>
      <c r="C82" s="18" t="s">
        <v>76</v>
      </c>
      <c r="D82" s="19">
        <v>44644</v>
      </c>
      <c r="E82" s="20">
        <v>1421</v>
      </c>
      <c r="F82" s="18">
        <v>284</v>
      </c>
      <c r="G82" s="21">
        <f t="shared" si="1"/>
        <v>5.003521126760563</v>
      </c>
    </row>
    <row r="83" spans="1:7" ht="15.75">
      <c r="A83" s="22" t="s">
        <v>71</v>
      </c>
      <c r="B83" s="23" t="s">
        <v>14</v>
      </c>
      <c r="C83" s="23" t="s">
        <v>29</v>
      </c>
      <c r="D83" s="24">
        <v>44587</v>
      </c>
      <c r="E83" s="25">
        <v>10479</v>
      </c>
      <c r="F83" s="23">
        <v>45</v>
      </c>
      <c r="G83" s="26">
        <f t="shared" si="1"/>
        <v>232.86666666666667</v>
      </c>
    </row>
    <row r="84" spans="1:7" ht="15.75">
      <c r="A84" s="17" t="s">
        <v>50</v>
      </c>
      <c r="B84" s="18" t="s">
        <v>14</v>
      </c>
      <c r="C84" s="18" t="s">
        <v>29</v>
      </c>
      <c r="D84" s="19">
        <v>44574</v>
      </c>
      <c r="E84" s="20">
        <v>8113</v>
      </c>
      <c r="F84" s="18">
        <v>194</v>
      </c>
      <c r="G84" s="21">
        <f t="shared" si="1"/>
        <v>41.819587628865982</v>
      </c>
    </row>
    <row r="85" spans="1:7" ht="15.75">
      <c r="A85" s="22" t="s">
        <v>61</v>
      </c>
      <c r="B85" s="23" t="s">
        <v>14</v>
      </c>
      <c r="C85" s="23" t="s">
        <v>55</v>
      </c>
      <c r="D85" s="24">
        <v>44627</v>
      </c>
      <c r="E85" s="25">
        <v>10808</v>
      </c>
      <c r="F85" s="23">
        <v>407</v>
      </c>
      <c r="G85" s="26">
        <f t="shared" si="1"/>
        <v>26.555282555282556</v>
      </c>
    </row>
    <row r="86" spans="1:7" ht="15.75">
      <c r="A86" s="17" t="s">
        <v>64</v>
      </c>
      <c r="B86" s="18" t="s">
        <v>14</v>
      </c>
      <c r="C86" s="18" t="s">
        <v>53</v>
      </c>
      <c r="D86" s="19">
        <v>44754</v>
      </c>
      <c r="E86" s="20">
        <v>4858</v>
      </c>
      <c r="F86" s="18">
        <v>52</v>
      </c>
      <c r="G86" s="21">
        <f t="shared" si="1"/>
        <v>93.42307692307692</v>
      </c>
    </row>
    <row r="87" spans="1:7" ht="15.75">
      <c r="A87" s="22" t="s">
        <v>50</v>
      </c>
      <c r="B87" s="23" t="s">
        <v>14</v>
      </c>
      <c r="C87" s="23" t="s">
        <v>63</v>
      </c>
      <c r="D87" s="24">
        <v>44722</v>
      </c>
      <c r="E87" s="25">
        <v>10983</v>
      </c>
      <c r="F87" s="23">
        <v>179</v>
      </c>
      <c r="G87" s="26">
        <f t="shared" si="1"/>
        <v>61.357541899441344</v>
      </c>
    </row>
    <row r="88" spans="1:7" ht="15.75">
      <c r="A88" s="17" t="s">
        <v>71</v>
      </c>
      <c r="B88" s="18" t="s">
        <v>14</v>
      </c>
      <c r="C88" s="18" t="s">
        <v>70</v>
      </c>
      <c r="D88" s="19">
        <v>44705</v>
      </c>
      <c r="E88" s="20">
        <v>10164</v>
      </c>
      <c r="F88" s="18">
        <v>134</v>
      </c>
      <c r="G88" s="21">
        <f t="shared" si="1"/>
        <v>75.850746268656721</v>
      </c>
    </row>
    <row r="89" spans="1:7" ht="15.75">
      <c r="A89" s="22" t="s">
        <v>52</v>
      </c>
      <c r="B89" s="23" t="s">
        <v>14</v>
      </c>
      <c r="C89" s="23" t="s">
        <v>29</v>
      </c>
      <c r="D89" s="24">
        <v>44783</v>
      </c>
      <c r="E89" s="25">
        <v>3486</v>
      </c>
      <c r="F89" s="23">
        <v>121</v>
      </c>
      <c r="G89" s="26">
        <f t="shared" si="1"/>
        <v>28.809917355371901</v>
      </c>
    </row>
    <row r="90" spans="1:7" ht="15.75">
      <c r="A90" s="17" t="s">
        <v>13</v>
      </c>
      <c r="B90" s="18" t="s">
        <v>14</v>
      </c>
      <c r="C90" s="18" t="s">
        <v>74</v>
      </c>
      <c r="D90" s="19">
        <v>44697</v>
      </c>
      <c r="E90" s="20">
        <v>2485</v>
      </c>
      <c r="F90" s="18">
        <v>97</v>
      </c>
      <c r="G90" s="21">
        <f t="shared" si="1"/>
        <v>25.618556701030929</v>
      </c>
    </row>
    <row r="91" spans="1:7" ht="15.75">
      <c r="A91" s="22" t="s">
        <v>30</v>
      </c>
      <c r="B91" s="23" t="s">
        <v>14</v>
      </c>
      <c r="C91" s="23" t="s">
        <v>29</v>
      </c>
      <c r="D91" s="24">
        <v>44627</v>
      </c>
      <c r="E91" s="25">
        <v>7</v>
      </c>
      <c r="F91" s="23">
        <v>84</v>
      </c>
      <c r="G91" s="26">
        <f t="shared" si="1"/>
        <v>8.3333333333333329E-2</v>
      </c>
    </row>
    <row r="92" spans="1:7" ht="15.75">
      <c r="A92" s="17" t="s">
        <v>52</v>
      </c>
      <c r="B92" s="18" t="s">
        <v>14</v>
      </c>
      <c r="C92" s="18" t="s">
        <v>70</v>
      </c>
      <c r="D92" s="19">
        <v>44624</v>
      </c>
      <c r="E92" s="20">
        <v>3010</v>
      </c>
      <c r="F92" s="18">
        <v>69</v>
      </c>
      <c r="G92" s="21">
        <f t="shared" si="1"/>
        <v>43.623188405797102</v>
      </c>
    </row>
    <row r="93" spans="1:7" ht="15.75">
      <c r="A93" s="22" t="s">
        <v>13</v>
      </c>
      <c r="B93" s="23" t="s">
        <v>14</v>
      </c>
      <c r="C93" s="23" t="s">
        <v>55</v>
      </c>
      <c r="D93" s="24">
        <v>44684</v>
      </c>
      <c r="E93" s="25">
        <v>12068</v>
      </c>
      <c r="F93" s="23">
        <v>227</v>
      </c>
      <c r="G93" s="26">
        <f t="shared" si="1"/>
        <v>53.162995594713657</v>
      </c>
    </row>
    <row r="94" spans="1:7" ht="15.75">
      <c r="A94" s="17" t="s">
        <v>66</v>
      </c>
      <c r="B94" s="18" t="s">
        <v>14</v>
      </c>
      <c r="C94" s="18" t="s">
        <v>55</v>
      </c>
      <c r="D94" s="19">
        <v>44603</v>
      </c>
      <c r="E94" s="20">
        <v>14336</v>
      </c>
      <c r="F94" s="18">
        <v>293</v>
      </c>
      <c r="G94" s="21">
        <f t="shared" si="1"/>
        <v>48.928327645051198</v>
      </c>
    </row>
    <row r="95" spans="1:7" ht="15.75">
      <c r="A95" s="22" t="s">
        <v>38</v>
      </c>
      <c r="B95" s="23" t="s">
        <v>14</v>
      </c>
      <c r="C95" s="23" t="s">
        <v>65</v>
      </c>
      <c r="D95" s="24">
        <v>44706</v>
      </c>
      <c r="E95" s="25">
        <v>105</v>
      </c>
      <c r="F95" s="23">
        <v>125</v>
      </c>
      <c r="G95" s="26">
        <f t="shared" si="1"/>
        <v>0.84</v>
      </c>
    </row>
    <row r="96" spans="1:7" ht="15.75">
      <c r="A96" s="17" t="s">
        <v>39</v>
      </c>
      <c r="B96" s="18" t="s">
        <v>14</v>
      </c>
      <c r="C96" s="18" t="s">
        <v>47</v>
      </c>
      <c r="D96" s="19">
        <v>44678</v>
      </c>
      <c r="E96" s="20">
        <v>1379</v>
      </c>
      <c r="F96" s="18">
        <v>70</v>
      </c>
      <c r="G96" s="21">
        <f t="shared" si="1"/>
        <v>19.7</v>
      </c>
    </row>
    <row r="97" spans="1:7" ht="15.75">
      <c r="A97" s="22" t="s">
        <v>73</v>
      </c>
      <c r="B97" s="23" t="s">
        <v>14</v>
      </c>
      <c r="C97" s="23" t="s">
        <v>75</v>
      </c>
      <c r="D97" s="24">
        <v>44714</v>
      </c>
      <c r="E97" s="25">
        <v>2926</v>
      </c>
      <c r="F97" s="23">
        <v>300</v>
      </c>
      <c r="G97" s="26">
        <f t="shared" si="1"/>
        <v>9.7533333333333339</v>
      </c>
    </row>
    <row r="98" spans="1:7" ht="15.75">
      <c r="A98" s="17" t="s">
        <v>71</v>
      </c>
      <c r="B98" s="18" t="s">
        <v>14</v>
      </c>
      <c r="C98" s="18" t="s">
        <v>60</v>
      </c>
      <c r="D98" s="19">
        <v>44566</v>
      </c>
      <c r="E98" s="20">
        <v>8512</v>
      </c>
      <c r="F98" s="18">
        <v>189</v>
      </c>
      <c r="G98" s="21">
        <f t="shared" si="1"/>
        <v>45.037037037037038</v>
      </c>
    </row>
    <row r="99" spans="1:7" ht="15.75">
      <c r="A99" s="22" t="s">
        <v>52</v>
      </c>
      <c r="B99" s="23" t="s">
        <v>14</v>
      </c>
      <c r="C99" s="23" t="s">
        <v>57</v>
      </c>
      <c r="D99" s="24">
        <v>44609</v>
      </c>
      <c r="E99" s="25">
        <v>8680</v>
      </c>
      <c r="F99" s="23">
        <v>252</v>
      </c>
      <c r="G99" s="26">
        <f t="shared" si="1"/>
        <v>34.444444444444443</v>
      </c>
    </row>
    <row r="100" spans="1:7" ht="15.75">
      <c r="A100" s="17" t="s">
        <v>30</v>
      </c>
      <c r="B100" s="18" t="s">
        <v>14</v>
      </c>
      <c r="C100" s="18" t="s">
        <v>69</v>
      </c>
      <c r="D100" s="19">
        <v>44784</v>
      </c>
      <c r="E100" s="20">
        <v>6811</v>
      </c>
      <c r="F100" s="18">
        <v>344</v>
      </c>
      <c r="G100" s="21">
        <f t="shared" si="1"/>
        <v>19.799418604651162</v>
      </c>
    </row>
    <row r="101" spans="1:7" ht="15.75">
      <c r="A101" s="22" t="s">
        <v>61</v>
      </c>
      <c r="B101" s="23" t="s">
        <v>14</v>
      </c>
      <c r="C101" s="23" t="s">
        <v>74</v>
      </c>
      <c r="D101" s="24">
        <v>44578</v>
      </c>
      <c r="E101" s="25">
        <v>2275</v>
      </c>
      <c r="F101" s="23">
        <v>275</v>
      </c>
      <c r="G101" s="26">
        <f t="shared" si="1"/>
        <v>8.2727272727272734</v>
      </c>
    </row>
    <row r="102" spans="1:7" ht="15.75">
      <c r="A102" s="17" t="s">
        <v>13</v>
      </c>
      <c r="B102" s="18" t="s">
        <v>14</v>
      </c>
      <c r="C102" s="18" t="s">
        <v>27</v>
      </c>
      <c r="D102" s="19">
        <v>44797</v>
      </c>
      <c r="E102" s="20">
        <v>1463</v>
      </c>
      <c r="F102" s="18">
        <v>113</v>
      </c>
      <c r="G102" s="21">
        <f t="shared" si="1"/>
        <v>12.946902654867257</v>
      </c>
    </row>
    <row r="103" spans="1:7" ht="15.75">
      <c r="A103" s="22" t="s">
        <v>66</v>
      </c>
      <c r="B103" s="23" t="s">
        <v>14</v>
      </c>
      <c r="C103" s="23" t="s">
        <v>75</v>
      </c>
      <c r="D103" s="24">
        <v>44719</v>
      </c>
      <c r="E103" s="25">
        <v>7924</v>
      </c>
      <c r="F103" s="23">
        <v>275</v>
      </c>
      <c r="G103" s="26">
        <f t="shared" si="1"/>
        <v>28.814545454545456</v>
      </c>
    </row>
    <row r="104" spans="1:7" ht="15.75">
      <c r="A104" s="17" t="s">
        <v>21</v>
      </c>
      <c r="B104" s="18" t="s">
        <v>14</v>
      </c>
      <c r="C104" s="18" t="s">
        <v>62</v>
      </c>
      <c r="D104" s="19">
        <v>44734</v>
      </c>
      <c r="E104" s="20">
        <v>8799</v>
      </c>
      <c r="F104" s="18">
        <v>47</v>
      </c>
      <c r="G104" s="21">
        <f t="shared" si="1"/>
        <v>187.21276595744681</v>
      </c>
    </row>
    <row r="105" spans="1:7" ht="15.75">
      <c r="A105" s="22" t="s">
        <v>67</v>
      </c>
      <c r="B105" s="23" t="s">
        <v>14</v>
      </c>
      <c r="C105" s="23" t="s">
        <v>70</v>
      </c>
      <c r="D105" s="24">
        <v>44705</v>
      </c>
      <c r="E105" s="25">
        <v>9506</v>
      </c>
      <c r="F105" s="23">
        <v>212</v>
      </c>
      <c r="G105" s="26">
        <f t="shared" si="1"/>
        <v>44.839622641509436</v>
      </c>
    </row>
    <row r="106" spans="1:7" ht="15.75">
      <c r="A106" s="17" t="s">
        <v>30</v>
      </c>
      <c r="B106" s="18" t="s">
        <v>14</v>
      </c>
      <c r="C106" s="18" t="s">
        <v>37</v>
      </c>
      <c r="D106" s="19">
        <v>44574</v>
      </c>
      <c r="E106" s="20">
        <v>2107</v>
      </c>
      <c r="F106" s="18">
        <v>121</v>
      </c>
      <c r="G106" s="21">
        <f t="shared" si="1"/>
        <v>17.41322314049587</v>
      </c>
    </row>
    <row r="107" spans="1:7" ht="15.75">
      <c r="A107" s="22" t="s">
        <v>13</v>
      </c>
      <c r="B107" s="23" t="s">
        <v>14</v>
      </c>
      <c r="C107" s="23" t="s">
        <v>62</v>
      </c>
      <c r="D107" s="24">
        <v>44741</v>
      </c>
      <c r="E107" s="25">
        <v>1862</v>
      </c>
      <c r="F107" s="23">
        <v>284</v>
      </c>
      <c r="G107" s="26">
        <f t="shared" si="1"/>
        <v>6.556338028169014</v>
      </c>
    </row>
    <row r="108" spans="1:7" ht="15.75">
      <c r="A108" s="17" t="s">
        <v>21</v>
      </c>
      <c r="B108" s="18" t="s">
        <v>14</v>
      </c>
      <c r="C108" s="18" t="s">
        <v>44</v>
      </c>
      <c r="D108" s="19">
        <v>44727</v>
      </c>
      <c r="E108" s="20">
        <v>3780</v>
      </c>
      <c r="F108" s="18">
        <v>201</v>
      </c>
      <c r="G108" s="21">
        <f t="shared" si="1"/>
        <v>18.805970149253731</v>
      </c>
    </row>
    <row r="109" spans="1:7" ht="15.75">
      <c r="A109" s="22" t="s">
        <v>66</v>
      </c>
      <c r="B109" s="23" t="s">
        <v>14</v>
      </c>
      <c r="C109" s="23" t="s">
        <v>62</v>
      </c>
      <c r="D109" s="24">
        <v>44693</v>
      </c>
      <c r="E109" s="25">
        <v>9037</v>
      </c>
      <c r="F109" s="23">
        <v>101</v>
      </c>
      <c r="G109" s="26">
        <f t="shared" si="1"/>
        <v>89.475247524752476</v>
      </c>
    </row>
    <row r="110" spans="1:7" ht="15.75">
      <c r="A110" s="17" t="s">
        <v>66</v>
      </c>
      <c r="B110" s="18" t="s">
        <v>14</v>
      </c>
      <c r="C110" s="18" t="s">
        <v>29</v>
      </c>
      <c r="D110" s="19">
        <v>44767</v>
      </c>
      <c r="E110" s="20">
        <v>1155</v>
      </c>
      <c r="F110" s="18">
        <v>66</v>
      </c>
      <c r="G110" s="21">
        <f t="shared" si="1"/>
        <v>17.5</v>
      </c>
    </row>
    <row r="111" spans="1:7" ht="15.75">
      <c r="A111" s="22" t="s">
        <v>50</v>
      </c>
      <c r="B111" s="23" t="s">
        <v>14</v>
      </c>
      <c r="C111" s="23" t="s">
        <v>37</v>
      </c>
      <c r="D111" s="24">
        <v>44726</v>
      </c>
      <c r="E111" s="25">
        <v>2989</v>
      </c>
      <c r="F111" s="23">
        <v>124</v>
      </c>
      <c r="G111" s="26">
        <f t="shared" si="1"/>
        <v>24.10483870967742</v>
      </c>
    </row>
    <row r="112" spans="1:7" ht="15.75">
      <c r="A112" s="17" t="s">
        <v>71</v>
      </c>
      <c r="B112" s="18" t="s">
        <v>14</v>
      </c>
      <c r="C112" s="18" t="s">
        <v>69</v>
      </c>
      <c r="D112" s="19">
        <v>44799</v>
      </c>
      <c r="E112" s="20">
        <v>7357</v>
      </c>
      <c r="F112" s="18">
        <v>341</v>
      </c>
      <c r="G112" s="21">
        <f t="shared" si="1"/>
        <v>21.574780058651026</v>
      </c>
    </row>
    <row r="113" spans="1:7" ht="15.75">
      <c r="A113" s="22" t="s">
        <v>38</v>
      </c>
      <c r="B113" s="23" t="s">
        <v>14</v>
      </c>
      <c r="C113" s="23" t="s">
        <v>20</v>
      </c>
      <c r="D113" s="24">
        <v>44571</v>
      </c>
      <c r="E113" s="25">
        <v>15330</v>
      </c>
      <c r="F113" s="23">
        <v>30</v>
      </c>
      <c r="G113" s="26">
        <f t="shared" si="1"/>
        <v>511</v>
      </c>
    </row>
    <row r="114" spans="1:7" ht="15.75">
      <c r="A114" s="17" t="s">
        <v>54</v>
      </c>
      <c r="B114" s="18" t="s">
        <v>14</v>
      </c>
      <c r="C114" s="18" t="s">
        <v>74</v>
      </c>
      <c r="D114" s="19">
        <v>44655</v>
      </c>
      <c r="E114" s="20">
        <v>14028</v>
      </c>
      <c r="F114" s="18">
        <v>351</v>
      </c>
      <c r="G114" s="21">
        <f t="shared" si="1"/>
        <v>39.965811965811966</v>
      </c>
    </row>
    <row r="115" spans="1:7" ht="15.75">
      <c r="A115" s="22" t="s">
        <v>21</v>
      </c>
      <c r="B115" s="23" t="s">
        <v>14</v>
      </c>
      <c r="C115" s="23" t="s">
        <v>53</v>
      </c>
      <c r="D115" s="24">
        <v>44663</v>
      </c>
      <c r="E115" s="25">
        <v>1197</v>
      </c>
      <c r="F115" s="23">
        <v>356</v>
      </c>
      <c r="G115" s="26">
        <f t="shared" si="1"/>
        <v>3.3623595505617976</v>
      </c>
    </row>
    <row r="116" spans="1:7" ht="15.75">
      <c r="A116" s="17" t="s">
        <v>73</v>
      </c>
      <c r="B116" s="18" t="s">
        <v>14</v>
      </c>
      <c r="C116" s="18" t="s">
        <v>70</v>
      </c>
      <c r="D116" s="19">
        <v>44719</v>
      </c>
      <c r="E116" s="20">
        <v>1687</v>
      </c>
      <c r="F116" s="18">
        <v>236</v>
      </c>
      <c r="G116" s="21">
        <f t="shared" si="1"/>
        <v>7.148305084745763</v>
      </c>
    </row>
    <row r="117" spans="1:7" ht="15.75">
      <c r="A117" s="22" t="s">
        <v>38</v>
      </c>
      <c r="B117" s="23" t="s">
        <v>14</v>
      </c>
      <c r="C117" s="23" t="s">
        <v>63</v>
      </c>
      <c r="D117" s="24">
        <v>44740</v>
      </c>
      <c r="E117" s="25">
        <v>70</v>
      </c>
      <c r="F117" s="23">
        <v>103</v>
      </c>
      <c r="G117" s="26">
        <f t="shared" si="1"/>
        <v>0.67961165048543692</v>
      </c>
    </row>
    <row r="118" spans="1:7" ht="15.75">
      <c r="A118" s="17" t="s">
        <v>16</v>
      </c>
      <c r="B118" s="18" t="s">
        <v>14</v>
      </c>
      <c r="C118" s="18" t="s">
        <v>74</v>
      </c>
      <c r="D118" s="19">
        <v>44644</v>
      </c>
      <c r="E118" s="20">
        <v>2443</v>
      </c>
      <c r="F118" s="18">
        <v>20</v>
      </c>
      <c r="G118" s="21">
        <f t="shared" si="1"/>
        <v>122.15</v>
      </c>
    </row>
    <row r="119" spans="1:7" ht="15.75">
      <c r="A119" s="22" t="s">
        <v>52</v>
      </c>
      <c r="B119" s="23" t="s">
        <v>14</v>
      </c>
      <c r="C119" s="23" t="s">
        <v>47</v>
      </c>
      <c r="D119" s="24">
        <v>44673</v>
      </c>
      <c r="E119" s="25">
        <v>8463</v>
      </c>
      <c r="F119" s="23">
        <v>155</v>
      </c>
      <c r="G119" s="26">
        <f t="shared" si="1"/>
        <v>54.6</v>
      </c>
    </row>
    <row r="120" spans="1:7" ht="15.75">
      <c r="A120" s="17" t="s">
        <v>58</v>
      </c>
      <c r="B120" s="18" t="s">
        <v>14</v>
      </c>
      <c r="C120" s="18" t="s">
        <v>47</v>
      </c>
      <c r="D120" s="19">
        <v>44803</v>
      </c>
      <c r="E120" s="20">
        <v>1750</v>
      </c>
      <c r="F120" s="18">
        <v>252</v>
      </c>
      <c r="G120" s="21">
        <f t="shared" si="1"/>
        <v>6.9444444444444446</v>
      </c>
    </row>
    <row r="121" spans="1:7" ht="15.75">
      <c r="A121" s="22" t="s">
        <v>28</v>
      </c>
      <c r="B121" s="23" t="s">
        <v>14</v>
      </c>
      <c r="C121" s="23" t="s">
        <v>27</v>
      </c>
      <c r="D121" s="24">
        <v>44712</v>
      </c>
      <c r="E121" s="25">
        <v>9625</v>
      </c>
      <c r="F121" s="23">
        <v>313</v>
      </c>
      <c r="G121" s="26">
        <f t="shared" si="1"/>
        <v>30.750798722044728</v>
      </c>
    </row>
    <row r="122" spans="1:7" ht="15.75">
      <c r="A122" s="17" t="s">
        <v>28</v>
      </c>
      <c r="B122" s="18" t="s">
        <v>14</v>
      </c>
      <c r="C122" s="18" t="s">
        <v>69</v>
      </c>
      <c r="D122" s="19">
        <v>44659</v>
      </c>
      <c r="E122" s="20">
        <v>4599</v>
      </c>
      <c r="F122" s="18">
        <v>323</v>
      </c>
      <c r="G122" s="21">
        <f t="shared" si="1"/>
        <v>14.238390092879257</v>
      </c>
    </row>
    <row r="123" spans="1:7" ht="15.75">
      <c r="A123" s="22" t="s">
        <v>58</v>
      </c>
      <c r="B123" s="23" t="s">
        <v>14</v>
      </c>
      <c r="C123" s="23" t="s">
        <v>65</v>
      </c>
      <c r="D123" s="24">
        <v>44698</v>
      </c>
      <c r="E123" s="25">
        <v>8309</v>
      </c>
      <c r="F123" s="23">
        <v>166</v>
      </c>
      <c r="G123" s="26">
        <f t="shared" si="1"/>
        <v>50.054216867469883</v>
      </c>
    </row>
    <row r="124" spans="1:7" ht="15.75">
      <c r="A124" s="17" t="s">
        <v>54</v>
      </c>
      <c r="B124" s="18" t="s">
        <v>14</v>
      </c>
      <c r="C124" s="18" t="s">
        <v>20</v>
      </c>
      <c r="D124" s="19">
        <v>44790</v>
      </c>
      <c r="E124" s="20">
        <v>5691</v>
      </c>
      <c r="F124" s="18">
        <v>171</v>
      </c>
      <c r="G124" s="21">
        <f t="shared" si="1"/>
        <v>33.280701754385966</v>
      </c>
    </row>
    <row r="125" spans="1:7" ht="15.75">
      <c r="A125" s="22" t="s">
        <v>28</v>
      </c>
      <c r="B125" s="23" t="s">
        <v>14</v>
      </c>
      <c r="C125" s="23" t="s">
        <v>53</v>
      </c>
      <c r="D125" s="24">
        <v>44742</v>
      </c>
      <c r="E125" s="25">
        <v>7980</v>
      </c>
      <c r="F125" s="23">
        <v>157</v>
      </c>
      <c r="G125" s="26">
        <f t="shared" si="1"/>
        <v>50.828025477707008</v>
      </c>
    </row>
    <row r="126" spans="1:7" ht="15.75">
      <c r="A126" s="17" t="s">
        <v>45</v>
      </c>
      <c r="B126" s="18" t="s">
        <v>14</v>
      </c>
      <c r="C126" s="18" t="s">
        <v>49</v>
      </c>
      <c r="D126" s="19">
        <v>44708</v>
      </c>
      <c r="E126" s="20">
        <v>3423</v>
      </c>
      <c r="F126" s="18">
        <v>100</v>
      </c>
      <c r="G126" s="21">
        <f t="shared" si="1"/>
        <v>34.229999999999997</v>
      </c>
    </row>
    <row r="127" spans="1:7" ht="15.75">
      <c r="A127" s="22" t="s">
        <v>28</v>
      </c>
      <c r="B127" s="23" t="s">
        <v>14</v>
      </c>
      <c r="C127" s="23" t="s">
        <v>55</v>
      </c>
      <c r="D127" s="24">
        <v>44753</v>
      </c>
      <c r="E127" s="25">
        <v>6468</v>
      </c>
      <c r="F127" s="23">
        <v>223</v>
      </c>
      <c r="G127" s="26">
        <f t="shared" si="1"/>
        <v>29.004484304932735</v>
      </c>
    </row>
    <row r="128" spans="1:7" ht="15.75">
      <c r="A128" s="17" t="s">
        <v>67</v>
      </c>
      <c r="B128" s="18" t="s">
        <v>14</v>
      </c>
      <c r="C128" s="18" t="s">
        <v>18</v>
      </c>
      <c r="D128" s="19">
        <v>44735</v>
      </c>
      <c r="E128" s="20">
        <v>3997</v>
      </c>
      <c r="F128" s="18">
        <v>228</v>
      </c>
      <c r="G128" s="21">
        <f t="shared" si="1"/>
        <v>17.530701754385966</v>
      </c>
    </row>
    <row r="129" spans="1:7" ht="15.75">
      <c r="A129" s="22" t="s">
        <v>16</v>
      </c>
      <c r="B129" s="23" t="s">
        <v>14</v>
      </c>
      <c r="C129" s="23" t="s">
        <v>47</v>
      </c>
      <c r="D129" s="24">
        <v>44741</v>
      </c>
      <c r="E129" s="25">
        <v>5474</v>
      </c>
      <c r="F129" s="23">
        <v>109</v>
      </c>
      <c r="G129" s="26">
        <f t="shared" si="1"/>
        <v>50.220183486238533</v>
      </c>
    </row>
    <row r="130" spans="1:7" ht="15.75">
      <c r="A130" s="17" t="s">
        <v>13</v>
      </c>
      <c r="B130" s="18" t="s">
        <v>14</v>
      </c>
      <c r="C130" s="18" t="s">
        <v>31</v>
      </c>
      <c r="D130" s="19">
        <v>44739</v>
      </c>
      <c r="E130" s="20">
        <v>1946</v>
      </c>
      <c r="F130" s="18">
        <v>164</v>
      </c>
      <c r="G130" s="21">
        <f t="shared" ref="G130:G179" si="2">E130/F130</f>
        <v>11.865853658536585</v>
      </c>
    </row>
    <row r="131" spans="1:7" ht="15.75">
      <c r="A131" s="22" t="s">
        <v>48</v>
      </c>
      <c r="B131" s="23" t="s">
        <v>14</v>
      </c>
      <c r="C131" s="23" t="s">
        <v>37</v>
      </c>
      <c r="D131" s="24">
        <v>44657</v>
      </c>
      <c r="E131" s="25">
        <v>3647</v>
      </c>
      <c r="F131" s="23">
        <v>310</v>
      </c>
      <c r="G131" s="26">
        <f t="shared" si="2"/>
        <v>11.764516129032257</v>
      </c>
    </row>
    <row r="132" spans="1:7" ht="15.75">
      <c r="A132" s="17" t="s">
        <v>68</v>
      </c>
      <c r="B132" s="18" t="s">
        <v>14</v>
      </c>
      <c r="C132" s="18" t="s">
        <v>15</v>
      </c>
      <c r="D132" s="19">
        <v>44707</v>
      </c>
      <c r="E132" s="20">
        <v>4977</v>
      </c>
      <c r="F132" s="18">
        <v>317</v>
      </c>
      <c r="G132" s="21">
        <f t="shared" si="2"/>
        <v>15.700315457413248</v>
      </c>
    </row>
    <row r="133" spans="1:7" ht="15.75">
      <c r="A133" s="22" t="s">
        <v>21</v>
      </c>
      <c r="B133" s="23" t="s">
        <v>14</v>
      </c>
      <c r="C133" s="23" t="s">
        <v>75</v>
      </c>
      <c r="D133" s="24">
        <v>44775</v>
      </c>
      <c r="E133" s="25">
        <v>3094</v>
      </c>
      <c r="F133" s="23">
        <v>468</v>
      </c>
      <c r="G133" s="26">
        <f t="shared" si="2"/>
        <v>6.6111111111111107</v>
      </c>
    </row>
    <row r="134" spans="1:7" ht="15.75">
      <c r="A134" s="17" t="s">
        <v>21</v>
      </c>
      <c r="B134" s="18" t="s">
        <v>14</v>
      </c>
      <c r="C134" s="18" t="s">
        <v>37</v>
      </c>
      <c r="D134" s="19">
        <v>44573</v>
      </c>
      <c r="E134" s="20">
        <v>5250</v>
      </c>
      <c r="F134" s="18">
        <v>293</v>
      </c>
      <c r="G134" s="21">
        <f t="shared" si="2"/>
        <v>17.918088737201366</v>
      </c>
    </row>
    <row r="135" spans="1:7" ht="15.75">
      <c r="A135" s="22" t="s">
        <v>58</v>
      </c>
      <c r="B135" s="23" t="s">
        <v>14</v>
      </c>
      <c r="C135" s="23" t="s">
        <v>74</v>
      </c>
      <c r="D135" s="24">
        <v>44680</v>
      </c>
      <c r="E135" s="25">
        <v>3038</v>
      </c>
      <c r="F135" s="23">
        <v>135</v>
      </c>
      <c r="G135" s="26">
        <f t="shared" si="2"/>
        <v>22.503703703703703</v>
      </c>
    </row>
    <row r="136" spans="1:7" ht="15.75">
      <c r="A136" s="17" t="s">
        <v>71</v>
      </c>
      <c r="B136" s="18" t="s">
        <v>14</v>
      </c>
      <c r="C136" s="18" t="s">
        <v>76</v>
      </c>
      <c r="D136" s="19">
        <v>44608</v>
      </c>
      <c r="E136" s="20">
        <v>5397</v>
      </c>
      <c r="F136" s="18">
        <v>239</v>
      </c>
      <c r="G136" s="21">
        <f t="shared" si="2"/>
        <v>22.581589958158997</v>
      </c>
    </row>
    <row r="137" spans="1:7" ht="15.75">
      <c r="A137" s="22" t="s">
        <v>19</v>
      </c>
      <c r="B137" s="23" t="s">
        <v>14</v>
      </c>
      <c r="C137" s="23" t="s">
        <v>18</v>
      </c>
      <c r="D137" s="24">
        <v>44735</v>
      </c>
      <c r="E137" s="25">
        <v>12362</v>
      </c>
      <c r="F137" s="23">
        <v>94</v>
      </c>
      <c r="G137" s="26">
        <f t="shared" si="2"/>
        <v>131.51063829787233</v>
      </c>
    </row>
    <row r="138" spans="1:7" ht="15.75">
      <c r="A138" s="17" t="s">
        <v>54</v>
      </c>
      <c r="B138" s="18" t="s">
        <v>14</v>
      </c>
      <c r="C138" s="18" t="s">
        <v>69</v>
      </c>
      <c r="D138" s="19">
        <v>44589</v>
      </c>
      <c r="E138" s="20">
        <v>12635</v>
      </c>
      <c r="F138" s="18">
        <v>194</v>
      </c>
      <c r="G138" s="21">
        <f t="shared" si="2"/>
        <v>65.128865979381445</v>
      </c>
    </row>
    <row r="139" spans="1:7" ht="15.75">
      <c r="A139" s="22" t="s">
        <v>72</v>
      </c>
      <c r="B139" s="23" t="s">
        <v>14</v>
      </c>
      <c r="C139" s="23" t="s">
        <v>15</v>
      </c>
      <c r="D139" s="24">
        <v>44756</v>
      </c>
      <c r="E139" s="25">
        <v>2443</v>
      </c>
      <c r="F139" s="23">
        <v>216</v>
      </c>
      <c r="G139" s="26">
        <f t="shared" si="2"/>
        <v>11.310185185185185</v>
      </c>
    </row>
    <row r="140" spans="1:7" ht="15.75">
      <c r="A140" s="17" t="s">
        <v>28</v>
      </c>
      <c r="B140" s="18" t="s">
        <v>14</v>
      </c>
      <c r="C140" s="18" t="s">
        <v>44</v>
      </c>
      <c r="D140" s="19">
        <v>44666</v>
      </c>
      <c r="E140" s="20">
        <v>7315</v>
      </c>
      <c r="F140" s="18">
        <v>237</v>
      </c>
      <c r="G140" s="21">
        <f t="shared" si="2"/>
        <v>30.864978902953588</v>
      </c>
    </row>
    <row r="141" spans="1:7" ht="15.75">
      <c r="A141" s="22" t="s">
        <v>59</v>
      </c>
      <c r="B141" s="23" t="s">
        <v>14</v>
      </c>
      <c r="C141" s="23" t="s">
        <v>70</v>
      </c>
      <c r="D141" s="24">
        <v>44776</v>
      </c>
      <c r="E141" s="25">
        <v>8022</v>
      </c>
      <c r="F141" s="23">
        <v>123</v>
      </c>
      <c r="G141" s="26">
        <f t="shared" si="2"/>
        <v>65.219512195121951</v>
      </c>
    </row>
    <row r="142" spans="1:7" ht="15.75">
      <c r="A142" s="17" t="s">
        <v>59</v>
      </c>
      <c r="B142" s="18" t="s">
        <v>14</v>
      </c>
      <c r="C142" s="18" t="s">
        <v>75</v>
      </c>
      <c r="D142" s="19">
        <v>44701</v>
      </c>
      <c r="E142" s="20">
        <v>10192</v>
      </c>
      <c r="F142" s="18">
        <v>67</v>
      </c>
      <c r="G142" s="21">
        <f t="shared" si="2"/>
        <v>152.11940298507463</v>
      </c>
    </row>
    <row r="143" spans="1:7" ht="15.75">
      <c r="A143" s="22" t="s">
        <v>13</v>
      </c>
      <c r="B143" s="23" t="s">
        <v>14</v>
      </c>
      <c r="C143" s="23" t="s">
        <v>49</v>
      </c>
      <c r="D143" s="24">
        <v>44595</v>
      </c>
      <c r="E143" s="25">
        <v>7140</v>
      </c>
      <c r="F143" s="23">
        <v>438</v>
      </c>
      <c r="G143" s="26">
        <f t="shared" si="2"/>
        <v>16.301369863013697</v>
      </c>
    </row>
    <row r="144" spans="1:7" ht="15.75">
      <c r="A144" s="17" t="s">
        <v>30</v>
      </c>
      <c r="B144" s="18" t="s">
        <v>14</v>
      </c>
      <c r="C144" s="18" t="s">
        <v>70</v>
      </c>
      <c r="D144" s="19">
        <v>44742</v>
      </c>
      <c r="E144" s="20">
        <v>5775</v>
      </c>
      <c r="F144" s="18">
        <v>135</v>
      </c>
      <c r="G144" s="21">
        <f t="shared" si="2"/>
        <v>42.777777777777779</v>
      </c>
    </row>
    <row r="145" spans="1:7" ht="15.75">
      <c r="A145" s="22" t="s">
        <v>30</v>
      </c>
      <c r="B145" s="23" t="s">
        <v>14</v>
      </c>
      <c r="C145" s="23" t="s">
        <v>27</v>
      </c>
      <c r="D145" s="24">
        <v>44642</v>
      </c>
      <c r="E145" s="25">
        <v>749</v>
      </c>
      <c r="F145" s="23">
        <v>148</v>
      </c>
      <c r="G145" s="26">
        <f t="shared" si="2"/>
        <v>5.0608108108108105</v>
      </c>
    </row>
    <row r="146" spans="1:7" ht="15.75">
      <c r="A146" s="17" t="s">
        <v>13</v>
      </c>
      <c r="B146" s="18" t="s">
        <v>14</v>
      </c>
      <c r="C146" s="18" t="s">
        <v>18</v>
      </c>
      <c r="D146" s="19">
        <v>44749</v>
      </c>
      <c r="E146" s="20">
        <v>5502</v>
      </c>
      <c r="F146" s="18">
        <v>64</v>
      </c>
      <c r="G146" s="21">
        <f t="shared" si="2"/>
        <v>85.96875</v>
      </c>
    </row>
    <row r="147" spans="1:7" ht="15.75">
      <c r="A147" s="22" t="s">
        <v>28</v>
      </c>
      <c r="B147" s="23" t="s">
        <v>14</v>
      </c>
      <c r="C147" s="23" t="s">
        <v>76</v>
      </c>
      <c r="D147" s="24">
        <v>44636</v>
      </c>
      <c r="E147" s="25">
        <v>6223</v>
      </c>
      <c r="F147" s="23">
        <v>181</v>
      </c>
      <c r="G147" s="26">
        <f t="shared" si="2"/>
        <v>34.381215469613259</v>
      </c>
    </row>
    <row r="148" spans="1:7" ht="15.75">
      <c r="A148" s="17" t="s">
        <v>67</v>
      </c>
      <c r="B148" s="18" t="s">
        <v>14</v>
      </c>
      <c r="C148" s="18" t="s">
        <v>29</v>
      </c>
      <c r="D148" s="19">
        <v>44785</v>
      </c>
      <c r="E148" s="20">
        <v>3507</v>
      </c>
      <c r="F148" s="18">
        <v>114</v>
      </c>
      <c r="G148" s="21">
        <f t="shared" si="2"/>
        <v>30.763157894736842</v>
      </c>
    </row>
    <row r="149" spans="1:7" ht="15.75">
      <c r="A149" s="22" t="s">
        <v>73</v>
      </c>
      <c r="B149" s="23" t="s">
        <v>14</v>
      </c>
      <c r="C149" s="23" t="s">
        <v>18</v>
      </c>
      <c r="D149" s="24">
        <v>44740</v>
      </c>
      <c r="E149" s="25">
        <v>14924</v>
      </c>
      <c r="F149" s="23">
        <v>12</v>
      </c>
      <c r="G149" s="26">
        <f t="shared" si="2"/>
        <v>1243.6666666666667</v>
      </c>
    </row>
    <row r="150" spans="1:7" ht="15.75">
      <c r="A150" s="17" t="s">
        <v>45</v>
      </c>
      <c r="B150" s="18" t="s">
        <v>14</v>
      </c>
      <c r="C150" s="18" t="s">
        <v>63</v>
      </c>
      <c r="D150" s="19">
        <v>44727</v>
      </c>
      <c r="E150" s="20">
        <v>8379</v>
      </c>
      <c r="F150" s="18">
        <v>43</v>
      </c>
      <c r="G150" s="21">
        <f t="shared" si="2"/>
        <v>194.86046511627907</v>
      </c>
    </row>
    <row r="151" spans="1:7" ht="15.75">
      <c r="A151" s="22" t="s">
        <v>56</v>
      </c>
      <c r="B151" s="23" t="s">
        <v>14</v>
      </c>
      <c r="C151" s="23" t="s">
        <v>49</v>
      </c>
      <c r="D151" s="24">
        <v>44754</v>
      </c>
      <c r="E151" s="25">
        <v>455</v>
      </c>
      <c r="F151" s="23">
        <v>174</v>
      </c>
      <c r="G151" s="26">
        <f t="shared" si="2"/>
        <v>2.6149425287356323</v>
      </c>
    </row>
    <row r="152" spans="1:7" ht="15.75">
      <c r="A152" s="17" t="s">
        <v>59</v>
      </c>
      <c r="B152" s="18" t="s">
        <v>14</v>
      </c>
      <c r="C152" s="18" t="s">
        <v>37</v>
      </c>
      <c r="D152" s="19">
        <v>44613</v>
      </c>
      <c r="E152" s="20">
        <v>3143</v>
      </c>
      <c r="F152" s="18">
        <v>67</v>
      </c>
      <c r="G152" s="21">
        <f t="shared" si="2"/>
        <v>46.910447761194028</v>
      </c>
    </row>
    <row r="153" spans="1:7" ht="15.75">
      <c r="A153" s="22" t="s">
        <v>28</v>
      </c>
      <c r="B153" s="23" t="s">
        <v>14</v>
      </c>
      <c r="C153" s="23" t="s">
        <v>62</v>
      </c>
      <c r="D153" s="24">
        <v>44739</v>
      </c>
      <c r="E153" s="25">
        <v>1715</v>
      </c>
      <c r="F153" s="23">
        <v>286</v>
      </c>
      <c r="G153" s="26">
        <f t="shared" si="2"/>
        <v>5.9965034965034967</v>
      </c>
    </row>
    <row r="154" spans="1:7" ht="15.75">
      <c r="A154" s="17" t="s">
        <v>21</v>
      </c>
      <c r="B154" s="18" t="s">
        <v>14</v>
      </c>
      <c r="C154" s="18" t="s">
        <v>63</v>
      </c>
      <c r="D154" s="19">
        <v>44791</v>
      </c>
      <c r="E154" s="20">
        <v>3388</v>
      </c>
      <c r="F154" s="18">
        <v>212</v>
      </c>
      <c r="G154" s="21">
        <f t="shared" si="2"/>
        <v>15.981132075471699</v>
      </c>
    </row>
    <row r="155" spans="1:7" ht="15.75">
      <c r="A155" s="22" t="s">
        <v>64</v>
      </c>
      <c r="B155" s="23" t="s">
        <v>14</v>
      </c>
      <c r="C155" s="23" t="s">
        <v>55</v>
      </c>
      <c r="D155" s="24">
        <v>44799</v>
      </c>
      <c r="E155" s="25">
        <v>301</v>
      </c>
      <c r="F155" s="23">
        <v>65</v>
      </c>
      <c r="G155" s="26">
        <f t="shared" si="2"/>
        <v>4.6307692307692312</v>
      </c>
    </row>
    <row r="156" spans="1:7" ht="15.75">
      <c r="A156" s="17" t="s">
        <v>39</v>
      </c>
      <c r="B156" s="18" t="s">
        <v>14</v>
      </c>
      <c r="C156" s="18" t="s">
        <v>57</v>
      </c>
      <c r="D156" s="19">
        <v>44776</v>
      </c>
      <c r="E156" s="20">
        <v>9345</v>
      </c>
      <c r="F156" s="18">
        <v>133</v>
      </c>
      <c r="G156" s="21">
        <f t="shared" si="2"/>
        <v>70.263157894736835</v>
      </c>
    </row>
    <row r="157" spans="1:7" ht="15.75">
      <c r="A157" s="22" t="s">
        <v>56</v>
      </c>
      <c r="B157" s="23" t="s">
        <v>14</v>
      </c>
      <c r="C157" s="23" t="s">
        <v>20</v>
      </c>
      <c r="D157" s="24">
        <v>44621</v>
      </c>
      <c r="E157" s="25">
        <v>15008</v>
      </c>
      <c r="F157" s="23">
        <v>165</v>
      </c>
      <c r="G157" s="26">
        <f t="shared" si="2"/>
        <v>90.957575757575754</v>
      </c>
    </row>
    <row r="158" spans="1:7" ht="15.75">
      <c r="A158" s="17" t="s">
        <v>38</v>
      </c>
      <c r="B158" s="18" t="s">
        <v>14</v>
      </c>
      <c r="C158" s="18" t="s">
        <v>49</v>
      </c>
      <c r="D158" s="19">
        <v>44588</v>
      </c>
      <c r="E158" s="20">
        <v>5754</v>
      </c>
      <c r="F158" s="18">
        <v>133</v>
      </c>
      <c r="G158" s="21">
        <f t="shared" si="2"/>
        <v>43.263157894736842</v>
      </c>
    </row>
    <row r="159" spans="1:7" ht="15.75">
      <c r="A159" s="22" t="s">
        <v>38</v>
      </c>
      <c r="B159" s="23" t="s">
        <v>14</v>
      </c>
      <c r="C159" s="23" t="s">
        <v>57</v>
      </c>
      <c r="D159" s="24">
        <v>44706</v>
      </c>
      <c r="E159" s="25">
        <v>2352</v>
      </c>
      <c r="F159" s="23">
        <v>58</v>
      </c>
      <c r="G159" s="26">
        <f t="shared" si="2"/>
        <v>40.551724137931032</v>
      </c>
    </row>
    <row r="160" spans="1:7" ht="15.75">
      <c r="A160" s="17" t="s">
        <v>67</v>
      </c>
      <c r="B160" s="18" t="s">
        <v>14</v>
      </c>
      <c r="C160" s="18" t="s">
        <v>49</v>
      </c>
      <c r="D160" s="19">
        <v>44671</v>
      </c>
      <c r="E160" s="20">
        <v>1792</v>
      </c>
      <c r="F160" s="18">
        <v>23</v>
      </c>
      <c r="G160" s="21">
        <f t="shared" si="2"/>
        <v>77.913043478260875</v>
      </c>
    </row>
    <row r="161" spans="1:7" ht="15.75">
      <c r="A161" s="22" t="s">
        <v>61</v>
      </c>
      <c r="B161" s="23" t="s">
        <v>14</v>
      </c>
      <c r="C161" s="23" t="s">
        <v>29</v>
      </c>
      <c r="D161" s="24">
        <v>44711</v>
      </c>
      <c r="E161" s="25">
        <v>12187</v>
      </c>
      <c r="F161" s="23">
        <v>27</v>
      </c>
      <c r="G161" s="26">
        <f t="shared" si="2"/>
        <v>451.37037037037038</v>
      </c>
    </row>
    <row r="162" spans="1:7" ht="15.75">
      <c r="A162" s="17" t="s">
        <v>38</v>
      </c>
      <c r="B162" s="18" t="s">
        <v>14</v>
      </c>
      <c r="C162" s="18" t="s">
        <v>75</v>
      </c>
      <c r="D162" s="19">
        <v>44624</v>
      </c>
      <c r="E162" s="20">
        <v>2681</v>
      </c>
      <c r="F162" s="18">
        <v>149</v>
      </c>
      <c r="G162" s="21">
        <f t="shared" si="2"/>
        <v>17.993288590604028</v>
      </c>
    </row>
    <row r="163" spans="1:7" ht="15.75">
      <c r="A163" s="22" t="s">
        <v>30</v>
      </c>
      <c r="B163" s="23" t="s">
        <v>14</v>
      </c>
      <c r="C163" s="23" t="s">
        <v>57</v>
      </c>
      <c r="D163" s="24">
        <v>44608</v>
      </c>
      <c r="E163" s="25">
        <v>12488</v>
      </c>
      <c r="F163" s="23">
        <v>200</v>
      </c>
      <c r="G163" s="26">
        <f t="shared" si="2"/>
        <v>62.44</v>
      </c>
    </row>
    <row r="164" spans="1:7" ht="15.75">
      <c r="A164" s="17" t="s">
        <v>59</v>
      </c>
      <c r="B164" s="18" t="s">
        <v>14</v>
      </c>
      <c r="C164" s="18" t="s">
        <v>31</v>
      </c>
      <c r="D164" s="19">
        <v>44582</v>
      </c>
      <c r="E164" s="20">
        <v>18697</v>
      </c>
      <c r="F164" s="18">
        <v>176</v>
      </c>
      <c r="G164" s="21">
        <f t="shared" si="2"/>
        <v>106.23295454545455</v>
      </c>
    </row>
    <row r="165" spans="1:7" ht="15.75">
      <c r="A165" s="22" t="s">
        <v>59</v>
      </c>
      <c r="B165" s="23" t="s">
        <v>14</v>
      </c>
      <c r="C165" s="23" t="s">
        <v>49</v>
      </c>
      <c r="D165" s="24">
        <v>44588</v>
      </c>
      <c r="E165" s="25">
        <v>2317</v>
      </c>
      <c r="F165" s="23">
        <v>224</v>
      </c>
      <c r="G165" s="26">
        <f t="shared" si="2"/>
        <v>10.34375</v>
      </c>
    </row>
    <row r="166" spans="1:7" ht="15.75">
      <c r="A166" s="17" t="s">
        <v>39</v>
      </c>
      <c r="B166" s="18" t="s">
        <v>14</v>
      </c>
      <c r="C166" s="18" t="s">
        <v>37</v>
      </c>
      <c r="D166" s="19">
        <v>44608</v>
      </c>
      <c r="E166" s="20">
        <v>10150</v>
      </c>
      <c r="F166" s="18">
        <v>68</v>
      </c>
      <c r="G166" s="21">
        <f t="shared" si="2"/>
        <v>149.26470588235293</v>
      </c>
    </row>
    <row r="167" spans="1:7" ht="15.75">
      <c r="A167" s="22" t="s">
        <v>61</v>
      </c>
      <c r="B167" s="23" t="s">
        <v>14</v>
      </c>
      <c r="C167" s="23" t="s">
        <v>27</v>
      </c>
      <c r="D167" s="24">
        <v>44677</v>
      </c>
      <c r="E167" s="25">
        <v>546</v>
      </c>
      <c r="F167" s="23">
        <v>142</v>
      </c>
      <c r="G167" s="26">
        <f t="shared" si="2"/>
        <v>3.8450704225352115</v>
      </c>
    </row>
    <row r="168" spans="1:7" ht="15.75">
      <c r="A168" s="17" t="s">
        <v>52</v>
      </c>
      <c r="B168" s="18" t="s">
        <v>14</v>
      </c>
      <c r="C168" s="18" t="s">
        <v>37</v>
      </c>
      <c r="D168" s="19">
        <v>44601</v>
      </c>
      <c r="E168" s="20">
        <v>2499</v>
      </c>
      <c r="F168" s="18">
        <v>271</v>
      </c>
      <c r="G168" s="21">
        <f t="shared" si="2"/>
        <v>9.2214022140221399</v>
      </c>
    </row>
    <row r="169" spans="1:7" ht="15.75">
      <c r="A169" s="22" t="s">
        <v>16</v>
      </c>
      <c r="B169" s="23" t="s">
        <v>14</v>
      </c>
      <c r="C169" s="23" t="s">
        <v>65</v>
      </c>
      <c r="D169" s="24">
        <v>44718</v>
      </c>
      <c r="E169" s="25">
        <v>10689</v>
      </c>
      <c r="F169" s="23">
        <v>204</v>
      </c>
      <c r="G169" s="26">
        <f t="shared" si="2"/>
        <v>52.397058823529413</v>
      </c>
    </row>
    <row r="170" spans="1:7" ht="15.75">
      <c r="A170" s="17" t="s">
        <v>72</v>
      </c>
      <c r="B170" s="18" t="s">
        <v>14</v>
      </c>
      <c r="C170" s="18" t="s">
        <v>75</v>
      </c>
      <c r="D170" s="19">
        <v>44783</v>
      </c>
      <c r="E170" s="20">
        <v>5768</v>
      </c>
      <c r="F170" s="18">
        <v>235</v>
      </c>
      <c r="G170" s="21">
        <f t="shared" si="2"/>
        <v>24.544680851063831</v>
      </c>
    </row>
    <row r="171" spans="1:7" ht="15.75">
      <c r="A171" s="22" t="s">
        <v>42</v>
      </c>
      <c r="B171" s="23" t="s">
        <v>14</v>
      </c>
      <c r="C171" s="23" t="s">
        <v>55</v>
      </c>
      <c r="D171" s="24">
        <v>44622</v>
      </c>
      <c r="E171" s="25">
        <v>3864</v>
      </c>
      <c r="F171" s="23">
        <v>430</v>
      </c>
      <c r="G171" s="26">
        <f t="shared" si="2"/>
        <v>8.9860465116279062</v>
      </c>
    </row>
    <row r="172" spans="1:7" ht="15.75">
      <c r="A172" s="17" t="s">
        <v>58</v>
      </c>
      <c r="B172" s="18" t="s">
        <v>14</v>
      </c>
      <c r="C172" s="18" t="s">
        <v>31</v>
      </c>
      <c r="D172" s="19">
        <v>44747</v>
      </c>
      <c r="E172" s="20">
        <v>3507</v>
      </c>
      <c r="F172" s="18">
        <v>380</v>
      </c>
      <c r="G172" s="21">
        <f t="shared" si="2"/>
        <v>9.2289473684210535</v>
      </c>
    </row>
    <row r="173" spans="1:7" ht="15.75">
      <c r="A173" s="22" t="s">
        <v>56</v>
      </c>
      <c r="B173" s="23" t="s">
        <v>14</v>
      </c>
      <c r="C173" s="23" t="s">
        <v>63</v>
      </c>
      <c r="D173" s="24">
        <v>44599</v>
      </c>
      <c r="E173" s="25">
        <v>1666</v>
      </c>
      <c r="F173" s="23">
        <v>106</v>
      </c>
      <c r="G173" s="26">
        <f t="shared" si="2"/>
        <v>15.716981132075471</v>
      </c>
    </row>
    <row r="174" spans="1:7" ht="15.75">
      <c r="A174" s="17" t="s">
        <v>21</v>
      </c>
      <c r="B174" s="18" t="s">
        <v>14</v>
      </c>
      <c r="C174" s="18" t="s">
        <v>65</v>
      </c>
      <c r="D174" s="19">
        <v>44748</v>
      </c>
      <c r="E174" s="20">
        <v>9744</v>
      </c>
      <c r="F174" s="18">
        <v>157</v>
      </c>
      <c r="G174" s="21">
        <f t="shared" si="2"/>
        <v>62.06369426751592</v>
      </c>
    </row>
    <row r="175" spans="1:7" ht="15.75">
      <c r="A175" s="22" t="s">
        <v>50</v>
      </c>
      <c r="B175" s="23" t="s">
        <v>14</v>
      </c>
      <c r="C175" s="23" t="s">
        <v>49</v>
      </c>
      <c r="D175" s="24">
        <v>44649</v>
      </c>
      <c r="E175" s="25">
        <v>973</v>
      </c>
      <c r="F175" s="23">
        <v>28</v>
      </c>
      <c r="G175" s="26">
        <f t="shared" si="2"/>
        <v>34.75</v>
      </c>
    </row>
    <row r="176" spans="1:7" ht="15.75">
      <c r="A176" s="17" t="s">
        <v>68</v>
      </c>
      <c r="B176" s="18" t="s">
        <v>14</v>
      </c>
      <c r="C176" s="18" t="s">
        <v>20</v>
      </c>
      <c r="D176" s="19">
        <v>44761</v>
      </c>
      <c r="E176" s="20">
        <v>4872</v>
      </c>
      <c r="F176" s="18">
        <v>126</v>
      </c>
      <c r="G176" s="21">
        <f t="shared" si="2"/>
        <v>38.666666666666664</v>
      </c>
    </row>
    <row r="177" spans="1:7" ht="15.75">
      <c r="A177" s="22" t="s">
        <v>71</v>
      </c>
      <c r="B177" s="23" t="s">
        <v>14</v>
      </c>
      <c r="C177" s="23" t="s">
        <v>20</v>
      </c>
      <c r="D177" s="24">
        <v>44785</v>
      </c>
      <c r="E177" s="25">
        <v>7756</v>
      </c>
      <c r="F177" s="23">
        <v>85</v>
      </c>
      <c r="G177" s="26">
        <f t="shared" si="2"/>
        <v>91.247058823529414</v>
      </c>
    </row>
    <row r="178" spans="1:7" ht="15.75">
      <c r="A178" s="17" t="s">
        <v>21</v>
      </c>
      <c r="B178" s="18" t="s">
        <v>14</v>
      </c>
      <c r="C178" s="18" t="s">
        <v>74</v>
      </c>
      <c r="D178" s="19">
        <v>44631</v>
      </c>
      <c r="E178" s="20">
        <v>721</v>
      </c>
      <c r="F178" s="18">
        <v>251</v>
      </c>
      <c r="G178" s="21">
        <f t="shared" si="2"/>
        <v>2.8725099601593627</v>
      </c>
    </row>
    <row r="179" spans="1:7" ht="15.75">
      <c r="A179" s="22" t="s">
        <v>13</v>
      </c>
      <c r="B179" s="23" t="s">
        <v>14</v>
      </c>
      <c r="C179" s="23" t="s">
        <v>60</v>
      </c>
      <c r="D179" s="24">
        <v>44694</v>
      </c>
      <c r="E179" s="25">
        <v>8589</v>
      </c>
      <c r="F179" s="23">
        <v>229</v>
      </c>
      <c r="G179" s="26">
        <f t="shared" si="2"/>
        <v>37.506550218340614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6EEE-87A8-43C5-B59E-98FB5781FEF1}">
  <dimension ref="A1:G180"/>
  <sheetViews>
    <sheetView workbookViewId="0">
      <selection sqref="A1:XFD1048576"/>
    </sheetView>
  </sheetViews>
  <sheetFormatPr defaultRowHeight="15"/>
  <cols>
    <col min="1" max="1" width="23.28515625" bestFit="1" customWidth="1"/>
    <col min="2" max="2" width="10.14062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42</v>
      </c>
      <c r="B2" s="18" t="s">
        <v>43</v>
      </c>
      <c r="C2" s="18" t="s">
        <v>44</v>
      </c>
      <c r="D2" s="19">
        <v>44630</v>
      </c>
      <c r="E2" s="20">
        <v>3703</v>
      </c>
      <c r="F2" s="18">
        <v>11</v>
      </c>
      <c r="G2" s="21">
        <f t="shared" ref="G2:G65" si="0">E2/F2</f>
        <v>336.63636363636363</v>
      </c>
    </row>
    <row r="3" spans="1:7" ht="15.75">
      <c r="A3" s="22" t="s">
        <v>54</v>
      </c>
      <c r="B3" s="23" t="s">
        <v>43</v>
      </c>
      <c r="C3" s="23" t="s">
        <v>27</v>
      </c>
      <c r="D3" s="24">
        <v>44656</v>
      </c>
      <c r="E3" s="25">
        <v>3017</v>
      </c>
      <c r="F3" s="23">
        <v>140</v>
      </c>
      <c r="G3" s="26">
        <f t="shared" si="0"/>
        <v>21.55</v>
      </c>
    </row>
    <row r="4" spans="1:7" ht="15.75">
      <c r="A4" s="17" t="s">
        <v>30</v>
      </c>
      <c r="B4" s="18" t="s">
        <v>43</v>
      </c>
      <c r="C4" s="18" t="s">
        <v>57</v>
      </c>
      <c r="D4" s="19">
        <v>44609</v>
      </c>
      <c r="E4" s="20">
        <v>1267</v>
      </c>
      <c r="F4" s="18">
        <v>157</v>
      </c>
      <c r="G4" s="21">
        <f t="shared" si="0"/>
        <v>8.0700636942675157</v>
      </c>
    </row>
    <row r="5" spans="1:7" ht="15.75">
      <c r="A5" s="22" t="s">
        <v>50</v>
      </c>
      <c r="B5" s="23" t="s">
        <v>43</v>
      </c>
      <c r="C5" s="23" t="s">
        <v>31</v>
      </c>
      <c r="D5" s="24">
        <v>44711</v>
      </c>
      <c r="E5" s="25">
        <v>4753</v>
      </c>
      <c r="F5" s="23">
        <v>163</v>
      </c>
      <c r="G5" s="26">
        <f t="shared" si="0"/>
        <v>29.159509202453989</v>
      </c>
    </row>
    <row r="6" spans="1:7" ht="15.75">
      <c r="A6" s="17" t="s">
        <v>58</v>
      </c>
      <c r="B6" s="18" t="s">
        <v>43</v>
      </c>
      <c r="C6" s="18" t="s">
        <v>47</v>
      </c>
      <c r="D6" s="19">
        <v>44749</v>
      </c>
      <c r="E6" s="20">
        <v>4025</v>
      </c>
      <c r="F6" s="18">
        <v>112</v>
      </c>
      <c r="G6" s="21">
        <f t="shared" si="0"/>
        <v>35.9375</v>
      </c>
    </row>
    <row r="7" spans="1:7" ht="15.75">
      <c r="A7" s="22" t="s">
        <v>54</v>
      </c>
      <c r="B7" s="23" t="s">
        <v>43</v>
      </c>
      <c r="C7" s="23" t="s">
        <v>63</v>
      </c>
      <c r="D7" s="24">
        <v>44764</v>
      </c>
      <c r="E7" s="25">
        <v>9583</v>
      </c>
      <c r="F7" s="23">
        <v>315</v>
      </c>
      <c r="G7" s="26">
        <f t="shared" si="0"/>
        <v>30.422222222222221</v>
      </c>
    </row>
    <row r="8" spans="1:7" ht="15.75">
      <c r="A8" s="17" t="s">
        <v>67</v>
      </c>
      <c r="B8" s="18" t="s">
        <v>43</v>
      </c>
      <c r="C8" s="18" t="s">
        <v>31</v>
      </c>
      <c r="D8" s="19">
        <v>44714</v>
      </c>
      <c r="E8" s="20">
        <v>938</v>
      </c>
      <c r="F8" s="18">
        <v>16</v>
      </c>
      <c r="G8" s="21">
        <f t="shared" si="0"/>
        <v>58.625</v>
      </c>
    </row>
    <row r="9" spans="1:7" ht="15.75">
      <c r="A9" s="22" t="s">
        <v>48</v>
      </c>
      <c r="B9" s="23" t="s">
        <v>43</v>
      </c>
      <c r="C9" s="23" t="s">
        <v>69</v>
      </c>
      <c r="D9" s="24">
        <v>44666</v>
      </c>
      <c r="E9" s="25">
        <v>14749</v>
      </c>
      <c r="F9" s="23">
        <v>354</v>
      </c>
      <c r="G9" s="26">
        <f t="shared" si="0"/>
        <v>41.663841807909606</v>
      </c>
    </row>
    <row r="10" spans="1:7" ht="15.75">
      <c r="A10" s="17" t="s">
        <v>59</v>
      </c>
      <c r="B10" s="18" t="s">
        <v>43</v>
      </c>
      <c r="C10" s="18" t="s">
        <v>20</v>
      </c>
      <c r="D10" s="19">
        <v>44608</v>
      </c>
      <c r="E10" s="20">
        <v>6790</v>
      </c>
      <c r="F10" s="18">
        <v>188</v>
      </c>
      <c r="G10" s="21">
        <f t="shared" si="0"/>
        <v>36.117021276595743</v>
      </c>
    </row>
    <row r="11" spans="1:7" ht="15.75">
      <c r="A11" s="22" t="s">
        <v>16</v>
      </c>
      <c r="B11" s="23" t="s">
        <v>43</v>
      </c>
      <c r="C11" s="23" t="s">
        <v>37</v>
      </c>
      <c r="D11" s="24">
        <v>44574</v>
      </c>
      <c r="E11" s="25">
        <v>9737</v>
      </c>
      <c r="F11" s="23">
        <v>160</v>
      </c>
      <c r="G11" s="26">
        <f t="shared" si="0"/>
        <v>60.856250000000003</v>
      </c>
    </row>
    <row r="12" spans="1:7" ht="15.75">
      <c r="A12" s="17" t="s">
        <v>52</v>
      </c>
      <c r="B12" s="18" t="s">
        <v>43</v>
      </c>
      <c r="C12" s="18" t="s">
        <v>69</v>
      </c>
      <c r="D12" s="19">
        <v>44670</v>
      </c>
      <c r="E12" s="20">
        <v>14798</v>
      </c>
      <c r="F12" s="18">
        <v>83</v>
      </c>
      <c r="G12" s="21">
        <f t="shared" si="0"/>
        <v>178.28915662650601</v>
      </c>
    </row>
    <row r="13" spans="1:7" ht="15.75">
      <c r="A13" s="22" t="s">
        <v>21</v>
      </c>
      <c r="B13" s="23" t="s">
        <v>43</v>
      </c>
      <c r="C13" s="23" t="s">
        <v>20</v>
      </c>
      <c r="D13" s="24">
        <v>44764</v>
      </c>
      <c r="E13" s="25">
        <v>9037</v>
      </c>
      <c r="F13" s="23">
        <v>102</v>
      </c>
      <c r="G13" s="26">
        <f t="shared" si="0"/>
        <v>88.598039215686271</v>
      </c>
    </row>
    <row r="14" spans="1:7" ht="15.75">
      <c r="A14" s="17" t="s">
        <v>19</v>
      </c>
      <c r="B14" s="18" t="s">
        <v>43</v>
      </c>
      <c r="C14" s="18" t="s">
        <v>70</v>
      </c>
      <c r="D14" s="19">
        <v>44622</v>
      </c>
      <c r="E14" s="20">
        <v>12313</v>
      </c>
      <c r="F14" s="18">
        <v>103</v>
      </c>
      <c r="G14" s="21">
        <f t="shared" si="0"/>
        <v>119.54368932038835</v>
      </c>
    </row>
    <row r="15" spans="1:7" ht="15.75">
      <c r="A15" s="22" t="s">
        <v>68</v>
      </c>
      <c r="B15" s="23" t="s">
        <v>43</v>
      </c>
      <c r="C15" s="23" t="s">
        <v>57</v>
      </c>
      <c r="D15" s="24">
        <v>44603</v>
      </c>
      <c r="E15" s="25">
        <v>1274</v>
      </c>
      <c r="F15" s="23">
        <v>244</v>
      </c>
      <c r="G15" s="26">
        <f t="shared" si="0"/>
        <v>5.221311475409836</v>
      </c>
    </row>
    <row r="16" spans="1:7" ht="15.75">
      <c r="A16" s="17" t="s">
        <v>50</v>
      </c>
      <c r="B16" s="18" t="s">
        <v>43</v>
      </c>
      <c r="C16" s="18" t="s">
        <v>44</v>
      </c>
      <c r="D16" s="19">
        <v>44588</v>
      </c>
      <c r="E16" s="20">
        <v>7595</v>
      </c>
      <c r="F16" s="18">
        <v>181</v>
      </c>
      <c r="G16" s="21">
        <f t="shared" si="0"/>
        <v>41.961325966850829</v>
      </c>
    </row>
    <row r="17" spans="1:7" ht="15.75">
      <c r="A17" s="22" t="s">
        <v>68</v>
      </c>
      <c r="B17" s="23" t="s">
        <v>43</v>
      </c>
      <c r="C17" s="23" t="s">
        <v>62</v>
      </c>
      <c r="D17" s="24">
        <v>44791</v>
      </c>
      <c r="E17" s="25">
        <v>9681</v>
      </c>
      <c r="F17" s="23">
        <v>24</v>
      </c>
      <c r="G17" s="26">
        <f t="shared" si="0"/>
        <v>403.375</v>
      </c>
    </row>
    <row r="18" spans="1:7" ht="15.75">
      <c r="A18" s="17" t="s">
        <v>66</v>
      </c>
      <c r="B18" s="18" t="s">
        <v>43</v>
      </c>
      <c r="C18" s="18" t="s">
        <v>69</v>
      </c>
      <c r="D18" s="19">
        <v>44742</v>
      </c>
      <c r="E18" s="20">
        <v>14504</v>
      </c>
      <c r="F18" s="18">
        <v>21</v>
      </c>
      <c r="G18" s="21">
        <f t="shared" si="0"/>
        <v>690.66666666666663</v>
      </c>
    </row>
    <row r="19" spans="1:7" ht="15.75">
      <c r="A19" s="22" t="s">
        <v>48</v>
      </c>
      <c r="B19" s="23" t="s">
        <v>43</v>
      </c>
      <c r="C19" s="23" t="s">
        <v>44</v>
      </c>
      <c r="D19" s="24">
        <v>44693</v>
      </c>
      <c r="E19" s="25">
        <v>11095</v>
      </c>
      <c r="F19" s="23">
        <v>401</v>
      </c>
      <c r="G19" s="26">
        <f t="shared" si="0"/>
        <v>27.668329177057355</v>
      </c>
    </row>
    <row r="20" spans="1:7" ht="15.75">
      <c r="A20" s="17" t="s">
        <v>16</v>
      </c>
      <c r="B20" s="18" t="s">
        <v>43</v>
      </c>
      <c r="C20" s="18" t="s">
        <v>31</v>
      </c>
      <c r="D20" s="19">
        <v>44768</v>
      </c>
      <c r="E20" s="20">
        <v>630</v>
      </c>
      <c r="F20" s="18">
        <v>264</v>
      </c>
      <c r="G20" s="21">
        <f t="shared" si="0"/>
        <v>2.3863636363636362</v>
      </c>
    </row>
    <row r="21" spans="1:7" ht="15.75">
      <c r="A21" s="22" t="s">
        <v>50</v>
      </c>
      <c r="B21" s="23" t="s">
        <v>43</v>
      </c>
      <c r="C21" s="23" t="s">
        <v>37</v>
      </c>
      <c r="D21" s="24">
        <v>44727</v>
      </c>
      <c r="E21" s="25">
        <v>1064</v>
      </c>
      <c r="F21" s="23">
        <v>106</v>
      </c>
      <c r="G21" s="26">
        <f t="shared" si="0"/>
        <v>10.037735849056604</v>
      </c>
    </row>
    <row r="22" spans="1:7" ht="15.75">
      <c r="A22" s="17" t="s">
        <v>58</v>
      </c>
      <c r="B22" s="18" t="s">
        <v>43</v>
      </c>
      <c r="C22" s="18" t="s">
        <v>31</v>
      </c>
      <c r="D22" s="19">
        <v>44659</v>
      </c>
      <c r="E22" s="20">
        <v>11571</v>
      </c>
      <c r="F22" s="18">
        <v>180</v>
      </c>
      <c r="G22" s="21">
        <f t="shared" si="0"/>
        <v>64.283333333333331</v>
      </c>
    </row>
    <row r="23" spans="1:7" ht="15.75">
      <c r="A23" s="22" t="s">
        <v>66</v>
      </c>
      <c r="B23" s="23" t="s">
        <v>43</v>
      </c>
      <c r="C23" s="23" t="s">
        <v>60</v>
      </c>
      <c r="D23" s="24">
        <v>44757</v>
      </c>
      <c r="E23" s="25">
        <v>1456</v>
      </c>
      <c r="F23" s="23">
        <v>359</v>
      </c>
      <c r="G23" s="26">
        <f t="shared" si="0"/>
        <v>4.0557103064066853</v>
      </c>
    </row>
    <row r="24" spans="1:7" ht="15.75">
      <c r="A24" s="17" t="s">
        <v>50</v>
      </c>
      <c r="B24" s="18" t="s">
        <v>43</v>
      </c>
      <c r="C24" s="18" t="s">
        <v>29</v>
      </c>
      <c r="D24" s="19">
        <v>44648</v>
      </c>
      <c r="E24" s="20">
        <v>4151</v>
      </c>
      <c r="F24" s="18">
        <v>296</v>
      </c>
      <c r="G24" s="21">
        <f t="shared" si="0"/>
        <v>14.023648648648649</v>
      </c>
    </row>
    <row r="25" spans="1:7" ht="15.75">
      <c r="A25" s="22" t="s">
        <v>50</v>
      </c>
      <c r="B25" s="23" t="s">
        <v>43</v>
      </c>
      <c r="C25" s="23" t="s">
        <v>65</v>
      </c>
      <c r="D25" s="24">
        <v>44617</v>
      </c>
      <c r="E25" s="25">
        <v>7798</v>
      </c>
      <c r="F25" s="23">
        <v>167</v>
      </c>
      <c r="G25" s="26">
        <f t="shared" si="0"/>
        <v>46.694610778443113</v>
      </c>
    </row>
    <row r="26" spans="1:7" ht="15.75">
      <c r="A26" s="17" t="s">
        <v>67</v>
      </c>
      <c r="B26" s="18" t="s">
        <v>43</v>
      </c>
      <c r="C26" s="18" t="s">
        <v>63</v>
      </c>
      <c r="D26" s="19">
        <v>44608</v>
      </c>
      <c r="E26" s="20">
        <v>17318</v>
      </c>
      <c r="F26" s="18">
        <v>87</v>
      </c>
      <c r="G26" s="21">
        <f t="shared" si="0"/>
        <v>199.05747126436782</v>
      </c>
    </row>
    <row r="27" spans="1:7" ht="15.75">
      <c r="A27" s="22" t="s">
        <v>64</v>
      </c>
      <c r="B27" s="23" t="s">
        <v>43</v>
      </c>
      <c r="C27" s="23" t="s">
        <v>31</v>
      </c>
      <c r="D27" s="24">
        <v>44676</v>
      </c>
      <c r="E27" s="25">
        <v>392</v>
      </c>
      <c r="F27" s="23">
        <v>30</v>
      </c>
      <c r="G27" s="26">
        <f t="shared" si="0"/>
        <v>13.066666666666666</v>
      </c>
    </row>
    <row r="28" spans="1:7" ht="15.75">
      <c r="A28" s="17" t="s">
        <v>42</v>
      </c>
      <c r="B28" s="18" t="s">
        <v>43</v>
      </c>
      <c r="C28" s="18" t="s">
        <v>69</v>
      </c>
      <c r="D28" s="19">
        <v>44663</v>
      </c>
      <c r="E28" s="20">
        <v>9282</v>
      </c>
      <c r="F28" s="18">
        <v>101</v>
      </c>
      <c r="G28" s="21">
        <f t="shared" si="0"/>
        <v>91.900990099009903</v>
      </c>
    </row>
    <row r="29" spans="1:7" ht="15.75">
      <c r="A29" s="22" t="s">
        <v>66</v>
      </c>
      <c r="B29" s="23" t="s">
        <v>43</v>
      </c>
      <c r="C29" s="23" t="s">
        <v>18</v>
      </c>
      <c r="D29" s="24">
        <v>44656</v>
      </c>
      <c r="E29" s="25">
        <v>8911</v>
      </c>
      <c r="F29" s="23">
        <v>82</v>
      </c>
      <c r="G29" s="26">
        <f t="shared" si="0"/>
        <v>108.67073170731707</v>
      </c>
    </row>
    <row r="30" spans="1:7" ht="15.75">
      <c r="A30" s="17" t="s">
        <v>42</v>
      </c>
      <c r="B30" s="18" t="s">
        <v>43</v>
      </c>
      <c r="C30" s="18" t="s">
        <v>60</v>
      </c>
      <c r="D30" s="19">
        <v>44589</v>
      </c>
      <c r="E30" s="20">
        <v>9058</v>
      </c>
      <c r="F30" s="18">
        <v>46</v>
      </c>
      <c r="G30" s="21">
        <f t="shared" si="0"/>
        <v>196.91304347826087</v>
      </c>
    </row>
    <row r="31" spans="1:7" ht="15.75">
      <c r="A31" s="22" t="s">
        <v>16</v>
      </c>
      <c r="B31" s="23" t="s">
        <v>43</v>
      </c>
      <c r="C31" s="23" t="s">
        <v>29</v>
      </c>
      <c r="D31" s="24">
        <v>44770</v>
      </c>
      <c r="E31" s="25">
        <v>12586</v>
      </c>
      <c r="F31" s="23">
        <v>6</v>
      </c>
      <c r="G31" s="26">
        <f t="shared" si="0"/>
        <v>2097.6666666666665</v>
      </c>
    </row>
    <row r="32" spans="1:7" ht="15.75">
      <c r="A32" s="17" t="s">
        <v>19</v>
      </c>
      <c r="B32" s="18" t="s">
        <v>43</v>
      </c>
      <c r="C32" s="18" t="s">
        <v>57</v>
      </c>
      <c r="D32" s="19">
        <v>44582</v>
      </c>
      <c r="E32" s="20">
        <v>10829</v>
      </c>
      <c r="F32" s="18">
        <v>54</v>
      </c>
      <c r="G32" s="21">
        <f t="shared" si="0"/>
        <v>200.53703703703704</v>
      </c>
    </row>
    <row r="33" spans="1:7" ht="15.75">
      <c r="A33" s="22" t="s">
        <v>72</v>
      </c>
      <c r="B33" s="23" t="s">
        <v>43</v>
      </c>
      <c r="C33" s="23" t="s">
        <v>63</v>
      </c>
      <c r="D33" s="24">
        <v>44783</v>
      </c>
      <c r="E33" s="25">
        <v>273</v>
      </c>
      <c r="F33" s="23">
        <v>210</v>
      </c>
      <c r="G33" s="26">
        <f t="shared" si="0"/>
        <v>1.3</v>
      </c>
    </row>
    <row r="34" spans="1:7" ht="15.75">
      <c r="A34" s="17" t="s">
        <v>61</v>
      </c>
      <c r="B34" s="18" t="s">
        <v>43</v>
      </c>
      <c r="C34" s="18" t="s">
        <v>65</v>
      </c>
      <c r="D34" s="19">
        <v>44742</v>
      </c>
      <c r="E34" s="20">
        <v>11718</v>
      </c>
      <c r="F34" s="18">
        <v>84</v>
      </c>
      <c r="G34" s="21">
        <f t="shared" si="0"/>
        <v>139.5</v>
      </c>
    </row>
    <row r="35" spans="1:7" ht="15.75">
      <c r="A35" s="22" t="s">
        <v>59</v>
      </c>
      <c r="B35" s="23" t="s">
        <v>43</v>
      </c>
      <c r="C35" s="23" t="s">
        <v>76</v>
      </c>
      <c r="D35" s="24">
        <v>44693</v>
      </c>
      <c r="E35" s="25">
        <v>4018</v>
      </c>
      <c r="F35" s="23">
        <v>100</v>
      </c>
      <c r="G35" s="26">
        <f t="shared" si="0"/>
        <v>40.18</v>
      </c>
    </row>
    <row r="36" spans="1:7" ht="15.75">
      <c r="A36" s="17" t="s">
        <v>19</v>
      </c>
      <c r="B36" s="18" t="s">
        <v>43</v>
      </c>
      <c r="C36" s="18" t="s">
        <v>29</v>
      </c>
      <c r="D36" s="19">
        <v>44714</v>
      </c>
      <c r="E36" s="20">
        <v>784</v>
      </c>
      <c r="F36" s="18">
        <v>249</v>
      </c>
      <c r="G36" s="21">
        <f t="shared" si="0"/>
        <v>3.1485943775100402</v>
      </c>
    </row>
    <row r="37" spans="1:7" ht="15.75">
      <c r="A37" s="22" t="s">
        <v>71</v>
      </c>
      <c r="B37" s="23" t="s">
        <v>43</v>
      </c>
      <c r="C37" s="23" t="s">
        <v>31</v>
      </c>
      <c r="D37" s="24">
        <v>44635</v>
      </c>
      <c r="E37" s="25">
        <v>4571</v>
      </c>
      <c r="F37" s="23">
        <v>430</v>
      </c>
      <c r="G37" s="26">
        <f t="shared" si="0"/>
        <v>10.630232558139534</v>
      </c>
    </row>
    <row r="38" spans="1:7" ht="15.75">
      <c r="A38" s="17" t="s">
        <v>71</v>
      </c>
      <c r="B38" s="18" t="s">
        <v>43</v>
      </c>
      <c r="C38" s="18" t="s">
        <v>47</v>
      </c>
      <c r="D38" s="19">
        <v>44638</v>
      </c>
      <c r="E38" s="20">
        <v>8883</v>
      </c>
      <c r="F38" s="18">
        <v>200</v>
      </c>
      <c r="G38" s="21">
        <f t="shared" si="0"/>
        <v>44.414999999999999</v>
      </c>
    </row>
    <row r="39" spans="1:7" ht="15.75">
      <c r="A39" s="22" t="s">
        <v>58</v>
      </c>
      <c r="B39" s="23" t="s">
        <v>43</v>
      </c>
      <c r="C39" s="23" t="s">
        <v>55</v>
      </c>
      <c r="D39" s="24">
        <v>44622</v>
      </c>
      <c r="E39" s="25">
        <v>854</v>
      </c>
      <c r="F39" s="23">
        <v>56</v>
      </c>
      <c r="G39" s="26">
        <f t="shared" si="0"/>
        <v>15.25</v>
      </c>
    </row>
    <row r="40" spans="1:7" ht="15.75">
      <c r="A40" s="17" t="s">
        <v>58</v>
      </c>
      <c r="B40" s="18" t="s">
        <v>43</v>
      </c>
      <c r="C40" s="18" t="s">
        <v>18</v>
      </c>
      <c r="D40" s="19">
        <v>44781</v>
      </c>
      <c r="E40" s="20">
        <v>378</v>
      </c>
      <c r="F40" s="18">
        <v>54</v>
      </c>
      <c r="G40" s="21">
        <f t="shared" si="0"/>
        <v>7</v>
      </c>
    </row>
    <row r="41" spans="1:7" ht="15.75">
      <c r="A41" s="22" t="s">
        <v>45</v>
      </c>
      <c r="B41" s="23" t="s">
        <v>43</v>
      </c>
      <c r="C41" s="23" t="s">
        <v>63</v>
      </c>
      <c r="D41" s="24">
        <v>44746</v>
      </c>
      <c r="E41" s="25">
        <v>5425</v>
      </c>
      <c r="F41" s="23">
        <v>96</v>
      </c>
      <c r="G41" s="26">
        <f t="shared" si="0"/>
        <v>56.510416666666664</v>
      </c>
    </row>
    <row r="42" spans="1:7" ht="15.75">
      <c r="A42" s="17" t="s">
        <v>19</v>
      </c>
      <c r="B42" s="18" t="s">
        <v>43</v>
      </c>
      <c r="C42" s="18" t="s">
        <v>37</v>
      </c>
      <c r="D42" s="19">
        <v>44664</v>
      </c>
      <c r="E42" s="20">
        <v>2296</v>
      </c>
      <c r="F42" s="18">
        <v>59</v>
      </c>
      <c r="G42" s="21">
        <f t="shared" si="0"/>
        <v>38.915254237288138</v>
      </c>
    </row>
    <row r="43" spans="1:7" ht="15.75">
      <c r="A43" s="22" t="s">
        <v>59</v>
      </c>
      <c r="B43" s="23" t="s">
        <v>43</v>
      </c>
      <c r="C43" s="23" t="s">
        <v>37</v>
      </c>
      <c r="D43" s="24">
        <v>44776</v>
      </c>
      <c r="E43" s="25">
        <v>70</v>
      </c>
      <c r="F43" s="23">
        <v>27</v>
      </c>
      <c r="G43" s="26">
        <f t="shared" si="0"/>
        <v>2.5925925925925926</v>
      </c>
    </row>
    <row r="44" spans="1:7" ht="15.75">
      <c r="A44" s="17" t="s">
        <v>73</v>
      </c>
      <c r="B44" s="18" t="s">
        <v>43</v>
      </c>
      <c r="C44" s="18" t="s">
        <v>44</v>
      </c>
      <c r="D44" s="19">
        <v>44722</v>
      </c>
      <c r="E44" s="20">
        <v>1743</v>
      </c>
      <c r="F44" s="18">
        <v>69</v>
      </c>
      <c r="G44" s="21">
        <f t="shared" si="0"/>
        <v>25.260869565217391</v>
      </c>
    </row>
    <row r="45" spans="1:7" ht="15.75">
      <c r="A45" s="22" t="s">
        <v>39</v>
      </c>
      <c r="B45" s="23" t="s">
        <v>43</v>
      </c>
      <c r="C45" s="23" t="s">
        <v>60</v>
      </c>
      <c r="D45" s="24">
        <v>44579</v>
      </c>
      <c r="E45" s="25">
        <v>2604</v>
      </c>
      <c r="F45" s="23">
        <v>65</v>
      </c>
      <c r="G45" s="26">
        <f t="shared" si="0"/>
        <v>40.061538461538461</v>
      </c>
    </row>
    <row r="46" spans="1:7" ht="15.75">
      <c r="A46" s="17" t="s">
        <v>73</v>
      </c>
      <c r="B46" s="18" t="s">
        <v>43</v>
      </c>
      <c r="C46" s="18" t="s">
        <v>76</v>
      </c>
      <c r="D46" s="19">
        <v>44692</v>
      </c>
      <c r="E46" s="20">
        <v>4571</v>
      </c>
      <c r="F46" s="18">
        <v>122</v>
      </c>
      <c r="G46" s="21">
        <f t="shared" si="0"/>
        <v>37.467213114754095</v>
      </c>
    </row>
    <row r="47" spans="1:7" ht="15.75">
      <c r="A47" s="22" t="s">
        <v>42</v>
      </c>
      <c r="B47" s="23" t="s">
        <v>43</v>
      </c>
      <c r="C47" s="23" t="s">
        <v>37</v>
      </c>
      <c r="D47" s="24">
        <v>44665</v>
      </c>
      <c r="E47" s="25">
        <v>13034</v>
      </c>
      <c r="F47" s="23">
        <v>117</v>
      </c>
      <c r="G47" s="26">
        <f t="shared" si="0"/>
        <v>111.4017094017094</v>
      </c>
    </row>
    <row r="48" spans="1:7" ht="15.75">
      <c r="A48" s="17" t="s">
        <v>67</v>
      </c>
      <c r="B48" s="18" t="s">
        <v>43</v>
      </c>
      <c r="C48" s="18" t="s">
        <v>62</v>
      </c>
      <c r="D48" s="19">
        <v>44627</v>
      </c>
      <c r="E48" s="20">
        <v>9422</v>
      </c>
      <c r="F48" s="18">
        <v>22</v>
      </c>
      <c r="G48" s="21">
        <f t="shared" si="0"/>
        <v>428.27272727272725</v>
      </c>
    </row>
    <row r="49" spans="1:7" ht="15.75">
      <c r="A49" s="22" t="s">
        <v>48</v>
      </c>
      <c r="B49" s="23" t="s">
        <v>43</v>
      </c>
      <c r="C49" s="23" t="s">
        <v>55</v>
      </c>
      <c r="D49" s="24">
        <v>44588</v>
      </c>
      <c r="E49" s="25">
        <v>4389</v>
      </c>
      <c r="F49" s="23">
        <v>7</v>
      </c>
      <c r="G49" s="26">
        <f t="shared" si="0"/>
        <v>627</v>
      </c>
    </row>
    <row r="50" spans="1:7" ht="15.75">
      <c r="A50" s="17" t="s">
        <v>45</v>
      </c>
      <c r="B50" s="18" t="s">
        <v>43</v>
      </c>
      <c r="C50" s="18" t="s">
        <v>18</v>
      </c>
      <c r="D50" s="19">
        <v>44692</v>
      </c>
      <c r="E50" s="20">
        <v>2632</v>
      </c>
      <c r="F50" s="18">
        <v>108</v>
      </c>
      <c r="G50" s="21">
        <f t="shared" si="0"/>
        <v>24.37037037037037</v>
      </c>
    </row>
    <row r="51" spans="1:7" ht="15.75">
      <c r="A51" s="22" t="s">
        <v>45</v>
      </c>
      <c r="B51" s="23" t="s">
        <v>43</v>
      </c>
      <c r="C51" s="23" t="s">
        <v>47</v>
      </c>
      <c r="D51" s="24">
        <v>44642</v>
      </c>
      <c r="E51" s="25">
        <v>6328</v>
      </c>
      <c r="F51" s="23">
        <v>51</v>
      </c>
      <c r="G51" s="26">
        <f t="shared" si="0"/>
        <v>124.07843137254902</v>
      </c>
    </row>
    <row r="52" spans="1:7" ht="15.75">
      <c r="A52" s="17" t="s">
        <v>61</v>
      </c>
      <c r="B52" s="18" t="s">
        <v>43</v>
      </c>
      <c r="C52" s="18" t="s">
        <v>60</v>
      </c>
      <c r="D52" s="19">
        <v>44685</v>
      </c>
      <c r="E52" s="20">
        <v>1414</v>
      </c>
      <c r="F52" s="18">
        <v>318</v>
      </c>
      <c r="G52" s="21">
        <f t="shared" si="0"/>
        <v>4.4465408805031448</v>
      </c>
    </row>
    <row r="53" spans="1:7" ht="15.75">
      <c r="A53" s="22" t="s">
        <v>67</v>
      </c>
      <c r="B53" s="23" t="s">
        <v>43</v>
      </c>
      <c r="C53" s="23" t="s">
        <v>29</v>
      </c>
      <c r="D53" s="24">
        <v>44791</v>
      </c>
      <c r="E53" s="25">
        <v>7714</v>
      </c>
      <c r="F53" s="23">
        <v>238</v>
      </c>
      <c r="G53" s="26">
        <f t="shared" si="0"/>
        <v>32.411764705882355</v>
      </c>
    </row>
    <row r="54" spans="1:7" ht="15.75">
      <c r="A54" s="17" t="s">
        <v>59</v>
      </c>
      <c r="B54" s="18" t="s">
        <v>43</v>
      </c>
      <c r="C54" s="18" t="s">
        <v>75</v>
      </c>
      <c r="D54" s="19">
        <v>44763</v>
      </c>
      <c r="E54" s="20">
        <v>5593</v>
      </c>
      <c r="F54" s="18">
        <v>122</v>
      </c>
      <c r="G54" s="21">
        <f t="shared" si="0"/>
        <v>45.844262295081968</v>
      </c>
    </row>
    <row r="55" spans="1:7" ht="15.75">
      <c r="A55" s="22" t="s">
        <v>72</v>
      </c>
      <c r="B55" s="23" t="s">
        <v>43</v>
      </c>
      <c r="C55" s="23" t="s">
        <v>44</v>
      </c>
      <c r="D55" s="24">
        <v>44615</v>
      </c>
      <c r="E55" s="25">
        <v>1379</v>
      </c>
      <c r="F55" s="23">
        <v>107</v>
      </c>
      <c r="G55" s="26">
        <f t="shared" si="0"/>
        <v>12.88785046728972</v>
      </c>
    </row>
    <row r="56" spans="1:7" ht="15.75">
      <c r="A56" s="17" t="s">
        <v>56</v>
      </c>
      <c r="B56" s="18" t="s">
        <v>43</v>
      </c>
      <c r="C56" s="18" t="s">
        <v>57</v>
      </c>
      <c r="D56" s="19">
        <v>44753</v>
      </c>
      <c r="E56" s="20">
        <v>1603</v>
      </c>
      <c r="F56" s="18">
        <v>264</v>
      </c>
      <c r="G56" s="21">
        <f t="shared" si="0"/>
        <v>6.0719696969696972</v>
      </c>
    </row>
    <row r="57" spans="1:7" ht="15.75">
      <c r="A57" s="22" t="s">
        <v>67</v>
      </c>
      <c r="B57" s="23" t="s">
        <v>43</v>
      </c>
      <c r="C57" s="23" t="s">
        <v>49</v>
      </c>
      <c r="D57" s="24">
        <v>44768</v>
      </c>
      <c r="E57" s="25">
        <v>6454</v>
      </c>
      <c r="F57" s="23">
        <v>160</v>
      </c>
      <c r="G57" s="26">
        <f t="shared" si="0"/>
        <v>40.337499999999999</v>
      </c>
    </row>
    <row r="58" spans="1:7" ht="15.75">
      <c r="A58" s="17" t="s">
        <v>39</v>
      </c>
      <c r="B58" s="18" t="s">
        <v>43</v>
      </c>
      <c r="C58" s="18" t="s">
        <v>74</v>
      </c>
      <c r="D58" s="19">
        <v>44721</v>
      </c>
      <c r="E58" s="20">
        <v>2863</v>
      </c>
      <c r="F58" s="18">
        <v>58</v>
      </c>
      <c r="G58" s="21">
        <f t="shared" si="0"/>
        <v>49.362068965517238</v>
      </c>
    </row>
    <row r="59" spans="1:7" ht="15.75">
      <c r="A59" s="22" t="s">
        <v>67</v>
      </c>
      <c r="B59" s="23" t="s">
        <v>43</v>
      </c>
      <c r="C59" s="23" t="s">
        <v>53</v>
      </c>
      <c r="D59" s="24">
        <v>44763</v>
      </c>
      <c r="E59" s="25">
        <v>9870</v>
      </c>
      <c r="F59" s="23">
        <v>152</v>
      </c>
      <c r="G59" s="26">
        <f t="shared" si="0"/>
        <v>64.934210526315795</v>
      </c>
    </row>
    <row r="60" spans="1:7" ht="15.75">
      <c r="A60" s="17" t="s">
        <v>16</v>
      </c>
      <c r="B60" s="18" t="s">
        <v>43</v>
      </c>
      <c r="C60" s="18" t="s">
        <v>75</v>
      </c>
      <c r="D60" s="19">
        <v>44606</v>
      </c>
      <c r="E60" s="20">
        <v>987</v>
      </c>
      <c r="F60" s="18">
        <v>21</v>
      </c>
      <c r="G60" s="21">
        <f t="shared" si="0"/>
        <v>47</v>
      </c>
    </row>
    <row r="61" spans="1:7" ht="15.75">
      <c r="A61" s="22" t="s">
        <v>45</v>
      </c>
      <c r="B61" s="23" t="s">
        <v>43</v>
      </c>
      <c r="C61" s="23" t="s">
        <v>65</v>
      </c>
      <c r="D61" s="24">
        <v>44589</v>
      </c>
      <c r="E61" s="25">
        <v>6986</v>
      </c>
      <c r="F61" s="23">
        <v>368</v>
      </c>
      <c r="G61" s="26">
        <f t="shared" si="0"/>
        <v>18.983695652173914</v>
      </c>
    </row>
    <row r="62" spans="1:7" ht="15.75">
      <c r="A62" s="17" t="s">
        <v>72</v>
      </c>
      <c r="B62" s="18" t="s">
        <v>43</v>
      </c>
      <c r="C62" s="18" t="s">
        <v>75</v>
      </c>
      <c r="D62" s="19">
        <v>44666</v>
      </c>
      <c r="E62" s="20">
        <v>16982</v>
      </c>
      <c r="F62" s="18">
        <v>76</v>
      </c>
      <c r="G62" s="21">
        <f t="shared" si="0"/>
        <v>223.44736842105263</v>
      </c>
    </row>
    <row r="63" spans="1:7" ht="15.75">
      <c r="A63" s="22" t="s">
        <v>52</v>
      </c>
      <c r="B63" s="23" t="s">
        <v>43</v>
      </c>
      <c r="C63" s="23" t="s">
        <v>27</v>
      </c>
      <c r="D63" s="24">
        <v>44644</v>
      </c>
      <c r="E63" s="25">
        <v>2317</v>
      </c>
      <c r="F63" s="23">
        <v>352</v>
      </c>
      <c r="G63" s="26">
        <f t="shared" si="0"/>
        <v>6.5823863636363633</v>
      </c>
    </row>
    <row r="64" spans="1:7" ht="15.75">
      <c r="A64" s="17" t="s">
        <v>21</v>
      </c>
      <c r="B64" s="18" t="s">
        <v>43</v>
      </c>
      <c r="C64" s="18" t="s">
        <v>44</v>
      </c>
      <c r="D64" s="19">
        <v>44741</v>
      </c>
      <c r="E64" s="20">
        <v>980</v>
      </c>
      <c r="F64" s="18">
        <v>146</v>
      </c>
      <c r="G64" s="21">
        <f t="shared" si="0"/>
        <v>6.7123287671232879</v>
      </c>
    </row>
    <row r="65" spans="1:7" ht="15.75">
      <c r="A65" s="22" t="s">
        <v>19</v>
      </c>
      <c r="B65" s="23" t="s">
        <v>43</v>
      </c>
      <c r="C65" s="23" t="s">
        <v>60</v>
      </c>
      <c r="D65" s="24">
        <v>44705</v>
      </c>
      <c r="E65" s="25">
        <v>2821</v>
      </c>
      <c r="F65" s="23">
        <v>112</v>
      </c>
      <c r="G65" s="26">
        <f t="shared" si="0"/>
        <v>25.1875</v>
      </c>
    </row>
    <row r="66" spans="1:7" ht="15.75">
      <c r="A66" s="17" t="s">
        <v>56</v>
      </c>
      <c r="B66" s="18" t="s">
        <v>43</v>
      </c>
      <c r="C66" s="18" t="s">
        <v>69</v>
      </c>
      <c r="D66" s="19">
        <v>44635</v>
      </c>
      <c r="E66" s="20">
        <v>2996</v>
      </c>
      <c r="F66" s="18">
        <v>139</v>
      </c>
      <c r="G66" s="21">
        <f t="shared" ref="G66:G129" si="1">E66/F66</f>
        <v>21.553956834532375</v>
      </c>
    </row>
    <row r="67" spans="1:7" ht="15.75">
      <c r="A67" s="22" t="s">
        <v>30</v>
      </c>
      <c r="B67" s="23" t="s">
        <v>43</v>
      </c>
      <c r="C67" s="23" t="s">
        <v>47</v>
      </c>
      <c r="D67" s="24">
        <v>44684</v>
      </c>
      <c r="E67" s="25">
        <v>6916</v>
      </c>
      <c r="F67" s="23">
        <v>42</v>
      </c>
      <c r="G67" s="26">
        <f t="shared" si="1"/>
        <v>164.66666666666666</v>
      </c>
    </row>
    <row r="68" spans="1:7" ht="15.75">
      <c r="A68" s="17" t="s">
        <v>54</v>
      </c>
      <c r="B68" s="18" t="s">
        <v>43</v>
      </c>
      <c r="C68" s="18" t="s">
        <v>60</v>
      </c>
      <c r="D68" s="19">
        <v>44726</v>
      </c>
      <c r="E68" s="20">
        <v>5509</v>
      </c>
      <c r="F68" s="18">
        <v>24</v>
      </c>
      <c r="G68" s="21">
        <f t="shared" si="1"/>
        <v>229.54166666666666</v>
      </c>
    </row>
    <row r="69" spans="1:7" ht="15.75">
      <c r="A69" s="22" t="s">
        <v>38</v>
      </c>
      <c r="B69" s="23" t="s">
        <v>43</v>
      </c>
      <c r="C69" s="23" t="s">
        <v>53</v>
      </c>
      <c r="D69" s="24">
        <v>44706</v>
      </c>
      <c r="E69" s="25">
        <v>16233</v>
      </c>
      <c r="F69" s="23">
        <v>138</v>
      </c>
      <c r="G69" s="26">
        <f t="shared" si="1"/>
        <v>117.6304347826087</v>
      </c>
    </row>
    <row r="70" spans="1:7" ht="15.75">
      <c r="A70" s="17" t="s">
        <v>52</v>
      </c>
      <c r="B70" s="18" t="s">
        <v>43</v>
      </c>
      <c r="C70" s="18" t="s">
        <v>37</v>
      </c>
      <c r="D70" s="19">
        <v>44770</v>
      </c>
      <c r="E70" s="20">
        <v>2450</v>
      </c>
      <c r="F70" s="18">
        <v>352</v>
      </c>
      <c r="G70" s="21">
        <f t="shared" si="1"/>
        <v>6.9602272727272725</v>
      </c>
    </row>
    <row r="71" spans="1:7" ht="15.75">
      <c r="A71" s="22" t="s">
        <v>38</v>
      </c>
      <c r="B71" s="23" t="s">
        <v>43</v>
      </c>
      <c r="C71" s="23" t="s">
        <v>15</v>
      </c>
      <c r="D71" s="24">
        <v>44706</v>
      </c>
      <c r="E71" s="25">
        <v>10577</v>
      </c>
      <c r="F71" s="23">
        <v>150</v>
      </c>
      <c r="G71" s="26">
        <f t="shared" si="1"/>
        <v>70.513333333333335</v>
      </c>
    </row>
    <row r="72" spans="1:7" ht="15.75">
      <c r="A72" s="17" t="s">
        <v>38</v>
      </c>
      <c r="B72" s="18" t="s">
        <v>43</v>
      </c>
      <c r="C72" s="18" t="s">
        <v>44</v>
      </c>
      <c r="D72" s="19">
        <v>44589</v>
      </c>
      <c r="E72" s="20">
        <v>6020</v>
      </c>
      <c r="F72" s="18">
        <v>147</v>
      </c>
      <c r="G72" s="21">
        <f t="shared" si="1"/>
        <v>40.952380952380949</v>
      </c>
    </row>
    <row r="73" spans="1:7" ht="15.75">
      <c r="A73" s="22" t="s">
        <v>45</v>
      </c>
      <c r="B73" s="23" t="s">
        <v>43</v>
      </c>
      <c r="C73" s="23" t="s">
        <v>37</v>
      </c>
      <c r="D73" s="24">
        <v>44670</v>
      </c>
      <c r="E73" s="25">
        <v>1736</v>
      </c>
      <c r="F73" s="23">
        <v>13</v>
      </c>
      <c r="G73" s="26">
        <f t="shared" si="1"/>
        <v>133.53846153846155</v>
      </c>
    </row>
    <row r="74" spans="1:7" ht="15.75">
      <c r="A74" s="17" t="s">
        <v>61</v>
      </c>
      <c r="B74" s="18" t="s">
        <v>43</v>
      </c>
      <c r="C74" s="18" t="s">
        <v>69</v>
      </c>
      <c r="D74" s="19">
        <v>44579</v>
      </c>
      <c r="E74" s="20">
        <v>6524</v>
      </c>
      <c r="F74" s="18">
        <v>257</v>
      </c>
      <c r="G74" s="21">
        <f t="shared" si="1"/>
        <v>25.3852140077821</v>
      </c>
    </row>
    <row r="75" spans="1:7" ht="15.75">
      <c r="A75" s="22" t="s">
        <v>73</v>
      </c>
      <c r="B75" s="23" t="s">
        <v>43</v>
      </c>
      <c r="C75" s="23" t="s">
        <v>62</v>
      </c>
      <c r="D75" s="24">
        <v>44603</v>
      </c>
      <c r="E75" s="25">
        <v>5271</v>
      </c>
      <c r="F75" s="23">
        <v>341</v>
      </c>
      <c r="G75" s="26">
        <f t="shared" si="1"/>
        <v>15.457478005865102</v>
      </c>
    </row>
    <row r="76" spans="1:7" ht="15.75">
      <c r="A76" s="17" t="s">
        <v>59</v>
      </c>
      <c r="B76" s="18" t="s">
        <v>43</v>
      </c>
      <c r="C76" s="18" t="s">
        <v>55</v>
      </c>
      <c r="D76" s="19">
        <v>44727</v>
      </c>
      <c r="E76" s="20">
        <v>15491</v>
      </c>
      <c r="F76" s="18">
        <v>58</v>
      </c>
      <c r="G76" s="21">
        <f t="shared" si="1"/>
        <v>267.08620689655174</v>
      </c>
    </row>
    <row r="77" spans="1:7" ht="15.75">
      <c r="A77" s="22" t="s">
        <v>61</v>
      </c>
      <c r="B77" s="23" t="s">
        <v>43</v>
      </c>
      <c r="C77" s="23" t="s">
        <v>49</v>
      </c>
      <c r="D77" s="24">
        <v>44691</v>
      </c>
      <c r="E77" s="25">
        <v>2191</v>
      </c>
      <c r="F77" s="23">
        <v>138</v>
      </c>
      <c r="G77" s="26">
        <f t="shared" si="1"/>
        <v>15.876811594202898</v>
      </c>
    </row>
    <row r="78" spans="1:7" ht="15.75">
      <c r="A78" s="17" t="s">
        <v>73</v>
      </c>
      <c r="B78" s="18" t="s">
        <v>43</v>
      </c>
      <c r="C78" s="18" t="s">
        <v>53</v>
      </c>
      <c r="D78" s="19">
        <v>44770</v>
      </c>
      <c r="E78" s="20">
        <v>7721</v>
      </c>
      <c r="F78" s="18">
        <v>14</v>
      </c>
      <c r="G78" s="21">
        <f t="shared" si="1"/>
        <v>551.5</v>
      </c>
    </row>
    <row r="79" spans="1:7" ht="15.75">
      <c r="A79" s="22" t="s">
        <v>54</v>
      </c>
      <c r="B79" s="23" t="s">
        <v>43</v>
      </c>
      <c r="C79" s="23" t="s">
        <v>20</v>
      </c>
      <c r="D79" s="24">
        <v>44617</v>
      </c>
      <c r="E79" s="25">
        <v>1736</v>
      </c>
      <c r="F79" s="23">
        <v>137</v>
      </c>
      <c r="G79" s="26">
        <f t="shared" si="1"/>
        <v>12.671532846715328</v>
      </c>
    </row>
    <row r="80" spans="1:7" ht="15.75">
      <c r="A80" s="17" t="s">
        <v>48</v>
      </c>
      <c r="B80" s="18" t="s">
        <v>43</v>
      </c>
      <c r="C80" s="18" t="s">
        <v>49</v>
      </c>
      <c r="D80" s="19">
        <v>44741</v>
      </c>
      <c r="E80" s="20">
        <v>112</v>
      </c>
      <c r="F80" s="18">
        <v>223</v>
      </c>
      <c r="G80" s="21">
        <f t="shared" si="1"/>
        <v>0.50224215246636772</v>
      </c>
    </row>
    <row r="81" spans="1:7" ht="15.75">
      <c r="A81" s="22" t="s">
        <v>48</v>
      </c>
      <c r="B81" s="23" t="s">
        <v>43</v>
      </c>
      <c r="C81" s="23" t="s">
        <v>15</v>
      </c>
      <c r="D81" s="24">
        <v>44607</v>
      </c>
      <c r="E81" s="25">
        <v>15652</v>
      </c>
      <c r="F81" s="23">
        <v>53</v>
      </c>
      <c r="G81" s="26">
        <f t="shared" si="1"/>
        <v>295.32075471698113</v>
      </c>
    </row>
    <row r="82" spans="1:7" ht="15.75">
      <c r="A82" s="17" t="s">
        <v>71</v>
      </c>
      <c r="B82" s="18" t="s">
        <v>43</v>
      </c>
      <c r="C82" s="18" t="s">
        <v>62</v>
      </c>
      <c r="D82" s="19">
        <v>44685</v>
      </c>
      <c r="E82" s="20">
        <v>12250</v>
      </c>
      <c r="F82" s="18">
        <v>213</v>
      </c>
      <c r="G82" s="21">
        <f t="shared" si="1"/>
        <v>57.51173708920188</v>
      </c>
    </row>
    <row r="83" spans="1:7" ht="15.75">
      <c r="A83" s="22" t="s">
        <v>66</v>
      </c>
      <c r="B83" s="23" t="s">
        <v>43</v>
      </c>
      <c r="C83" s="23" t="s">
        <v>57</v>
      </c>
      <c r="D83" s="24">
        <v>44704</v>
      </c>
      <c r="E83" s="25">
        <v>2366</v>
      </c>
      <c r="F83" s="23">
        <v>5</v>
      </c>
      <c r="G83" s="26">
        <f t="shared" si="1"/>
        <v>473.2</v>
      </c>
    </row>
    <row r="84" spans="1:7" ht="15.75">
      <c r="A84" s="17" t="s">
        <v>72</v>
      </c>
      <c r="B84" s="18" t="s">
        <v>43</v>
      </c>
      <c r="C84" s="18" t="s">
        <v>15</v>
      </c>
      <c r="D84" s="19">
        <v>44613</v>
      </c>
      <c r="E84" s="20">
        <v>5292</v>
      </c>
      <c r="F84" s="18">
        <v>248</v>
      </c>
      <c r="G84" s="21">
        <f t="shared" si="1"/>
        <v>21.338709677419356</v>
      </c>
    </row>
    <row r="85" spans="1:7" ht="15.75">
      <c r="A85" s="22" t="s">
        <v>67</v>
      </c>
      <c r="B85" s="23" t="s">
        <v>43</v>
      </c>
      <c r="C85" s="23" t="s">
        <v>44</v>
      </c>
      <c r="D85" s="24">
        <v>44595</v>
      </c>
      <c r="E85" s="25">
        <v>1379</v>
      </c>
      <c r="F85" s="23">
        <v>138</v>
      </c>
      <c r="G85" s="26">
        <f t="shared" si="1"/>
        <v>9.9927536231884062</v>
      </c>
    </row>
    <row r="86" spans="1:7" ht="15.75">
      <c r="A86" s="17" t="s">
        <v>16</v>
      </c>
      <c r="B86" s="18" t="s">
        <v>43</v>
      </c>
      <c r="C86" s="18" t="s">
        <v>63</v>
      </c>
      <c r="D86" s="19">
        <v>44712</v>
      </c>
      <c r="E86" s="20">
        <v>2317</v>
      </c>
      <c r="F86" s="18">
        <v>102</v>
      </c>
      <c r="G86" s="21">
        <f t="shared" si="1"/>
        <v>22.715686274509803</v>
      </c>
    </row>
    <row r="87" spans="1:7" ht="15.75">
      <c r="A87" s="22" t="s">
        <v>64</v>
      </c>
      <c r="B87" s="23" t="s">
        <v>43</v>
      </c>
      <c r="C87" s="23" t="s">
        <v>44</v>
      </c>
      <c r="D87" s="24">
        <v>44620</v>
      </c>
      <c r="E87" s="25">
        <v>7042</v>
      </c>
      <c r="F87" s="23">
        <v>37</v>
      </c>
      <c r="G87" s="26">
        <f t="shared" si="1"/>
        <v>190.32432432432432</v>
      </c>
    </row>
    <row r="88" spans="1:7" ht="15.75">
      <c r="A88" s="17" t="s">
        <v>19</v>
      </c>
      <c r="B88" s="18" t="s">
        <v>43</v>
      </c>
      <c r="C88" s="18" t="s">
        <v>31</v>
      </c>
      <c r="D88" s="19">
        <v>44575</v>
      </c>
      <c r="E88" s="20">
        <v>1848</v>
      </c>
      <c r="F88" s="18">
        <v>227</v>
      </c>
      <c r="G88" s="21">
        <f t="shared" si="1"/>
        <v>8.140969162995594</v>
      </c>
    </row>
    <row r="89" spans="1:7" ht="15.75">
      <c r="A89" s="22" t="s">
        <v>58</v>
      </c>
      <c r="B89" s="23" t="s">
        <v>43</v>
      </c>
      <c r="C89" s="23" t="s">
        <v>62</v>
      </c>
      <c r="D89" s="24">
        <v>44755</v>
      </c>
      <c r="E89" s="25">
        <v>2030</v>
      </c>
      <c r="F89" s="23">
        <v>60</v>
      </c>
      <c r="G89" s="26">
        <f t="shared" si="1"/>
        <v>33.833333333333336</v>
      </c>
    </row>
    <row r="90" spans="1:7" ht="15.75">
      <c r="A90" s="17" t="s">
        <v>30</v>
      </c>
      <c r="B90" s="18" t="s">
        <v>43</v>
      </c>
      <c r="C90" s="18" t="s">
        <v>60</v>
      </c>
      <c r="D90" s="19">
        <v>44629</v>
      </c>
      <c r="E90" s="20">
        <v>5852</v>
      </c>
      <c r="F90" s="18">
        <v>93</v>
      </c>
      <c r="G90" s="21">
        <f t="shared" si="1"/>
        <v>62.924731182795696</v>
      </c>
    </row>
    <row r="91" spans="1:7" ht="15.75">
      <c r="A91" s="22" t="s">
        <v>42</v>
      </c>
      <c r="B91" s="23" t="s">
        <v>43</v>
      </c>
      <c r="C91" s="23" t="s">
        <v>18</v>
      </c>
      <c r="D91" s="24">
        <v>44798</v>
      </c>
      <c r="E91" s="25">
        <v>12761</v>
      </c>
      <c r="F91" s="23">
        <v>47</v>
      </c>
      <c r="G91" s="26">
        <f t="shared" si="1"/>
        <v>271.51063829787233</v>
      </c>
    </row>
    <row r="92" spans="1:7" ht="15.75">
      <c r="A92" s="17" t="s">
        <v>59</v>
      </c>
      <c r="B92" s="18" t="s">
        <v>43</v>
      </c>
      <c r="C92" s="18" t="s">
        <v>53</v>
      </c>
      <c r="D92" s="19">
        <v>44631</v>
      </c>
      <c r="E92" s="20">
        <v>2380</v>
      </c>
      <c r="F92" s="18">
        <v>22</v>
      </c>
      <c r="G92" s="21">
        <f t="shared" si="1"/>
        <v>108.18181818181819</v>
      </c>
    </row>
    <row r="93" spans="1:7" ht="15.75">
      <c r="A93" s="22" t="s">
        <v>68</v>
      </c>
      <c r="B93" s="23" t="s">
        <v>43</v>
      </c>
      <c r="C93" s="23" t="s">
        <v>69</v>
      </c>
      <c r="D93" s="24">
        <v>44701</v>
      </c>
      <c r="E93" s="25">
        <v>3339</v>
      </c>
      <c r="F93" s="23">
        <v>18</v>
      </c>
      <c r="G93" s="26">
        <f t="shared" si="1"/>
        <v>185.5</v>
      </c>
    </row>
    <row r="94" spans="1:7" ht="15.75">
      <c r="A94" s="17" t="s">
        <v>13</v>
      </c>
      <c r="B94" s="18" t="s">
        <v>43</v>
      </c>
      <c r="C94" s="18" t="s">
        <v>27</v>
      </c>
      <c r="D94" s="19">
        <v>44749</v>
      </c>
      <c r="E94" s="20">
        <v>6657</v>
      </c>
      <c r="F94" s="18">
        <v>154</v>
      </c>
      <c r="G94" s="21">
        <f t="shared" si="1"/>
        <v>43.227272727272727</v>
      </c>
    </row>
    <row r="95" spans="1:7" ht="15.75">
      <c r="A95" s="22" t="s">
        <v>39</v>
      </c>
      <c r="B95" s="23" t="s">
        <v>43</v>
      </c>
      <c r="C95" s="23" t="s">
        <v>49</v>
      </c>
      <c r="D95" s="24">
        <v>44732</v>
      </c>
      <c r="E95" s="25">
        <v>8526</v>
      </c>
      <c r="F95" s="23">
        <v>73</v>
      </c>
      <c r="G95" s="26">
        <f t="shared" si="1"/>
        <v>116.79452054794521</v>
      </c>
    </row>
    <row r="96" spans="1:7" ht="15.75">
      <c r="A96" s="17" t="s">
        <v>52</v>
      </c>
      <c r="B96" s="18" t="s">
        <v>43</v>
      </c>
      <c r="C96" s="18" t="s">
        <v>18</v>
      </c>
      <c r="D96" s="19">
        <v>44796</v>
      </c>
      <c r="E96" s="20">
        <v>12404</v>
      </c>
      <c r="F96" s="18">
        <v>334</v>
      </c>
      <c r="G96" s="21">
        <f t="shared" si="1"/>
        <v>37.137724550898206</v>
      </c>
    </row>
    <row r="97" spans="1:7" ht="15.75">
      <c r="A97" s="22" t="s">
        <v>54</v>
      </c>
      <c r="B97" s="23" t="s">
        <v>43</v>
      </c>
      <c r="C97" s="23" t="s">
        <v>47</v>
      </c>
      <c r="D97" s="24">
        <v>44676</v>
      </c>
      <c r="E97" s="25">
        <v>3990</v>
      </c>
      <c r="F97" s="23">
        <v>155</v>
      </c>
      <c r="G97" s="26">
        <f t="shared" si="1"/>
        <v>25.741935483870968</v>
      </c>
    </row>
    <row r="98" spans="1:7" ht="15.75">
      <c r="A98" s="17" t="s">
        <v>71</v>
      </c>
      <c r="B98" s="18" t="s">
        <v>43</v>
      </c>
      <c r="C98" s="18" t="s">
        <v>44</v>
      </c>
      <c r="D98" s="19">
        <v>44697</v>
      </c>
      <c r="E98" s="20">
        <v>7742</v>
      </c>
      <c r="F98" s="18">
        <v>138</v>
      </c>
      <c r="G98" s="21">
        <f t="shared" si="1"/>
        <v>56.10144927536232</v>
      </c>
    </row>
    <row r="99" spans="1:7" ht="15.75">
      <c r="A99" s="22" t="s">
        <v>38</v>
      </c>
      <c r="B99" s="23" t="s">
        <v>43</v>
      </c>
      <c r="C99" s="23" t="s">
        <v>29</v>
      </c>
      <c r="D99" s="24">
        <v>44767</v>
      </c>
      <c r="E99" s="25">
        <v>6769</v>
      </c>
      <c r="F99" s="23">
        <v>353</v>
      </c>
      <c r="G99" s="26">
        <f t="shared" si="1"/>
        <v>19.175637393767705</v>
      </c>
    </row>
    <row r="100" spans="1:7" ht="15.75">
      <c r="A100" s="17" t="s">
        <v>61</v>
      </c>
      <c r="B100" s="18" t="s">
        <v>43</v>
      </c>
      <c r="C100" s="18" t="s">
        <v>55</v>
      </c>
      <c r="D100" s="19">
        <v>44693</v>
      </c>
      <c r="E100" s="20">
        <v>777</v>
      </c>
      <c r="F100" s="18">
        <v>60</v>
      </c>
      <c r="G100" s="21">
        <f t="shared" si="1"/>
        <v>12.95</v>
      </c>
    </row>
    <row r="101" spans="1:7" ht="15.75">
      <c r="A101" s="22" t="s">
        <v>30</v>
      </c>
      <c r="B101" s="23" t="s">
        <v>43</v>
      </c>
      <c r="C101" s="23" t="s">
        <v>49</v>
      </c>
      <c r="D101" s="24">
        <v>44690</v>
      </c>
      <c r="E101" s="25">
        <v>3843</v>
      </c>
      <c r="F101" s="23">
        <v>5</v>
      </c>
      <c r="G101" s="26">
        <f t="shared" si="1"/>
        <v>768.6</v>
      </c>
    </row>
    <row r="102" spans="1:7" ht="15.75">
      <c r="A102" s="17" t="s">
        <v>66</v>
      </c>
      <c r="B102" s="18" t="s">
        <v>43</v>
      </c>
      <c r="C102" s="18" t="s">
        <v>75</v>
      </c>
      <c r="D102" s="19">
        <v>44683</v>
      </c>
      <c r="E102" s="20">
        <v>8393</v>
      </c>
      <c r="F102" s="18">
        <v>46</v>
      </c>
      <c r="G102" s="21">
        <f t="shared" si="1"/>
        <v>182.45652173913044</v>
      </c>
    </row>
    <row r="103" spans="1:7" ht="15.75">
      <c r="A103" s="22" t="s">
        <v>72</v>
      </c>
      <c r="B103" s="23" t="s">
        <v>43</v>
      </c>
      <c r="C103" s="23" t="s">
        <v>29</v>
      </c>
      <c r="D103" s="24">
        <v>44782</v>
      </c>
      <c r="E103" s="25">
        <v>3822</v>
      </c>
      <c r="F103" s="23">
        <v>320</v>
      </c>
      <c r="G103" s="26">
        <f t="shared" si="1"/>
        <v>11.94375</v>
      </c>
    </row>
    <row r="104" spans="1:7" ht="15.75">
      <c r="A104" s="17" t="s">
        <v>48</v>
      </c>
      <c r="B104" s="18" t="s">
        <v>43</v>
      </c>
      <c r="C104" s="18" t="s">
        <v>63</v>
      </c>
      <c r="D104" s="19">
        <v>44593</v>
      </c>
      <c r="E104" s="20">
        <v>10171</v>
      </c>
      <c r="F104" s="18">
        <v>67</v>
      </c>
      <c r="G104" s="21">
        <f t="shared" si="1"/>
        <v>151.80597014925374</v>
      </c>
    </row>
    <row r="105" spans="1:7" ht="15.75">
      <c r="A105" s="22" t="s">
        <v>68</v>
      </c>
      <c r="B105" s="23" t="s">
        <v>43</v>
      </c>
      <c r="C105" s="23" t="s">
        <v>37</v>
      </c>
      <c r="D105" s="24">
        <v>44735</v>
      </c>
      <c r="E105" s="25">
        <v>5908</v>
      </c>
      <c r="F105" s="23">
        <v>301</v>
      </c>
      <c r="G105" s="26">
        <f t="shared" si="1"/>
        <v>19.627906976744185</v>
      </c>
    </row>
    <row r="106" spans="1:7" ht="15.75">
      <c r="A106" s="17" t="s">
        <v>38</v>
      </c>
      <c r="B106" s="18" t="s">
        <v>43</v>
      </c>
      <c r="C106" s="18" t="s">
        <v>55</v>
      </c>
      <c r="D106" s="19">
        <v>44749</v>
      </c>
      <c r="E106" s="20">
        <v>14301</v>
      </c>
      <c r="F106" s="18">
        <v>130</v>
      </c>
      <c r="G106" s="21">
        <f t="shared" si="1"/>
        <v>110.00769230769231</v>
      </c>
    </row>
    <row r="107" spans="1:7" ht="15.75">
      <c r="A107" s="22" t="s">
        <v>52</v>
      </c>
      <c r="B107" s="23" t="s">
        <v>43</v>
      </c>
      <c r="C107" s="23" t="s">
        <v>20</v>
      </c>
      <c r="D107" s="24">
        <v>44791</v>
      </c>
      <c r="E107" s="25">
        <v>13930</v>
      </c>
      <c r="F107" s="23">
        <v>339</v>
      </c>
      <c r="G107" s="26">
        <f t="shared" si="1"/>
        <v>41.091445427728615</v>
      </c>
    </row>
    <row r="108" spans="1:7" ht="15.75">
      <c r="A108" s="17" t="s">
        <v>50</v>
      </c>
      <c r="B108" s="18" t="s">
        <v>43</v>
      </c>
      <c r="C108" s="18" t="s">
        <v>74</v>
      </c>
      <c r="D108" s="19">
        <v>44587</v>
      </c>
      <c r="E108" s="20">
        <v>8470</v>
      </c>
      <c r="F108" s="18">
        <v>9</v>
      </c>
      <c r="G108" s="21">
        <f t="shared" si="1"/>
        <v>941.11111111111109</v>
      </c>
    </row>
    <row r="109" spans="1:7" ht="15.75">
      <c r="A109" s="22" t="s">
        <v>67</v>
      </c>
      <c r="B109" s="23" t="s">
        <v>43</v>
      </c>
      <c r="C109" s="23" t="s">
        <v>57</v>
      </c>
      <c r="D109" s="24">
        <v>44680</v>
      </c>
      <c r="E109" s="25">
        <v>77</v>
      </c>
      <c r="F109" s="23">
        <v>69</v>
      </c>
      <c r="G109" s="26">
        <f t="shared" si="1"/>
        <v>1.1159420289855073</v>
      </c>
    </row>
    <row r="110" spans="1:7" ht="15.75">
      <c r="A110" s="17" t="s">
        <v>28</v>
      </c>
      <c r="B110" s="18" t="s">
        <v>43</v>
      </c>
      <c r="C110" s="18" t="s">
        <v>27</v>
      </c>
      <c r="D110" s="19">
        <v>44624</v>
      </c>
      <c r="E110" s="20">
        <v>3577</v>
      </c>
      <c r="F110" s="18">
        <v>158</v>
      </c>
      <c r="G110" s="21">
        <f t="shared" si="1"/>
        <v>22.639240506329113</v>
      </c>
    </row>
    <row r="111" spans="1:7" ht="15.75">
      <c r="A111" s="22" t="s">
        <v>28</v>
      </c>
      <c r="B111" s="23" t="s">
        <v>43</v>
      </c>
      <c r="C111" s="23" t="s">
        <v>74</v>
      </c>
      <c r="D111" s="24">
        <v>44785</v>
      </c>
      <c r="E111" s="25">
        <v>8001</v>
      </c>
      <c r="F111" s="23">
        <v>120</v>
      </c>
      <c r="G111" s="26">
        <f t="shared" si="1"/>
        <v>66.674999999999997</v>
      </c>
    </row>
    <row r="112" spans="1:7" ht="15.75">
      <c r="A112" s="17" t="s">
        <v>59</v>
      </c>
      <c r="B112" s="18" t="s">
        <v>43</v>
      </c>
      <c r="C112" s="18" t="s">
        <v>47</v>
      </c>
      <c r="D112" s="19">
        <v>44795</v>
      </c>
      <c r="E112" s="20">
        <v>7623</v>
      </c>
      <c r="F112" s="18">
        <v>10</v>
      </c>
      <c r="G112" s="21">
        <f t="shared" si="1"/>
        <v>762.3</v>
      </c>
    </row>
    <row r="113" spans="1:7" ht="15.75">
      <c r="A113" s="22" t="s">
        <v>54</v>
      </c>
      <c r="B113" s="23" t="s">
        <v>43</v>
      </c>
      <c r="C113" s="23" t="s">
        <v>37</v>
      </c>
      <c r="D113" s="24">
        <v>44603</v>
      </c>
      <c r="E113" s="25">
        <v>10458</v>
      </c>
      <c r="F113" s="23">
        <v>316</v>
      </c>
      <c r="G113" s="26">
        <f t="shared" si="1"/>
        <v>33.094936708860757</v>
      </c>
    </row>
    <row r="114" spans="1:7" ht="15.75">
      <c r="A114" s="17" t="s">
        <v>67</v>
      </c>
      <c r="B114" s="18" t="s">
        <v>43</v>
      </c>
      <c r="C114" s="18" t="s">
        <v>37</v>
      </c>
      <c r="D114" s="19">
        <v>44643</v>
      </c>
      <c r="E114" s="20">
        <v>6188</v>
      </c>
      <c r="F114" s="18">
        <v>223</v>
      </c>
      <c r="G114" s="21">
        <f t="shared" si="1"/>
        <v>27.748878923766817</v>
      </c>
    </row>
    <row r="115" spans="1:7" ht="15.75">
      <c r="A115" s="22" t="s">
        <v>68</v>
      </c>
      <c r="B115" s="23" t="s">
        <v>43</v>
      </c>
      <c r="C115" s="23" t="s">
        <v>63</v>
      </c>
      <c r="D115" s="24">
        <v>44641</v>
      </c>
      <c r="E115" s="25">
        <v>16401</v>
      </c>
      <c r="F115" s="23">
        <v>179</v>
      </c>
      <c r="G115" s="26">
        <f t="shared" si="1"/>
        <v>91.625698324022352</v>
      </c>
    </row>
    <row r="116" spans="1:7" ht="15.75">
      <c r="A116" s="17" t="s">
        <v>13</v>
      </c>
      <c r="B116" s="18" t="s">
        <v>43</v>
      </c>
      <c r="C116" s="18" t="s">
        <v>29</v>
      </c>
      <c r="D116" s="19">
        <v>44565</v>
      </c>
      <c r="E116" s="20">
        <v>2534</v>
      </c>
      <c r="F116" s="18">
        <v>219</v>
      </c>
      <c r="G116" s="21">
        <f t="shared" si="1"/>
        <v>11.570776255707763</v>
      </c>
    </row>
    <row r="117" spans="1:7" ht="15.75">
      <c r="A117" s="22" t="s">
        <v>30</v>
      </c>
      <c r="B117" s="23" t="s">
        <v>43</v>
      </c>
      <c r="C117" s="23" t="s">
        <v>53</v>
      </c>
      <c r="D117" s="24">
        <v>44783</v>
      </c>
      <c r="E117" s="25">
        <v>2331</v>
      </c>
      <c r="F117" s="23">
        <v>321</v>
      </c>
      <c r="G117" s="26">
        <f t="shared" si="1"/>
        <v>7.2616822429906538</v>
      </c>
    </row>
    <row r="118" spans="1:7" ht="15.75">
      <c r="A118" s="17" t="s">
        <v>64</v>
      </c>
      <c r="B118" s="18" t="s">
        <v>43</v>
      </c>
      <c r="C118" s="18" t="s">
        <v>37</v>
      </c>
      <c r="D118" s="19">
        <v>44669</v>
      </c>
      <c r="E118" s="20">
        <v>4501</v>
      </c>
      <c r="F118" s="18">
        <v>131</v>
      </c>
      <c r="G118" s="21">
        <f t="shared" si="1"/>
        <v>34.358778625954201</v>
      </c>
    </row>
    <row r="119" spans="1:7" ht="15.75">
      <c r="A119" s="22" t="s">
        <v>71</v>
      </c>
      <c r="B119" s="23" t="s">
        <v>43</v>
      </c>
      <c r="C119" s="23" t="s">
        <v>74</v>
      </c>
      <c r="D119" s="24">
        <v>44795</v>
      </c>
      <c r="E119" s="25">
        <v>5621</v>
      </c>
      <c r="F119" s="23">
        <v>140</v>
      </c>
      <c r="G119" s="26">
        <f t="shared" si="1"/>
        <v>40.15</v>
      </c>
    </row>
    <row r="120" spans="1:7" ht="15.75">
      <c r="A120" s="17" t="s">
        <v>19</v>
      </c>
      <c r="B120" s="18" t="s">
        <v>43</v>
      </c>
      <c r="C120" s="18" t="s">
        <v>27</v>
      </c>
      <c r="D120" s="19">
        <v>44764</v>
      </c>
      <c r="E120" s="20">
        <v>2583</v>
      </c>
      <c r="F120" s="18">
        <v>126</v>
      </c>
      <c r="G120" s="21">
        <f t="shared" si="1"/>
        <v>20.5</v>
      </c>
    </row>
    <row r="121" spans="1:7" ht="15.75">
      <c r="A121" s="22" t="s">
        <v>56</v>
      </c>
      <c r="B121" s="23" t="s">
        <v>43</v>
      </c>
      <c r="C121" s="23" t="s">
        <v>15</v>
      </c>
      <c r="D121" s="24">
        <v>44797</v>
      </c>
      <c r="E121" s="25">
        <v>4802</v>
      </c>
      <c r="F121" s="23">
        <v>296</v>
      </c>
      <c r="G121" s="26">
        <f t="shared" si="1"/>
        <v>16.222972972972972</v>
      </c>
    </row>
    <row r="122" spans="1:7" ht="15.75">
      <c r="A122" s="17" t="s">
        <v>67</v>
      </c>
      <c r="B122" s="18" t="s">
        <v>43</v>
      </c>
      <c r="C122" s="18" t="s">
        <v>60</v>
      </c>
      <c r="D122" s="19">
        <v>44609</v>
      </c>
      <c r="E122" s="20">
        <v>4816</v>
      </c>
      <c r="F122" s="18">
        <v>145</v>
      </c>
      <c r="G122" s="21">
        <f t="shared" si="1"/>
        <v>33.213793103448275</v>
      </c>
    </row>
    <row r="123" spans="1:7" ht="15.75">
      <c r="A123" s="22" t="s">
        <v>16</v>
      </c>
      <c r="B123" s="23" t="s">
        <v>43</v>
      </c>
      <c r="C123" s="23" t="s">
        <v>60</v>
      </c>
      <c r="D123" s="24">
        <v>44747</v>
      </c>
      <c r="E123" s="25">
        <v>6279</v>
      </c>
      <c r="F123" s="23">
        <v>235</v>
      </c>
      <c r="G123" s="26">
        <f t="shared" si="1"/>
        <v>26.719148936170214</v>
      </c>
    </row>
    <row r="124" spans="1:7" ht="15.75">
      <c r="A124" s="17" t="s">
        <v>64</v>
      </c>
      <c r="B124" s="18" t="s">
        <v>43</v>
      </c>
      <c r="C124" s="18" t="s">
        <v>55</v>
      </c>
      <c r="D124" s="19">
        <v>44757</v>
      </c>
      <c r="E124" s="20">
        <v>5012</v>
      </c>
      <c r="F124" s="18">
        <v>93</v>
      </c>
      <c r="G124" s="21">
        <f t="shared" si="1"/>
        <v>53.892473118279568</v>
      </c>
    </row>
    <row r="125" spans="1:7" ht="15.75">
      <c r="A125" s="22" t="s">
        <v>42</v>
      </c>
      <c r="B125" s="23" t="s">
        <v>43</v>
      </c>
      <c r="C125" s="23" t="s">
        <v>65</v>
      </c>
      <c r="D125" s="24">
        <v>44595</v>
      </c>
      <c r="E125" s="25">
        <v>385</v>
      </c>
      <c r="F125" s="23">
        <v>78</v>
      </c>
      <c r="G125" s="26">
        <f t="shared" si="1"/>
        <v>4.9358974358974361</v>
      </c>
    </row>
    <row r="126" spans="1:7" ht="15.75">
      <c r="A126" s="17" t="s">
        <v>21</v>
      </c>
      <c r="B126" s="18" t="s">
        <v>43</v>
      </c>
      <c r="C126" s="18" t="s">
        <v>60</v>
      </c>
      <c r="D126" s="19">
        <v>44739</v>
      </c>
      <c r="E126" s="20">
        <v>4382</v>
      </c>
      <c r="F126" s="18">
        <v>361</v>
      </c>
      <c r="G126" s="21">
        <f t="shared" si="1"/>
        <v>12.138504155124654</v>
      </c>
    </row>
    <row r="127" spans="1:7" ht="15.75">
      <c r="A127" s="22" t="s">
        <v>52</v>
      </c>
      <c r="B127" s="23" t="s">
        <v>43</v>
      </c>
      <c r="C127" s="23" t="s">
        <v>62</v>
      </c>
      <c r="D127" s="24">
        <v>44631</v>
      </c>
      <c r="E127" s="25">
        <v>5292</v>
      </c>
      <c r="F127" s="23">
        <v>134</v>
      </c>
      <c r="G127" s="26">
        <f t="shared" si="1"/>
        <v>39.492537313432834</v>
      </c>
    </row>
    <row r="128" spans="1:7" ht="15.75">
      <c r="A128" s="17" t="s">
        <v>72</v>
      </c>
      <c r="B128" s="18" t="s">
        <v>43</v>
      </c>
      <c r="C128" s="18" t="s">
        <v>60</v>
      </c>
      <c r="D128" s="19">
        <v>44755</v>
      </c>
      <c r="E128" s="20">
        <v>2898</v>
      </c>
      <c r="F128" s="18">
        <v>276</v>
      </c>
      <c r="G128" s="21">
        <f t="shared" si="1"/>
        <v>10.5</v>
      </c>
    </row>
    <row r="129" spans="1:7" ht="15.75">
      <c r="A129" s="22" t="s">
        <v>56</v>
      </c>
      <c r="B129" s="23" t="s">
        <v>43</v>
      </c>
      <c r="C129" s="23" t="s">
        <v>49</v>
      </c>
      <c r="D129" s="24">
        <v>44599</v>
      </c>
      <c r="E129" s="25">
        <v>5187</v>
      </c>
      <c r="F129" s="23">
        <v>142</v>
      </c>
      <c r="G129" s="26">
        <f t="shared" si="1"/>
        <v>36.528169014084504</v>
      </c>
    </row>
    <row r="130" spans="1:7" ht="15.75">
      <c r="A130" s="17" t="s">
        <v>64</v>
      </c>
      <c r="B130" s="18" t="s">
        <v>43</v>
      </c>
      <c r="C130" s="18" t="s">
        <v>70</v>
      </c>
      <c r="D130" s="19">
        <v>44718</v>
      </c>
      <c r="E130" s="20">
        <v>9457</v>
      </c>
      <c r="F130" s="18">
        <v>6</v>
      </c>
      <c r="G130" s="21">
        <f t="shared" ref="G130:G180" si="2">E130/F130</f>
        <v>1576.1666666666667</v>
      </c>
    </row>
    <row r="131" spans="1:7" ht="15.75">
      <c r="A131" s="22" t="s">
        <v>50</v>
      </c>
      <c r="B131" s="23" t="s">
        <v>43</v>
      </c>
      <c r="C131" s="23" t="s">
        <v>69</v>
      </c>
      <c r="D131" s="24">
        <v>44704</v>
      </c>
      <c r="E131" s="25">
        <v>6069</v>
      </c>
      <c r="F131" s="23">
        <v>151</v>
      </c>
      <c r="G131" s="26">
        <f t="shared" si="2"/>
        <v>40.192052980132452</v>
      </c>
    </row>
    <row r="132" spans="1:7" ht="15.75">
      <c r="A132" s="17" t="s">
        <v>72</v>
      </c>
      <c r="B132" s="18" t="s">
        <v>43</v>
      </c>
      <c r="C132" s="18" t="s">
        <v>18</v>
      </c>
      <c r="D132" s="19">
        <v>44676</v>
      </c>
      <c r="E132" s="20">
        <v>10220</v>
      </c>
      <c r="F132" s="18">
        <v>508</v>
      </c>
      <c r="G132" s="21">
        <f t="shared" si="2"/>
        <v>20.118110236220474</v>
      </c>
    </row>
    <row r="133" spans="1:7" ht="15.75">
      <c r="A133" s="22" t="s">
        <v>45</v>
      </c>
      <c r="B133" s="23" t="s">
        <v>43</v>
      </c>
      <c r="C133" s="23" t="s">
        <v>20</v>
      </c>
      <c r="D133" s="24">
        <v>44704</v>
      </c>
      <c r="E133" s="25">
        <v>1162</v>
      </c>
      <c r="F133" s="23">
        <v>18</v>
      </c>
      <c r="G133" s="26">
        <f t="shared" si="2"/>
        <v>64.555555555555557</v>
      </c>
    </row>
    <row r="134" spans="1:7" ht="15.75">
      <c r="A134" s="17" t="s">
        <v>39</v>
      </c>
      <c r="B134" s="18" t="s">
        <v>43</v>
      </c>
      <c r="C134" s="18" t="s">
        <v>27</v>
      </c>
      <c r="D134" s="19">
        <v>44769</v>
      </c>
      <c r="E134" s="20">
        <v>15057</v>
      </c>
      <c r="F134" s="18">
        <v>212</v>
      </c>
      <c r="G134" s="21">
        <f t="shared" si="2"/>
        <v>71.023584905660371</v>
      </c>
    </row>
    <row r="135" spans="1:7" ht="15.75">
      <c r="A135" s="22" t="s">
        <v>39</v>
      </c>
      <c r="B135" s="23" t="s">
        <v>43</v>
      </c>
      <c r="C135" s="23" t="s">
        <v>62</v>
      </c>
      <c r="D135" s="24">
        <v>44789</v>
      </c>
      <c r="E135" s="25">
        <v>4704</v>
      </c>
      <c r="F135" s="23">
        <v>126</v>
      </c>
      <c r="G135" s="26">
        <f t="shared" si="2"/>
        <v>37.333333333333336</v>
      </c>
    </row>
    <row r="136" spans="1:7" ht="15.75">
      <c r="A136" s="17" t="s">
        <v>73</v>
      </c>
      <c r="B136" s="18" t="s">
        <v>43</v>
      </c>
      <c r="C136" s="18" t="s">
        <v>70</v>
      </c>
      <c r="D136" s="19">
        <v>44565</v>
      </c>
      <c r="E136" s="20">
        <v>14525</v>
      </c>
      <c r="F136" s="18">
        <v>92</v>
      </c>
      <c r="G136" s="21">
        <f t="shared" si="2"/>
        <v>157.88043478260869</v>
      </c>
    </row>
    <row r="137" spans="1:7" ht="15.75">
      <c r="A137" s="22" t="s">
        <v>58</v>
      </c>
      <c r="B137" s="23" t="s">
        <v>43</v>
      </c>
      <c r="C137" s="23" t="s">
        <v>29</v>
      </c>
      <c r="D137" s="24">
        <v>44613</v>
      </c>
      <c r="E137" s="25">
        <v>9534</v>
      </c>
      <c r="F137" s="23">
        <v>111</v>
      </c>
      <c r="G137" s="26">
        <f t="shared" si="2"/>
        <v>85.891891891891888</v>
      </c>
    </row>
    <row r="138" spans="1:7" ht="15.75">
      <c r="A138" s="17" t="s">
        <v>61</v>
      </c>
      <c r="B138" s="18" t="s">
        <v>43</v>
      </c>
      <c r="C138" s="18" t="s">
        <v>47</v>
      </c>
      <c r="D138" s="19">
        <v>44706</v>
      </c>
      <c r="E138" s="20">
        <v>2044</v>
      </c>
      <c r="F138" s="18">
        <v>90</v>
      </c>
      <c r="G138" s="21">
        <f t="shared" si="2"/>
        <v>22.711111111111112</v>
      </c>
    </row>
    <row r="139" spans="1:7" ht="15.75">
      <c r="A139" s="22" t="s">
        <v>61</v>
      </c>
      <c r="B139" s="23" t="s">
        <v>43</v>
      </c>
      <c r="C139" s="23" t="s">
        <v>53</v>
      </c>
      <c r="D139" s="24">
        <v>44760</v>
      </c>
      <c r="E139" s="25">
        <v>12656</v>
      </c>
      <c r="F139" s="23">
        <v>126</v>
      </c>
      <c r="G139" s="26">
        <f t="shared" si="2"/>
        <v>100.44444444444444</v>
      </c>
    </row>
    <row r="140" spans="1:7" ht="15.75">
      <c r="A140" s="17" t="s">
        <v>28</v>
      </c>
      <c r="B140" s="18" t="s">
        <v>43</v>
      </c>
      <c r="C140" s="18" t="s">
        <v>63</v>
      </c>
      <c r="D140" s="19">
        <v>44767</v>
      </c>
      <c r="E140" s="20">
        <v>4340</v>
      </c>
      <c r="F140" s="18">
        <v>86</v>
      </c>
      <c r="G140" s="21">
        <f t="shared" si="2"/>
        <v>50.465116279069768</v>
      </c>
    </row>
    <row r="141" spans="1:7" ht="15.75">
      <c r="A141" s="22" t="s">
        <v>19</v>
      </c>
      <c r="B141" s="23" t="s">
        <v>43</v>
      </c>
      <c r="C141" s="23" t="s">
        <v>20</v>
      </c>
      <c r="D141" s="24">
        <v>44690</v>
      </c>
      <c r="E141" s="25">
        <v>280</v>
      </c>
      <c r="F141" s="23">
        <v>75</v>
      </c>
      <c r="G141" s="26">
        <f t="shared" si="2"/>
        <v>3.7333333333333334</v>
      </c>
    </row>
    <row r="142" spans="1:7" ht="15.75">
      <c r="A142" s="17" t="s">
        <v>64</v>
      </c>
      <c r="B142" s="18" t="s">
        <v>43</v>
      </c>
      <c r="C142" s="18" t="s">
        <v>27</v>
      </c>
      <c r="D142" s="19">
        <v>44579</v>
      </c>
      <c r="E142" s="20">
        <v>504</v>
      </c>
      <c r="F142" s="18">
        <v>87</v>
      </c>
      <c r="G142" s="21">
        <f t="shared" si="2"/>
        <v>5.7931034482758621</v>
      </c>
    </row>
    <row r="143" spans="1:7" ht="15.75">
      <c r="A143" s="22" t="s">
        <v>38</v>
      </c>
      <c r="B143" s="23" t="s">
        <v>43</v>
      </c>
      <c r="C143" s="23" t="s">
        <v>63</v>
      </c>
      <c r="D143" s="24">
        <v>44795</v>
      </c>
      <c r="E143" s="25">
        <v>1904</v>
      </c>
      <c r="F143" s="23">
        <v>8</v>
      </c>
      <c r="G143" s="26">
        <f t="shared" si="2"/>
        <v>238</v>
      </c>
    </row>
    <row r="144" spans="1:7" ht="15.75">
      <c r="A144" s="17" t="s">
        <v>54</v>
      </c>
      <c r="B144" s="18" t="s">
        <v>43</v>
      </c>
      <c r="C144" s="18" t="s">
        <v>49</v>
      </c>
      <c r="D144" s="19">
        <v>44613</v>
      </c>
      <c r="E144" s="20">
        <v>3003</v>
      </c>
      <c r="F144" s="18">
        <v>155</v>
      </c>
      <c r="G144" s="21">
        <f t="shared" si="2"/>
        <v>19.374193548387098</v>
      </c>
    </row>
    <row r="145" spans="1:7" ht="15.75">
      <c r="A145" s="22" t="s">
        <v>13</v>
      </c>
      <c r="B145" s="23" t="s">
        <v>43</v>
      </c>
      <c r="C145" s="23" t="s">
        <v>44</v>
      </c>
      <c r="D145" s="24">
        <v>44770</v>
      </c>
      <c r="E145" s="25">
        <v>364</v>
      </c>
      <c r="F145" s="23">
        <v>170</v>
      </c>
      <c r="G145" s="26">
        <f t="shared" si="2"/>
        <v>2.1411764705882352</v>
      </c>
    </row>
    <row r="146" spans="1:7" ht="15.75">
      <c r="A146" s="17" t="s">
        <v>13</v>
      </c>
      <c r="B146" s="18" t="s">
        <v>43</v>
      </c>
      <c r="C146" s="18" t="s">
        <v>69</v>
      </c>
      <c r="D146" s="19">
        <v>44624</v>
      </c>
      <c r="E146" s="20">
        <v>7154</v>
      </c>
      <c r="F146" s="18">
        <v>133</v>
      </c>
      <c r="G146" s="21">
        <f t="shared" si="2"/>
        <v>53.789473684210527</v>
      </c>
    </row>
    <row r="147" spans="1:7" ht="15.75">
      <c r="A147" s="22" t="s">
        <v>67</v>
      </c>
      <c r="B147" s="23" t="s">
        <v>43</v>
      </c>
      <c r="C147" s="23" t="s">
        <v>65</v>
      </c>
      <c r="D147" s="24">
        <v>44588</v>
      </c>
      <c r="E147" s="25">
        <v>5180</v>
      </c>
      <c r="F147" s="23">
        <v>233</v>
      </c>
      <c r="G147" s="26">
        <f t="shared" si="2"/>
        <v>22.231759656652361</v>
      </c>
    </row>
    <row r="148" spans="1:7" ht="15.75">
      <c r="A148" s="17" t="s">
        <v>48</v>
      </c>
      <c r="B148" s="18" t="s">
        <v>43</v>
      </c>
      <c r="C148" s="18" t="s">
        <v>47</v>
      </c>
      <c r="D148" s="19">
        <v>44788</v>
      </c>
      <c r="E148" s="20">
        <v>868</v>
      </c>
      <c r="F148" s="18">
        <v>125</v>
      </c>
      <c r="G148" s="21">
        <f t="shared" si="2"/>
        <v>6.944</v>
      </c>
    </row>
    <row r="149" spans="1:7" ht="15.75">
      <c r="A149" s="22" t="s">
        <v>30</v>
      </c>
      <c r="B149" s="23" t="s">
        <v>43</v>
      </c>
      <c r="C149" s="23" t="s">
        <v>18</v>
      </c>
      <c r="D149" s="24">
        <v>44742</v>
      </c>
      <c r="E149" s="25">
        <v>7007</v>
      </c>
      <c r="F149" s="23">
        <v>135</v>
      </c>
      <c r="G149" s="26">
        <f t="shared" si="2"/>
        <v>51.903703703703705</v>
      </c>
    </row>
    <row r="150" spans="1:7" ht="15.75">
      <c r="A150" s="17" t="s">
        <v>38</v>
      </c>
      <c r="B150" s="18" t="s">
        <v>43</v>
      </c>
      <c r="C150" s="18" t="s">
        <v>76</v>
      </c>
      <c r="D150" s="19">
        <v>44665</v>
      </c>
      <c r="E150" s="20">
        <v>1694</v>
      </c>
      <c r="F150" s="18">
        <v>21</v>
      </c>
      <c r="G150" s="21">
        <f t="shared" si="2"/>
        <v>80.666666666666671</v>
      </c>
    </row>
    <row r="151" spans="1:7" ht="15.75">
      <c r="A151" s="22" t="s">
        <v>58</v>
      </c>
      <c r="B151" s="23" t="s">
        <v>43</v>
      </c>
      <c r="C151" s="23" t="s">
        <v>60</v>
      </c>
      <c r="D151" s="24">
        <v>44679</v>
      </c>
      <c r="E151" s="25">
        <v>1288</v>
      </c>
      <c r="F151" s="23">
        <v>27</v>
      </c>
      <c r="G151" s="26">
        <f t="shared" si="2"/>
        <v>47.703703703703702</v>
      </c>
    </row>
    <row r="152" spans="1:7" ht="15.75">
      <c r="A152" s="17" t="s">
        <v>73</v>
      </c>
      <c r="B152" s="18" t="s">
        <v>43</v>
      </c>
      <c r="C152" s="18" t="s">
        <v>55</v>
      </c>
      <c r="D152" s="19">
        <v>44763</v>
      </c>
      <c r="E152" s="20">
        <v>2408</v>
      </c>
      <c r="F152" s="18">
        <v>157</v>
      </c>
      <c r="G152" s="21">
        <f t="shared" si="2"/>
        <v>15.337579617834395</v>
      </c>
    </row>
    <row r="153" spans="1:7" ht="15.75">
      <c r="A153" s="22" t="s">
        <v>28</v>
      </c>
      <c r="B153" s="23" t="s">
        <v>43</v>
      </c>
      <c r="C153" s="23" t="s">
        <v>55</v>
      </c>
      <c r="D153" s="24">
        <v>44726</v>
      </c>
      <c r="E153" s="25">
        <v>1736</v>
      </c>
      <c r="F153" s="23">
        <v>79</v>
      </c>
      <c r="G153" s="26">
        <f t="shared" si="2"/>
        <v>21.974683544303797</v>
      </c>
    </row>
    <row r="154" spans="1:7" ht="15.75">
      <c r="A154" s="17" t="s">
        <v>42</v>
      </c>
      <c r="B154" s="18" t="s">
        <v>43</v>
      </c>
      <c r="C154" s="18" t="s">
        <v>62</v>
      </c>
      <c r="D154" s="19">
        <v>44686</v>
      </c>
      <c r="E154" s="20">
        <v>7420</v>
      </c>
      <c r="F154" s="18">
        <v>163</v>
      </c>
      <c r="G154" s="21">
        <f t="shared" si="2"/>
        <v>45.521472392638039</v>
      </c>
    </row>
    <row r="155" spans="1:7" ht="15.75">
      <c r="A155" s="22" t="s">
        <v>54</v>
      </c>
      <c r="B155" s="23" t="s">
        <v>43</v>
      </c>
      <c r="C155" s="23" t="s">
        <v>55</v>
      </c>
      <c r="D155" s="24">
        <v>44697</v>
      </c>
      <c r="E155" s="25">
        <v>2807</v>
      </c>
      <c r="F155" s="23">
        <v>252</v>
      </c>
      <c r="G155" s="26">
        <f t="shared" si="2"/>
        <v>11.138888888888889</v>
      </c>
    </row>
    <row r="156" spans="1:7" ht="15.75">
      <c r="A156" s="17" t="s">
        <v>30</v>
      </c>
      <c r="B156" s="18" t="s">
        <v>43</v>
      </c>
      <c r="C156" s="18" t="s">
        <v>31</v>
      </c>
      <c r="D156" s="19">
        <v>44788</v>
      </c>
      <c r="E156" s="20">
        <v>3738</v>
      </c>
      <c r="F156" s="18">
        <v>261</v>
      </c>
      <c r="G156" s="21">
        <f t="shared" si="2"/>
        <v>14.321839080459769</v>
      </c>
    </row>
    <row r="157" spans="1:7" ht="15.75">
      <c r="A157" s="22" t="s">
        <v>64</v>
      </c>
      <c r="B157" s="23" t="s">
        <v>43</v>
      </c>
      <c r="C157" s="23" t="s">
        <v>49</v>
      </c>
      <c r="D157" s="24">
        <v>44726</v>
      </c>
      <c r="E157" s="25">
        <v>1029</v>
      </c>
      <c r="F157" s="23">
        <v>98</v>
      </c>
      <c r="G157" s="26">
        <f t="shared" si="2"/>
        <v>10.5</v>
      </c>
    </row>
    <row r="158" spans="1:7" ht="15.75">
      <c r="A158" s="17" t="s">
        <v>52</v>
      </c>
      <c r="B158" s="18" t="s">
        <v>43</v>
      </c>
      <c r="C158" s="18" t="s">
        <v>76</v>
      </c>
      <c r="D158" s="19">
        <v>44739</v>
      </c>
      <c r="E158" s="20">
        <v>2275</v>
      </c>
      <c r="F158" s="18">
        <v>115</v>
      </c>
      <c r="G158" s="21">
        <f t="shared" si="2"/>
        <v>19.782608695652176</v>
      </c>
    </row>
    <row r="159" spans="1:7" ht="15.75">
      <c r="A159" s="22" t="s">
        <v>61</v>
      </c>
      <c r="B159" s="23" t="s">
        <v>43</v>
      </c>
      <c r="C159" s="23" t="s">
        <v>74</v>
      </c>
      <c r="D159" s="24">
        <v>44784</v>
      </c>
      <c r="E159" s="25">
        <v>17465</v>
      </c>
      <c r="F159" s="23">
        <v>271</v>
      </c>
      <c r="G159" s="26">
        <f t="shared" si="2"/>
        <v>64.446494464944649</v>
      </c>
    </row>
    <row r="160" spans="1:7" ht="15.75">
      <c r="A160" s="17" t="s">
        <v>71</v>
      </c>
      <c r="B160" s="18" t="s">
        <v>43</v>
      </c>
      <c r="C160" s="18" t="s">
        <v>65</v>
      </c>
      <c r="D160" s="19">
        <v>44712</v>
      </c>
      <c r="E160" s="20">
        <v>10143</v>
      </c>
      <c r="F160" s="18">
        <v>24</v>
      </c>
      <c r="G160" s="21">
        <f t="shared" si="2"/>
        <v>422.625</v>
      </c>
    </row>
    <row r="161" spans="1:7" ht="15.75">
      <c r="A161" s="22" t="s">
        <v>28</v>
      </c>
      <c r="B161" s="23" t="s">
        <v>43</v>
      </c>
      <c r="C161" s="23" t="s">
        <v>65</v>
      </c>
      <c r="D161" s="24">
        <v>44700</v>
      </c>
      <c r="E161" s="25">
        <v>6440</v>
      </c>
      <c r="F161" s="23">
        <v>141</v>
      </c>
      <c r="G161" s="26">
        <f t="shared" si="2"/>
        <v>45.673758865248224</v>
      </c>
    </row>
    <row r="162" spans="1:7" ht="15.75">
      <c r="A162" s="17" t="s">
        <v>68</v>
      </c>
      <c r="B162" s="18" t="s">
        <v>43</v>
      </c>
      <c r="C162" s="18" t="s">
        <v>18</v>
      </c>
      <c r="D162" s="19">
        <v>44676</v>
      </c>
      <c r="E162" s="20">
        <v>2401</v>
      </c>
      <c r="F162" s="18">
        <v>78</v>
      </c>
      <c r="G162" s="21">
        <f t="shared" si="2"/>
        <v>30.782051282051281</v>
      </c>
    </row>
    <row r="163" spans="1:7" ht="15.75">
      <c r="A163" s="22" t="s">
        <v>68</v>
      </c>
      <c r="B163" s="23" t="s">
        <v>43</v>
      </c>
      <c r="C163" s="23" t="s">
        <v>47</v>
      </c>
      <c r="D163" s="24">
        <v>44722</v>
      </c>
      <c r="E163" s="25">
        <v>4515</v>
      </c>
      <c r="F163" s="23">
        <v>392</v>
      </c>
      <c r="G163" s="26">
        <f t="shared" si="2"/>
        <v>11.517857142857142</v>
      </c>
    </row>
    <row r="164" spans="1:7" ht="15.75">
      <c r="A164" s="17" t="s">
        <v>19</v>
      </c>
      <c r="B164" s="18" t="s">
        <v>43</v>
      </c>
      <c r="C164" s="18" t="s">
        <v>55</v>
      </c>
      <c r="D164" s="19">
        <v>44728</v>
      </c>
      <c r="E164" s="20">
        <v>476</v>
      </c>
      <c r="F164" s="18">
        <v>133</v>
      </c>
      <c r="G164" s="21">
        <f t="shared" si="2"/>
        <v>3.5789473684210527</v>
      </c>
    </row>
    <row r="165" spans="1:7" ht="15.75">
      <c r="A165" s="22" t="s">
        <v>42</v>
      </c>
      <c r="B165" s="23" t="s">
        <v>43</v>
      </c>
      <c r="C165" s="23" t="s">
        <v>75</v>
      </c>
      <c r="D165" s="24">
        <v>44649</v>
      </c>
      <c r="E165" s="25">
        <v>3318</v>
      </c>
      <c r="F165" s="23">
        <v>299</v>
      </c>
      <c r="G165" s="26">
        <f t="shared" si="2"/>
        <v>11.096989966555183</v>
      </c>
    </row>
    <row r="166" spans="1:7" ht="15.75">
      <c r="A166" s="17" t="s">
        <v>28</v>
      </c>
      <c r="B166" s="18" t="s">
        <v>43</v>
      </c>
      <c r="C166" s="18" t="s">
        <v>49</v>
      </c>
      <c r="D166" s="19">
        <v>44631</v>
      </c>
      <c r="E166" s="20">
        <v>7714</v>
      </c>
      <c r="F166" s="18">
        <v>44</v>
      </c>
      <c r="G166" s="21">
        <f t="shared" si="2"/>
        <v>175.31818181818181</v>
      </c>
    </row>
    <row r="167" spans="1:7" ht="15.75">
      <c r="A167" s="22" t="s">
        <v>56</v>
      </c>
      <c r="B167" s="23" t="s">
        <v>43</v>
      </c>
      <c r="C167" s="23" t="s">
        <v>31</v>
      </c>
      <c r="D167" s="24">
        <v>44664</v>
      </c>
      <c r="E167" s="25">
        <v>14147</v>
      </c>
      <c r="F167" s="23">
        <v>235</v>
      </c>
      <c r="G167" s="26">
        <f t="shared" si="2"/>
        <v>60.2</v>
      </c>
    </row>
    <row r="168" spans="1:7" ht="15.75">
      <c r="A168" s="17" t="s">
        <v>59</v>
      </c>
      <c r="B168" s="18" t="s">
        <v>43</v>
      </c>
      <c r="C168" s="18" t="s">
        <v>57</v>
      </c>
      <c r="D168" s="19">
        <v>44725</v>
      </c>
      <c r="E168" s="20">
        <v>2107</v>
      </c>
      <c r="F168" s="18">
        <v>175</v>
      </c>
      <c r="G168" s="21">
        <f t="shared" si="2"/>
        <v>12.04</v>
      </c>
    </row>
    <row r="169" spans="1:7" ht="15.75">
      <c r="A169" s="22" t="s">
        <v>72</v>
      </c>
      <c r="B169" s="23" t="s">
        <v>43</v>
      </c>
      <c r="C169" s="23" t="s">
        <v>69</v>
      </c>
      <c r="D169" s="24">
        <v>44564</v>
      </c>
      <c r="E169" s="25">
        <v>3437</v>
      </c>
      <c r="F169" s="23">
        <v>46</v>
      </c>
      <c r="G169" s="26">
        <f t="shared" si="2"/>
        <v>74.717391304347828</v>
      </c>
    </row>
    <row r="170" spans="1:7" ht="15.75">
      <c r="A170" s="17" t="s">
        <v>48</v>
      </c>
      <c r="B170" s="18" t="s">
        <v>43</v>
      </c>
      <c r="C170" s="18" t="s">
        <v>62</v>
      </c>
      <c r="D170" s="19">
        <v>44797</v>
      </c>
      <c r="E170" s="20">
        <v>4592</v>
      </c>
      <c r="F170" s="18">
        <v>2</v>
      </c>
      <c r="G170" s="21">
        <f t="shared" si="2"/>
        <v>2296</v>
      </c>
    </row>
    <row r="171" spans="1:7" ht="15.75">
      <c r="A171" s="22" t="s">
        <v>28</v>
      </c>
      <c r="B171" s="23" t="s">
        <v>43</v>
      </c>
      <c r="C171" s="23" t="s">
        <v>57</v>
      </c>
      <c r="D171" s="24">
        <v>44599</v>
      </c>
      <c r="E171" s="25">
        <v>5691</v>
      </c>
      <c r="F171" s="23">
        <v>417</v>
      </c>
      <c r="G171" s="26">
        <f t="shared" si="2"/>
        <v>13.647482014388489</v>
      </c>
    </row>
    <row r="172" spans="1:7" ht="15.75">
      <c r="A172" s="17" t="s">
        <v>50</v>
      </c>
      <c r="B172" s="18" t="s">
        <v>43</v>
      </c>
      <c r="C172" s="18" t="s">
        <v>20</v>
      </c>
      <c r="D172" s="19">
        <v>44727</v>
      </c>
      <c r="E172" s="20">
        <v>693</v>
      </c>
      <c r="F172" s="18">
        <v>350</v>
      </c>
      <c r="G172" s="21">
        <f t="shared" si="2"/>
        <v>1.98</v>
      </c>
    </row>
    <row r="173" spans="1:7" ht="15.75">
      <c r="A173" s="22" t="s">
        <v>61</v>
      </c>
      <c r="B173" s="23" t="s">
        <v>43</v>
      </c>
      <c r="C173" s="23" t="s">
        <v>75</v>
      </c>
      <c r="D173" s="24">
        <v>44753</v>
      </c>
      <c r="E173" s="25">
        <v>2317</v>
      </c>
      <c r="F173" s="23">
        <v>464</v>
      </c>
      <c r="G173" s="26">
        <f t="shared" si="2"/>
        <v>4.993534482758621</v>
      </c>
    </row>
    <row r="174" spans="1:7" ht="15.75">
      <c r="A174" s="17" t="s">
        <v>59</v>
      </c>
      <c r="B174" s="18" t="s">
        <v>43</v>
      </c>
      <c r="C174" s="18" t="s">
        <v>18</v>
      </c>
      <c r="D174" s="19">
        <v>44734</v>
      </c>
      <c r="E174" s="20">
        <v>483</v>
      </c>
      <c r="F174" s="18">
        <v>259</v>
      </c>
      <c r="G174" s="21">
        <f t="shared" si="2"/>
        <v>1.8648648648648649</v>
      </c>
    </row>
    <row r="175" spans="1:7" ht="15.75">
      <c r="A175" s="22" t="s">
        <v>71</v>
      </c>
      <c r="B175" s="23" t="s">
        <v>43</v>
      </c>
      <c r="C175" s="23" t="s">
        <v>70</v>
      </c>
      <c r="D175" s="24">
        <v>44719</v>
      </c>
      <c r="E175" s="25">
        <v>5446</v>
      </c>
      <c r="F175" s="23">
        <v>132</v>
      </c>
      <c r="G175" s="26">
        <f t="shared" si="2"/>
        <v>41.257575757575758</v>
      </c>
    </row>
    <row r="176" spans="1:7" ht="15.75">
      <c r="A176" s="17" t="s">
        <v>61</v>
      </c>
      <c r="B176" s="18" t="s">
        <v>43</v>
      </c>
      <c r="C176" s="18" t="s">
        <v>76</v>
      </c>
      <c r="D176" s="19">
        <v>44635</v>
      </c>
      <c r="E176" s="20">
        <v>658</v>
      </c>
      <c r="F176" s="18">
        <v>77</v>
      </c>
      <c r="G176" s="21">
        <f t="shared" si="2"/>
        <v>8.545454545454545</v>
      </c>
    </row>
    <row r="177" spans="1:7" ht="15.75">
      <c r="A177" s="22" t="s">
        <v>19</v>
      </c>
      <c r="B177" s="23" t="s">
        <v>43</v>
      </c>
      <c r="C177" s="23" t="s">
        <v>76</v>
      </c>
      <c r="D177" s="24">
        <v>44575</v>
      </c>
      <c r="E177" s="25">
        <v>7364</v>
      </c>
      <c r="F177" s="23">
        <v>196</v>
      </c>
      <c r="G177" s="26">
        <f t="shared" si="2"/>
        <v>37.571428571428569</v>
      </c>
    </row>
    <row r="178" spans="1:7" ht="15.75">
      <c r="A178" s="17" t="s">
        <v>61</v>
      </c>
      <c r="B178" s="18" t="s">
        <v>43</v>
      </c>
      <c r="C178" s="18" t="s">
        <v>27</v>
      </c>
      <c r="D178" s="19">
        <v>44693</v>
      </c>
      <c r="E178" s="20">
        <v>11781</v>
      </c>
      <c r="F178" s="18">
        <v>91</v>
      </c>
      <c r="G178" s="21">
        <f t="shared" si="2"/>
        <v>129.46153846153845</v>
      </c>
    </row>
    <row r="179" spans="1:7" ht="15.75">
      <c r="A179" s="22" t="s">
        <v>38</v>
      </c>
      <c r="B179" s="23" t="s">
        <v>43</v>
      </c>
      <c r="C179" s="23" t="s">
        <v>69</v>
      </c>
      <c r="D179" s="24">
        <v>44573</v>
      </c>
      <c r="E179" s="25">
        <v>672</v>
      </c>
      <c r="F179" s="23">
        <v>194</v>
      </c>
      <c r="G179" s="26">
        <f t="shared" si="2"/>
        <v>3.463917525773196</v>
      </c>
    </row>
    <row r="180" spans="1:7" ht="15.75">
      <c r="A180" s="17" t="s">
        <v>13</v>
      </c>
      <c r="B180" s="18" t="s">
        <v>43</v>
      </c>
      <c r="C180" s="18" t="s">
        <v>62</v>
      </c>
      <c r="D180" s="19">
        <v>44719</v>
      </c>
      <c r="E180" s="20">
        <v>6559</v>
      </c>
      <c r="F180" s="18">
        <v>119</v>
      </c>
      <c r="G180" s="21">
        <f t="shared" si="2"/>
        <v>55.117647058823529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7"/>
  <sheetViews>
    <sheetView workbookViewId="0">
      <selection activeCell="H2" sqref="H2"/>
    </sheetView>
  </sheetViews>
  <sheetFormatPr defaultRowHeight="15"/>
  <cols>
    <col min="1" max="1" width="24" style="1" bestFit="1" customWidth="1"/>
    <col min="2" max="2" width="14.85546875" style="1" bestFit="1" customWidth="1"/>
    <col min="3" max="3" width="25.85546875" style="1" bestFit="1" customWidth="1"/>
    <col min="4" max="5" width="12.28515625" style="1" bestFit="1" customWidth="1"/>
    <col min="6" max="6" width="20.42578125" style="1" bestFit="1" customWidth="1"/>
    <col min="7" max="7" width="19.42578125" style="5" customWidth="1"/>
    <col min="8" max="8" width="18.28515625" style="1" bestFit="1" customWidth="1"/>
    <col min="9" max="10" width="19.140625" style="1" bestFit="1" customWidth="1"/>
    <col min="11" max="11" width="20" style="1" bestFit="1" customWidth="1"/>
    <col min="12" max="13" width="12.85546875" style="1" bestFit="1" customWidth="1"/>
    <col min="14" max="16384" width="9.140625" style="1"/>
  </cols>
  <sheetData>
    <row r="1" spans="1:13" ht="27.7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1" t="s">
        <v>13</v>
      </c>
      <c r="B2" s="1" t="s">
        <v>14</v>
      </c>
      <c r="C2" s="1" t="s">
        <v>15</v>
      </c>
      <c r="D2" s="3">
        <v>44565</v>
      </c>
      <c r="E2" s="4">
        <v>5320</v>
      </c>
      <c r="F2" s="1">
        <v>180</v>
      </c>
      <c r="G2" s="5">
        <f t="shared" ref="G2:G65" si="0">E2/F2</f>
        <v>29.555555555555557</v>
      </c>
      <c r="H2" s="7">
        <f>SUMIF(B2:B1091,"Australia", E2:E1091)</f>
        <v>1137367</v>
      </c>
      <c r="I2" s="7">
        <f>SUMIF(B2:B1091,"Canada", E2:E1091)</f>
        <v>962325</v>
      </c>
      <c r="J2" s="7">
        <f>SUMIF(B2:B1091,"India", E2:E1091)</f>
        <v>1038640</v>
      </c>
      <c r="K2" s="7">
        <f>SUMIF(B2:B1091,"New Zealand", E2:E1091)</f>
        <v>950418</v>
      </c>
      <c r="L2" s="7">
        <f>SUMIF(B2:B1091,"UK", E2:E1091)</f>
        <v>1051792</v>
      </c>
      <c r="M2" s="7">
        <f>SUMIF(B2:B1091,"USA", E2:E1091)</f>
        <v>1028790</v>
      </c>
    </row>
    <row r="3" spans="1:13">
      <c r="A3" s="1" t="s">
        <v>16</v>
      </c>
      <c r="B3" s="1" t="s">
        <v>17</v>
      </c>
      <c r="C3" s="1" t="s">
        <v>18</v>
      </c>
      <c r="D3" s="3">
        <v>44774</v>
      </c>
      <c r="E3" s="4">
        <v>7896</v>
      </c>
      <c r="F3" s="1">
        <v>94</v>
      </c>
      <c r="G3" s="5">
        <f t="shared" si="0"/>
        <v>84</v>
      </c>
    </row>
    <row r="4" spans="1:13">
      <c r="A4" s="1" t="s">
        <v>19</v>
      </c>
      <c r="B4" s="1" t="s">
        <v>17</v>
      </c>
      <c r="C4" s="1" t="s">
        <v>20</v>
      </c>
      <c r="D4" s="3">
        <v>44749</v>
      </c>
      <c r="E4" s="4">
        <v>4502</v>
      </c>
      <c r="F4" s="1">
        <v>91</v>
      </c>
      <c r="G4" s="5">
        <f t="shared" si="0"/>
        <v>49.472527472527474</v>
      </c>
    </row>
    <row r="5" spans="1:13">
      <c r="A5" s="1" t="s">
        <v>21</v>
      </c>
      <c r="B5" s="1" t="s">
        <v>22</v>
      </c>
      <c r="C5" s="1" t="s">
        <v>20</v>
      </c>
      <c r="D5" s="3">
        <v>44678</v>
      </c>
      <c r="E5" s="4">
        <v>12726</v>
      </c>
      <c r="F5" s="1">
        <v>342</v>
      </c>
      <c r="G5" s="5">
        <f t="shared" si="0"/>
        <v>37.210526315789473</v>
      </c>
    </row>
    <row r="6" spans="1:13" ht="15.75">
      <c r="A6" s="1" t="s">
        <v>13</v>
      </c>
      <c r="B6" s="1" t="s">
        <v>14</v>
      </c>
      <c r="C6" s="1" t="s">
        <v>20</v>
      </c>
      <c r="D6" s="3">
        <v>44616</v>
      </c>
      <c r="E6" s="4">
        <v>13685</v>
      </c>
      <c r="F6" s="1">
        <v>184</v>
      </c>
      <c r="G6" s="5">
        <f t="shared" si="0"/>
        <v>74.375</v>
      </c>
      <c r="H6" s="6" t="s">
        <v>23</v>
      </c>
      <c r="I6" s="6" t="s">
        <v>24</v>
      </c>
      <c r="J6" s="11" t="s">
        <v>25</v>
      </c>
      <c r="K6" s="6" t="s">
        <v>26</v>
      </c>
    </row>
    <row r="7" spans="1:13">
      <c r="A7" s="1" t="s">
        <v>16</v>
      </c>
      <c r="B7" s="1" t="s">
        <v>17</v>
      </c>
      <c r="C7" s="1" t="s">
        <v>27</v>
      </c>
      <c r="D7" s="3">
        <v>44718</v>
      </c>
      <c r="E7" s="4">
        <v>5376</v>
      </c>
      <c r="F7" s="1">
        <v>38</v>
      </c>
      <c r="G7" s="5">
        <f t="shared" si="0"/>
        <v>141.47368421052633</v>
      </c>
      <c r="H7" s="8">
        <f>AVERAGE(E2:E1095)</f>
        <v>5652.3089579524676</v>
      </c>
      <c r="I7" s="8">
        <f>MAX(E2:E1095)</f>
        <v>22050</v>
      </c>
      <c r="J7" s="12">
        <f>MIN(E2:E1095)</f>
        <v>7</v>
      </c>
      <c r="K7" s="8">
        <f>SUM(E2:E1095)</f>
        <v>6183626</v>
      </c>
    </row>
    <row r="8" spans="1:13">
      <c r="A8" s="1" t="s">
        <v>28</v>
      </c>
      <c r="B8" s="1" t="s">
        <v>14</v>
      </c>
      <c r="C8" s="1" t="s">
        <v>29</v>
      </c>
      <c r="D8" s="3">
        <v>44586</v>
      </c>
      <c r="E8" s="4">
        <v>13685</v>
      </c>
      <c r="F8" s="1">
        <v>176</v>
      </c>
      <c r="G8" s="5">
        <f t="shared" si="0"/>
        <v>77.755681818181813</v>
      </c>
    </row>
    <row r="9" spans="1:13" ht="15.75">
      <c r="A9" s="1" t="s">
        <v>30</v>
      </c>
      <c r="B9" s="1" t="s">
        <v>22</v>
      </c>
      <c r="C9" s="1" t="s">
        <v>31</v>
      </c>
      <c r="D9" s="3">
        <v>44644</v>
      </c>
      <c r="E9" s="4">
        <v>3080</v>
      </c>
      <c r="F9" s="1">
        <v>73</v>
      </c>
      <c r="G9" s="5">
        <f t="shared" si="0"/>
        <v>42.19178082191781</v>
      </c>
      <c r="H9" s="6" t="s">
        <v>32</v>
      </c>
      <c r="I9" s="6" t="s">
        <v>33</v>
      </c>
      <c r="J9" s="11" t="s">
        <v>34</v>
      </c>
      <c r="K9" s="6" t="s">
        <v>35</v>
      </c>
    </row>
    <row r="10" spans="1:13">
      <c r="A10" s="1" t="s">
        <v>13</v>
      </c>
      <c r="B10" s="1" t="s">
        <v>36</v>
      </c>
      <c r="C10" s="1" t="s">
        <v>37</v>
      </c>
      <c r="D10" s="3">
        <v>44671</v>
      </c>
      <c r="E10" s="4">
        <v>3990</v>
      </c>
      <c r="F10" s="1">
        <v>59</v>
      </c>
      <c r="G10" s="5">
        <f t="shared" si="0"/>
        <v>67.627118644067792</v>
      </c>
      <c r="H10" s="9">
        <f>AVERAGE(F2:F1095)</f>
        <v>161.7979890310786</v>
      </c>
      <c r="I10" s="10">
        <f>MAX(F2:F1095)</f>
        <v>709</v>
      </c>
      <c r="J10" s="13">
        <f>MIN(F2:F1095)</f>
        <v>1</v>
      </c>
      <c r="K10" s="10">
        <f>SUM(F2:F1095)</f>
        <v>177007</v>
      </c>
    </row>
    <row r="11" spans="1:13">
      <c r="A11" s="1" t="s">
        <v>38</v>
      </c>
      <c r="B11" s="1" t="s">
        <v>22</v>
      </c>
      <c r="C11" s="1" t="s">
        <v>29</v>
      </c>
      <c r="D11" s="3">
        <v>44746</v>
      </c>
      <c r="E11" s="4">
        <v>2835</v>
      </c>
      <c r="F11" s="1">
        <v>102</v>
      </c>
      <c r="G11" s="5">
        <f t="shared" si="0"/>
        <v>27.794117647058822</v>
      </c>
      <c r="H11" s="4"/>
    </row>
    <row r="12" spans="1:13" ht="15.75">
      <c r="A12" s="1" t="s">
        <v>39</v>
      </c>
      <c r="B12" s="1" t="s">
        <v>14</v>
      </c>
      <c r="C12" s="1" t="s">
        <v>27</v>
      </c>
      <c r="D12" s="3">
        <v>44574</v>
      </c>
      <c r="E12" s="4">
        <v>4704</v>
      </c>
      <c r="F12" s="1">
        <v>62</v>
      </c>
      <c r="G12" s="5">
        <f t="shared" si="0"/>
        <v>75.870967741935488</v>
      </c>
      <c r="H12" s="6" t="s">
        <v>40</v>
      </c>
      <c r="I12" s="6" t="s">
        <v>41</v>
      </c>
    </row>
    <row r="13" spans="1:13">
      <c r="A13" s="1" t="s">
        <v>42</v>
      </c>
      <c r="B13" s="1" t="s">
        <v>43</v>
      </c>
      <c r="C13" s="1" t="s">
        <v>44</v>
      </c>
      <c r="D13" s="3">
        <v>44630</v>
      </c>
      <c r="E13" s="4">
        <v>3703</v>
      </c>
      <c r="F13" s="1">
        <v>11</v>
      </c>
      <c r="G13" s="5">
        <f t="shared" si="0"/>
        <v>336.63636363636363</v>
      </c>
      <c r="H13" s="10" t="s">
        <v>22</v>
      </c>
      <c r="I13" s="10">
        <f>COUNTIF(B:B,"Australia")</f>
        <v>205</v>
      </c>
    </row>
    <row r="14" spans="1:13">
      <c r="A14" s="1" t="s">
        <v>45</v>
      </c>
      <c r="B14" s="1" t="s">
        <v>46</v>
      </c>
      <c r="C14" s="1" t="s">
        <v>47</v>
      </c>
      <c r="D14" s="3">
        <v>44574</v>
      </c>
      <c r="E14" s="4">
        <v>1442</v>
      </c>
      <c r="F14" s="1">
        <v>286</v>
      </c>
      <c r="G14" s="5">
        <f t="shared" si="0"/>
        <v>5.0419580419580416</v>
      </c>
      <c r="H14" s="10" t="s">
        <v>46</v>
      </c>
      <c r="I14" s="10">
        <f>COUNTIF(B:B,"Canada")</f>
        <v>175</v>
      </c>
    </row>
    <row r="15" spans="1:13">
      <c r="A15" s="1" t="s">
        <v>48</v>
      </c>
      <c r="B15" s="1" t="s">
        <v>36</v>
      </c>
      <c r="C15" s="1" t="s">
        <v>49</v>
      </c>
      <c r="D15" s="3">
        <v>44770</v>
      </c>
      <c r="E15" s="4">
        <v>168</v>
      </c>
      <c r="F15" s="1">
        <v>156</v>
      </c>
      <c r="G15" s="5">
        <f t="shared" si="0"/>
        <v>1.0769230769230769</v>
      </c>
      <c r="H15" s="10" t="s">
        <v>17</v>
      </c>
      <c r="I15" s="10">
        <f>COUNTIF(B:B,"India")</f>
        <v>184</v>
      </c>
    </row>
    <row r="16" spans="1:13">
      <c r="A16" s="1" t="s">
        <v>50</v>
      </c>
      <c r="B16" s="1" t="s">
        <v>36</v>
      </c>
      <c r="C16" s="1" t="s">
        <v>20</v>
      </c>
      <c r="D16" s="3">
        <v>44776</v>
      </c>
      <c r="E16" s="4">
        <v>8379</v>
      </c>
      <c r="F16" s="1">
        <v>173</v>
      </c>
      <c r="G16" s="5">
        <f t="shared" si="0"/>
        <v>48.433526011560694</v>
      </c>
      <c r="H16" s="10" t="s">
        <v>51</v>
      </c>
      <c r="I16" s="10">
        <f>COUNTIF(B:B,"New Zealand")</f>
        <v>173</v>
      </c>
    </row>
    <row r="17" spans="1:9">
      <c r="A17" s="1" t="s">
        <v>52</v>
      </c>
      <c r="B17" s="1" t="s">
        <v>22</v>
      </c>
      <c r="C17" s="1" t="s">
        <v>53</v>
      </c>
      <c r="D17" s="3">
        <v>44587</v>
      </c>
      <c r="E17" s="4">
        <v>6790</v>
      </c>
      <c r="F17" s="1">
        <v>356</v>
      </c>
      <c r="G17" s="5">
        <f t="shared" si="0"/>
        <v>19.073033707865168</v>
      </c>
      <c r="H17" s="10" t="s">
        <v>14</v>
      </c>
      <c r="I17" s="10">
        <f>COUNTIF(B:B,"UK")</f>
        <v>178</v>
      </c>
    </row>
    <row r="18" spans="1:9">
      <c r="A18" s="1" t="s">
        <v>16</v>
      </c>
      <c r="B18" s="1" t="s">
        <v>46</v>
      </c>
      <c r="C18" s="1" t="s">
        <v>53</v>
      </c>
      <c r="D18" s="3">
        <v>44606</v>
      </c>
      <c r="E18" s="4">
        <v>4067</v>
      </c>
      <c r="F18" s="1">
        <v>42</v>
      </c>
      <c r="G18" s="5">
        <f t="shared" si="0"/>
        <v>96.833333333333329</v>
      </c>
      <c r="H18" s="10" t="s">
        <v>43</v>
      </c>
      <c r="I18" s="10">
        <f>COUNTIF(B:B,"USA")</f>
        <v>179</v>
      </c>
    </row>
    <row r="19" spans="1:9">
      <c r="A19" s="1" t="s">
        <v>54</v>
      </c>
      <c r="B19" s="1" t="s">
        <v>43</v>
      </c>
      <c r="C19" s="1" t="s">
        <v>27</v>
      </c>
      <c r="D19" s="3">
        <v>44656</v>
      </c>
      <c r="E19" s="4">
        <v>3017</v>
      </c>
      <c r="F19" s="1">
        <v>140</v>
      </c>
      <c r="G19" s="5">
        <f t="shared" si="0"/>
        <v>21.55</v>
      </c>
    </row>
    <row r="20" spans="1:9">
      <c r="A20" s="1" t="s">
        <v>52</v>
      </c>
      <c r="B20" s="1" t="s">
        <v>46</v>
      </c>
      <c r="C20" s="1" t="s">
        <v>55</v>
      </c>
      <c r="D20" s="3">
        <v>44608</v>
      </c>
      <c r="E20" s="4">
        <v>8799</v>
      </c>
      <c r="F20" s="1">
        <v>250</v>
      </c>
      <c r="G20" s="5">
        <f t="shared" si="0"/>
        <v>35.195999999999998</v>
      </c>
    </row>
    <row r="21" spans="1:9">
      <c r="A21" s="1" t="s">
        <v>56</v>
      </c>
      <c r="B21" s="1" t="s">
        <v>14</v>
      </c>
      <c r="C21" s="1" t="s">
        <v>18</v>
      </c>
      <c r="D21" s="3">
        <v>44720</v>
      </c>
      <c r="E21" s="4">
        <v>1085</v>
      </c>
      <c r="F21" s="1">
        <v>172</v>
      </c>
      <c r="G21" s="5">
        <f t="shared" si="0"/>
        <v>6.308139534883721</v>
      </c>
    </row>
    <row r="22" spans="1:9">
      <c r="A22" s="1" t="s">
        <v>38</v>
      </c>
      <c r="B22" s="1" t="s">
        <v>22</v>
      </c>
      <c r="C22" s="1" t="s">
        <v>47</v>
      </c>
      <c r="D22" s="3">
        <v>44739</v>
      </c>
      <c r="E22" s="4">
        <v>6888</v>
      </c>
      <c r="F22" s="1">
        <v>88</v>
      </c>
      <c r="G22" s="5">
        <f t="shared" si="0"/>
        <v>78.272727272727266</v>
      </c>
    </row>
    <row r="23" spans="1:9">
      <c r="A23" s="1" t="s">
        <v>30</v>
      </c>
      <c r="B23" s="1" t="s">
        <v>43</v>
      </c>
      <c r="C23" s="1" t="s">
        <v>57</v>
      </c>
      <c r="D23" s="3">
        <v>44609</v>
      </c>
      <c r="E23" s="4">
        <v>1267</v>
      </c>
      <c r="F23" s="1">
        <v>157</v>
      </c>
      <c r="G23" s="5">
        <f t="shared" si="0"/>
        <v>8.0700636942675157</v>
      </c>
    </row>
    <row r="24" spans="1:9">
      <c r="A24" s="1" t="s">
        <v>50</v>
      </c>
      <c r="B24" s="1" t="s">
        <v>43</v>
      </c>
      <c r="C24" s="1" t="s">
        <v>31</v>
      </c>
      <c r="D24" s="3">
        <v>44711</v>
      </c>
      <c r="E24" s="4">
        <v>4753</v>
      </c>
      <c r="F24" s="1">
        <v>163</v>
      </c>
      <c r="G24" s="5">
        <f t="shared" si="0"/>
        <v>29.159509202453989</v>
      </c>
    </row>
    <row r="25" spans="1:9">
      <c r="A25" s="1" t="s">
        <v>58</v>
      </c>
      <c r="B25" s="1" t="s">
        <v>14</v>
      </c>
      <c r="C25" s="1" t="s">
        <v>49</v>
      </c>
      <c r="D25" s="3">
        <v>44634</v>
      </c>
      <c r="E25" s="4">
        <v>3003</v>
      </c>
      <c r="F25" s="1">
        <v>113</v>
      </c>
      <c r="G25" s="5">
        <f t="shared" si="0"/>
        <v>26.575221238938052</v>
      </c>
    </row>
    <row r="26" spans="1:9">
      <c r="A26" s="1" t="s">
        <v>59</v>
      </c>
      <c r="B26" s="1" t="s">
        <v>22</v>
      </c>
      <c r="C26" s="1" t="s">
        <v>47</v>
      </c>
      <c r="D26" s="3">
        <v>44620</v>
      </c>
      <c r="E26" s="4">
        <v>7672</v>
      </c>
      <c r="F26" s="1">
        <v>115</v>
      </c>
      <c r="G26" s="5">
        <f t="shared" si="0"/>
        <v>66.713043478260872</v>
      </c>
    </row>
    <row r="27" spans="1:9">
      <c r="A27" s="1" t="s">
        <v>48</v>
      </c>
      <c r="B27" s="1" t="s">
        <v>17</v>
      </c>
      <c r="C27" s="1" t="s">
        <v>60</v>
      </c>
      <c r="D27" s="3">
        <v>44587</v>
      </c>
      <c r="E27" s="4">
        <v>168</v>
      </c>
      <c r="F27" s="1">
        <v>321</v>
      </c>
      <c r="G27" s="5">
        <f t="shared" si="0"/>
        <v>0.52336448598130836</v>
      </c>
    </row>
    <row r="28" spans="1:9">
      <c r="A28" s="1" t="s">
        <v>54</v>
      </c>
      <c r="B28" s="1" t="s">
        <v>46</v>
      </c>
      <c r="C28" s="1" t="s">
        <v>57</v>
      </c>
      <c r="D28" s="3">
        <v>44601</v>
      </c>
      <c r="E28" s="4">
        <v>1652</v>
      </c>
      <c r="F28" s="1">
        <v>186</v>
      </c>
      <c r="G28" s="5">
        <f t="shared" si="0"/>
        <v>8.8817204301075261</v>
      </c>
    </row>
    <row r="29" spans="1:9">
      <c r="A29" s="1" t="s">
        <v>58</v>
      </c>
      <c r="B29" s="1" t="s">
        <v>43</v>
      </c>
      <c r="C29" s="1" t="s">
        <v>47</v>
      </c>
      <c r="D29" s="3">
        <v>44749</v>
      </c>
      <c r="E29" s="4">
        <v>4025</v>
      </c>
      <c r="F29" s="1">
        <v>112</v>
      </c>
      <c r="G29" s="5">
        <f t="shared" si="0"/>
        <v>35.9375</v>
      </c>
    </row>
    <row r="30" spans="1:9">
      <c r="A30" s="1" t="s">
        <v>61</v>
      </c>
      <c r="B30" s="1" t="s">
        <v>36</v>
      </c>
      <c r="C30" s="1" t="s">
        <v>62</v>
      </c>
      <c r="D30" s="3">
        <v>44747</v>
      </c>
      <c r="E30" s="4">
        <v>9492</v>
      </c>
      <c r="F30" s="1">
        <v>151</v>
      </c>
      <c r="G30" s="5">
        <f t="shared" si="0"/>
        <v>62.860927152317878</v>
      </c>
    </row>
    <row r="31" spans="1:9">
      <c r="A31" s="1" t="s">
        <v>61</v>
      </c>
      <c r="B31" s="1" t="s">
        <v>36</v>
      </c>
      <c r="C31" s="1" t="s">
        <v>63</v>
      </c>
      <c r="D31" s="3">
        <v>44727</v>
      </c>
      <c r="E31" s="4">
        <v>5061</v>
      </c>
      <c r="F31" s="1">
        <v>301</v>
      </c>
      <c r="G31" s="5">
        <f t="shared" si="0"/>
        <v>16.813953488372093</v>
      </c>
    </row>
    <row r="32" spans="1:9">
      <c r="A32" s="1" t="s">
        <v>16</v>
      </c>
      <c r="B32" s="1" t="s">
        <v>36</v>
      </c>
      <c r="C32" s="1" t="s">
        <v>18</v>
      </c>
      <c r="D32" s="3">
        <v>44705</v>
      </c>
      <c r="E32" s="4">
        <v>1722</v>
      </c>
      <c r="F32" s="1">
        <v>121</v>
      </c>
      <c r="G32" s="5">
        <f t="shared" si="0"/>
        <v>14.231404958677686</v>
      </c>
    </row>
    <row r="33" spans="1:7">
      <c r="A33" s="1" t="s">
        <v>39</v>
      </c>
      <c r="B33" s="1" t="s">
        <v>14</v>
      </c>
      <c r="C33" s="1" t="s">
        <v>29</v>
      </c>
      <c r="D33" s="3">
        <v>44741</v>
      </c>
      <c r="E33" s="4">
        <v>12446</v>
      </c>
      <c r="F33" s="1">
        <v>150</v>
      </c>
      <c r="G33" s="5">
        <f t="shared" si="0"/>
        <v>82.973333333333329</v>
      </c>
    </row>
    <row r="34" spans="1:7">
      <c r="A34" s="1" t="s">
        <v>64</v>
      </c>
      <c r="B34" s="1" t="s">
        <v>22</v>
      </c>
      <c r="C34" s="1" t="s">
        <v>63</v>
      </c>
      <c r="D34" s="3">
        <v>44692</v>
      </c>
      <c r="E34" s="4">
        <v>4284</v>
      </c>
      <c r="F34" s="1">
        <v>94</v>
      </c>
      <c r="G34" s="5">
        <f t="shared" si="0"/>
        <v>45.574468085106382</v>
      </c>
    </row>
    <row r="35" spans="1:7">
      <c r="A35" s="1" t="s">
        <v>48</v>
      </c>
      <c r="B35" s="1" t="s">
        <v>14</v>
      </c>
      <c r="C35" s="1" t="s">
        <v>65</v>
      </c>
      <c r="D35" s="3">
        <v>44742</v>
      </c>
      <c r="E35" s="4">
        <v>6839</v>
      </c>
      <c r="F35" s="1">
        <v>133</v>
      </c>
      <c r="G35" s="5">
        <f t="shared" si="0"/>
        <v>51.421052631578945</v>
      </c>
    </row>
    <row r="36" spans="1:7">
      <c r="A36" s="1" t="s">
        <v>66</v>
      </c>
      <c r="B36" s="1" t="s">
        <v>46</v>
      </c>
      <c r="C36" s="1" t="s">
        <v>31</v>
      </c>
      <c r="D36" s="3">
        <v>44692</v>
      </c>
      <c r="E36" s="4">
        <v>2163</v>
      </c>
      <c r="F36" s="1">
        <v>70</v>
      </c>
      <c r="G36" s="5">
        <f t="shared" si="0"/>
        <v>30.9</v>
      </c>
    </row>
    <row r="37" spans="1:7">
      <c r="A37" s="1" t="s">
        <v>54</v>
      </c>
      <c r="B37" s="1" t="s">
        <v>43</v>
      </c>
      <c r="C37" s="1" t="s">
        <v>63</v>
      </c>
      <c r="D37" s="3">
        <v>44764</v>
      </c>
      <c r="E37" s="4">
        <v>9583</v>
      </c>
      <c r="F37" s="1">
        <v>315</v>
      </c>
      <c r="G37" s="5">
        <f t="shared" si="0"/>
        <v>30.422222222222221</v>
      </c>
    </row>
    <row r="38" spans="1:7">
      <c r="A38" s="1" t="s">
        <v>66</v>
      </c>
      <c r="B38" s="1" t="s">
        <v>14</v>
      </c>
      <c r="C38" s="1" t="s">
        <v>37</v>
      </c>
      <c r="D38" s="3">
        <v>44797</v>
      </c>
      <c r="E38" s="4">
        <v>2653</v>
      </c>
      <c r="F38" s="1">
        <v>314</v>
      </c>
      <c r="G38" s="5">
        <f t="shared" si="0"/>
        <v>8.4490445859872612</v>
      </c>
    </row>
    <row r="39" spans="1:7">
      <c r="A39" s="1" t="s">
        <v>67</v>
      </c>
      <c r="B39" s="1" t="s">
        <v>36</v>
      </c>
      <c r="C39" s="1" t="s">
        <v>31</v>
      </c>
      <c r="D39" s="3">
        <v>44749</v>
      </c>
      <c r="E39" s="4">
        <v>147</v>
      </c>
      <c r="F39" s="1">
        <v>72</v>
      </c>
      <c r="G39" s="5">
        <f t="shared" si="0"/>
        <v>2.0416666666666665</v>
      </c>
    </row>
    <row r="40" spans="1:7">
      <c r="A40" s="1" t="s">
        <v>68</v>
      </c>
      <c r="B40" s="1" t="s">
        <v>22</v>
      </c>
      <c r="C40" s="1" t="s">
        <v>18</v>
      </c>
      <c r="D40" s="3">
        <v>44700</v>
      </c>
      <c r="E40" s="4">
        <v>3654</v>
      </c>
      <c r="F40" s="1">
        <v>14</v>
      </c>
      <c r="G40" s="5">
        <f t="shared" si="0"/>
        <v>261</v>
      </c>
    </row>
    <row r="41" spans="1:7">
      <c r="A41" s="1" t="s">
        <v>48</v>
      </c>
      <c r="B41" s="1" t="s">
        <v>17</v>
      </c>
      <c r="C41" s="1" t="s">
        <v>63</v>
      </c>
      <c r="D41" s="3">
        <v>44746</v>
      </c>
      <c r="E41" s="4">
        <v>2443</v>
      </c>
      <c r="F41" s="1">
        <v>581</v>
      </c>
      <c r="G41" s="5">
        <f t="shared" si="0"/>
        <v>4.2048192771084336</v>
      </c>
    </row>
    <row r="42" spans="1:7">
      <c r="A42" s="1" t="s">
        <v>67</v>
      </c>
      <c r="B42" s="1" t="s">
        <v>43</v>
      </c>
      <c r="C42" s="1" t="s">
        <v>31</v>
      </c>
      <c r="D42" s="3">
        <v>44714</v>
      </c>
      <c r="E42" s="4">
        <v>938</v>
      </c>
      <c r="F42" s="1">
        <v>16</v>
      </c>
      <c r="G42" s="5">
        <f t="shared" si="0"/>
        <v>58.625</v>
      </c>
    </row>
    <row r="43" spans="1:7">
      <c r="A43" s="1" t="s">
        <v>48</v>
      </c>
      <c r="B43" s="1" t="s">
        <v>43</v>
      </c>
      <c r="C43" s="1" t="s">
        <v>69</v>
      </c>
      <c r="D43" s="3">
        <v>44666</v>
      </c>
      <c r="E43" s="4">
        <v>14749</v>
      </c>
      <c r="F43" s="1">
        <v>354</v>
      </c>
      <c r="G43" s="5">
        <f t="shared" si="0"/>
        <v>41.663841807909606</v>
      </c>
    </row>
    <row r="44" spans="1:7">
      <c r="A44" s="1" t="s">
        <v>45</v>
      </c>
      <c r="B44" s="1" t="s">
        <v>46</v>
      </c>
      <c r="C44" s="1" t="s">
        <v>70</v>
      </c>
      <c r="D44" s="3">
        <v>44753</v>
      </c>
      <c r="E44" s="4">
        <v>4781</v>
      </c>
      <c r="F44" s="1">
        <v>241</v>
      </c>
      <c r="G44" s="5">
        <f t="shared" si="0"/>
        <v>19.838174273858922</v>
      </c>
    </row>
    <row r="45" spans="1:7">
      <c r="A45" s="1" t="s">
        <v>66</v>
      </c>
      <c r="B45" s="1" t="s">
        <v>17</v>
      </c>
      <c r="C45" s="1" t="s">
        <v>57</v>
      </c>
      <c r="D45" s="3">
        <v>44615</v>
      </c>
      <c r="E45" s="4">
        <v>6307</v>
      </c>
      <c r="F45" s="1">
        <v>142</v>
      </c>
      <c r="G45" s="5">
        <f t="shared" si="0"/>
        <v>44.41549295774648</v>
      </c>
    </row>
    <row r="46" spans="1:7">
      <c r="A46" s="1" t="s">
        <v>71</v>
      </c>
      <c r="B46" s="1" t="s">
        <v>46</v>
      </c>
      <c r="C46" s="1" t="s">
        <v>65</v>
      </c>
      <c r="D46" s="3">
        <v>44795</v>
      </c>
      <c r="E46" s="4">
        <v>7602</v>
      </c>
      <c r="F46" s="1">
        <v>102</v>
      </c>
      <c r="G46" s="5">
        <f t="shared" si="0"/>
        <v>74.529411764705884</v>
      </c>
    </row>
    <row r="47" spans="1:7">
      <c r="A47" s="1" t="s">
        <v>59</v>
      </c>
      <c r="B47" s="1" t="s">
        <v>43</v>
      </c>
      <c r="C47" s="1" t="s">
        <v>20</v>
      </c>
      <c r="D47" s="3">
        <v>44608</v>
      </c>
      <c r="E47" s="4">
        <v>6790</v>
      </c>
      <c r="F47" s="1">
        <v>188</v>
      </c>
      <c r="G47" s="5">
        <f t="shared" si="0"/>
        <v>36.117021276595743</v>
      </c>
    </row>
    <row r="48" spans="1:7">
      <c r="A48" s="1" t="s">
        <v>16</v>
      </c>
      <c r="B48" s="1" t="s">
        <v>43</v>
      </c>
      <c r="C48" s="1" t="s">
        <v>37</v>
      </c>
      <c r="D48" s="3">
        <v>44574</v>
      </c>
      <c r="E48" s="4">
        <v>9737</v>
      </c>
      <c r="F48" s="1">
        <v>160</v>
      </c>
      <c r="G48" s="5">
        <f t="shared" si="0"/>
        <v>60.856250000000003</v>
      </c>
    </row>
    <row r="49" spans="1:7">
      <c r="A49" s="1" t="s">
        <v>56</v>
      </c>
      <c r="B49" s="1" t="s">
        <v>22</v>
      </c>
      <c r="C49" s="1" t="s">
        <v>55</v>
      </c>
      <c r="D49" s="3">
        <v>44606</v>
      </c>
      <c r="E49" s="4">
        <v>6979</v>
      </c>
      <c r="F49" s="1">
        <v>18</v>
      </c>
      <c r="G49" s="5">
        <f t="shared" si="0"/>
        <v>387.72222222222223</v>
      </c>
    </row>
    <row r="50" spans="1:7">
      <c r="A50" s="1" t="s">
        <v>54</v>
      </c>
      <c r="B50" s="1" t="s">
        <v>17</v>
      </c>
      <c r="C50" s="1" t="s">
        <v>47</v>
      </c>
      <c r="D50" s="3">
        <v>44722</v>
      </c>
      <c r="E50" s="4">
        <v>4382</v>
      </c>
      <c r="F50" s="1">
        <v>303</v>
      </c>
      <c r="G50" s="5">
        <f t="shared" si="0"/>
        <v>14.462046204620462</v>
      </c>
    </row>
    <row r="51" spans="1:7">
      <c r="A51" s="1" t="s">
        <v>56</v>
      </c>
      <c r="B51" s="1" t="s">
        <v>17</v>
      </c>
      <c r="C51" s="1" t="s">
        <v>60</v>
      </c>
      <c r="D51" s="3">
        <v>44749</v>
      </c>
      <c r="E51" s="4">
        <v>5243</v>
      </c>
      <c r="F51" s="1">
        <v>176</v>
      </c>
      <c r="G51" s="5">
        <f t="shared" si="0"/>
        <v>29.789772727272727</v>
      </c>
    </row>
    <row r="52" spans="1:7">
      <c r="A52" s="1" t="s">
        <v>56</v>
      </c>
      <c r="B52" s="1" t="s">
        <v>46</v>
      </c>
      <c r="C52" s="1" t="s">
        <v>65</v>
      </c>
      <c r="D52" s="3">
        <v>44644</v>
      </c>
      <c r="E52" s="4">
        <v>4865</v>
      </c>
      <c r="F52" s="1">
        <v>70</v>
      </c>
      <c r="G52" s="5">
        <f t="shared" si="0"/>
        <v>69.5</v>
      </c>
    </row>
    <row r="53" spans="1:7">
      <c r="A53" s="1" t="s">
        <v>38</v>
      </c>
      <c r="B53" s="1" t="s">
        <v>22</v>
      </c>
      <c r="C53" s="1" t="s">
        <v>60</v>
      </c>
      <c r="D53" s="3">
        <v>44718</v>
      </c>
      <c r="E53" s="4">
        <v>8575</v>
      </c>
      <c r="F53" s="1">
        <v>23</v>
      </c>
      <c r="G53" s="5">
        <f t="shared" si="0"/>
        <v>372.82608695652175</v>
      </c>
    </row>
    <row r="54" spans="1:7">
      <c r="A54" s="1" t="s">
        <v>72</v>
      </c>
      <c r="B54" s="1" t="s">
        <v>22</v>
      </c>
      <c r="C54" s="1" t="s">
        <v>49</v>
      </c>
      <c r="D54" s="3">
        <v>44761</v>
      </c>
      <c r="E54" s="4">
        <v>91</v>
      </c>
      <c r="F54" s="1">
        <v>135</v>
      </c>
      <c r="G54" s="5">
        <f t="shared" si="0"/>
        <v>0.67407407407407405</v>
      </c>
    </row>
    <row r="55" spans="1:7">
      <c r="A55" s="1" t="s">
        <v>52</v>
      </c>
      <c r="B55" s="1" t="s">
        <v>43</v>
      </c>
      <c r="C55" s="1" t="s">
        <v>69</v>
      </c>
      <c r="D55" s="3">
        <v>44670</v>
      </c>
      <c r="E55" s="4">
        <v>14798</v>
      </c>
      <c r="F55" s="1">
        <v>83</v>
      </c>
      <c r="G55" s="5">
        <f t="shared" si="0"/>
        <v>178.28915662650601</v>
      </c>
    </row>
    <row r="56" spans="1:7">
      <c r="A56" s="1" t="s">
        <v>50</v>
      </c>
      <c r="B56" s="1" t="s">
        <v>17</v>
      </c>
      <c r="C56" s="1" t="s">
        <v>18</v>
      </c>
      <c r="D56" s="3">
        <v>44761</v>
      </c>
      <c r="E56" s="4">
        <v>2205</v>
      </c>
      <c r="F56" s="1">
        <v>179</v>
      </c>
      <c r="G56" s="5">
        <f t="shared" si="0"/>
        <v>12.318435754189943</v>
      </c>
    </row>
    <row r="57" spans="1:7">
      <c r="A57" s="1" t="s">
        <v>13</v>
      </c>
      <c r="B57" s="1" t="s">
        <v>46</v>
      </c>
      <c r="C57" s="1" t="s">
        <v>49</v>
      </c>
      <c r="D57" s="3">
        <v>44757</v>
      </c>
      <c r="E57" s="4">
        <v>441</v>
      </c>
      <c r="F57" s="1">
        <v>24</v>
      </c>
      <c r="G57" s="5">
        <f t="shared" si="0"/>
        <v>18.375</v>
      </c>
    </row>
    <row r="58" spans="1:7">
      <c r="A58" s="1" t="s">
        <v>73</v>
      </c>
      <c r="B58" s="1" t="s">
        <v>36</v>
      </c>
      <c r="C58" s="1" t="s">
        <v>57</v>
      </c>
      <c r="D58" s="3">
        <v>44606</v>
      </c>
      <c r="E58" s="4">
        <v>3556</v>
      </c>
      <c r="F58" s="1">
        <v>18</v>
      </c>
      <c r="G58" s="5">
        <f t="shared" si="0"/>
        <v>197.55555555555554</v>
      </c>
    </row>
    <row r="59" spans="1:7">
      <c r="A59" s="1" t="s">
        <v>38</v>
      </c>
      <c r="B59" s="1" t="s">
        <v>46</v>
      </c>
      <c r="C59" s="1" t="s">
        <v>29</v>
      </c>
      <c r="D59" s="3">
        <v>44699</v>
      </c>
      <c r="E59" s="4">
        <v>16793</v>
      </c>
      <c r="F59" s="1">
        <v>416</v>
      </c>
      <c r="G59" s="5">
        <f t="shared" si="0"/>
        <v>40.36778846153846</v>
      </c>
    </row>
    <row r="60" spans="1:7">
      <c r="A60" s="1" t="s">
        <v>42</v>
      </c>
      <c r="B60" s="1" t="s">
        <v>22</v>
      </c>
      <c r="C60" s="1" t="s">
        <v>60</v>
      </c>
      <c r="D60" s="3">
        <v>44742</v>
      </c>
      <c r="E60" s="4">
        <v>15421</v>
      </c>
      <c r="F60" s="1">
        <v>55</v>
      </c>
      <c r="G60" s="5">
        <f t="shared" si="0"/>
        <v>280.38181818181818</v>
      </c>
    </row>
    <row r="61" spans="1:7">
      <c r="A61" s="1" t="s">
        <v>66</v>
      </c>
      <c r="B61" s="1" t="s">
        <v>22</v>
      </c>
      <c r="C61" s="1" t="s">
        <v>37</v>
      </c>
      <c r="D61" s="3">
        <v>44714</v>
      </c>
      <c r="E61" s="4">
        <v>4438</v>
      </c>
      <c r="F61" s="1">
        <v>227</v>
      </c>
      <c r="G61" s="5">
        <f t="shared" si="0"/>
        <v>19.550660792951543</v>
      </c>
    </row>
    <row r="62" spans="1:7">
      <c r="A62" s="1" t="s">
        <v>66</v>
      </c>
      <c r="B62" s="1" t="s">
        <v>22</v>
      </c>
      <c r="C62" s="1" t="s">
        <v>49</v>
      </c>
      <c r="D62" s="3">
        <v>44740</v>
      </c>
      <c r="E62" s="4">
        <v>1603</v>
      </c>
      <c r="F62" s="1">
        <v>48</v>
      </c>
      <c r="G62" s="5">
        <f t="shared" si="0"/>
        <v>33.395833333333336</v>
      </c>
    </row>
    <row r="63" spans="1:7">
      <c r="A63" s="1" t="s">
        <v>50</v>
      </c>
      <c r="B63" s="1" t="s">
        <v>22</v>
      </c>
      <c r="C63" s="1" t="s">
        <v>53</v>
      </c>
      <c r="D63" s="3">
        <v>44697</v>
      </c>
      <c r="E63" s="4">
        <v>273</v>
      </c>
      <c r="F63" s="1">
        <v>174</v>
      </c>
      <c r="G63" s="5">
        <f t="shared" si="0"/>
        <v>1.5689655172413792</v>
      </c>
    </row>
    <row r="64" spans="1:7">
      <c r="A64" s="1" t="s">
        <v>67</v>
      </c>
      <c r="B64" s="1" t="s">
        <v>46</v>
      </c>
      <c r="C64" s="1" t="s">
        <v>74</v>
      </c>
      <c r="D64" s="3">
        <v>44707</v>
      </c>
      <c r="E64" s="4">
        <v>3073</v>
      </c>
      <c r="F64" s="1">
        <v>302</v>
      </c>
      <c r="G64" s="5">
        <f t="shared" si="0"/>
        <v>10.175496688741722</v>
      </c>
    </row>
    <row r="65" spans="1:7">
      <c r="A65" s="1" t="s">
        <v>48</v>
      </c>
      <c r="B65" s="1" t="s">
        <v>17</v>
      </c>
      <c r="C65" s="1" t="s">
        <v>65</v>
      </c>
      <c r="D65" s="3">
        <v>44748</v>
      </c>
      <c r="E65" s="4">
        <v>6090</v>
      </c>
      <c r="F65" s="1">
        <v>149</v>
      </c>
      <c r="G65" s="5">
        <f t="shared" si="0"/>
        <v>40.872483221476507</v>
      </c>
    </row>
    <row r="66" spans="1:7">
      <c r="A66" s="1" t="s">
        <v>28</v>
      </c>
      <c r="B66" s="1" t="s">
        <v>17</v>
      </c>
      <c r="C66" s="1" t="s">
        <v>29</v>
      </c>
      <c r="D66" s="3">
        <v>44708</v>
      </c>
      <c r="E66" s="4">
        <v>10255</v>
      </c>
      <c r="F66" s="1">
        <v>11</v>
      </c>
      <c r="G66" s="5">
        <f t="shared" ref="G66:G129" si="1">E66/F66</f>
        <v>932.27272727272725</v>
      </c>
    </row>
    <row r="67" spans="1:7">
      <c r="A67" s="1" t="s">
        <v>64</v>
      </c>
      <c r="B67" s="1" t="s">
        <v>22</v>
      </c>
      <c r="C67" s="1" t="s">
        <v>75</v>
      </c>
      <c r="D67" s="3">
        <v>44665</v>
      </c>
      <c r="E67" s="4">
        <v>2030</v>
      </c>
      <c r="F67" s="1">
        <v>11</v>
      </c>
      <c r="G67" s="5">
        <f t="shared" si="1"/>
        <v>184.54545454545453</v>
      </c>
    </row>
    <row r="68" spans="1:7">
      <c r="A68" s="1" t="s">
        <v>16</v>
      </c>
      <c r="B68" s="1" t="s">
        <v>22</v>
      </c>
      <c r="C68" s="1" t="s">
        <v>53</v>
      </c>
      <c r="D68" s="3">
        <v>44783</v>
      </c>
      <c r="E68" s="4">
        <v>19453</v>
      </c>
      <c r="F68" s="1">
        <v>14</v>
      </c>
      <c r="G68" s="5">
        <f t="shared" si="1"/>
        <v>1389.5</v>
      </c>
    </row>
    <row r="69" spans="1:7">
      <c r="A69" s="1" t="s">
        <v>68</v>
      </c>
      <c r="B69" s="1" t="s">
        <v>17</v>
      </c>
      <c r="C69" s="1" t="s">
        <v>37</v>
      </c>
      <c r="D69" s="3">
        <v>44746</v>
      </c>
      <c r="E69" s="4">
        <v>9275</v>
      </c>
      <c r="F69" s="1">
        <v>411</v>
      </c>
      <c r="G69" s="5">
        <f t="shared" si="1"/>
        <v>22.566909975669098</v>
      </c>
    </row>
    <row r="70" spans="1:7">
      <c r="A70" s="1" t="s">
        <v>28</v>
      </c>
      <c r="B70" s="1" t="s">
        <v>17</v>
      </c>
      <c r="C70" s="1" t="s">
        <v>53</v>
      </c>
      <c r="D70" s="3">
        <v>44750</v>
      </c>
      <c r="E70" s="4">
        <v>6181</v>
      </c>
      <c r="F70" s="1">
        <v>56</v>
      </c>
      <c r="G70" s="5">
        <f t="shared" si="1"/>
        <v>110.375</v>
      </c>
    </row>
    <row r="71" spans="1:7">
      <c r="A71" s="1" t="s">
        <v>21</v>
      </c>
      <c r="B71" s="1" t="s">
        <v>43</v>
      </c>
      <c r="C71" s="1" t="s">
        <v>20</v>
      </c>
      <c r="D71" s="3">
        <v>44764</v>
      </c>
      <c r="E71" s="4">
        <v>9037</v>
      </c>
      <c r="F71" s="1">
        <v>102</v>
      </c>
      <c r="G71" s="5">
        <f t="shared" si="1"/>
        <v>88.598039215686271</v>
      </c>
    </row>
    <row r="72" spans="1:7">
      <c r="A72" s="1" t="s">
        <v>19</v>
      </c>
      <c r="B72" s="1" t="s">
        <v>43</v>
      </c>
      <c r="C72" s="1" t="s">
        <v>70</v>
      </c>
      <c r="D72" s="3">
        <v>44622</v>
      </c>
      <c r="E72" s="4">
        <v>12313</v>
      </c>
      <c r="F72" s="1">
        <v>103</v>
      </c>
      <c r="G72" s="5">
        <f t="shared" si="1"/>
        <v>119.54368932038835</v>
      </c>
    </row>
    <row r="73" spans="1:7">
      <c r="A73" s="1" t="s">
        <v>19</v>
      </c>
      <c r="B73" s="1" t="s">
        <v>14</v>
      </c>
      <c r="C73" s="1" t="s">
        <v>65</v>
      </c>
      <c r="D73" s="3">
        <v>44571</v>
      </c>
      <c r="E73" s="4">
        <v>5642</v>
      </c>
      <c r="F73" s="1">
        <v>9</v>
      </c>
      <c r="G73" s="5">
        <f t="shared" si="1"/>
        <v>626.88888888888891</v>
      </c>
    </row>
    <row r="74" spans="1:7">
      <c r="A74" s="1" t="s">
        <v>13</v>
      </c>
      <c r="B74" s="1" t="s">
        <v>36</v>
      </c>
      <c r="C74" s="1" t="s">
        <v>62</v>
      </c>
      <c r="D74" s="3">
        <v>44631</v>
      </c>
      <c r="E74" s="4">
        <v>2800</v>
      </c>
      <c r="F74" s="1">
        <v>241</v>
      </c>
      <c r="G74" s="5">
        <f t="shared" si="1"/>
        <v>11.618257261410788</v>
      </c>
    </row>
    <row r="75" spans="1:7">
      <c r="A75" s="1" t="s">
        <v>66</v>
      </c>
      <c r="B75" s="1" t="s">
        <v>36</v>
      </c>
      <c r="C75" s="1" t="s">
        <v>20</v>
      </c>
      <c r="D75" s="3">
        <v>44732</v>
      </c>
      <c r="E75" s="4">
        <v>959</v>
      </c>
      <c r="F75" s="1">
        <v>265</v>
      </c>
      <c r="G75" s="5">
        <f t="shared" si="1"/>
        <v>3.6188679245283017</v>
      </c>
    </row>
    <row r="76" spans="1:7">
      <c r="A76" s="1" t="s">
        <v>16</v>
      </c>
      <c r="B76" s="1" t="s">
        <v>14</v>
      </c>
      <c r="C76" s="1" t="s">
        <v>53</v>
      </c>
      <c r="D76" s="3">
        <v>44799</v>
      </c>
      <c r="E76" s="4">
        <v>2002</v>
      </c>
      <c r="F76" s="1">
        <v>214</v>
      </c>
      <c r="G76" s="5">
        <f t="shared" si="1"/>
        <v>9.3551401869158877</v>
      </c>
    </row>
    <row r="77" spans="1:7">
      <c r="A77" s="1" t="s">
        <v>54</v>
      </c>
      <c r="B77" s="1" t="s">
        <v>46</v>
      </c>
      <c r="C77" s="1" t="s">
        <v>55</v>
      </c>
      <c r="D77" s="3">
        <v>44755</v>
      </c>
      <c r="E77" s="4">
        <v>609</v>
      </c>
      <c r="F77" s="1">
        <v>32</v>
      </c>
      <c r="G77" s="5">
        <f t="shared" si="1"/>
        <v>19.03125</v>
      </c>
    </row>
    <row r="78" spans="1:7">
      <c r="A78" s="1" t="s">
        <v>68</v>
      </c>
      <c r="B78" s="1" t="s">
        <v>43</v>
      </c>
      <c r="C78" s="1" t="s">
        <v>57</v>
      </c>
      <c r="D78" s="3">
        <v>44603</v>
      </c>
      <c r="E78" s="4">
        <v>1274</v>
      </c>
      <c r="F78" s="1">
        <v>244</v>
      </c>
      <c r="G78" s="5">
        <f t="shared" si="1"/>
        <v>5.221311475409836</v>
      </c>
    </row>
    <row r="79" spans="1:7">
      <c r="A79" s="1" t="s">
        <v>50</v>
      </c>
      <c r="B79" s="1" t="s">
        <v>43</v>
      </c>
      <c r="C79" s="1" t="s">
        <v>44</v>
      </c>
      <c r="D79" s="3">
        <v>44588</v>
      </c>
      <c r="E79" s="4">
        <v>7595</v>
      </c>
      <c r="F79" s="1">
        <v>181</v>
      </c>
      <c r="G79" s="5">
        <f t="shared" si="1"/>
        <v>41.961325966850829</v>
      </c>
    </row>
    <row r="80" spans="1:7">
      <c r="A80" s="1" t="s">
        <v>16</v>
      </c>
      <c r="B80" s="1" t="s">
        <v>14</v>
      </c>
      <c r="C80" s="1" t="s">
        <v>29</v>
      </c>
      <c r="D80" s="3">
        <v>44592</v>
      </c>
      <c r="E80" s="4">
        <v>4725</v>
      </c>
      <c r="F80" s="1">
        <v>137</v>
      </c>
      <c r="G80" s="5">
        <f t="shared" si="1"/>
        <v>34.489051094890513</v>
      </c>
    </row>
    <row r="81" spans="1:7">
      <c r="A81" s="1" t="s">
        <v>68</v>
      </c>
      <c r="B81" s="1" t="s">
        <v>43</v>
      </c>
      <c r="C81" s="1" t="s">
        <v>62</v>
      </c>
      <c r="D81" s="3">
        <v>44791</v>
      </c>
      <c r="E81" s="4">
        <v>9681</v>
      </c>
      <c r="F81" s="1">
        <v>24</v>
      </c>
      <c r="G81" s="5">
        <f t="shared" si="1"/>
        <v>403.375</v>
      </c>
    </row>
    <row r="82" spans="1:7">
      <c r="A82" s="1" t="s">
        <v>66</v>
      </c>
      <c r="B82" s="1" t="s">
        <v>43</v>
      </c>
      <c r="C82" s="1" t="s">
        <v>69</v>
      </c>
      <c r="D82" s="3">
        <v>44742</v>
      </c>
      <c r="E82" s="4">
        <v>14504</v>
      </c>
      <c r="F82" s="1">
        <v>21</v>
      </c>
      <c r="G82" s="5">
        <f t="shared" si="1"/>
        <v>690.66666666666663</v>
      </c>
    </row>
    <row r="83" spans="1:7">
      <c r="A83" s="1" t="s">
        <v>72</v>
      </c>
      <c r="B83" s="1" t="s">
        <v>22</v>
      </c>
      <c r="C83" s="1" t="s">
        <v>60</v>
      </c>
      <c r="D83" s="3">
        <v>44796</v>
      </c>
      <c r="E83" s="4">
        <v>280</v>
      </c>
      <c r="F83" s="1">
        <v>311</v>
      </c>
      <c r="G83" s="5">
        <f t="shared" si="1"/>
        <v>0.90032154340836013</v>
      </c>
    </row>
    <row r="84" spans="1:7">
      <c r="A84" s="1" t="s">
        <v>38</v>
      </c>
      <c r="B84" s="1" t="s">
        <v>36</v>
      </c>
      <c r="C84" s="1" t="s">
        <v>15</v>
      </c>
      <c r="D84" s="3">
        <v>44774</v>
      </c>
      <c r="E84" s="4">
        <v>63</v>
      </c>
      <c r="F84" s="1">
        <v>181</v>
      </c>
      <c r="G84" s="5">
        <f t="shared" si="1"/>
        <v>0.34806629834254144</v>
      </c>
    </row>
    <row r="85" spans="1:7">
      <c r="A85" s="1" t="s">
        <v>54</v>
      </c>
      <c r="B85" s="1" t="s">
        <v>36</v>
      </c>
      <c r="C85" s="1" t="s">
        <v>31</v>
      </c>
      <c r="D85" s="3">
        <v>44706</v>
      </c>
      <c r="E85" s="4">
        <v>8001</v>
      </c>
      <c r="F85" s="1">
        <v>10</v>
      </c>
      <c r="G85" s="5">
        <f t="shared" si="1"/>
        <v>800.1</v>
      </c>
    </row>
    <row r="86" spans="1:7">
      <c r="A86" s="1" t="s">
        <v>54</v>
      </c>
      <c r="B86" s="1" t="s">
        <v>46</v>
      </c>
      <c r="C86" s="1" t="s">
        <v>53</v>
      </c>
      <c r="D86" s="3">
        <v>44571</v>
      </c>
      <c r="E86" s="4">
        <v>4032</v>
      </c>
      <c r="F86" s="1">
        <v>82</v>
      </c>
      <c r="G86" s="5">
        <f t="shared" si="1"/>
        <v>49.170731707317074</v>
      </c>
    </row>
    <row r="87" spans="1:7">
      <c r="A87" s="1" t="s">
        <v>61</v>
      </c>
      <c r="B87" s="1" t="s">
        <v>22</v>
      </c>
      <c r="C87" s="1" t="s">
        <v>76</v>
      </c>
      <c r="D87" s="3">
        <v>44599</v>
      </c>
      <c r="E87" s="4">
        <v>5859</v>
      </c>
      <c r="F87" s="1">
        <v>108</v>
      </c>
      <c r="G87" s="5">
        <f t="shared" si="1"/>
        <v>54.25</v>
      </c>
    </row>
    <row r="88" spans="1:7">
      <c r="A88" s="1" t="s">
        <v>48</v>
      </c>
      <c r="B88" s="1" t="s">
        <v>43</v>
      </c>
      <c r="C88" s="1" t="s">
        <v>44</v>
      </c>
      <c r="D88" s="3">
        <v>44693</v>
      </c>
      <c r="E88" s="4">
        <v>11095</v>
      </c>
      <c r="F88" s="1">
        <v>401</v>
      </c>
      <c r="G88" s="5">
        <f t="shared" si="1"/>
        <v>27.668329177057355</v>
      </c>
    </row>
    <row r="89" spans="1:7">
      <c r="A89" s="1" t="s">
        <v>71</v>
      </c>
      <c r="B89" s="1" t="s">
        <v>22</v>
      </c>
      <c r="C89" s="1" t="s">
        <v>57</v>
      </c>
      <c r="D89" s="3">
        <v>44627</v>
      </c>
      <c r="E89" s="4">
        <v>7182</v>
      </c>
      <c r="F89" s="1">
        <v>408</v>
      </c>
      <c r="G89" s="5">
        <f t="shared" si="1"/>
        <v>17.602941176470587</v>
      </c>
    </row>
    <row r="90" spans="1:7">
      <c r="A90" s="1" t="s">
        <v>61</v>
      </c>
      <c r="B90" s="1" t="s">
        <v>22</v>
      </c>
      <c r="C90" s="1" t="s">
        <v>18</v>
      </c>
      <c r="D90" s="3">
        <v>44656</v>
      </c>
      <c r="E90" s="4">
        <v>6881</v>
      </c>
      <c r="F90" s="1">
        <v>420</v>
      </c>
      <c r="G90" s="5">
        <f t="shared" si="1"/>
        <v>16.383333333333333</v>
      </c>
    </row>
    <row r="91" spans="1:7">
      <c r="A91" s="1" t="s">
        <v>66</v>
      </c>
      <c r="B91" s="1" t="s">
        <v>46</v>
      </c>
      <c r="C91" s="1" t="s">
        <v>75</v>
      </c>
      <c r="D91" s="3">
        <v>44564</v>
      </c>
      <c r="E91" s="4">
        <v>7154</v>
      </c>
      <c r="F91" s="1">
        <v>348</v>
      </c>
      <c r="G91" s="5">
        <f t="shared" si="1"/>
        <v>20.557471264367816</v>
      </c>
    </row>
    <row r="92" spans="1:7">
      <c r="A92" s="1" t="s">
        <v>61</v>
      </c>
      <c r="B92" s="1" t="s">
        <v>14</v>
      </c>
      <c r="C92" s="1" t="s">
        <v>47</v>
      </c>
      <c r="D92" s="3">
        <v>44644</v>
      </c>
      <c r="E92" s="4">
        <v>6188</v>
      </c>
      <c r="F92" s="1">
        <v>270</v>
      </c>
      <c r="G92" s="5">
        <f t="shared" si="1"/>
        <v>22.918518518518518</v>
      </c>
    </row>
    <row r="93" spans="1:7">
      <c r="A93" s="1" t="s">
        <v>71</v>
      </c>
      <c r="B93" s="1" t="s">
        <v>17</v>
      </c>
      <c r="C93" s="1" t="s">
        <v>69</v>
      </c>
      <c r="D93" s="3">
        <v>44749</v>
      </c>
      <c r="E93" s="4">
        <v>4221</v>
      </c>
      <c r="F93" s="1">
        <v>9</v>
      </c>
      <c r="G93" s="5">
        <f t="shared" si="1"/>
        <v>469</v>
      </c>
    </row>
    <row r="94" spans="1:7">
      <c r="A94" s="1" t="s">
        <v>16</v>
      </c>
      <c r="B94" s="1" t="s">
        <v>43</v>
      </c>
      <c r="C94" s="1" t="s">
        <v>31</v>
      </c>
      <c r="D94" s="3">
        <v>44768</v>
      </c>
      <c r="E94" s="4">
        <v>630</v>
      </c>
      <c r="F94" s="1">
        <v>264</v>
      </c>
      <c r="G94" s="5">
        <f t="shared" si="1"/>
        <v>2.3863636363636362</v>
      </c>
    </row>
    <row r="95" spans="1:7">
      <c r="A95" s="1" t="s">
        <v>64</v>
      </c>
      <c r="B95" s="1" t="s">
        <v>22</v>
      </c>
      <c r="C95" s="1" t="s">
        <v>53</v>
      </c>
      <c r="D95" s="3">
        <v>44749</v>
      </c>
      <c r="E95" s="4">
        <v>1743</v>
      </c>
      <c r="F95" s="1">
        <v>111</v>
      </c>
      <c r="G95" s="5">
        <f t="shared" si="1"/>
        <v>15.702702702702704</v>
      </c>
    </row>
    <row r="96" spans="1:7">
      <c r="A96" s="1" t="s">
        <v>48</v>
      </c>
      <c r="B96" s="1" t="s">
        <v>46</v>
      </c>
      <c r="C96" s="1" t="s">
        <v>37</v>
      </c>
      <c r="D96" s="3">
        <v>44757</v>
      </c>
      <c r="E96" s="4">
        <v>2919</v>
      </c>
      <c r="F96" s="1">
        <v>65</v>
      </c>
      <c r="G96" s="5">
        <f t="shared" si="1"/>
        <v>44.907692307692308</v>
      </c>
    </row>
    <row r="97" spans="1:7">
      <c r="A97" s="1" t="s">
        <v>54</v>
      </c>
      <c r="B97" s="1" t="s">
        <v>36</v>
      </c>
      <c r="C97" s="1" t="s">
        <v>44</v>
      </c>
      <c r="D97" s="3">
        <v>44652</v>
      </c>
      <c r="E97" s="4">
        <v>49</v>
      </c>
      <c r="F97" s="1">
        <v>97</v>
      </c>
      <c r="G97" s="5">
        <f t="shared" si="1"/>
        <v>0.50515463917525771</v>
      </c>
    </row>
    <row r="98" spans="1:7">
      <c r="A98" s="1" t="s">
        <v>52</v>
      </c>
      <c r="B98" s="1" t="s">
        <v>22</v>
      </c>
      <c r="C98" s="1" t="s">
        <v>47</v>
      </c>
      <c r="D98" s="3">
        <v>44732</v>
      </c>
      <c r="E98" s="4">
        <v>1827</v>
      </c>
      <c r="F98" s="1">
        <v>6</v>
      </c>
      <c r="G98" s="5">
        <f t="shared" si="1"/>
        <v>304.5</v>
      </c>
    </row>
    <row r="99" spans="1:7">
      <c r="A99" s="1" t="s">
        <v>67</v>
      </c>
      <c r="B99" s="1" t="s">
        <v>14</v>
      </c>
      <c r="C99" s="1" t="s">
        <v>60</v>
      </c>
      <c r="D99" s="3">
        <v>44741</v>
      </c>
      <c r="E99" s="4">
        <v>13006</v>
      </c>
      <c r="F99" s="1">
        <v>482</v>
      </c>
      <c r="G99" s="5">
        <f t="shared" si="1"/>
        <v>26.983402489626556</v>
      </c>
    </row>
    <row r="100" spans="1:7">
      <c r="A100" s="1" t="s">
        <v>50</v>
      </c>
      <c r="B100" s="1" t="s">
        <v>43</v>
      </c>
      <c r="C100" s="1" t="s">
        <v>37</v>
      </c>
      <c r="D100" s="3">
        <v>44727</v>
      </c>
      <c r="E100" s="4">
        <v>1064</v>
      </c>
      <c r="F100" s="1">
        <v>106</v>
      </c>
      <c r="G100" s="5">
        <f t="shared" si="1"/>
        <v>10.037735849056604</v>
      </c>
    </row>
    <row r="101" spans="1:7">
      <c r="A101" s="1" t="s">
        <v>58</v>
      </c>
      <c r="B101" s="1" t="s">
        <v>43</v>
      </c>
      <c r="C101" s="1" t="s">
        <v>31</v>
      </c>
      <c r="D101" s="3">
        <v>44659</v>
      </c>
      <c r="E101" s="4">
        <v>11571</v>
      </c>
      <c r="F101" s="1">
        <v>180</v>
      </c>
      <c r="G101" s="5">
        <f t="shared" si="1"/>
        <v>64.283333333333331</v>
      </c>
    </row>
    <row r="102" spans="1:7">
      <c r="A102" s="1" t="s">
        <v>61</v>
      </c>
      <c r="B102" s="1" t="s">
        <v>22</v>
      </c>
      <c r="C102" s="1" t="s">
        <v>69</v>
      </c>
      <c r="D102" s="3">
        <v>44634</v>
      </c>
      <c r="E102" s="4">
        <v>5740</v>
      </c>
      <c r="F102" s="1">
        <v>31</v>
      </c>
      <c r="G102" s="5">
        <f t="shared" si="1"/>
        <v>185.16129032258064</v>
      </c>
    </row>
    <row r="103" spans="1:7">
      <c r="A103" s="1" t="s">
        <v>66</v>
      </c>
      <c r="B103" s="1" t="s">
        <v>43</v>
      </c>
      <c r="C103" s="1" t="s">
        <v>60</v>
      </c>
      <c r="D103" s="3">
        <v>44757</v>
      </c>
      <c r="E103" s="4">
        <v>1456</v>
      </c>
      <c r="F103" s="1">
        <v>359</v>
      </c>
      <c r="G103" s="5">
        <f t="shared" si="1"/>
        <v>4.0557103064066853</v>
      </c>
    </row>
    <row r="104" spans="1:7">
      <c r="A104" s="1" t="s">
        <v>67</v>
      </c>
      <c r="B104" s="1" t="s">
        <v>17</v>
      </c>
      <c r="C104" s="1" t="s">
        <v>47</v>
      </c>
      <c r="D104" s="3">
        <v>44670</v>
      </c>
      <c r="E104" s="4">
        <v>5334</v>
      </c>
      <c r="F104" s="1">
        <v>80</v>
      </c>
      <c r="G104" s="5">
        <f t="shared" si="1"/>
        <v>66.674999999999997</v>
      </c>
    </row>
    <row r="105" spans="1:7">
      <c r="A105" s="1" t="s">
        <v>50</v>
      </c>
      <c r="B105" s="1" t="s">
        <v>43</v>
      </c>
      <c r="C105" s="1" t="s">
        <v>29</v>
      </c>
      <c r="D105" s="3">
        <v>44648</v>
      </c>
      <c r="E105" s="4">
        <v>4151</v>
      </c>
      <c r="F105" s="1">
        <v>296</v>
      </c>
      <c r="G105" s="5">
        <f t="shared" si="1"/>
        <v>14.023648648648649</v>
      </c>
    </row>
    <row r="106" spans="1:7">
      <c r="A106" s="1" t="s">
        <v>38</v>
      </c>
      <c r="B106" s="1" t="s">
        <v>46</v>
      </c>
      <c r="C106" s="1" t="s">
        <v>57</v>
      </c>
      <c r="D106" s="3">
        <v>44624</v>
      </c>
      <c r="E106" s="4">
        <v>8106</v>
      </c>
      <c r="F106" s="1">
        <v>101</v>
      </c>
      <c r="G106" s="5">
        <f t="shared" si="1"/>
        <v>80.257425742574256</v>
      </c>
    </row>
    <row r="107" spans="1:7">
      <c r="A107" s="1" t="s">
        <v>48</v>
      </c>
      <c r="B107" s="1" t="s">
        <v>36</v>
      </c>
      <c r="C107" s="1" t="s">
        <v>76</v>
      </c>
      <c r="D107" s="3">
        <v>44775</v>
      </c>
      <c r="E107" s="4">
        <v>126</v>
      </c>
      <c r="F107" s="1">
        <v>40</v>
      </c>
      <c r="G107" s="5">
        <f t="shared" si="1"/>
        <v>3.15</v>
      </c>
    </row>
    <row r="108" spans="1:7">
      <c r="A108" s="1" t="s">
        <v>58</v>
      </c>
      <c r="B108" s="1" t="s">
        <v>14</v>
      </c>
      <c r="C108" s="1" t="s">
        <v>57</v>
      </c>
      <c r="D108" s="3">
        <v>44798</v>
      </c>
      <c r="E108" s="4">
        <v>4697</v>
      </c>
      <c r="F108" s="1">
        <v>42</v>
      </c>
      <c r="G108" s="5">
        <f t="shared" si="1"/>
        <v>111.83333333333333</v>
      </c>
    </row>
    <row r="109" spans="1:7">
      <c r="A109" s="1" t="s">
        <v>50</v>
      </c>
      <c r="B109" s="1" t="s">
        <v>43</v>
      </c>
      <c r="C109" s="1" t="s">
        <v>65</v>
      </c>
      <c r="D109" s="3">
        <v>44617</v>
      </c>
      <c r="E109" s="4">
        <v>7798</v>
      </c>
      <c r="F109" s="1">
        <v>167</v>
      </c>
      <c r="G109" s="5">
        <f t="shared" si="1"/>
        <v>46.694610778443113</v>
      </c>
    </row>
    <row r="110" spans="1:7">
      <c r="A110" s="1" t="s">
        <v>67</v>
      </c>
      <c r="B110" s="1" t="s">
        <v>17</v>
      </c>
      <c r="C110" s="1" t="s">
        <v>44</v>
      </c>
      <c r="D110" s="3">
        <v>44719</v>
      </c>
      <c r="E110" s="4">
        <v>9408</v>
      </c>
      <c r="F110" s="1">
        <v>138</v>
      </c>
      <c r="G110" s="5">
        <f t="shared" si="1"/>
        <v>68.173913043478265</v>
      </c>
    </row>
    <row r="111" spans="1:7">
      <c r="A111" s="1" t="s">
        <v>21</v>
      </c>
      <c r="B111" s="1" t="s">
        <v>17</v>
      </c>
      <c r="C111" s="1" t="s">
        <v>57</v>
      </c>
      <c r="D111" s="3">
        <v>44663</v>
      </c>
      <c r="E111" s="4">
        <v>1939</v>
      </c>
      <c r="F111" s="1">
        <v>520</v>
      </c>
      <c r="G111" s="5">
        <f t="shared" si="1"/>
        <v>3.7288461538461539</v>
      </c>
    </row>
    <row r="112" spans="1:7">
      <c r="A112" s="1" t="s">
        <v>73</v>
      </c>
      <c r="B112" s="1" t="s">
        <v>17</v>
      </c>
      <c r="C112" s="1" t="s">
        <v>57</v>
      </c>
      <c r="D112" s="3">
        <v>44748</v>
      </c>
      <c r="E112" s="4">
        <v>10906</v>
      </c>
      <c r="F112" s="1">
        <v>94</v>
      </c>
      <c r="G112" s="5">
        <f t="shared" si="1"/>
        <v>116.02127659574468</v>
      </c>
    </row>
    <row r="113" spans="1:7">
      <c r="A113" s="1" t="s">
        <v>67</v>
      </c>
      <c r="B113" s="1" t="s">
        <v>14</v>
      </c>
      <c r="C113" s="1" t="s">
        <v>27</v>
      </c>
      <c r="D113" s="3">
        <v>44580</v>
      </c>
      <c r="E113" s="4">
        <v>5929</v>
      </c>
      <c r="F113" s="1">
        <v>175</v>
      </c>
      <c r="G113" s="5">
        <f t="shared" si="1"/>
        <v>33.880000000000003</v>
      </c>
    </row>
    <row r="114" spans="1:7">
      <c r="A114" s="1" t="s">
        <v>71</v>
      </c>
      <c r="B114" s="1" t="s">
        <v>22</v>
      </c>
      <c r="C114" s="1" t="s">
        <v>60</v>
      </c>
      <c r="D114" s="3">
        <v>44566</v>
      </c>
      <c r="E114" s="4">
        <v>5579</v>
      </c>
      <c r="F114" s="1">
        <v>92</v>
      </c>
      <c r="G114" s="5">
        <f t="shared" si="1"/>
        <v>60.641304347826086</v>
      </c>
    </row>
    <row r="115" spans="1:7">
      <c r="A115" s="1" t="s">
        <v>71</v>
      </c>
      <c r="B115" s="1" t="s">
        <v>46</v>
      </c>
      <c r="C115" s="1" t="s">
        <v>76</v>
      </c>
      <c r="D115" s="3">
        <v>44585</v>
      </c>
      <c r="E115" s="4">
        <v>10927</v>
      </c>
      <c r="F115" s="1">
        <v>141</v>
      </c>
      <c r="G115" s="5">
        <f t="shared" si="1"/>
        <v>77.496453900709213</v>
      </c>
    </row>
    <row r="116" spans="1:7">
      <c r="A116" s="1" t="s">
        <v>64</v>
      </c>
      <c r="B116" s="1" t="s">
        <v>22</v>
      </c>
      <c r="C116" s="1" t="s">
        <v>49</v>
      </c>
      <c r="D116" s="3">
        <v>44657</v>
      </c>
      <c r="E116" s="4">
        <v>623</v>
      </c>
      <c r="F116" s="1">
        <v>283</v>
      </c>
      <c r="G116" s="5">
        <f t="shared" si="1"/>
        <v>2.2014134275618376</v>
      </c>
    </row>
    <row r="117" spans="1:7">
      <c r="A117" s="1" t="s">
        <v>30</v>
      </c>
      <c r="B117" s="1" t="s">
        <v>22</v>
      </c>
      <c r="C117" s="1" t="s">
        <v>60</v>
      </c>
      <c r="D117" s="3">
        <v>44727</v>
      </c>
      <c r="E117" s="4">
        <v>6013</v>
      </c>
      <c r="F117" s="1">
        <v>21</v>
      </c>
      <c r="G117" s="5">
        <f t="shared" si="1"/>
        <v>286.33333333333331</v>
      </c>
    </row>
    <row r="118" spans="1:7">
      <c r="A118" s="1" t="s">
        <v>19</v>
      </c>
      <c r="B118" s="1" t="s">
        <v>46</v>
      </c>
      <c r="C118" s="1" t="s">
        <v>74</v>
      </c>
      <c r="D118" s="3">
        <v>44589</v>
      </c>
      <c r="E118" s="4">
        <v>1505</v>
      </c>
      <c r="F118" s="1">
        <v>47</v>
      </c>
      <c r="G118" s="5">
        <f t="shared" si="1"/>
        <v>32.021276595744681</v>
      </c>
    </row>
    <row r="119" spans="1:7">
      <c r="A119" s="1" t="s">
        <v>67</v>
      </c>
      <c r="B119" s="1" t="s">
        <v>17</v>
      </c>
      <c r="C119" s="1" t="s">
        <v>75</v>
      </c>
      <c r="D119" s="3">
        <v>44636</v>
      </c>
      <c r="E119" s="4">
        <v>476</v>
      </c>
      <c r="F119" s="1">
        <v>125</v>
      </c>
      <c r="G119" s="5">
        <f t="shared" si="1"/>
        <v>3.8079999999999998</v>
      </c>
    </row>
    <row r="120" spans="1:7">
      <c r="A120" s="1" t="s">
        <v>39</v>
      </c>
      <c r="B120" s="1" t="s">
        <v>22</v>
      </c>
      <c r="C120" s="1" t="s">
        <v>49</v>
      </c>
      <c r="D120" s="3">
        <v>44613</v>
      </c>
      <c r="E120" s="4">
        <v>11550</v>
      </c>
      <c r="F120" s="1">
        <v>396</v>
      </c>
      <c r="G120" s="5">
        <f t="shared" si="1"/>
        <v>29.166666666666668</v>
      </c>
    </row>
    <row r="121" spans="1:7">
      <c r="A121" s="1" t="s">
        <v>67</v>
      </c>
      <c r="B121" s="1" t="s">
        <v>43</v>
      </c>
      <c r="C121" s="1" t="s">
        <v>63</v>
      </c>
      <c r="D121" s="3">
        <v>44608</v>
      </c>
      <c r="E121" s="4">
        <v>17318</v>
      </c>
      <c r="F121" s="1">
        <v>87</v>
      </c>
      <c r="G121" s="5">
        <f t="shared" si="1"/>
        <v>199.05747126436782</v>
      </c>
    </row>
    <row r="122" spans="1:7">
      <c r="A122" s="1" t="s">
        <v>13</v>
      </c>
      <c r="B122" s="1" t="s">
        <v>46</v>
      </c>
      <c r="C122" s="1" t="s">
        <v>57</v>
      </c>
      <c r="D122" s="3">
        <v>44574</v>
      </c>
      <c r="E122" s="4">
        <v>1848</v>
      </c>
      <c r="F122" s="1">
        <v>27</v>
      </c>
      <c r="G122" s="5">
        <f t="shared" si="1"/>
        <v>68.444444444444443</v>
      </c>
    </row>
    <row r="123" spans="1:7">
      <c r="A123" s="1" t="s">
        <v>67</v>
      </c>
      <c r="B123" s="1" t="s">
        <v>22</v>
      </c>
      <c r="C123" s="1" t="s">
        <v>47</v>
      </c>
      <c r="D123" s="3">
        <v>44643</v>
      </c>
      <c r="E123" s="4">
        <v>7273</v>
      </c>
      <c r="F123" s="1">
        <v>547</v>
      </c>
      <c r="G123" s="5">
        <f t="shared" si="1"/>
        <v>13.296160877513712</v>
      </c>
    </row>
    <row r="124" spans="1:7">
      <c r="A124" s="1" t="s">
        <v>56</v>
      </c>
      <c r="B124" s="1" t="s">
        <v>46</v>
      </c>
      <c r="C124" s="1" t="s">
        <v>57</v>
      </c>
      <c r="D124" s="3">
        <v>44728</v>
      </c>
      <c r="E124" s="4">
        <v>854</v>
      </c>
      <c r="F124" s="1">
        <v>118</v>
      </c>
      <c r="G124" s="5">
        <f t="shared" si="1"/>
        <v>7.2372881355932206</v>
      </c>
    </row>
    <row r="125" spans="1:7">
      <c r="A125" s="1" t="s">
        <v>28</v>
      </c>
      <c r="B125" s="1" t="s">
        <v>17</v>
      </c>
      <c r="C125" s="1" t="s">
        <v>69</v>
      </c>
      <c r="D125" s="3">
        <v>44665</v>
      </c>
      <c r="E125" s="4">
        <v>6832</v>
      </c>
      <c r="F125" s="1">
        <v>46</v>
      </c>
      <c r="G125" s="5">
        <f t="shared" si="1"/>
        <v>148.52173913043478</v>
      </c>
    </row>
    <row r="126" spans="1:7">
      <c r="A126" s="1" t="s">
        <v>67</v>
      </c>
      <c r="B126" s="1" t="s">
        <v>14</v>
      </c>
      <c r="C126" s="1" t="s">
        <v>47</v>
      </c>
      <c r="D126" s="3">
        <v>44586</v>
      </c>
      <c r="E126" s="4">
        <v>4606</v>
      </c>
      <c r="F126" s="1">
        <v>57</v>
      </c>
      <c r="G126" s="5">
        <f t="shared" si="1"/>
        <v>80.807017543859644</v>
      </c>
    </row>
    <row r="127" spans="1:7">
      <c r="A127" s="1" t="s">
        <v>21</v>
      </c>
      <c r="B127" s="1" t="s">
        <v>17</v>
      </c>
      <c r="C127" s="1" t="s">
        <v>65</v>
      </c>
      <c r="D127" s="3">
        <v>44631</v>
      </c>
      <c r="E127" s="4">
        <v>4466</v>
      </c>
      <c r="F127" s="1">
        <v>22</v>
      </c>
      <c r="G127" s="5">
        <f t="shared" si="1"/>
        <v>203</v>
      </c>
    </row>
    <row r="128" spans="1:7">
      <c r="A128" s="1" t="s">
        <v>72</v>
      </c>
      <c r="B128" s="1" t="s">
        <v>14</v>
      </c>
      <c r="C128" s="1" t="s">
        <v>65</v>
      </c>
      <c r="D128" s="3">
        <v>44770</v>
      </c>
      <c r="E128" s="4">
        <v>16114</v>
      </c>
      <c r="F128" s="1">
        <v>96</v>
      </c>
      <c r="G128" s="5">
        <f t="shared" si="1"/>
        <v>167.85416666666666</v>
      </c>
    </row>
    <row r="129" spans="1:7">
      <c r="A129" s="1" t="s">
        <v>50</v>
      </c>
      <c r="B129" s="1" t="s">
        <v>36</v>
      </c>
      <c r="C129" s="1" t="s">
        <v>31</v>
      </c>
      <c r="D129" s="3">
        <v>44629</v>
      </c>
      <c r="E129" s="4">
        <v>1561</v>
      </c>
      <c r="F129" s="1">
        <v>44</v>
      </c>
      <c r="G129" s="5">
        <f t="shared" si="1"/>
        <v>35.477272727272727</v>
      </c>
    </row>
    <row r="130" spans="1:7">
      <c r="A130" s="1" t="s">
        <v>58</v>
      </c>
      <c r="B130" s="1" t="s">
        <v>22</v>
      </c>
      <c r="C130" s="1" t="s">
        <v>44</v>
      </c>
      <c r="D130" s="3">
        <v>44740</v>
      </c>
      <c r="E130" s="4">
        <v>8897</v>
      </c>
      <c r="F130" s="1">
        <v>188</v>
      </c>
      <c r="G130" s="5">
        <f t="shared" ref="G130:G193" si="2">E130/F130</f>
        <v>47.324468085106382</v>
      </c>
    </row>
    <row r="131" spans="1:7">
      <c r="A131" s="1" t="s">
        <v>50</v>
      </c>
      <c r="B131" s="1" t="s">
        <v>22</v>
      </c>
      <c r="C131" s="1" t="s">
        <v>55</v>
      </c>
      <c r="D131" s="3">
        <v>44770</v>
      </c>
      <c r="E131" s="4">
        <v>2464</v>
      </c>
      <c r="F131" s="1">
        <v>387</v>
      </c>
      <c r="G131" s="5">
        <f t="shared" si="2"/>
        <v>6.3669250645994833</v>
      </c>
    </row>
    <row r="132" spans="1:7">
      <c r="A132" s="1" t="s">
        <v>67</v>
      </c>
      <c r="B132" s="1" t="s">
        <v>46</v>
      </c>
      <c r="C132" s="1" t="s">
        <v>29</v>
      </c>
      <c r="D132" s="3">
        <v>44788</v>
      </c>
      <c r="E132" s="4">
        <v>4830</v>
      </c>
      <c r="F132" s="1">
        <v>50</v>
      </c>
      <c r="G132" s="5">
        <f t="shared" si="2"/>
        <v>96.6</v>
      </c>
    </row>
    <row r="133" spans="1:7">
      <c r="A133" s="1" t="s">
        <v>59</v>
      </c>
      <c r="B133" s="1" t="s">
        <v>22</v>
      </c>
      <c r="C133" s="1" t="s">
        <v>63</v>
      </c>
      <c r="D133" s="3">
        <v>44573</v>
      </c>
      <c r="E133" s="4">
        <v>2765</v>
      </c>
      <c r="F133" s="1">
        <v>264</v>
      </c>
      <c r="G133" s="5">
        <f t="shared" si="2"/>
        <v>10.473484848484848</v>
      </c>
    </row>
    <row r="134" spans="1:7">
      <c r="A134" s="1" t="s">
        <v>52</v>
      </c>
      <c r="B134" s="1" t="s">
        <v>36</v>
      </c>
      <c r="C134" s="1" t="s">
        <v>62</v>
      </c>
      <c r="D134" s="3">
        <v>44644</v>
      </c>
      <c r="E134" s="4">
        <v>7126</v>
      </c>
      <c r="F134" s="1">
        <v>7</v>
      </c>
      <c r="G134" s="5">
        <f t="shared" si="2"/>
        <v>1018</v>
      </c>
    </row>
    <row r="135" spans="1:7">
      <c r="A135" s="1" t="s">
        <v>16</v>
      </c>
      <c r="B135" s="1" t="s">
        <v>14</v>
      </c>
      <c r="C135" s="1" t="s">
        <v>55</v>
      </c>
      <c r="D135" s="3">
        <v>44767</v>
      </c>
      <c r="E135" s="4">
        <v>4263</v>
      </c>
      <c r="F135" s="1">
        <v>90</v>
      </c>
      <c r="G135" s="5">
        <f t="shared" si="2"/>
        <v>47.366666666666667</v>
      </c>
    </row>
    <row r="136" spans="1:7">
      <c r="A136" s="1" t="s">
        <v>28</v>
      </c>
      <c r="B136" s="1" t="s">
        <v>46</v>
      </c>
      <c r="C136" s="1" t="s">
        <v>29</v>
      </c>
      <c r="D136" s="3">
        <v>44774</v>
      </c>
      <c r="E136" s="4">
        <v>3605</v>
      </c>
      <c r="F136" s="1">
        <v>403</v>
      </c>
      <c r="G136" s="5">
        <f t="shared" si="2"/>
        <v>8.9454094292803976</v>
      </c>
    </row>
    <row r="137" spans="1:7">
      <c r="A137" s="1" t="s">
        <v>16</v>
      </c>
      <c r="B137" s="1" t="s">
        <v>17</v>
      </c>
      <c r="C137" s="1" t="s">
        <v>53</v>
      </c>
      <c r="D137" s="3">
        <v>44697</v>
      </c>
      <c r="E137" s="4">
        <v>19929</v>
      </c>
      <c r="F137" s="1">
        <v>174</v>
      </c>
      <c r="G137" s="5">
        <f t="shared" si="2"/>
        <v>114.53448275862068</v>
      </c>
    </row>
    <row r="138" spans="1:7">
      <c r="A138" s="1" t="s">
        <v>54</v>
      </c>
      <c r="B138" s="1" t="s">
        <v>17</v>
      </c>
      <c r="C138" s="1" t="s">
        <v>27</v>
      </c>
      <c r="D138" s="3">
        <v>44783</v>
      </c>
      <c r="E138" s="4">
        <v>5103</v>
      </c>
      <c r="F138" s="1">
        <v>140</v>
      </c>
      <c r="G138" s="5">
        <f t="shared" si="2"/>
        <v>36.450000000000003</v>
      </c>
    </row>
    <row r="139" spans="1:7">
      <c r="A139" s="1" t="s">
        <v>21</v>
      </c>
      <c r="B139" s="1" t="s">
        <v>17</v>
      </c>
      <c r="C139" s="1" t="s">
        <v>47</v>
      </c>
      <c r="D139" s="3">
        <v>44566</v>
      </c>
      <c r="E139" s="4">
        <v>2541</v>
      </c>
      <c r="F139" s="1">
        <v>27</v>
      </c>
      <c r="G139" s="5">
        <f t="shared" si="2"/>
        <v>94.111111111111114</v>
      </c>
    </row>
    <row r="140" spans="1:7">
      <c r="A140" s="1" t="s">
        <v>73</v>
      </c>
      <c r="B140" s="1" t="s">
        <v>14</v>
      </c>
      <c r="C140" s="1" t="s">
        <v>27</v>
      </c>
      <c r="D140" s="3">
        <v>44753</v>
      </c>
      <c r="E140" s="4">
        <v>5663</v>
      </c>
      <c r="F140" s="1">
        <v>110</v>
      </c>
      <c r="G140" s="5">
        <f t="shared" si="2"/>
        <v>51.481818181818184</v>
      </c>
    </row>
    <row r="141" spans="1:7">
      <c r="A141" s="1" t="s">
        <v>64</v>
      </c>
      <c r="B141" s="1" t="s">
        <v>43</v>
      </c>
      <c r="C141" s="1" t="s">
        <v>31</v>
      </c>
      <c r="D141" s="3">
        <v>44676</v>
      </c>
      <c r="E141" s="4">
        <v>392</v>
      </c>
      <c r="F141" s="1">
        <v>30</v>
      </c>
      <c r="G141" s="5">
        <f t="shared" si="2"/>
        <v>13.066666666666666</v>
      </c>
    </row>
    <row r="142" spans="1:7">
      <c r="A142" s="1" t="s">
        <v>19</v>
      </c>
      <c r="B142" s="1" t="s">
        <v>36</v>
      </c>
      <c r="C142" s="1" t="s">
        <v>60</v>
      </c>
      <c r="D142" s="3">
        <v>44655</v>
      </c>
      <c r="E142" s="4">
        <v>10976</v>
      </c>
      <c r="F142" s="1">
        <v>121</v>
      </c>
      <c r="G142" s="5">
        <f t="shared" si="2"/>
        <v>90.710743801652896</v>
      </c>
    </row>
    <row r="143" spans="1:7">
      <c r="A143" s="1" t="s">
        <v>42</v>
      </c>
      <c r="B143" s="1" t="s">
        <v>43</v>
      </c>
      <c r="C143" s="1" t="s">
        <v>69</v>
      </c>
      <c r="D143" s="3">
        <v>44663</v>
      </c>
      <c r="E143" s="4">
        <v>9282</v>
      </c>
      <c r="F143" s="1">
        <v>101</v>
      </c>
      <c r="G143" s="5">
        <f t="shared" si="2"/>
        <v>91.900990099009903</v>
      </c>
    </row>
    <row r="144" spans="1:7">
      <c r="A144" s="1" t="s">
        <v>64</v>
      </c>
      <c r="B144" s="1" t="s">
        <v>36</v>
      </c>
      <c r="C144" s="1" t="s">
        <v>18</v>
      </c>
      <c r="D144" s="3">
        <v>44775</v>
      </c>
      <c r="E144" s="4">
        <v>1827</v>
      </c>
      <c r="F144" s="1">
        <v>117</v>
      </c>
      <c r="G144" s="5">
        <f t="shared" si="2"/>
        <v>15.615384615384615</v>
      </c>
    </row>
    <row r="145" spans="1:7">
      <c r="A145" s="1" t="s">
        <v>19</v>
      </c>
      <c r="B145" s="1" t="s">
        <v>36</v>
      </c>
      <c r="C145" s="1" t="s">
        <v>63</v>
      </c>
      <c r="D145" s="3">
        <v>44740</v>
      </c>
      <c r="E145" s="4">
        <v>8267</v>
      </c>
      <c r="F145" s="1">
        <v>272</v>
      </c>
      <c r="G145" s="5">
        <f t="shared" si="2"/>
        <v>30.393382352941178</v>
      </c>
    </row>
    <row r="146" spans="1:7">
      <c r="A146" s="1" t="s">
        <v>73</v>
      </c>
      <c r="B146" s="1" t="s">
        <v>22</v>
      </c>
      <c r="C146" s="1" t="s">
        <v>47</v>
      </c>
      <c r="D146" s="3">
        <v>44747</v>
      </c>
      <c r="E146" s="4">
        <v>4116</v>
      </c>
      <c r="F146" s="1">
        <v>128</v>
      </c>
      <c r="G146" s="5">
        <f t="shared" si="2"/>
        <v>32.15625</v>
      </c>
    </row>
    <row r="147" spans="1:7">
      <c r="A147" s="1" t="s">
        <v>39</v>
      </c>
      <c r="B147" s="1" t="s">
        <v>36</v>
      </c>
      <c r="C147" s="1" t="s">
        <v>70</v>
      </c>
      <c r="D147" s="3">
        <v>44719</v>
      </c>
      <c r="E147" s="4">
        <v>2093</v>
      </c>
      <c r="F147" s="1">
        <v>45</v>
      </c>
      <c r="G147" s="5">
        <f t="shared" si="2"/>
        <v>46.511111111111113</v>
      </c>
    </row>
    <row r="148" spans="1:7">
      <c r="A148" s="1" t="s">
        <v>38</v>
      </c>
      <c r="B148" s="1" t="s">
        <v>36</v>
      </c>
      <c r="C148" s="1" t="s">
        <v>27</v>
      </c>
      <c r="D148" s="3">
        <v>44579</v>
      </c>
      <c r="E148" s="4">
        <v>1015</v>
      </c>
      <c r="F148" s="1">
        <v>27</v>
      </c>
      <c r="G148" s="5">
        <f t="shared" si="2"/>
        <v>37.592592592592595</v>
      </c>
    </row>
    <row r="149" spans="1:7">
      <c r="A149" s="1" t="s">
        <v>38</v>
      </c>
      <c r="B149" s="1" t="s">
        <v>22</v>
      </c>
      <c r="C149" s="1" t="s">
        <v>74</v>
      </c>
      <c r="D149" s="3">
        <v>44565</v>
      </c>
      <c r="E149" s="4">
        <v>12516</v>
      </c>
      <c r="F149" s="1">
        <v>212</v>
      </c>
      <c r="G149" s="5">
        <f t="shared" si="2"/>
        <v>59.037735849056602</v>
      </c>
    </row>
    <row r="150" spans="1:7">
      <c r="A150" s="1" t="s">
        <v>61</v>
      </c>
      <c r="B150" s="1" t="s">
        <v>22</v>
      </c>
      <c r="C150" s="1" t="s">
        <v>29</v>
      </c>
      <c r="D150" s="3">
        <v>44592</v>
      </c>
      <c r="E150" s="4">
        <v>2758</v>
      </c>
      <c r="F150" s="1">
        <v>18</v>
      </c>
      <c r="G150" s="5">
        <f t="shared" si="2"/>
        <v>153.22222222222223</v>
      </c>
    </row>
    <row r="151" spans="1:7">
      <c r="A151" s="1" t="s">
        <v>67</v>
      </c>
      <c r="B151" s="1" t="s">
        <v>17</v>
      </c>
      <c r="C151" s="1" t="s">
        <v>65</v>
      </c>
      <c r="D151" s="3">
        <v>44634</v>
      </c>
      <c r="E151" s="4">
        <v>3297</v>
      </c>
      <c r="F151" s="1">
        <v>149</v>
      </c>
      <c r="G151" s="5">
        <f t="shared" si="2"/>
        <v>22.127516778523489</v>
      </c>
    </row>
    <row r="152" spans="1:7">
      <c r="A152" s="1" t="s">
        <v>68</v>
      </c>
      <c r="B152" s="1" t="s">
        <v>22</v>
      </c>
      <c r="C152" s="1" t="s">
        <v>76</v>
      </c>
      <c r="D152" s="3">
        <v>44680</v>
      </c>
      <c r="E152" s="4">
        <v>6048</v>
      </c>
      <c r="F152" s="1">
        <v>477</v>
      </c>
      <c r="G152" s="5">
        <f t="shared" si="2"/>
        <v>12.679245283018869</v>
      </c>
    </row>
    <row r="153" spans="1:7">
      <c r="A153" s="1" t="s">
        <v>28</v>
      </c>
      <c r="B153" s="1" t="s">
        <v>17</v>
      </c>
      <c r="C153" s="1" t="s">
        <v>27</v>
      </c>
      <c r="D153" s="3">
        <v>44599</v>
      </c>
      <c r="E153" s="4">
        <v>10101</v>
      </c>
      <c r="F153" s="1">
        <v>108</v>
      </c>
      <c r="G153" s="5">
        <f t="shared" si="2"/>
        <v>93.527777777777771</v>
      </c>
    </row>
    <row r="154" spans="1:7">
      <c r="A154" s="1" t="s">
        <v>59</v>
      </c>
      <c r="B154" s="1" t="s">
        <v>14</v>
      </c>
      <c r="C154" s="1" t="s">
        <v>53</v>
      </c>
      <c r="D154" s="3">
        <v>44651</v>
      </c>
      <c r="E154" s="4">
        <v>2282</v>
      </c>
      <c r="F154" s="1">
        <v>178</v>
      </c>
      <c r="G154" s="5">
        <f t="shared" si="2"/>
        <v>12.820224719101123</v>
      </c>
    </row>
    <row r="155" spans="1:7">
      <c r="A155" s="1" t="s">
        <v>50</v>
      </c>
      <c r="B155" s="1" t="s">
        <v>17</v>
      </c>
      <c r="C155" s="1" t="s">
        <v>75</v>
      </c>
      <c r="D155" s="3">
        <v>44636</v>
      </c>
      <c r="E155" s="4">
        <v>4361</v>
      </c>
      <c r="F155" s="1">
        <v>81</v>
      </c>
      <c r="G155" s="5">
        <f t="shared" si="2"/>
        <v>53.839506172839506</v>
      </c>
    </row>
    <row r="156" spans="1:7">
      <c r="A156" s="1" t="s">
        <v>48</v>
      </c>
      <c r="B156" s="1" t="s">
        <v>14</v>
      </c>
      <c r="C156" s="1" t="s">
        <v>47</v>
      </c>
      <c r="D156" s="3">
        <v>44586</v>
      </c>
      <c r="E156" s="4">
        <v>7798</v>
      </c>
      <c r="F156" s="1">
        <v>196</v>
      </c>
      <c r="G156" s="5">
        <f t="shared" si="2"/>
        <v>39.785714285714285</v>
      </c>
    </row>
    <row r="157" spans="1:7">
      <c r="A157" s="1" t="s">
        <v>16</v>
      </c>
      <c r="B157" s="1" t="s">
        <v>17</v>
      </c>
      <c r="C157" s="1" t="s">
        <v>74</v>
      </c>
      <c r="D157" s="3">
        <v>44732</v>
      </c>
      <c r="E157" s="4">
        <v>3052</v>
      </c>
      <c r="F157" s="1">
        <v>447</v>
      </c>
      <c r="G157" s="5">
        <f t="shared" si="2"/>
        <v>6.8277404921700224</v>
      </c>
    </row>
    <row r="158" spans="1:7">
      <c r="A158" s="1" t="s">
        <v>19</v>
      </c>
      <c r="B158" s="1" t="s">
        <v>14</v>
      </c>
      <c r="C158" s="1" t="s">
        <v>31</v>
      </c>
      <c r="D158" s="3">
        <v>44649</v>
      </c>
      <c r="E158" s="4">
        <v>8029</v>
      </c>
      <c r="F158" s="1">
        <v>175</v>
      </c>
      <c r="G158" s="5">
        <f t="shared" si="2"/>
        <v>45.88</v>
      </c>
    </row>
    <row r="159" spans="1:7">
      <c r="A159" s="1" t="s">
        <v>56</v>
      </c>
      <c r="B159" s="1" t="s">
        <v>22</v>
      </c>
      <c r="C159" s="1" t="s">
        <v>44</v>
      </c>
      <c r="D159" s="3">
        <v>44754</v>
      </c>
      <c r="E159" s="4">
        <v>854</v>
      </c>
      <c r="F159" s="1">
        <v>136</v>
      </c>
      <c r="G159" s="5">
        <f t="shared" si="2"/>
        <v>6.2794117647058822</v>
      </c>
    </row>
    <row r="160" spans="1:7">
      <c r="A160" s="1" t="s">
        <v>13</v>
      </c>
      <c r="B160" s="1" t="s">
        <v>46</v>
      </c>
      <c r="C160" s="1" t="s">
        <v>27</v>
      </c>
      <c r="D160" s="3">
        <v>44753</v>
      </c>
      <c r="E160" s="4">
        <v>5460</v>
      </c>
      <c r="F160" s="1">
        <v>138</v>
      </c>
      <c r="G160" s="5">
        <f t="shared" si="2"/>
        <v>39.565217391304351</v>
      </c>
    </row>
    <row r="161" spans="1:7">
      <c r="A161" s="1" t="s">
        <v>48</v>
      </c>
      <c r="B161" s="1" t="s">
        <v>46</v>
      </c>
      <c r="C161" s="1" t="s">
        <v>27</v>
      </c>
      <c r="D161" s="3">
        <v>44580</v>
      </c>
      <c r="E161" s="4">
        <v>3017</v>
      </c>
      <c r="F161" s="1">
        <v>184</v>
      </c>
      <c r="G161" s="5">
        <f t="shared" si="2"/>
        <v>16.396739130434781</v>
      </c>
    </row>
    <row r="162" spans="1:7">
      <c r="A162" s="1" t="s">
        <v>66</v>
      </c>
      <c r="B162" s="1" t="s">
        <v>43</v>
      </c>
      <c r="C162" s="1" t="s">
        <v>18</v>
      </c>
      <c r="D162" s="3">
        <v>44656</v>
      </c>
      <c r="E162" s="4">
        <v>8911</v>
      </c>
      <c r="F162" s="1">
        <v>82</v>
      </c>
      <c r="G162" s="5">
        <f t="shared" si="2"/>
        <v>108.67073170731707</v>
      </c>
    </row>
    <row r="163" spans="1:7">
      <c r="A163" s="1" t="s">
        <v>13</v>
      </c>
      <c r="B163" s="1" t="s">
        <v>46</v>
      </c>
      <c r="C163" s="1" t="s">
        <v>55</v>
      </c>
      <c r="D163" s="3">
        <v>44613</v>
      </c>
      <c r="E163" s="4">
        <v>7203</v>
      </c>
      <c r="F163" s="1">
        <v>12</v>
      </c>
      <c r="G163" s="5">
        <f t="shared" si="2"/>
        <v>600.25</v>
      </c>
    </row>
    <row r="164" spans="1:7">
      <c r="A164" s="1" t="s">
        <v>39</v>
      </c>
      <c r="B164" s="1" t="s">
        <v>36</v>
      </c>
      <c r="C164" s="1" t="s">
        <v>75</v>
      </c>
      <c r="D164" s="3">
        <v>44701</v>
      </c>
      <c r="E164" s="4">
        <v>13083</v>
      </c>
      <c r="F164" s="1">
        <v>14</v>
      </c>
      <c r="G164" s="5">
        <f t="shared" si="2"/>
        <v>934.5</v>
      </c>
    </row>
    <row r="165" spans="1:7">
      <c r="A165" s="1" t="s">
        <v>45</v>
      </c>
      <c r="B165" s="1" t="s">
        <v>22</v>
      </c>
      <c r="C165" s="1" t="s">
        <v>55</v>
      </c>
      <c r="D165" s="3">
        <v>44771</v>
      </c>
      <c r="E165" s="4">
        <v>2779</v>
      </c>
      <c r="F165" s="1">
        <v>104</v>
      </c>
      <c r="G165" s="5">
        <f t="shared" si="2"/>
        <v>26.721153846153847</v>
      </c>
    </row>
    <row r="166" spans="1:7">
      <c r="A166" s="1" t="s">
        <v>42</v>
      </c>
      <c r="B166" s="1" t="s">
        <v>43</v>
      </c>
      <c r="C166" s="1" t="s">
        <v>60</v>
      </c>
      <c r="D166" s="3">
        <v>44589</v>
      </c>
      <c r="E166" s="4">
        <v>9058</v>
      </c>
      <c r="F166" s="1">
        <v>46</v>
      </c>
      <c r="G166" s="5">
        <f t="shared" si="2"/>
        <v>196.91304347826087</v>
      </c>
    </row>
    <row r="167" spans="1:7">
      <c r="A167" s="1" t="s">
        <v>50</v>
      </c>
      <c r="B167" s="1" t="s">
        <v>14</v>
      </c>
      <c r="C167" s="1" t="s">
        <v>75</v>
      </c>
      <c r="D167" s="3">
        <v>44761</v>
      </c>
      <c r="E167" s="4">
        <v>3549</v>
      </c>
      <c r="F167" s="1">
        <v>112</v>
      </c>
      <c r="G167" s="5">
        <f t="shared" si="2"/>
        <v>31.6875</v>
      </c>
    </row>
    <row r="168" spans="1:7">
      <c r="A168" s="1" t="s">
        <v>45</v>
      </c>
      <c r="B168" s="1" t="s">
        <v>36</v>
      </c>
      <c r="C168" s="1" t="s">
        <v>63</v>
      </c>
      <c r="D168" s="3">
        <v>44664</v>
      </c>
      <c r="E168" s="4">
        <v>9436</v>
      </c>
      <c r="F168" s="1">
        <v>11</v>
      </c>
      <c r="G168" s="5">
        <f t="shared" si="2"/>
        <v>857.81818181818187</v>
      </c>
    </row>
    <row r="169" spans="1:7">
      <c r="A169" s="1" t="s">
        <v>54</v>
      </c>
      <c r="B169" s="1" t="s">
        <v>17</v>
      </c>
      <c r="C169" s="1" t="s">
        <v>20</v>
      </c>
      <c r="D169" s="3">
        <v>44603</v>
      </c>
      <c r="E169" s="4">
        <v>10283</v>
      </c>
      <c r="F169" s="1">
        <v>21</v>
      </c>
      <c r="G169" s="5">
        <f t="shared" si="2"/>
        <v>489.66666666666669</v>
      </c>
    </row>
    <row r="170" spans="1:7">
      <c r="A170" s="1" t="s">
        <v>54</v>
      </c>
      <c r="B170" s="1" t="s">
        <v>36</v>
      </c>
      <c r="C170" s="1" t="s">
        <v>55</v>
      </c>
      <c r="D170" s="3">
        <v>44622</v>
      </c>
      <c r="E170" s="4">
        <v>5446</v>
      </c>
      <c r="F170" s="1">
        <v>116</v>
      </c>
      <c r="G170" s="5">
        <f t="shared" si="2"/>
        <v>46.948275862068968</v>
      </c>
    </row>
    <row r="171" spans="1:7">
      <c r="A171" s="1" t="s">
        <v>73</v>
      </c>
      <c r="B171" s="1" t="s">
        <v>22</v>
      </c>
      <c r="C171" s="1" t="s">
        <v>62</v>
      </c>
      <c r="D171" s="3">
        <v>44622</v>
      </c>
      <c r="E171" s="4">
        <v>1043</v>
      </c>
      <c r="F171" s="1">
        <v>202</v>
      </c>
      <c r="G171" s="5">
        <f t="shared" si="2"/>
        <v>5.1633663366336631</v>
      </c>
    </row>
    <row r="172" spans="1:7">
      <c r="A172" s="1" t="s">
        <v>16</v>
      </c>
      <c r="B172" s="1" t="s">
        <v>43</v>
      </c>
      <c r="C172" s="1" t="s">
        <v>29</v>
      </c>
      <c r="D172" s="3">
        <v>44770</v>
      </c>
      <c r="E172" s="4">
        <v>12586</v>
      </c>
      <c r="F172" s="1">
        <v>6</v>
      </c>
      <c r="G172" s="5">
        <f t="shared" si="2"/>
        <v>2097.6666666666665</v>
      </c>
    </row>
    <row r="173" spans="1:7">
      <c r="A173" s="1" t="s">
        <v>67</v>
      </c>
      <c r="B173" s="1" t="s">
        <v>17</v>
      </c>
      <c r="C173" s="1" t="s">
        <v>31</v>
      </c>
      <c r="D173" s="3">
        <v>44568</v>
      </c>
      <c r="E173" s="4">
        <v>1687</v>
      </c>
      <c r="F173" s="1">
        <v>520</v>
      </c>
      <c r="G173" s="5">
        <f t="shared" si="2"/>
        <v>3.2442307692307693</v>
      </c>
    </row>
    <row r="174" spans="1:7">
      <c r="A174" s="1" t="s">
        <v>38</v>
      </c>
      <c r="B174" s="1" t="s">
        <v>14</v>
      </c>
      <c r="C174" s="1" t="s">
        <v>62</v>
      </c>
      <c r="D174" s="3">
        <v>44663</v>
      </c>
      <c r="E174" s="4">
        <v>5299</v>
      </c>
      <c r="F174" s="1">
        <v>167</v>
      </c>
      <c r="G174" s="5">
        <f t="shared" si="2"/>
        <v>31.730538922155688</v>
      </c>
    </row>
    <row r="175" spans="1:7">
      <c r="A175" s="1" t="s">
        <v>16</v>
      </c>
      <c r="B175" s="1" t="s">
        <v>46</v>
      </c>
      <c r="C175" s="1" t="s">
        <v>65</v>
      </c>
      <c r="D175" s="3">
        <v>44739</v>
      </c>
      <c r="E175" s="4">
        <v>3213</v>
      </c>
      <c r="F175" s="1">
        <v>72</v>
      </c>
      <c r="G175" s="5">
        <f t="shared" si="2"/>
        <v>44.625</v>
      </c>
    </row>
    <row r="176" spans="1:7">
      <c r="A176" s="1" t="s">
        <v>13</v>
      </c>
      <c r="B176" s="1" t="s">
        <v>22</v>
      </c>
      <c r="C176" s="1" t="s">
        <v>37</v>
      </c>
      <c r="D176" s="3">
        <v>44575</v>
      </c>
      <c r="E176" s="4">
        <v>5194</v>
      </c>
      <c r="F176" s="1">
        <v>418</v>
      </c>
      <c r="G176" s="5">
        <f t="shared" si="2"/>
        <v>12.425837320574162</v>
      </c>
    </row>
    <row r="177" spans="1:7">
      <c r="A177" s="1" t="s">
        <v>48</v>
      </c>
      <c r="B177" s="1" t="s">
        <v>14</v>
      </c>
      <c r="C177" s="1" t="s">
        <v>74</v>
      </c>
      <c r="D177" s="3">
        <v>44599</v>
      </c>
      <c r="E177" s="4">
        <v>4753</v>
      </c>
      <c r="F177" s="1">
        <v>389</v>
      </c>
      <c r="G177" s="5">
        <f t="shared" si="2"/>
        <v>12.218508997429305</v>
      </c>
    </row>
    <row r="178" spans="1:7">
      <c r="A178" s="1" t="s">
        <v>13</v>
      </c>
      <c r="B178" s="1" t="s">
        <v>22</v>
      </c>
      <c r="C178" s="1" t="s">
        <v>44</v>
      </c>
      <c r="D178" s="3">
        <v>44643</v>
      </c>
      <c r="E178" s="4">
        <v>13706</v>
      </c>
      <c r="F178" s="1">
        <v>26</v>
      </c>
      <c r="G178" s="5">
        <f t="shared" si="2"/>
        <v>527.15384615384619</v>
      </c>
    </row>
    <row r="179" spans="1:7">
      <c r="A179" s="1" t="s">
        <v>50</v>
      </c>
      <c r="B179" s="1" t="s">
        <v>17</v>
      </c>
      <c r="C179" s="1" t="s">
        <v>20</v>
      </c>
      <c r="D179" s="3">
        <v>44571</v>
      </c>
      <c r="E179" s="4">
        <v>6489</v>
      </c>
      <c r="F179" s="1">
        <v>146</v>
      </c>
      <c r="G179" s="5">
        <f t="shared" si="2"/>
        <v>44.445205479452056</v>
      </c>
    </row>
    <row r="180" spans="1:7">
      <c r="A180" s="1" t="s">
        <v>28</v>
      </c>
      <c r="B180" s="1" t="s">
        <v>14</v>
      </c>
      <c r="C180" s="1" t="s">
        <v>70</v>
      </c>
      <c r="D180" s="3">
        <v>44637</v>
      </c>
      <c r="E180" s="4">
        <v>9324</v>
      </c>
      <c r="F180" s="1">
        <v>41</v>
      </c>
      <c r="G180" s="5">
        <f t="shared" si="2"/>
        <v>227.41463414634146</v>
      </c>
    </row>
    <row r="181" spans="1:7">
      <c r="A181" s="1" t="s">
        <v>19</v>
      </c>
      <c r="B181" s="1" t="s">
        <v>43</v>
      </c>
      <c r="C181" s="1" t="s">
        <v>57</v>
      </c>
      <c r="D181" s="3">
        <v>44582</v>
      </c>
      <c r="E181" s="4">
        <v>10829</v>
      </c>
      <c r="F181" s="1">
        <v>54</v>
      </c>
      <c r="G181" s="5">
        <f t="shared" si="2"/>
        <v>200.53703703703704</v>
      </c>
    </row>
    <row r="182" spans="1:7">
      <c r="A182" s="1" t="s">
        <v>42</v>
      </c>
      <c r="B182" s="1" t="s">
        <v>22</v>
      </c>
      <c r="C182" s="1" t="s">
        <v>62</v>
      </c>
      <c r="D182" s="3">
        <v>44746</v>
      </c>
      <c r="E182" s="4">
        <v>8113</v>
      </c>
      <c r="F182" s="1">
        <v>370</v>
      </c>
      <c r="G182" s="5">
        <f t="shared" si="2"/>
        <v>21.927027027027027</v>
      </c>
    </row>
    <row r="183" spans="1:7">
      <c r="A183" s="1" t="s">
        <v>59</v>
      </c>
      <c r="B183" s="1" t="s">
        <v>46</v>
      </c>
      <c r="C183" s="1" t="s">
        <v>20</v>
      </c>
      <c r="D183" s="3">
        <v>44746</v>
      </c>
      <c r="E183" s="4">
        <v>3269</v>
      </c>
      <c r="F183" s="1">
        <v>176</v>
      </c>
      <c r="G183" s="5">
        <f t="shared" si="2"/>
        <v>18.573863636363637</v>
      </c>
    </row>
    <row r="184" spans="1:7">
      <c r="A184" s="1" t="s">
        <v>72</v>
      </c>
      <c r="B184" s="1" t="s">
        <v>43</v>
      </c>
      <c r="C184" s="1" t="s">
        <v>63</v>
      </c>
      <c r="D184" s="3">
        <v>44783</v>
      </c>
      <c r="E184" s="4">
        <v>273</v>
      </c>
      <c r="F184" s="1">
        <v>210</v>
      </c>
      <c r="G184" s="5">
        <f t="shared" si="2"/>
        <v>1.3</v>
      </c>
    </row>
    <row r="185" spans="1:7">
      <c r="A185" s="1" t="s">
        <v>61</v>
      </c>
      <c r="B185" s="1" t="s">
        <v>22</v>
      </c>
      <c r="C185" s="1" t="s">
        <v>37</v>
      </c>
      <c r="D185" s="3">
        <v>44652</v>
      </c>
      <c r="E185" s="4">
        <v>7287</v>
      </c>
      <c r="F185" s="1">
        <v>12</v>
      </c>
      <c r="G185" s="5">
        <f t="shared" si="2"/>
        <v>607.25</v>
      </c>
    </row>
    <row r="186" spans="1:7">
      <c r="A186" s="1" t="s">
        <v>19</v>
      </c>
      <c r="B186" s="1" t="s">
        <v>17</v>
      </c>
      <c r="C186" s="1" t="s">
        <v>69</v>
      </c>
      <c r="D186" s="3">
        <v>44614</v>
      </c>
      <c r="E186" s="4">
        <v>2583</v>
      </c>
      <c r="F186" s="1">
        <v>159</v>
      </c>
      <c r="G186" s="5">
        <f t="shared" si="2"/>
        <v>16.245283018867923</v>
      </c>
    </row>
    <row r="187" spans="1:7">
      <c r="A187" s="1" t="s">
        <v>68</v>
      </c>
      <c r="B187" s="1" t="s">
        <v>14</v>
      </c>
      <c r="C187" s="1" t="s">
        <v>62</v>
      </c>
      <c r="D187" s="3">
        <v>44564</v>
      </c>
      <c r="E187" s="4">
        <v>9982</v>
      </c>
      <c r="F187" s="1">
        <v>187</v>
      </c>
      <c r="G187" s="5">
        <f t="shared" si="2"/>
        <v>53.37967914438503</v>
      </c>
    </row>
    <row r="188" spans="1:7">
      <c r="A188" s="1" t="s">
        <v>48</v>
      </c>
      <c r="B188" s="1" t="s">
        <v>17</v>
      </c>
      <c r="C188" s="1" t="s">
        <v>49</v>
      </c>
      <c r="D188" s="3">
        <v>44712</v>
      </c>
      <c r="E188" s="4">
        <v>4795</v>
      </c>
      <c r="F188" s="1">
        <v>233</v>
      </c>
      <c r="G188" s="5">
        <f t="shared" si="2"/>
        <v>20.579399141630901</v>
      </c>
    </row>
    <row r="189" spans="1:7">
      <c r="A189" s="1" t="s">
        <v>72</v>
      </c>
      <c r="B189" s="1" t="s">
        <v>14</v>
      </c>
      <c r="C189" s="1" t="s">
        <v>29</v>
      </c>
      <c r="D189" s="3">
        <v>44564</v>
      </c>
      <c r="E189" s="4">
        <v>9310</v>
      </c>
      <c r="F189" s="1">
        <v>282</v>
      </c>
      <c r="G189" s="5">
        <f t="shared" si="2"/>
        <v>33.01418439716312</v>
      </c>
    </row>
    <row r="190" spans="1:7">
      <c r="A190" s="1" t="s">
        <v>58</v>
      </c>
      <c r="B190" s="1" t="s">
        <v>36</v>
      </c>
      <c r="C190" s="1" t="s">
        <v>75</v>
      </c>
      <c r="D190" s="3">
        <v>44588</v>
      </c>
      <c r="E190" s="4">
        <v>497</v>
      </c>
      <c r="F190" s="1">
        <v>475</v>
      </c>
      <c r="G190" s="5">
        <f t="shared" si="2"/>
        <v>1.0463157894736843</v>
      </c>
    </row>
    <row r="191" spans="1:7">
      <c r="A191" s="1" t="s">
        <v>42</v>
      </c>
      <c r="B191" s="1" t="s">
        <v>14</v>
      </c>
      <c r="C191" s="1" t="s">
        <v>37</v>
      </c>
      <c r="D191" s="3">
        <v>44589</v>
      </c>
      <c r="E191" s="4">
        <v>581</v>
      </c>
      <c r="F191" s="1">
        <v>65</v>
      </c>
      <c r="G191" s="5">
        <f t="shared" si="2"/>
        <v>8.9384615384615387</v>
      </c>
    </row>
    <row r="192" spans="1:7">
      <c r="A192" s="1" t="s">
        <v>56</v>
      </c>
      <c r="B192" s="1" t="s">
        <v>22</v>
      </c>
      <c r="C192" s="1" t="s">
        <v>53</v>
      </c>
      <c r="D192" s="3">
        <v>44740</v>
      </c>
      <c r="E192" s="4">
        <v>3472</v>
      </c>
      <c r="F192" s="1">
        <v>311</v>
      </c>
      <c r="G192" s="5">
        <f t="shared" si="2"/>
        <v>11.163987138263666</v>
      </c>
    </row>
    <row r="193" spans="1:7">
      <c r="A193" s="1" t="s">
        <v>58</v>
      </c>
      <c r="B193" s="1" t="s">
        <v>14</v>
      </c>
      <c r="C193" s="1" t="s">
        <v>70</v>
      </c>
      <c r="D193" s="3">
        <v>44622</v>
      </c>
      <c r="E193" s="4">
        <v>4333</v>
      </c>
      <c r="F193" s="1">
        <v>43</v>
      </c>
      <c r="G193" s="5">
        <f t="shared" si="2"/>
        <v>100.76744186046511</v>
      </c>
    </row>
    <row r="194" spans="1:7">
      <c r="A194" s="1" t="s">
        <v>64</v>
      </c>
      <c r="B194" s="1" t="s">
        <v>22</v>
      </c>
      <c r="C194" s="1" t="s">
        <v>31</v>
      </c>
      <c r="D194" s="3">
        <v>44708</v>
      </c>
      <c r="E194" s="4">
        <v>3325</v>
      </c>
      <c r="F194" s="1">
        <v>26</v>
      </c>
      <c r="G194" s="5">
        <f t="shared" ref="G194:G257" si="3">E194/F194</f>
        <v>127.88461538461539</v>
      </c>
    </row>
    <row r="195" spans="1:7">
      <c r="A195" s="1" t="s">
        <v>61</v>
      </c>
      <c r="B195" s="1" t="s">
        <v>43</v>
      </c>
      <c r="C195" s="1" t="s">
        <v>65</v>
      </c>
      <c r="D195" s="3">
        <v>44742</v>
      </c>
      <c r="E195" s="4">
        <v>11718</v>
      </c>
      <c r="F195" s="1">
        <v>84</v>
      </c>
      <c r="G195" s="5">
        <f t="shared" si="3"/>
        <v>139.5</v>
      </c>
    </row>
    <row r="196" spans="1:7">
      <c r="A196" s="1" t="s">
        <v>42</v>
      </c>
      <c r="B196" s="1" t="s">
        <v>46</v>
      </c>
      <c r="C196" s="1" t="s">
        <v>20</v>
      </c>
      <c r="D196" s="3">
        <v>44719</v>
      </c>
      <c r="E196" s="4">
        <v>2100</v>
      </c>
      <c r="F196" s="1">
        <v>78</v>
      </c>
      <c r="G196" s="5">
        <f t="shared" si="3"/>
        <v>26.923076923076923</v>
      </c>
    </row>
    <row r="197" spans="1:7">
      <c r="A197" s="1" t="s">
        <v>59</v>
      </c>
      <c r="B197" s="1" t="s">
        <v>43</v>
      </c>
      <c r="C197" s="1" t="s">
        <v>76</v>
      </c>
      <c r="D197" s="3">
        <v>44693</v>
      </c>
      <c r="E197" s="4">
        <v>4018</v>
      </c>
      <c r="F197" s="1">
        <v>100</v>
      </c>
      <c r="G197" s="5">
        <f t="shared" si="3"/>
        <v>40.18</v>
      </c>
    </row>
    <row r="198" spans="1:7">
      <c r="A198" s="1" t="s">
        <v>42</v>
      </c>
      <c r="B198" s="1" t="s">
        <v>36</v>
      </c>
      <c r="C198" s="1" t="s">
        <v>69</v>
      </c>
      <c r="D198" s="3">
        <v>44771</v>
      </c>
      <c r="E198" s="4">
        <v>6468</v>
      </c>
      <c r="F198" s="1">
        <v>66</v>
      </c>
      <c r="G198" s="5">
        <f t="shared" si="3"/>
        <v>98</v>
      </c>
    </row>
    <row r="199" spans="1:7">
      <c r="A199" s="1" t="s">
        <v>61</v>
      </c>
      <c r="B199" s="1" t="s">
        <v>14</v>
      </c>
      <c r="C199" s="1" t="s">
        <v>62</v>
      </c>
      <c r="D199" s="3">
        <v>44776</v>
      </c>
      <c r="E199" s="4">
        <v>7238</v>
      </c>
      <c r="F199" s="1">
        <v>265</v>
      </c>
      <c r="G199" s="5">
        <f t="shared" si="3"/>
        <v>27.31320754716981</v>
      </c>
    </row>
    <row r="200" spans="1:7">
      <c r="A200" s="1" t="s">
        <v>42</v>
      </c>
      <c r="B200" s="1" t="s">
        <v>17</v>
      </c>
      <c r="C200" s="1" t="s">
        <v>74</v>
      </c>
      <c r="D200" s="3">
        <v>44791</v>
      </c>
      <c r="E200" s="4">
        <v>6454</v>
      </c>
      <c r="F200" s="1">
        <v>141</v>
      </c>
      <c r="G200" s="5">
        <f t="shared" si="3"/>
        <v>45.773049645390074</v>
      </c>
    </row>
    <row r="201" spans="1:7">
      <c r="A201" s="1" t="s">
        <v>16</v>
      </c>
      <c r="B201" s="1" t="s">
        <v>36</v>
      </c>
      <c r="C201" s="1" t="s">
        <v>27</v>
      </c>
      <c r="D201" s="3">
        <v>44726</v>
      </c>
      <c r="E201" s="4">
        <v>3115</v>
      </c>
      <c r="F201" s="1">
        <v>42</v>
      </c>
      <c r="G201" s="5">
        <f t="shared" si="3"/>
        <v>74.166666666666671</v>
      </c>
    </row>
    <row r="202" spans="1:7">
      <c r="A202" s="1" t="s">
        <v>52</v>
      </c>
      <c r="B202" s="1" t="s">
        <v>14</v>
      </c>
      <c r="C202" s="1" t="s">
        <v>62</v>
      </c>
      <c r="D202" s="3">
        <v>44742</v>
      </c>
      <c r="E202" s="4">
        <v>6475</v>
      </c>
      <c r="F202" s="1">
        <v>76</v>
      </c>
      <c r="G202" s="5">
        <f t="shared" si="3"/>
        <v>85.19736842105263</v>
      </c>
    </row>
    <row r="203" spans="1:7">
      <c r="A203" s="1" t="s">
        <v>68</v>
      </c>
      <c r="B203" s="1" t="s">
        <v>36</v>
      </c>
      <c r="C203" s="1" t="s">
        <v>15</v>
      </c>
      <c r="D203" s="3">
        <v>44725</v>
      </c>
      <c r="E203" s="4">
        <v>1162</v>
      </c>
      <c r="F203" s="1">
        <v>190</v>
      </c>
      <c r="G203" s="5">
        <f t="shared" si="3"/>
        <v>6.1157894736842104</v>
      </c>
    </row>
    <row r="204" spans="1:7">
      <c r="A204" s="1" t="s">
        <v>73</v>
      </c>
      <c r="B204" s="1" t="s">
        <v>14</v>
      </c>
      <c r="C204" s="1" t="s">
        <v>44</v>
      </c>
      <c r="D204" s="3">
        <v>44678</v>
      </c>
      <c r="E204" s="4">
        <v>14238</v>
      </c>
      <c r="F204" s="1">
        <v>54</v>
      </c>
      <c r="G204" s="5">
        <f t="shared" si="3"/>
        <v>263.66666666666669</v>
      </c>
    </row>
    <row r="205" spans="1:7">
      <c r="A205" s="1" t="s">
        <v>21</v>
      </c>
      <c r="B205" s="1" t="s">
        <v>22</v>
      </c>
      <c r="C205" s="1" t="s">
        <v>62</v>
      </c>
      <c r="D205" s="3">
        <v>44769</v>
      </c>
      <c r="E205" s="4">
        <v>3472</v>
      </c>
      <c r="F205" s="1">
        <v>32</v>
      </c>
      <c r="G205" s="5">
        <f t="shared" si="3"/>
        <v>108.5</v>
      </c>
    </row>
    <row r="206" spans="1:7">
      <c r="A206" s="1" t="s">
        <v>45</v>
      </c>
      <c r="B206" s="1" t="s">
        <v>46</v>
      </c>
      <c r="C206" s="1" t="s">
        <v>18</v>
      </c>
      <c r="D206" s="3">
        <v>44671</v>
      </c>
      <c r="E206" s="4">
        <v>1428</v>
      </c>
      <c r="F206" s="1">
        <v>424</v>
      </c>
      <c r="G206" s="5">
        <f t="shared" si="3"/>
        <v>3.3679245283018866</v>
      </c>
    </row>
    <row r="207" spans="1:7">
      <c r="A207" s="1" t="s">
        <v>39</v>
      </c>
      <c r="B207" s="1" t="s">
        <v>17</v>
      </c>
      <c r="C207" s="1" t="s">
        <v>57</v>
      </c>
      <c r="D207" s="3">
        <v>44565</v>
      </c>
      <c r="E207" s="4">
        <v>8064</v>
      </c>
      <c r="F207" s="1">
        <v>134</v>
      </c>
      <c r="G207" s="5">
        <f t="shared" si="3"/>
        <v>60.179104477611943</v>
      </c>
    </row>
    <row r="208" spans="1:7">
      <c r="A208" s="1" t="s">
        <v>73</v>
      </c>
      <c r="B208" s="1" t="s">
        <v>22</v>
      </c>
      <c r="C208" s="1" t="s">
        <v>15</v>
      </c>
      <c r="D208" s="3">
        <v>44613</v>
      </c>
      <c r="E208" s="4">
        <v>9660</v>
      </c>
      <c r="F208" s="1">
        <v>92</v>
      </c>
      <c r="G208" s="5">
        <f t="shared" si="3"/>
        <v>105</v>
      </c>
    </row>
    <row r="209" spans="1:7">
      <c r="A209" s="1" t="s">
        <v>48</v>
      </c>
      <c r="B209" s="1" t="s">
        <v>22</v>
      </c>
      <c r="C209" s="1" t="s">
        <v>62</v>
      </c>
      <c r="D209" s="3">
        <v>44566</v>
      </c>
      <c r="E209" s="4">
        <v>7357</v>
      </c>
      <c r="F209" s="1">
        <v>48</v>
      </c>
      <c r="G209" s="5">
        <f t="shared" si="3"/>
        <v>153.27083333333334</v>
      </c>
    </row>
    <row r="210" spans="1:7">
      <c r="A210" s="1" t="s">
        <v>52</v>
      </c>
      <c r="B210" s="1" t="s">
        <v>17</v>
      </c>
      <c r="C210" s="1" t="s">
        <v>49</v>
      </c>
      <c r="D210" s="3">
        <v>44757</v>
      </c>
      <c r="E210" s="4">
        <v>6055</v>
      </c>
      <c r="F210" s="1">
        <v>46</v>
      </c>
      <c r="G210" s="5">
        <f t="shared" si="3"/>
        <v>131.63043478260869</v>
      </c>
    </row>
    <row r="211" spans="1:7">
      <c r="A211" s="1" t="s">
        <v>38</v>
      </c>
      <c r="B211" s="1" t="s">
        <v>22</v>
      </c>
      <c r="C211" s="1" t="s">
        <v>70</v>
      </c>
      <c r="D211" s="3">
        <v>44706</v>
      </c>
      <c r="E211" s="4">
        <v>5124</v>
      </c>
      <c r="F211" s="1">
        <v>62</v>
      </c>
      <c r="G211" s="5">
        <f t="shared" si="3"/>
        <v>82.645161290322577</v>
      </c>
    </row>
    <row r="212" spans="1:7">
      <c r="A212" s="1" t="s">
        <v>48</v>
      </c>
      <c r="B212" s="1" t="s">
        <v>46</v>
      </c>
      <c r="C212" s="1" t="s">
        <v>47</v>
      </c>
      <c r="D212" s="3">
        <v>44671</v>
      </c>
      <c r="E212" s="4">
        <v>3479</v>
      </c>
      <c r="F212" s="1">
        <v>358</v>
      </c>
      <c r="G212" s="5">
        <f t="shared" si="3"/>
        <v>9.7178770949720672</v>
      </c>
    </row>
    <row r="213" spans="1:7">
      <c r="A213" s="1" t="s">
        <v>19</v>
      </c>
      <c r="B213" s="1" t="s">
        <v>43</v>
      </c>
      <c r="C213" s="1" t="s">
        <v>29</v>
      </c>
      <c r="D213" s="3">
        <v>44714</v>
      </c>
      <c r="E213" s="4">
        <v>784</v>
      </c>
      <c r="F213" s="1">
        <v>249</v>
      </c>
      <c r="G213" s="5">
        <f t="shared" si="3"/>
        <v>3.1485943775100402</v>
      </c>
    </row>
    <row r="214" spans="1:7">
      <c r="A214" s="1" t="s">
        <v>50</v>
      </c>
      <c r="B214" s="1" t="s">
        <v>14</v>
      </c>
      <c r="C214" s="1" t="s">
        <v>27</v>
      </c>
      <c r="D214" s="3">
        <v>44694</v>
      </c>
      <c r="E214" s="4">
        <v>18991</v>
      </c>
      <c r="F214" s="1">
        <v>88</v>
      </c>
      <c r="G214" s="5">
        <f t="shared" si="3"/>
        <v>215.80681818181819</v>
      </c>
    </row>
    <row r="215" spans="1:7">
      <c r="A215" s="1" t="s">
        <v>52</v>
      </c>
      <c r="B215" s="1" t="s">
        <v>36</v>
      </c>
      <c r="C215" s="1" t="s">
        <v>74</v>
      </c>
      <c r="D215" s="3">
        <v>44776</v>
      </c>
      <c r="E215" s="4">
        <v>1372</v>
      </c>
      <c r="F215" s="1">
        <v>144</v>
      </c>
      <c r="G215" s="5">
        <f t="shared" si="3"/>
        <v>9.5277777777777786</v>
      </c>
    </row>
    <row r="216" spans="1:7">
      <c r="A216" s="1" t="s">
        <v>52</v>
      </c>
      <c r="B216" s="1" t="s">
        <v>22</v>
      </c>
      <c r="C216" s="1" t="s">
        <v>55</v>
      </c>
      <c r="D216" s="3">
        <v>44706</v>
      </c>
      <c r="E216" s="4">
        <v>735</v>
      </c>
      <c r="F216" s="1">
        <v>390</v>
      </c>
      <c r="G216" s="5">
        <f t="shared" si="3"/>
        <v>1.8846153846153846</v>
      </c>
    </row>
    <row r="217" spans="1:7">
      <c r="A217" s="1" t="s">
        <v>16</v>
      </c>
      <c r="B217" s="1" t="s">
        <v>14</v>
      </c>
      <c r="C217" s="1" t="s">
        <v>69</v>
      </c>
      <c r="D217" s="3">
        <v>44636</v>
      </c>
      <c r="E217" s="4">
        <v>6538</v>
      </c>
      <c r="F217" s="1">
        <v>79</v>
      </c>
      <c r="G217" s="5">
        <f t="shared" si="3"/>
        <v>82.759493670886073</v>
      </c>
    </row>
    <row r="218" spans="1:7">
      <c r="A218" s="1" t="s">
        <v>21</v>
      </c>
      <c r="B218" s="1" t="s">
        <v>22</v>
      </c>
      <c r="C218" s="1" t="s">
        <v>44</v>
      </c>
      <c r="D218" s="3">
        <v>44746</v>
      </c>
      <c r="E218" s="4">
        <v>3199</v>
      </c>
      <c r="F218" s="1">
        <v>122</v>
      </c>
      <c r="G218" s="5">
        <f t="shared" si="3"/>
        <v>26.221311475409838</v>
      </c>
    </row>
    <row r="219" spans="1:7">
      <c r="A219" s="1" t="s">
        <v>13</v>
      </c>
      <c r="B219" s="1" t="s">
        <v>17</v>
      </c>
      <c r="C219" s="1" t="s">
        <v>37</v>
      </c>
      <c r="D219" s="3">
        <v>44747</v>
      </c>
      <c r="E219" s="4">
        <v>3472</v>
      </c>
      <c r="F219" s="1">
        <v>135</v>
      </c>
      <c r="G219" s="5">
        <f t="shared" si="3"/>
        <v>25.718518518518518</v>
      </c>
    </row>
    <row r="220" spans="1:7">
      <c r="A220" s="1" t="s">
        <v>71</v>
      </c>
      <c r="B220" s="1" t="s">
        <v>43</v>
      </c>
      <c r="C220" s="1" t="s">
        <v>31</v>
      </c>
      <c r="D220" s="3">
        <v>44635</v>
      </c>
      <c r="E220" s="4">
        <v>4571</v>
      </c>
      <c r="F220" s="1">
        <v>430</v>
      </c>
      <c r="G220" s="5">
        <f t="shared" si="3"/>
        <v>10.630232558139534</v>
      </c>
    </row>
    <row r="221" spans="1:7">
      <c r="A221" s="1" t="s">
        <v>42</v>
      </c>
      <c r="B221" s="1" t="s">
        <v>14</v>
      </c>
      <c r="C221" s="1" t="s">
        <v>69</v>
      </c>
      <c r="D221" s="3">
        <v>44795</v>
      </c>
      <c r="E221" s="4">
        <v>5481</v>
      </c>
      <c r="F221" s="1">
        <v>69</v>
      </c>
      <c r="G221" s="5">
        <f t="shared" si="3"/>
        <v>79.434782608695656</v>
      </c>
    </row>
    <row r="222" spans="1:7">
      <c r="A222" s="1" t="s">
        <v>73</v>
      </c>
      <c r="B222" s="1" t="s">
        <v>22</v>
      </c>
      <c r="C222" s="1" t="s">
        <v>76</v>
      </c>
      <c r="D222" s="3">
        <v>44573</v>
      </c>
      <c r="E222" s="4">
        <v>3136</v>
      </c>
      <c r="F222" s="1">
        <v>125</v>
      </c>
      <c r="G222" s="5">
        <f t="shared" si="3"/>
        <v>25.088000000000001</v>
      </c>
    </row>
    <row r="223" spans="1:7">
      <c r="A223" s="1" t="s">
        <v>50</v>
      </c>
      <c r="B223" s="1" t="s">
        <v>14</v>
      </c>
      <c r="C223" s="1" t="s">
        <v>74</v>
      </c>
      <c r="D223" s="3">
        <v>44722</v>
      </c>
      <c r="E223" s="4">
        <v>252</v>
      </c>
      <c r="F223" s="1">
        <v>154</v>
      </c>
      <c r="G223" s="5">
        <f t="shared" si="3"/>
        <v>1.6363636363636365</v>
      </c>
    </row>
    <row r="224" spans="1:7">
      <c r="A224" s="1" t="s">
        <v>59</v>
      </c>
      <c r="B224" s="1" t="s">
        <v>22</v>
      </c>
      <c r="C224" s="1" t="s">
        <v>20</v>
      </c>
      <c r="D224" s="3">
        <v>44645</v>
      </c>
      <c r="E224" s="4">
        <v>5460</v>
      </c>
      <c r="F224" s="1">
        <v>286</v>
      </c>
      <c r="G224" s="5">
        <f t="shared" si="3"/>
        <v>19.09090909090909</v>
      </c>
    </row>
    <row r="225" spans="1:7">
      <c r="A225" s="1" t="s">
        <v>39</v>
      </c>
      <c r="B225" s="1" t="s">
        <v>17</v>
      </c>
      <c r="C225" s="1" t="s">
        <v>65</v>
      </c>
      <c r="D225" s="3">
        <v>44769</v>
      </c>
      <c r="E225" s="4">
        <v>3395</v>
      </c>
      <c r="F225" s="1">
        <v>99</v>
      </c>
      <c r="G225" s="5">
        <f t="shared" si="3"/>
        <v>34.292929292929294</v>
      </c>
    </row>
    <row r="226" spans="1:7">
      <c r="A226" s="1" t="s">
        <v>58</v>
      </c>
      <c r="B226" s="1" t="s">
        <v>14</v>
      </c>
      <c r="C226" s="1" t="s">
        <v>75</v>
      </c>
      <c r="D226" s="3">
        <v>44666</v>
      </c>
      <c r="E226" s="4">
        <v>14938</v>
      </c>
      <c r="F226" s="1">
        <v>433</v>
      </c>
      <c r="G226" s="5">
        <f t="shared" si="3"/>
        <v>34.498845265588912</v>
      </c>
    </row>
    <row r="227" spans="1:7">
      <c r="A227" s="1" t="s">
        <v>54</v>
      </c>
      <c r="B227" s="1" t="s">
        <v>17</v>
      </c>
      <c r="C227" s="1" t="s">
        <v>44</v>
      </c>
      <c r="D227" s="3">
        <v>44739</v>
      </c>
      <c r="E227" s="4">
        <v>4053</v>
      </c>
      <c r="F227" s="1">
        <v>19</v>
      </c>
      <c r="G227" s="5">
        <f t="shared" si="3"/>
        <v>213.31578947368422</v>
      </c>
    </row>
    <row r="228" spans="1:7">
      <c r="A228" s="1" t="s">
        <v>13</v>
      </c>
      <c r="B228" s="1" t="s">
        <v>14</v>
      </c>
      <c r="C228" s="1" t="s">
        <v>76</v>
      </c>
      <c r="D228" s="3">
        <v>44665</v>
      </c>
      <c r="E228" s="4">
        <v>5565</v>
      </c>
      <c r="F228" s="1">
        <v>258</v>
      </c>
      <c r="G228" s="5">
        <f t="shared" si="3"/>
        <v>21.569767441860463</v>
      </c>
    </row>
    <row r="229" spans="1:7">
      <c r="A229" s="1" t="s">
        <v>58</v>
      </c>
      <c r="B229" s="1" t="s">
        <v>22</v>
      </c>
      <c r="C229" s="1" t="s">
        <v>63</v>
      </c>
      <c r="D229" s="3">
        <v>44635</v>
      </c>
      <c r="E229" s="4">
        <v>7161</v>
      </c>
      <c r="F229" s="1">
        <v>92</v>
      </c>
      <c r="G229" s="5">
        <f t="shared" si="3"/>
        <v>77.836956521739125</v>
      </c>
    </row>
    <row r="230" spans="1:7">
      <c r="A230" s="1" t="s">
        <v>71</v>
      </c>
      <c r="B230" s="1" t="s">
        <v>43</v>
      </c>
      <c r="C230" s="1" t="s">
        <v>47</v>
      </c>
      <c r="D230" s="3">
        <v>44638</v>
      </c>
      <c r="E230" s="4">
        <v>8883</v>
      </c>
      <c r="F230" s="1">
        <v>200</v>
      </c>
      <c r="G230" s="5">
        <f t="shared" si="3"/>
        <v>44.414999999999999</v>
      </c>
    </row>
    <row r="231" spans="1:7">
      <c r="A231" s="1" t="s">
        <v>38</v>
      </c>
      <c r="B231" s="1" t="s">
        <v>17</v>
      </c>
      <c r="C231" s="1" t="s">
        <v>47</v>
      </c>
      <c r="D231" s="3">
        <v>44680</v>
      </c>
      <c r="E231" s="4">
        <v>1351</v>
      </c>
      <c r="F231" s="1">
        <v>61</v>
      </c>
      <c r="G231" s="5">
        <f t="shared" si="3"/>
        <v>22.147540983606557</v>
      </c>
    </row>
    <row r="232" spans="1:7">
      <c r="A232" s="1" t="s">
        <v>45</v>
      </c>
      <c r="B232" s="1" t="s">
        <v>36</v>
      </c>
      <c r="C232" s="1" t="s">
        <v>62</v>
      </c>
      <c r="D232" s="3">
        <v>44617</v>
      </c>
      <c r="E232" s="4">
        <v>3171</v>
      </c>
      <c r="F232" s="1">
        <v>246</v>
      </c>
      <c r="G232" s="5">
        <f t="shared" si="3"/>
        <v>12.890243902439025</v>
      </c>
    </row>
    <row r="233" spans="1:7">
      <c r="A233" s="1" t="s">
        <v>58</v>
      </c>
      <c r="B233" s="1" t="s">
        <v>43</v>
      </c>
      <c r="C233" s="1" t="s">
        <v>55</v>
      </c>
      <c r="D233" s="3">
        <v>44622</v>
      </c>
      <c r="E233" s="4">
        <v>854</v>
      </c>
      <c r="F233" s="1">
        <v>56</v>
      </c>
      <c r="G233" s="5">
        <f t="shared" si="3"/>
        <v>15.25</v>
      </c>
    </row>
    <row r="234" spans="1:7">
      <c r="A234" s="1" t="s">
        <v>16</v>
      </c>
      <c r="B234" s="1" t="s">
        <v>22</v>
      </c>
      <c r="C234" s="1" t="s">
        <v>55</v>
      </c>
      <c r="D234" s="3">
        <v>44732</v>
      </c>
      <c r="E234" s="4">
        <v>7910</v>
      </c>
      <c r="F234" s="1">
        <v>87</v>
      </c>
      <c r="G234" s="5">
        <f t="shared" si="3"/>
        <v>90.919540229885058</v>
      </c>
    </row>
    <row r="235" spans="1:7">
      <c r="A235" s="1" t="s">
        <v>52</v>
      </c>
      <c r="B235" s="1" t="s">
        <v>46</v>
      </c>
      <c r="C235" s="1" t="s">
        <v>62</v>
      </c>
      <c r="D235" s="3">
        <v>44757</v>
      </c>
      <c r="E235" s="4">
        <v>9275</v>
      </c>
      <c r="F235" s="1">
        <v>173</v>
      </c>
      <c r="G235" s="5">
        <f t="shared" si="3"/>
        <v>53.612716763005778</v>
      </c>
    </row>
    <row r="236" spans="1:7">
      <c r="A236" s="1" t="s">
        <v>72</v>
      </c>
      <c r="B236" s="1" t="s">
        <v>22</v>
      </c>
      <c r="C236" s="1" t="s">
        <v>37</v>
      </c>
      <c r="D236" s="3">
        <v>44693</v>
      </c>
      <c r="E236" s="4">
        <v>3108</v>
      </c>
      <c r="F236" s="1">
        <v>252</v>
      </c>
      <c r="G236" s="5">
        <f t="shared" si="3"/>
        <v>12.333333333333334</v>
      </c>
    </row>
    <row r="237" spans="1:7">
      <c r="A237" s="1" t="s">
        <v>45</v>
      </c>
      <c r="B237" s="1" t="s">
        <v>36</v>
      </c>
      <c r="C237" s="1" t="s">
        <v>53</v>
      </c>
      <c r="D237" s="3">
        <v>44743</v>
      </c>
      <c r="E237" s="4">
        <v>5075</v>
      </c>
      <c r="F237" s="1">
        <v>256</v>
      </c>
      <c r="G237" s="5">
        <f t="shared" si="3"/>
        <v>19.82421875</v>
      </c>
    </row>
    <row r="238" spans="1:7">
      <c r="A238" s="1" t="s">
        <v>58</v>
      </c>
      <c r="B238" s="1" t="s">
        <v>43</v>
      </c>
      <c r="C238" s="1" t="s">
        <v>18</v>
      </c>
      <c r="D238" s="3">
        <v>44781</v>
      </c>
      <c r="E238" s="4">
        <v>378</v>
      </c>
      <c r="F238" s="1">
        <v>54</v>
      </c>
      <c r="G238" s="5">
        <f t="shared" si="3"/>
        <v>7</v>
      </c>
    </row>
    <row r="239" spans="1:7">
      <c r="A239" s="1" t="s">
        <v>71</v>
      </c>
      <c r="B239" s="1" t="s">
        <v>22</v>
      </c>
      <c r="C239" s="1" t="s">
        <v>37</v>
      </c>
      <c r="D239" s="3">
        <v>44767</v>
      </c>
      <c r="E239" s="4">
        <v>7350</v>
      </c>
      <c r="F239" s="1">
        <v>6</v>
      </c>
      <c r="G239" s="5">
        <f t="shared" si="3"/>
        <v>1225</v>
      </c>
    </row>
    <row r="240" spans="1:7">
      <c r="A240" s="1" t="s">
        <v>64</v>
      </c>
      <c r="B240" s="1" t="s">
        <v>14</v>
      </c>
      <c r="C240" s="1" t="s">
        <v>49</v>
      </c>
      <c r="D240" s="3">
        <v>44699</v>
      </c>
      <c r="E240" s="4">
        <v>3388</v>
      </c>
      <c r="F240" s="1">
        <v>55</v>
      </c>
      <c r="G240" s="5">
        <f t="shared" si="3"/>
        <v>61.6</v>
      </c>
    </row>
    <row r="241" spans="1:7">
      <c r="A241" s="1" t="s">
        <v>68</v>
      </c>
      <c r="B241" s="1" t="s">
        <v>17</v>
      </c>
      <c r="C241" s="1" t="s">
        <v>20</v>
      </c>
      <c r="D241" s="3">
        <v>44757</v>
      </c>
      <c r="E241" s="4">
        <v>11837</v>
      </c>
      <c r="F241" s="1">
        <v>277</v>
      </c>
      <c r="G241" s="5">
        <f t="shared" si="3"/>
        <v>42.73285198555957</v>
      </c>
    </row>
    <row r="242" spans="1:7">
      <c r="A242" s="1" t="s">
        <v>56</v>
      </c>
      <c r="B242" s="1" t="s">
        <v>17</v>
      </c>
      <c r="C242" s="1" t="s">
        <v>76</v>
      </c>
      <c r="D242" s="3">
        <v>44747</v>
      </c>
      <c r="E242" s="4">
        <v>2282</v>
      </c>
      <c r="F242" s="1">
        <v>44</v>
      </c>
      <c r="G242" s="5">
        <f t="shared" si="3"/>
        <v>51.863636363636367</v>
      </c>
    </row>
    <row r="243" spans="1:7">
      <c r="A243" s="1" t="s">
        <v>45</v>
      </c>
      <c r="B243" s="1" t="s">
        <v>43</v>
      </c>
      <c r="C243" s="1" t="s">
        <v>63</v>
      </c>
      <c r="D243" s="3">
        <v>44746</v>
      </c>
      <c r="E243" s="4">
        <v>5425</v>
      </c>
      <c r="F243" s="1">
        <v>96</v>
      </c>
      <c r="G243" s="5">
        <f t="shared" si="3"/>
        <v>56.510416666666664</v>
      </c>
    </row>
    <row r="244" spans="1:7">
      <c r="A244" s="1" t="s">
        <v>72</v>
      </c>
      <c r="B244" s="1" t="s">
        <v>14</v>
      </c>
      <c r="C244" s="1" t="s">
        <v>76</v>
      </c>
      <c r="D244" s="3">
        <v>44732</v>
      </c>
      <c r="E244" s="4">
        <v>1267</v>
      </c>
      <c r="F244" s="1">
        <v>216</v>
      </c>
      <c r="G244" s="5">
        <f t="shared" si="3"/>
        <v>5.8657407407407405</v>
      </c>
    </row>
    <row r="245" spans="1:7">
      <c r="A245" s="1" t="s">
        <v>30</v>
      </c>
      <c r="B245" s="1" t="s">
        <v>22</v>
      </c>
      <c r="C245" s="1" t="s">
        <v>65</v>
      </c>
      <c r="D245" s="3">
        <v>44586</v>
      </c>
      <c r="E245" s="4">
        <v>3752</v>
      </c>
      <c r="F245" s="1">
        <v>424</v>
      </c>
      <c r="G245" s="5">
        <f t="shared" si="3"/>
        <v>8.8490566037735849</v>
      </c>
    </row>
    <row r="246" spans="1:7">
      <c r="A246" s="1" t="s">
        <v>59</v>
      </c>
      <c r="B246" s="1" t="s">
        <v>36</v>
      </c>
      <c r="C246" s="1" t="s">
        <v>57</v>
      </c>
      <c r="D246" s="3">
        <v>44743</v>
      </c>
      <c r="E246" s="4">
        <v>7728</v>
      </c>
      <c r="F246" s="1">
        <v>37</v>
      </c>
      <c r="G246" s="5">
        <f t="shared" si="3"/>
        <v>208.86486486486487</v>
      </c>
    </row>
    <row r="247" spans="1:7">
      <c r="A247" s="1" t="s">
        <v>19</v>
      </c>
      <c r="B247" s="1" t="s">
        <v>43</v>
      </c>
      <c r="C247" s="1" t="s">
        <v>37</v>
      </c>
      <c r="D247" s="3">
        <v>44664</v>
      </c>
      <c r="E247" s="4">
        <v>2296</v>
      </c>
      <c r="F247" s="1">
        <v>59</v>
      </c>
      <c r="G247" s="5">
        <f t="shared" si="3"/>
        <v>38.915254237288138</v>
      </c>
    </row>
    <row r="248" spans="1:7">
      <c r="A248" s="1" t="s">
        <v>52</v>
      </c>
      <c r="B248" s="1" t="s">
        <v>14</v>
      </c>
      <c r="C248" s="1" t="s">
        <v>27</v>
      </c>
      <c r="D248" s="3">
        <v>44685</v>
      </c>
      <c r="E248" s="4">
        <v>4403</v>
      </c>
      <c r="F248" s="1">
        <v>76</v>
      </c>
      <c r="G248" s="5">
        <f t="shared" si="3"/>
        <v>57.934210526315788</v>
      </c>
    </row>
    <row r="249" spans="1:7">
      <c r="A249" s="1" t="s">
        <v>52</v>
      </c>
      <c r="B249" s="1" t="s">
        <v>22</v>
      </c>
      <c r="C249" s="1" t="s">
        <v>74</v>
      </c>
      <c r="D249" s="3">
        <v>44777</v>
      </c>
      <c r="E249" s="4">
        <v>3192</v>
      </c>
      <c r="F249" s="1">
        <v>109</v>
      </c>
      <c r="G249" s="5">
        <f t="shared" si="3"/>
        <v>29.284403669724771</v>
      </c>
    </row>
    <row r="250" spans="1:7">
      <c r="A250" s="1" t="s">
        <v>52</v>
      </c>
      <c r="B250" s="1" t="s">
        <v>17</v>
      </c>
      <c r="C250" s="1" t="s">
        <v>76</v>
      </c>
      <c r="D250" s="3">
        <v>44713</v>
      </c>
      <c r="E250" s="4">
        <v>448</v>
      </c>
      <c r="F250" s="1">
        <v>146</v>
      </c>
      <c r="G250" s="5">
        <f t="shared" si="3"/>
        <v>3.0684931506849313</v>
      </c>
    </row>
    <row r="251" spans="1:7">
      <c r="A251" s="1" t="s">
        <v>13</v>
      </c>
      <c r="B251" s="1" t="s">
        <v>14</v>
      </c>
      <c r="C251" s="1" t="s">
        <v>70</v>
      </c>
      <c r="D251" s="3">
        <v>44673</v>
      </c>
      <c r="E251" s="4">
        <v>4270</v>
      </c>
      <c r="F251" s="1">
        <v>185</v>
      </c>
      <c r="G251" s="5">
        <f t="shared" si="3"/>
        <v>23.081081081081081</v>
      </c>
    </row>
    <row r="252" spans="1:7">
      <c r="A252" s="1" t="s">
        <v>59</v>
      </c>
      <c r="B252" s="1" t="s">
        <v>43</v>
      </c>
      <c r="C252" s="1" t="s">
        <v>37</v>
      </c>
      <c r="D252" s="3">
        <v>44776</v>
      </c>
      <c r="E252" s="4">
        <v>70</v>
      </c>
      <c r="F252" s="1">
        <v>27</v>
      </c>
      <c r="G252" s="5">
        <f t="shared" si="3"/>
        <v>2.5925925925925926</v>
      </c>
    </row>
    <row r="253" spans="1:7">
      <c r="A253" s="1" t="s">
        <v>73</v>
      </c>
      <c r="B253" s="1" t="s">
        <v>43</v>
      </c>
      <c r="C253" s="1" t="s">
        <v>44</v>
      </c>
      <c r="D253" s="3">
        <v>44722</v>
      </c>
      <c r="E253" s="4">
        <v>1743</v>
      </c>
      <c r="F253" s="1">
        <v>69</v>
      </c>
      <c r="G253" s="5">
        <f t="shared" si="3"/>
        <v>25.260869565217391</v>
      </c>
    </row>
    <row r="254" spans="1:7">
      <c r="A254" s="1" t="s">
        <v>30</v>
      </c>
      <c r="B254" s="1" t="s">
        <v>14</v>
      </c>
      <c r="C254" s="1" t="s">
        <v>63</v>
      </c>
      <c r="D254" s="3">
        <v>44739</v>
      </c>
      <c r="E254" s="4">
        <v>6762</v>
      </c>
      <c r="F254" s="1">
        <v>46</v>
      </c>
      <c r="G254" s="5">
        <f t="shared" si="3"/>
        <v>147</v>
      </c>
    </row>
    <row r="255" spans="1:7">
      <c r="A255" s="1" t="s">
        <v>50</v>
      </c>
      <c r="B255" s="1" t="s">
        <v>22</v>
      </c>
      <c r="C255" s="1" t="s">
        <v>27</v>
      </c>
      <c r="D255" s="3">
        <v>44564</v>
      </c>
      <c r="E255" s="4">
        <v>3745</v>
      </c>
      <c r="F255" s="1">
        <v>170</v>
      </c>
      <c r="G255" s="5">
        <f t="shared" si="3"/>
        <v>22.029411764705884</v>
      </c>
    </row>
    <row r="256" spans="1:7">
      <c r="A256" s="1" t="s">
        <v>50</v>
      </c>
      <c r="B256" s="1" t="s">
        <v>17</v>
      </c>
      <c r="C256" s="1" t="s">
        <v>31</v>
      </c>
      <c r="D256" s="3">
        <v>44753</v>
      </c>
      <c r="E256" s="4">
        <v>2639</v>
      </c>
      <c r="F256" s="1">
        <v>179</v>
      </c>
      <c r="G256" s="5">
        <f t="shared" si="3"/>
        <v>14.743016759776536</v>
      </c>
    </row>
    <row r="257" spans="1:7">
      <c r="A257" s="1" t="s">
        <v>73</v>
      </c>
      <c r="B257" s="1" t="s">
        <v>36</v>
      </c>
      <c r="C257" s="1" t="s">
        <v>55</v>
      </c>
      <c r="D257" s="3">
        <v>44790</v>
      </c>
      <c r="E257" s="4">
        <v>4389</v>
      </c>
      <c r="F257" s="1">
        <v>126</v>
      </c>
      <c r="G257" s="5">
        <f t="shared" si="3"/>
        <v>34.833333333333336</v>
      </c>
    </row>
    <row r="258" spans="1:7">
      <c r="A258" s="1" t="s">
        <v>39</v>
      </c>
      <c r="B258" s="1" t="s">
        <v>43</v>
      </c>
      <c r="C258" s="1" t="s">
        <v>60</v>
      </c>
      <c r="D258" s="3">
        <v>44579</v>
      </c>
      <c r="E258" s="4">
        <v>2604</v>
      </c>
      <c r="F258" s="1">
        <v>65</v>
      </c>
      <c r="G258" s="5">
        <f t="shared" ref="G258:G321" si="4">E258/F258</f>
        <v>40.061538461538461</v>
      </c>
    </row>
    <row r="259" spans="1:7">
      <c r="A259" s="1" t="s">
        <v>73</v>
      </c>
      <c r="B259" s="1" t="s">
        <v>17</v>
      </c>
      <c r="C259" s="1" t="s">
        <v>53</v>
      </c>
      <c r="D259" s="3">
        <v>44628</v>
      </c>
      <c r="E259" s="4">
        <v>16569</v>
      </c>
      <c r="F259" s="1">
        <v>99</v>
      </c>
      <c r="G259" s="5">
        <f t="shared" si="4"/>
        <v>167.36363636363637</v>
      </c>
    </row>
    <row r="260" spans="1:7">
      <c r="A260" s="1" t="s">
        <v>45</v>
      </c>
      <c r="B260" s="1" t="s">
        <v>22</v>
      </c>
      <c r="C260" s="1" t="s">
        <v>44</v>
      </c>
      <c r="D260" s="3">
        <v>44627</v>
      </c>
      <c r="E260" s="4">
        <v>14658</v>
      </c>
      <c r="F260" s="1">
        <v>275</v>
      </c>
      <c r="G260" s="5">
        <f t="shared" si="4"/>
        <v>53.301818181818184</v>
      </c>
    </row>
    <row r="261" spans="1:7">
      <c r="A261" s="1" t="s">
        <v>58</v>
      </c>
      <c r="B261" s="1" t="s">
        <v>17</v>
      </c>
      <c r="C261" s="1" t="s">
        <v>76</v>
      </c>
      <c r="D261" s="3">
        <v>44690</v>
      </c>
      <c r="E261" s="4">
        <v>6454</v>
      </c>
      <c r="F261" s="1">
        <v>157</v>
      </c>
      <c r="G261" s="5">
        <f t="shared" si="4"/>
        <v>41.108280254777071</v>
      </c>
    </row>
    <row r="262" spans="1:7">
      <c r="A262" s="1" t="s">
        <v>42</v>
      </c>
      <c r="B262" s="1" t="s">
        <v>36</v>
      </c>
      <c r="C262" s="1" t="s">
        <v>18</v>
      </c>
      <c r="D262" s="3">
        <v>44704</v>
      </c>
      <c r="E262" s="4">
        <v>2100</v>
      </c>
      <c r="F262" s="1">
        <v>157</v>
      </c>
      <c r="G262" s="5">
        <f t="shared" si="4"/>
        <v>13.375796178343949</v>
      </c>
    </row>
    <row r="263" spans="1:7">
      <c r="A263" s="1" t="s">
        <v>71</v>
      </c>
      <c r="B263" s="1" t="s">
        <v>14</v>
      </c>
      <c r="C263" s="1" t="s">
        <v>75</v>
      </c>
      <c r="D263" s="3">
        <v>44666</v>
      </c>
      <c r="E263" s="4">
        <v>161</v>
      </c>
      <c r="F263" s="1">
        <v>145</v>
      </c>
      <c r="G263" s="5">
        <f t="shared" si="4"/>
        <v>1.1103448275862069</v>
      </c>
    </row>
    <row r="264" spans="1:7">
      <c r="A264" s="1" t="s">
        <v>19</v>
      </c>
      <c r="B264" s="1" t="s">
        <v>22</v>
      </c>
      <c r="C264" s="1" t="s">
        <v>49</v>
      </c>
      <c r="D264" s="3">
        <v>44769</v>
      </c>
      <c r="E264" s="4">
        <v>2807</v>
      </c>
      <c r="F264" s="1">
        <v>139</v>
      </c>
      <c r="G264" s="5">
        <f t="shared" si="4"/>
        <v>20.194244604316548</v>
      </c>
    </row>
    <row r="265" spans="1:7">
      <c r="A265" s="1" t="s">
        <v>50</v>
      </c>
      <c r="B265" s="1" t="s">
        <v>46</v>
      </c>
      <c r="C265" s="1" t="s">
        <v>70</v>
      </c>
      <c r="D265" s="3">
        <v>44795</v>
      </c>
      <c r="E265" s="4">
        <v>2639</v>
      </c>
      <c r="F265" s="1">
        <v>406</v>
      </c>
      <c r="G265" s="5">
        <f t="shared" si="4"/>
        <v>6.5</v>
      </c>
    </row>
    <row r="266" spans="1:7">
      <c r="A266" s="1" t="s">
        <v>73</v>
      </c>
      <c r="B266" s="1" t="s">
        <v>43</v>
      </c>
      <c r="C266" s="1" t="s">
        <v>76</v>
      </c>
      <c r="D266" s="3">
        <v>44692</v>
      </c>
      <c r="E266" s="4">
        <v>4571</v>
      </c>
      <c r="F266" s="1">
        <v>122</v>
      </c>
      <c r="G266" s="5">
        <f t="shared" si="4"/>
        <v>37.467213114754095</v>
      </c>
    </row>
    <row r="267" spans="1:7">
      <c r="A267" s="1" t="s">
        <v>71</v>
      </c>
      <c r="B267" s="1" t="s">
        <v>17</v>
      </c>
      <c r="C267" s="1" t="s">
        <v>53</v>
      </c>
      <c r="D267" s="3">
        <v>44587</v>
      </c>
      <c r="E267" s="4">
        <v>4781</v>
      </c>
      <c r="F267" s="1">
        <v>38</v>
      </c>
      <c r="G267" s="5">
        <f t="shared" si="4"/>
        <v>125.81578947368421</v>
      </c>
    </row>
    <row r="268" spans="1:7">
      <c r="A268" s="1" t="s">
        <v>42</v>
      </c>
      <c r="B268" s="1" t="s">
        <v>43</v>
      </c>
      <c r="C268" s="1" t="s">
        <v>37</v>
      </c>
      <c r="D268" s="3">
        <v>44665</v>
      </c>
      <c r="E268" s="4">
        <v>13034</v>
      </c>
      <c r="F268" s="1">
        <v>117</v>
      </c>
      <c r="G268" s="5">
        <f t="shared" si="4"/>
        <v>111.4017094017094</v>
      </c>
    </row>
    <row r="269" spans="1:7">
      <c r="A269" s="1" t="s">
        <v>61</v>
      </c>
      <c r="B269" s="1" t="s">
        <v>36</v>
      </c>
      <c r="C269" s="1" t="s">
        <v>15</v>
      </c>
      <c r="D269" s="3">
        <v>44656</v>
      </c>
      <c r="E269" s="4">
        <v>6454</v>
      </c>
      <c r="F269" s="1">
        <v>417</v>
      </c>
      <c r="G269" s="5">
        <f t="shared" si="4"/>
        <v>15.477218225419664</v>
      </c>
    </row>
    <row r="270" spans="1:7">
      <c r="A270" s="1" t="s">
        <v>50</v>
      </c>
      <c r="B270" s="1" t="s">
        <v>36</v>
      </c>
      <c r="C270" s="1" t="s">
        <v>27</v>
      </c>
      <c r="D270" s="3">
        <v>44726</v>
      </c>
      <c r="E270" s="4">
        <v>8484</v>
      </c>
      <c r="F270" s="1">
        <v>57</v>
      </c>
      <c r="G270" s="5">
        <f t="shared" si="4"/>
        <v>148.84210526315789</v>
      </c>
    </row>
    <row r="271" spans="1:7">
      <c r="A271" s="1" t="s">
        <v>38</v>
      </c>
      <c r="B271" s="1" t="s">
        <v>46</v>
      </c>
      <c r="C271" s="1" t="s">
        <v>65</v>
      </c>
      <c r="D271" s="3">
        <v>44664</v>
      </c>
      <c r="E271" s="4">
        <v>4781</v>
      </c>
      <c r="F271" s="1">
        <v>125</v>
      </c>
      <c r="G271" s="5">
        <f t="shared" si="4"/>
        <v>38.247999999999998</v>
      </c>
    </row>
    <row r="272" spans="1:7">
      <c r="A272" s="1" t="s">
        <v>52</v>
      </c>
      <c r="B272" s="1" t="s">
        <v>22</v>
      </c>
      <c r="C272" s="1" t="s">
        <v>62</v>
      </c>
      <c r="D272" s="3">
        <v>44739</v>
      </c>
      <c r="E272" s="4">
        <v>2240</v>
      </c>
      <c r="F272" s="1">
        <v>166</v>
      </c>
      <c r="G272" s="5">
        <f t="shared" si="4"/>
        <v>13.493975903614459</v>
      </c>
    </row>
    <row r="273" spans="1:7">
      <c r="A273" s="1" t="s">
        <v>72</v>
      </c>
      <c r="B273" s="1" t="s">
        <v>22</v>
      </c>
      <c r="C273" s="1" t="s">
        <v>47</v>
      </c>
      <c r="D273" s="3">
        <v>44587</v>
      </c>
      <c r="E273" s="4">
        <v>6979</v>
      </c>
      <c r="F273" s="1">
        <v>3</v>
      </c>
      <c r="G273" s="5">
        <f t="shared" si="4"/>
        <v>2326.3333333333335</v>
      </c>
    </row>
    <row r="274" spans="1:7">
      <c r="A274" s="1" t="s">
        <v>42</v>
      </c>
      <c r="B274" s="1" t="s">
        <v>14</v>
      </c>
      <c r="C274" s="1" t="s">
        <v>62</v>
      </c>
      <c r="D274" s="3">
        <v>44747</v>
      </c>
      <c r="E274" s="4">
        <v>1652</v>
      </c>
      <c r="F274" s="1">
        <v>72</v>
      </c>
      <c r="G274" s="5">
        <f t="shared" si="4"/>
        <v>22.944444444444443</v>
      </c>
    </row>
    <row r="275" spans="1:7">
      <c r="A275" s="1" t="s">
        <v>52</v>
      </c>
      <c r="B275" s="1" t="s">
        <v>46</v>
      </c>
      <c r="C275" s="1" t="s">
        <v>74</v>
      </c>
      <c r="D275" s="3">
        <v>44572</v>
      </c>
      <c r="E275" s="4">
        <v>13447</v>
      </c>
      <c r="F275" s="1">
        <v>95</v>
      </c>
      <c r="G275" s="5">
        <f t="shared" si="4"/>
        <v>141.54736842105262</v>
      </c>
    </row>
    <row r="276" spans="1:7">
      <c r="A276" s="1" t="s">
        <v>67</v>
      </c>
      <c r="B276" s="1" t="s">
        <v>43</v>
      </c>
      <c r="C276" s="1" t="s">
        <v>62</v>
      </c>
      <c r="D276" s="3">
        <v>44627</v>
      </c>
      <c r="E276" s="4">
        <v>9422</v>
      </c>
      <c r="F276" s="1">
        <v>22</v>
      </c>
      <c r="G276" s="5">
        <f t="shared" si="4"/>
        <v>428.27272727272725</v>
      </c>
    </row>
    <row r="277" spans="1:7">
      <c r="A277" s="1" t="s">
        <v>59</v>
      </c>
      <c r="B277" s="1" t="s">
        <v>46</v>
      </c>
      <c r="C277" s="1" t="s">
        <v>37</v>
      </c>
      <c r="D277" s="3">
        <v>44624</v>
      </c>
      <c r="E277" s="4">
        <v>8687</v>
      </c>
      <c r="F277" s="1">
        <v>100</v>
      </c>
      <c r="G277" s="5">
        <f t="shared" si="4"/>
        <v>86.87</v>
      </c>
    </row>
    <row r="278" spans="1:7">
      <c r="A278" s="1" t="s">
        <v>48</v>
      </c>
      <c r="B278" s="1" t="s">
        <v>46</v>
      </c>
      <c r="C278" s="1" t="s">
        <v>53</v>
      </c>
      <c r="D278" s="3">
        <v>44757</v>
      </c>
      <c r="E278" s="4">
        <v>2415</v>
      </c>
      <c r="F278" s="1">
        <v>312</v>
      </c>
      <c r="G278" s="5">
        <f t="shared" si="4"/>
        <v>7.740384615384615</v>
      </c>
    </row>
    <row r="279" spans="1:7">
      <c r="A279" s="1" t="s">
        <v>59</v>
      </c>
      <c r="B279" s="1" t="s">
        <v>14</v>
      </c>
      <c r="C279" s="1" t="s">
        <v>20</v>
      </c>
      <c r="D279" s="3">
        <v>44692</v>
      </c>
      <c r="E279" s="4">
        <v>6272</v>
      </c>
      <c r="F279" s="1">
        <v>86</v>
      </c>
      <c r="G279" s="5">
        <f t="shared" si="4"/>
        <v>72.930232558139537</v>
      </c>
    </row>
    <row r="280" spans="1:7">
      <c r="A280" s="1" t="s">
        <v>48</v>
      </c>
      <c r="B280" s="1" t="s">
        <v>43</v>
      </c>
      <c r="C280" s="1" t="s">
        <v>55</v>
      </c>
      <c r="D280" s="3">
        <v>44588</v>
      </c>
      <c r="E280" s="4">
        <v>4389</v>
      </c>
      <c r="F280" s="1">
        <v>7</v>
      </c>
      <c r="G280" s="5">
        <f t="shared" si="4"/>
        <v>627</v>
      </c>
    </row>
    <row r="281" spans="1:7">
      <c r="A281" s="1" t="s">
        <v>48</v>
      </c>
      <c r="B281" s="1" t="s">
        <v>17</v>
      </c>
      <c r="C281" s="1" t="s">
        <v>44</v>
      </c>
      <c r="D281" s="3">
        <v>44739</v>
      </c>
      <c r="E281" s="4">
        <v>3122</v>
      </c>
      <c r="F281" s="1">
        <v>149</v>
      </c>
      <c r="G281" s="5">
        <f t="shared" si="4"/>
        <v>20.953020134228186</v>
      </c>
    </row>
    <row r="282" spans="1:7">
      <c r="A282" s="1" t="s">
        <v>73</v>
      </c>
      <c r="B282" s="1" t="s">
        <v>17</v>
      </c>
      <c r="C282" s="1" t="s">
        <v>27</v>
      </c>
      <c r="D282" s="3">
        <v>44776</v>
      </c>
      <c r="E282" s="4">
        <v>8043</v>
      </c>
      <c r="F282" s="1">
        <v>18</v>
      </c>
      <c r="G282" s="5">
        <f t="shared" si="4"/>
        <v>446.83333333333331</v>
      </c>
    </row>
    <row r="283" spans="1:7">
      <c r="A283" s="1" t="s">
        <v>64</v>
      </c>
      <c r="B283" s="1" t="s">
        <v>36</v>
      </c>
      <c r="C283" s="1" t="s">
        <v>15</v>
      </c>
      <c r="D283" s="3">
        <v>44792</v>
      </c>
      <c r="E283" s="4">
        <v>11662</v>
      </c>
      <c r="F283" s="1">
        <v>242</v>
      </c>
      <c r="G283" s="5">
        <f t="shared" si="4"/>
        <v>48.190082644628099</v>
      </c>
    </row>
    <row r="284" spans="1:7">
      <c r="A284" s="1" t="s">
        <v>64</v>
      </c>
      <c r="B284" s="1" t="s">
        <v>22</v>
      </c>
      <c r="C284" s="1" t="s">
        <v>60</v>
      </c>
      <c r="D284" s="3">
        <v>44727</v>
      </c>
      <c r="E284" s="4">
        <v>392</v>
      </c>
      <c r="F284" s="1">
        <v>102</v>
      </c>
      <c r="G284" s="5">
        <f t="shared" si="4"/>
        <v>3.8431372549019609</v>
      </c>
    </row>
    <row r="285" spans="1:7">
      <c r="A285" s="1" t="s">
        <v>61</v>
      </c>
      <c r="B285" s="1" t="s">
        <v>14</v>
      </c>
      <c r="C285" s="1" t="s">
        <v>20</v>
      </c>
      <c r="D285" s="3">
        <v>44599</v>
      </c>
      <c r="E285" s="4">
        <v>8925</v>
      </c>
      <c r="F285" s="1">
        <v>158</v>
      </c>
      <c r="G285" s="5">
        <f t="shared" si="4"/>
        <v>56.4873417721519</v>
      </c>
    </row>
    <row r="286" spans="1:7">
      <c r="A286" s="1" t="s">
        <v>48</v>
      </c>
      <c r="B286" s="1" t="s">
        <v>22</v>
      </c>
      <c r="C286" s="1" t="s">
        <v>65</v>
      </c>
      <c r="D286" s="3">
        <v>44750</v>
      </c>
      <c r="E286" s="4">
        <v>7294</v>
      </c>
      <c r="F286" s="1">
        <v>128</v>
      </c>
      <c r="G286" s="5">
        <f t="shared" si="4"/>
        <v>56.984375</v>
      </c>
    </row>
    <row r="287" spans="1:7">
      <c r="A287" s="1" t="s">
        <v>61</v>
      </c>
      <c r="B287" s="1" t="s">
        <v>17</v>
      </c>
      <c r="C287" s="1" t="s">
        <v>55</v>
      </c>
      <c r="D287" s="3">
        <v>44672</v>
      </c>
      <c r="E287" s="4">
        <v>1526</v>
      </c>
      <c r="F287" s="1">
        <v>96</v>
      </c>
      <c r="G287" s="5">
        <f t="shared" si="4"/>
        <v>15.895833333333334</v>
      </c>
    </row>
    <row r="288" spans="1:7">
      <c r="A288" s="1" t="s">
        <v>73</v>
      </c>
      <c r="B288" s="1" t="s">
        <v>14</v>
      </c>
      <c r="C288" s="1" t="s">
        <v>15</v>
      </c>
      <c r="D288" s="3">
        <v>44659</v>
      </c>
      <c r="E288" s="4">
        <v>2688</v>
      </c>
      <c r="F288" s="1">
        <v>209</v>
      </c>
      <c r="G288" s="5">
        <f t="shared" si="4"/>
        <v>12.861244019138756</v>
      </c>
    </row>
    <row r="289" spans="1:7">
      <c r="A289" s="1" t="s">
        <v>58</v>
      </c>
      <c r="B289" s="1" t="s">
        <v>22</v>
      </c>
      <c r="C289" s="1" t="s">
        <v>37</v>
      </c>
      <c r="D289" s="3">
        <v>44792</v>
      </c>
      <c r="E289" s="4">
        <v>14889</v>
      </c>
      <c r="F289" s="1">
        <v>52</v>
      </c>
      <c r="G289" s="5">
        <f t="shared" si="4"/>
        <v>286.32692307692309</v>
      </c>
    </row>
    <row r="290" spans="1:7">
      <c r="A290" s="1" t="s">
        <v>21</v>
      </c>
      <c r="B290" s="1" t="s">
        <v>17</v>
      </c>
      <c r="C290" s="1" t="s">
        <v>60</v>
      </c>
      <c r="D290" s="3">
        <v>44685</v>
      </c>
      <c r="E290" s="4">
        <v>2912</v>
      </c>
      <c r="F290" s="1">
        <v>55</v>
      </c>
      <c r="G290" s="5">
        <f t="shared" si="4"/>
        <v>52.945454545454545</v>
      </c>
    </row>
    <row r="291" spans="1:7">
      <c r="A291" s="1" t="s">
        <v>45</v>
      </c>
      <c r="B291" s="1" t="s">
        <v>43</v>
      </c>
      <c r="C291" s="1" t="s">
        <v>18</v>
      </c>
      <c r="D291" s="3">
        <v>44692</v>
      </c>
      <c r="E291" s="4">
        <v>2632</v>
      </c>
      <c r="F291" s="1">
        <v>108</v>
      </c>
      <c r="G291" s="5">
        <f t="shared" si="4"/>
        <v>24.37037037037037</v>
      </c>
    </row>
    <row r="292" spans="1:7">
      <c r="A292" s="1" t="s">
        <v>45</v>
      </c>
      <c r="B292" s="1" t="s">
        <v>43</v>
      </c>
      <c r="C292" s="1" t="s">
        <v>47</v>
      </c>
      <c r="D292" s="3">
        <v>44642</v>
      </c>
      <c r="E292" s="4">
        <v>6328</v>
      </c>
      <c r="F292" s="1">
        <v>51</v>
      </c>
      <c r="G292" s="5">
        <f t="shared" si="4"/>
        <v>124.07843137254902</v>
      </c>
    </row>
    <row r="293" spans="1:7">
      <c r="A293" s="1" t="s">
        <v>61</v>
      </c>
      <c r="B293" s="1" t="s">
        <v>46</v>
      </c>
      <c r="C293" s="1" t="s">
        <v>57</v>
      </c>
      <c r="D293" s="3">
        <v>44783</v>
      </c>
      <c r="E293" s="4">
        <v>2527</v>
      </c>
      <c r="F293" s="1">
        <v>216</v>
      </c>
      <c r="G293" s="5">
        <f t="shared" si="4"/>
        <v>11.699074074074074</v>
      </c>
    </row>
    <row r="294" spans="1:7">
      <c r="A294" s="1" t="s">
        <v>61</v>
      </c>
      <c r="B294" s="1" t="s">
        <v>43</v>
      </c>
      <c r="C294" s="1" t="s">
        <v>60</v>
      </c>
      <c r="D294" s="3">
        <v>44685</v>
      </c>
      <c r="E294" s="4">
        <v>1414</v>
      </c>
      <c r="F294" s="1">
        <v>318</v>
      </c>
      <c r="G294" s="5">
        <f t="shared" si="4"/>
        <v>4.4465408805031448</v>
      </c>
    </row>
    <row r="295" spans="1:7">
      <c r="A295" s="1" t="s">
        <v>67</v>
      </c>
      <c r="B295" s="1" t="s">
        <v>43</v>
      </c>
      <c r="C295" s="1" t="s">
        <v>29</v>
      </c>
      <c r="D295" s="3">
        <v>44791</v>
      </c>
      <c r="E295" s="4">
        <v>7714</v>
      </c>
      <c r="F295" s="1">
        <v>238</v>
      </c>
      <c r="G295" s="5">
        <f t="shared" si="4"/>
        <v>32.411764705882355</v>
      </c>
    </row>
    <row r="296" spans="1:7">
      <c r="A296" s="1" t="s">
        <v>72</v>
      </c>
      <c r="B296" s="1" t="s">
        <v>46</v>
      </c>
      <c r="C296" s="1" t="s">
        <v>69</v>
      </c>
      <c r="D296" s="3">
        <v>44776</v>
      </c>
      <c r="E296" s="4">
        <v>4347</v>
      </c>
      <c r="F296" s="1">
        <v>238</v>
      </c>
      <c r="G296" s="5">
        <f t="shared" si="4"/>
        <v>18.264705882352942</v>
      </c>
    </row>
    <row r="297" spans="1:7">
      <c r="A297" s="1" t="s">
        <v>50</v>
      </c>
      <c r="B297" s="1" t="s">
        <v>36</v>
      </c>
      <c r="C297" s="1" t="s">
        <v>55</v>
      </c>
      <c r="D297" s="3">
        <v>44575</v>
      </c>
      <c r="E297" s="4">
        <v>7490</v>
      </c>
      <c r="F297" s="1">
        <v>315</v>
      </c>
      <c r="G297" s="5">
        <f t="shared" si="4"/>
        <v>23.777777777777779</v>
      </c>
    </row>
    <row r="298" spans="1:7">
      <c r="A298" s="1" t="s">
        <v>71</v>
      </c>
      <c r="B298" s="1" t="s">
        <v>22</v>
      </c>
      <c r="C298" s="1" t="s">
        <v>70</v>
      </c>
      <c r="D298" s="3">
        <v>44659</v>
      </c>
      <c r="E298" s="4">
        <v>2058</v>
      </c>
      <c r="F298" s="1">
        <v>72</v>
      </c>
      <c r="G298" s="5">
        <f t="shared" si="4"/>
        <v>28.583333333333332</v>
      </c>
    </row>
    <row r="299" spans="1:7">
      <c r="A299" s="1" t="s">
        <v>67</v>
      </c>
      <c r="B299" s="1" t="s">
        <v>14</v>
      </c>
      <c r="C299" s="1" t="s">
        <v>44</v>
      </c>
      <c r="D299" s="3">
        <v>44774</v>
      </c>
      <c r="E299" s="4">
        <v>3640</v>
      </c>
      <c r="F299" s="1">
        <v>3</v>
      </c>
      <c r="G299" s="5">
        <f t="shared" si="4"/>
        <v>1213.3333333333333</v>
      </c>
    </row>
    <row r="300" spans="1:7">
      <c r="A300" s="1" t="s">
        <v>61</v>
      </c>
      <c r="B300" s="1" t="s">
        <v>46</v>
      </c>
      <c r="C300" s="1" t="s">
        <v>47</v>
      </c>
      <c r="D300" s="3">
        <v>44635</v>
      </c>
      <c r="E300" s="4">
        <v>455</v>
      </c>
      <c r="F300" s="1">
        <v>45</v>
      </c>
      <c r="G300" s="5">
        <f t="shared" si="4"/>
        <v>10.111111111111111</v>
      </c>
    </row>
    <row r="301" spans="1:7">
      <c r="A301" s="1" t="s">
        <v>48</v>
      </c>
      <c r="B301" s="1" t="s">
        <v>17</v>
      </c>
      <c r="C301" s="1" t="s">
        <v>15</v>
      </c>
      <c r="D301" s="3">
        <v>44757</v>
      </c>
      <c r="E301" s="4">
        <v>10990</v>
      </c>
      <c r="F301" s="1">
        <v>184</v>
      </c>
      <c r="G301" s="5">
        <f t="shared" si="4"/>
        <v>59.728260869565219</v>
      </c>
    </row>
    <row r="302" spans="1:7">
      <c r="A302" s="1" t="s">
        <v>42</v>
      </c>
      <c r="B302" s="1" t="s">
        <v>36</v>
      </c>
      <c r="C302" s="1" t="s">
        <v>65</v>
      </c>
      <c r="D302" s="3">
        <v>44574</v>
      </c>
      <c r="E302" s="4">
        <v>5558</v>
      </c>
      <c r="F302" s="1">
        <v>127</v>
      </c>
      <c r="G302" s="5">
        <f t="shared" si="4"/>
        <v>43.763779527559052</v>
      </c>
    </row>
    <row r="303" spans="1:7">
      <c r="A303" s="1" t="s">
        <v>45</v>
      </c>
      <c r="B303" s="1" t="s">
        <v>22</v>
      </c>
      <c r="C303" s="1" t="s">
        <v>18</v>
      </c>
      <c r="D303" s="3">
        <v>44799</v>
      </c>
      <c r="E303" s="4">
        <v>2541</v>
      </c>
      <c r="F303" s="1">
        <v>53</v>
      </c>
      <c r="G303" s="5">
        <f t="shared" si="4"/>
        <v>47.943396226415096</v>
      </c>
    </row>
    <row r="304" spans="1:7">
      <c r="A304" s="1" t="s">
        <v>73</v>
      </c>
      <c r="B304" s="1" t="s">
        <v>46</v>
      </c>
      <c r="C304" s="1" t="s">
        <v>47</v>
      </c>
      <c r="D304" s="3">
        <v>44571</v>
      </c>
      <c r="E304" s="4">
        <v>1876</v>
      </c>
      <c r="F304" s="1">
        <v>172</v>
      </c>
      <c r="G304" s="5">
        <f t="shared" si="4"/>
        <v>10.906976744186046</v>
      </c>
    </row>
    <row r="305" spans="1:7">
      <c r="A305" s="1" t="s">
        <v>19</v>
      </c>
      <c r="B305" s="1" t="s">
        <v>22</v>
      </c>
      <c r="C305" s="1" t="s">
        <v>62</v>
      </c>
      <c r="D305" s="3">
        <v>44692</v>
      </c>
      <c r="E305" s="4">
        <v>5523</v>
      </c>
      <c r="F305" s="1">
        <v>87</v>
      </c>
      <c r="G305" s="5">
        <f t="shared" si="4"/>
        <v>63.482758620689658</v>
      </c>
    </row>
    <row r="306" spans="1:7">
      <c r="A306" s="1" t="s">
        <v>52</v>
      </c>
      <c r="B306" s="1" t="s">
        <v>36</v>
      </c>
      <c r="C306" s="1" t="s">
        <v>18</v>
      </c>
      <c r="D306" s="3">
        <v>44803</v>
      </c>
      <c r="E306" s="4">
        <v>11200</v>
      </c>
      <c r="F306" s="1">
        <v>22</v>
      </c>
      <c r="G306" s="5">
        <f t="shared" si="4"/>
        <v>509.09090909090907</v>
      </c>
    </row>
    <row r="307" spans="1:7">
      <c r="A307" s="1" t="s">
        <v>59</v>
      </c>
      <c r="B307" s="1" t="s">
        <v>43</v>
      </c>
      <c r="C307" s="1" t="s">
        <v>75</v>
      </c>
      <c r="D307" s="3">
        <v>44763</v>
      </c>
      <c r="E307" s="4">
        <v>5593</v>
      </c>
      <c r="F307" s="1">
        <v>122</v>
      </c>
      <c r="G307" s="5">
        <f t="shared" si="4"/>
        <v>45.844262295081968</v>
      </c>
    </row>
    <row r="308" spans="1:7">
      <c r="A308" s="1" t="s">
        <v>45</v>
      </c>
      <c r="B308" s="1" t="s">
        <v>22</v>
      </c>
      <c r="C308" s="1" t="s">
        <v>65</v>
      </c>
      <c r="D308" s="3">
        <v>44774</v>
      </c>
      <c r="E308" s="4">
        <v>7882</v>
      </c>
      <c r="F308" s="1">
        <v>125</v>
      </c>
      <c r="G308" s="5">
        <f t="shared" si="4"/>
        <v>63.055999999999997</v>
      </c>
    </row>
    <row r="309" spans="1:7">
      <c r="A309" s="1" t="s">
        <v>38</v>
      </c>
      <c r="B309" s="1" t="s">
        <v>46</v>
      </c>
      <c r="C309" s="1" t="s">
        <v>18</v>
      </c>
      <c r="D309" s="3">
        <v>44609</v>
      </c>
      <c r="E309" s="4">
        <v>10241</v>
      </c>
      <c r="F309" s="1">
        <v>259</v>
      </c>
      <c r="G309" s="5">
        <f t="shared" si="4"/>
        <v>39.54054054054054</v>
      </c>
    </row>
    <row r="310" spans="1:7">
      <c r="A310" s="1" t="s">
        <v>38</v>
      </c>
      <c r="B310" s="1" t="s">
        <v>22</v>
      </c>
      <c r="C310" s="1" t="s">
        <v>49</v>
      </c>
      <c r="D310" s="3">
        <v>44769</v>
      </c>
      <c r="E310" s="4">
        <v>6832</v>
      </c>
      <c r="F310" s="1">
        <v>156</v>
      </c>
      <c r="G310" s="5">
        <f t="shared" si="4"/>
        <v>43.794871794871796</v>
      </c>
    </row>
    <row r="311" spans="1:7">
      <c r="A311" s="1" t="s">
        <v>72</v>
      </c>
      <c r="B311" s="1" t="s">
        <v>43</v>
      </c>
      <c r="C311" s="1" t="s">
        <v>44</v>
      </c>
      <c r="D311" s="3">
        <v>44615</v>
      </c>
      <c r="E311" s="4">
        <v>1379</v>
      </c>
      <c r="F311" s="1">
        <v>107</v>
      </c>
      <c r="G311" s="5">
        <f t="shared" si="4"/>
        <v>12.88785046728972</v>
      </c>
    </row>
    <row r="312" spans="1:7">
      <c r="A312" s="1" t="s">
        <v>39</v>
      </c>
      <c r="B312" s="1" t="s">
        <v>22</v>
      </c>
      <c r="C312" s="1" t="s">
        <v>37</v>
      </c>
      <c r="D312" s="3">
        <v>44642</v>
      </c>
      <c r="E312" s="4">
        <v>3010</v>
      </c>
      <c r="F312" s="1">
        <v>40</v>
      </c>
      <c r="G312" s="5">
        <f t="shared" si="4"/>
        <v>75.25</v>
      </c>
    </row>
    <row r="313" spans="1:7">
      <c r="A313" s="1" t="s">
        <v>61</v>
      </c>
      <c r="B313" s="1" t="s">
        <v>17</v>
      </c>
      <c r="C313" s="1" t="s">
        <v>29</v>
      </c>
      <c r="D313" s="3">
        <v>44735</v>
      </c>
      <c r="E313" s="4">
        <v>6888</v>
      </c>
      <c r="F313" s="1">
        <v>311</v>
      </c>
      <c r="G313" s="5">
        <f t="shared" si="4"/>
        <v>22.14790996784566</v>
      </c>
    </row>
    <row r="314" spans="1:7">
      <c r="A314" s="1" t="s">
        <v>56</v>
      </c>
      <c r="B314" s="1" t="s">
        <v>14</v>
      </c>
      <c r="C314" s="1" t="s">
        <v>62</v>
      </c>
      <c r="D314" s="3">
        <v>44593</v>
      </c>
      <c r="E314" s="4">
        <v>1540</v>
      </c>
      <c r="F314" s="1">
        <v>73</v>
      </c>
      <c r="G314" s="5">
        <f t="shared" si="4"/>
        <v>21.095890410958905</v>
      </c>
    </row>
    <row r="315" spans="1:7">
      <c r="A315" s="1" t="s">
        <v>67</v>
      </c>
      <c r="B315" s="1" t="s">
        <v>22</v>
      </c>
      <c r="C315" s="1" t="s">
        <v>31</v>
      </c>
      <c r="D315" s="3">
        <v>44622</v>
      </c>
      <c r="E315" s="4">
        <v>6916</v>
      </c>
      <c r="F315" s="1">
        <v>288</v>
      </c>
      <c r="G315" s="5">
        <f t="shared" si="4"/>
        <v>24.013888888888889</v>
      </c>
    </row>
    <row r="316" spans="1:7">
      <c r="A316" s="1" t="s">
        <v>19</v>
      </c>
      <c r="B316" s="1" t="s">
        <v>14</v>
      </c>
      <c r="C316" s="1" t="s">
        <v>60</v>
      </c>
      <c r="D316" s="3">
        <v>44657</v>
      </c>
      <c r="E316" s="4">
        <v>1232</v>
      </c>
      <c r="F316" s="1">
        <v>86</v>
      </c>
      <c r="G316" s="5">
        <f t="shared" si="4"/>
        <v>14.325581395348838</v>
      </c>
    </row>
    <row r="317" spans="1:7">
      <c r="A317" s="1" t="s">
        <v>30</v>
      </c>
      <c r="B317" s="1" t="s">
        <v>22</v>
      </c>
      <c r="C317" s="1" t="s">
        <v>69</v>
      </c>
      <c r="D317" s="3">
        <v>44637</v>
      </c>
      <c r="E317" s="4">
        <v>602</v>
      </c>
      <c r="F317" s="1">
        <v>72</v>
      </c>
      <c r="G317" s="5">
        <f t="shared" si="4"/>
        <v>8.3611111111111107</v>
      </c>
    </row>
    <row r="318" spans="1:7">
      <c r="A318" s="1" t="s">
        <v>56</v>
      </c>
      <c r="B318" s="1" t="s">
        <v>14</v>
      </c>
      <c r="C318" s="1" t="s">
        <v>60</v>
      </c>
      <c r="D318" s="3">
        <v>44736</v>
      </c>
      <c r="E318" s="4">
        <v>10927</v>
      </c>
      <c r="F318" s="1">
        <v>136</v>
      </c>
      <c r="G318" s="5">
        <f t="shared" si="4"/>
        <v>80.345588235294116</v>
      </c>
    </row>
    <row r="319" spans="1:7">
      <c r="A319" s="1" t="s">
        <v>42</v>
      </c>
      <c r="B319" s="1" t="s">
        <v>46</v>
      </c>
      <c r="C319" s="1" t="s">
        <v>37</v>
      </c>
      <c r="D319" s="3">
        <v>44761</v>
      </c>
      <c r="E319" s="4">
        <v>10185</v>
      </c>
      <c r="F319" s="1">
        <v>303</v>
      </c>
      <c r="G319" s="5">
        <f t="shared" si="4"/>
        <v>33.613861386138616</v>
      </c>
    </row>
    <row r="320" spans="1:7">
      <c r="A320" s="1" t="s">
        <v>56</v>
      </c>
      <c r="B320" s="1" t="s">
        <v>43</v>
      </c>
      <c r="C320" s="1" t="s">
        <v>57</v>
      </c>
      <c r="D320" s="3">
        <v>44753</v>
      </c>
      <c r="E320" s="4">
        <v>1603</v>
      </c>
      <c r="F320" s="1">
        <v>264</v>
      </c>
      <c r="G320" s="5">
        <f t="shared" si="4"/>
        <v>6.0719696969696972</v>
      </c>
    </row>
    <row r="321" spans="1:7">
      <c r="A321" s="1" t="s">
        <v>38</v>
      </c>
      <c r="B321" s="1" t="s">
        <v>17</v>
      </c>
      <c r="C321" s="1" t="s">
        <v>65</v>
      </c>
      <c r="D321" s="3">
        <v>44574</v>
      </c>
      <c r="E321" s="4">
        <v>2170</v>
      </c>
      <c r="F321" s="1">
        <v>218</v>
      </c>
      <c r="G321" s="5">
        <f t="shared" si="4"/>
        <v>9.9541284403669721</v>
      </c>
    </row>
    <row r="322" spans="1:7">
      <c r="A322" s="1" t="s">
        <v>28</v>
      </c>
      <c r="B322" s="1" t="s">
        <v>36</v>
      </c>
      <c r="C322" s="1" t="s">
        <v>27</v>
      </c>
      <c r="D322" s="3">
        <v>44749</v>
      </c>
      <c r="E322" s="4">
        <v>8673</v>
      </c>
      <c r="F322" s="1">
        <v>60</v>
      </c>
      <c r="G322" s="5">
        <f t="shared" ref="G322:G385" si="5">E322/F322</f>
        <v>144.55000000000001</v>
      </c>
    </row>
    <row r="323" spans="1:7">
      <c r="A323" s="1" t="s">
        <v>21</v>
      </c>
      <c r="B323" s="1" t="s">
        <v>17</v>
      </c>
      <c r="C323" s="1" t="s">
        <v>18</v>
      </c>
      <c r="D323" s="3">
        <v>44706</v>
      </c>
      <c r="E323" s="4">
        <v>4760</v>
      </c>
      <c r="F323" s="1">
        <v>418</v>
      </c>
      <c r="G323" s="5">
        <f t="shared" si="5"/>
        <v>11.387559808612441</v>
      </c>
    </row>
    <row r="324" spans="1:7">
      <c r="A324" s="1" t="s">
        <v>50</v>
      </c>
      <c r="B324" s="1" t="s">
        <v>17</v>
      </c>
      <c r="C324" s="1" t="s">
        <v>60</v>
      </c>
      <c r="D324" s="3">
        <v>44664</v>
      </c>
      <c r="E324" s="4">
        <v>4753</v>
      </c>
      <c r="F324" s="1">
        <v>151</v>
      </c>
      <c r="G324" s="5">
        <f t="shared" si="5"/>
        <v>31.476821192052981</v>
      </c>
    </row>
    <row r="325" spans="1:7">
      <c r="A325" s="1" t="s">
        <v>66</v>
      </c>
      <c r="B325" s="1" t="s">
        <v>36</v>
      </c>
      <c r="C325" s="1" t="s">
        <v>37</v>
      </c>
      <c r="D325" s="3">
        <v>44622</v>
      </c>
      <c r="E325" s="4">
        <v>3374</v>
      </c>
      <c r="F325" s="1">
        <v>202</v>
      </c>
      <c r="G325" s="5">
        <f t="shared" si="5"/>
        <v>16.702970297029704</v>
      </c>
    </row>
    <row r="326" spans="1:7">
      <c r="A326" s="1" t="s">
        <v>30</v>
      </c>
      <c r="B326" s="1" t="s">
        <v>46</v>
      </c>
      <c r="C326" s="1" t="s">
        <v>69</v>
      </c>
      <c r="D326" s="3">
        <v>44735</v>
      </c>
      <c r="E326" s="4">
        <v>2058</v>
      </c>
      <c r="F326" s="1">
        <v>126</v>
      </c>
      <c r="G326" s="5">
        <f t="shared" si="5"/>
        <v>16.333333333333332</v>
      </c>
    </row>
    <row r="327" spans="1:7">
      <c r="A327" s="1" t="s">
        <v>67</v>
      </c>
      <c r="B327" s="1" t="s">
        <v>43</v>
      </c>
      <c r="C327" s="1" t="s">
        <v>49</v>
      </c>
      <c r="D327" s="3">
        <v>44768</v>
      </c>
      <c r="E327" s="4">
        <v>6454</v>
      </c>
      <c r="F327" s="1">
        <v>160</v>
      </c>
      <c r="G327" s="5">
        <f t="shared" si="5"/>
        <v>40.337499999999999</v>
      </c>
    </row>
    <row r="328" spans="1:7">
      <c r="A328" s="1" t="s">
        <v>16</v>
      </c>
      <c r="B328" s="1" t="s">
        <v>46</v>
      </c>
      <c r="C328" s="1" t="s">
        <v>62</v>
      </c>
      <c r="D328" s="3">
        <v>44642</v>
      </c>
      <c r="E328" s="4">
        <v>420</v>
      </c>
      <c r="F328" s="1">
        <v>3</v>
      </c>
      <c r="G328" s="5">
        <f t="shared" si="5"/>
        <v>140</v>
      </c>
    </row>
    <row r="329" spans="1:7">
      <c r="A329" s="1" t="s">
        <v>39</v>
      </c>
      <c r="B329" s="1" t="s">
        <v>43</v>
      </c>
      <c r="C329" s="1" t="s">
        <v>74</v>
      </c>
      <c r="D329" s="3">
        <v>44721</v>
      </c>
      <c r="E329" s="4">
        <v>2863</v>
      </c>
      <c r="F329" s="1">
        <v>58</v>
      </c>
      <c r="G329" s="5">
        <f t="shared" si="5"/>
        <v>49.362068965517238</v>
      </c>
    </row>
    <row r="330" spans="1:7">
      <c r="A330" s="1" t="s">
        <v>16</v>
      </c>
      <c r="B330" s="1" t="s">
        <v>22</v>
      </c>
      <c r="C330" s="1" t="s">
        <v>75</v>
      </c>
      <c r="D330" s="3">
        <v>44698</v>
      </c>
      <c r="E330" s="4">
        <v>5936</v>
      </c>
      <c r="F330" s="1">
        <v>59</v>
      </c>
      <c r="G330" s="5">
        <f t="shared" si="5"/>
        <v>100.61016949152543</v>
      </c>
    </row>
    <row r="331" spans="1:7">
      <c r="A331" s="1" t="s">
        <v>73</v>
      </c>
      <c r="B331" s="1" t="s">
        <v>36</v>
      </c>
      <c r="C331" s="1" t="s">
        <v>20</v>
      </c>
      <c r="D331" s="3">
        <v>44624</v>
      </c>
      <c r="E331" s="4">
        <v>889</v>
      </c>
      <c r="F331" s="1">
        <v>273</v>
      </c>
      <c r="G331" s="5">
        <f t="shared" si="5"/>
        <v>3.2564102564102564</v>
      </c>
    </row>
    <row r="332" spans="1:7">
      <c r="A332" s="1" t="s">
        <v>67</v>
      </c>
      <c r="B332" s="1" t="s">
        <v>46</v>
      </c>
      <c r="C332" s="1" t="s">
        <v>55</v>
      </c>
      <c r="D332" s="3">
        <v>44749</v>
      </c>
      <c r="E332" s="4">
        <v>16016</v>
      </c>
      <c r="F332" s="1">
        <v>28</v>
      </c>
      <c r="G332" s="5">
        <f t="shared" si="5"/>
        <v>572</v>
      </c>
    </row>
    <row r="333" spans="1:7">
      <c r="A333" s="1" t="s">
        <v>61</v>
      </c>
      <c r="B333" s="1" t="s">
        <v>46</v>
      </c>
      <c r="C333" s="1" t="s">
        <v>70</v>
      </c>
      <c r="D333" s="3">
        <v>44574</v>
      </c>
      <c r="E333" s="4">
        <v>10479</v>
      </c>
      <c r="F333" s="1">
        <v>118</v>
      </c>
      <c r="G333" s="5">
        <f t="shared" si="5"/>
        <v>88.805084745762713</v>
      </c>
    </row>
    <row r="334" spans="1:7">
      <c r="A334" s="1" t="s">
        <v>56</v>
      </c>
      <c r="B334" s="1" t="s">
        <v>22</v>
      </c>
      <c r="C334" s="1" t="s">
        <v>65</v>
      </c>
      <c r="D334" s="3">
        <v>44755</v>
      </c>
      <c r="E334" s="4">
        <v>2912</v>
      </c>
      <c r="F334" s="1">
        <v>75</v>
      </c>
      <c r="G334" s="5">
        <f t="shared" si="5"/>
        <v>38.826666666666668</v>
      </c>
    </row>
    <row r="335" spans="1:7">
      <c r="A335" s="1" t="s">
        <v>71</v>
      </c>
      <c r="B335" s="1" t="s">
        <v>22</v>
      </c>
      <c r="C335" s="1" t="s">
        <v>18</v>
      </c>
      <c r="D335" s="3">
        <v>44728</v>
      </c>
      <c r="E335" s="4">
        <v>1575</v>
      </c>
      <c r="F335" s="1">
        <v>329</v>
      </c>
      <c r="G335" s="5">
        <f t="shared" si="5"/>
        <v>4.7872340425531918</v>
      </c>
    </row>
    <row r="336" spans="1:7">
      <c r="A336" s="1" t="s">
        <v>19</v>
      </c>
      <c r="B336" s="1" t="s">
        <v>14</v>
      </c>
      <c r="C336" s="1" t="s">
        <v>37</v>
      </c>
      <c r="D336" s="3">
        <v>44760</v>
      </c>
      <c r="E336" s="4">
        <v>8197</v>
      </c>
      <c r="F336" s="1">
        <v>69</v>
      </c>
      <c r="G336" s="5">
        <f t="shared" si="5"/>
        <v>118.79710144927536</v>
      </c>
    </row>
    <row r="337" spans="1:7">
      <c r="A337" s="1" t="s">
        <v>73</v>
      </c>
      <c r="B337" s="1" t="s">
        <v>14</v>
      </c>
      <c r="C337" s="1" t="s">
        <v>63</v>
      </c>
      <c r="D337" s="3">
        <v>44711</v>
      </c>
      <c r="E337" s="4">
        <v>4221</v>
      </c>
      <c r="F337" s="1">
        <v>395</v>
      </c>
      <c r="G337" s="5">
        <f t="shared" si="5"/>
        <v>10.686075949367089</v>
      </c>
    </row>
    <row r="338" spans="1:7">
      <c r="A338" s="1" t="s">
        <v>19</v>
      </c>
      <c r="B338" s="1" t="s">
        <v>14</v>
      </c>
      <c r="C338" s="1" t="s">
        <v>76</v>
      </c>
      <c r="D338" s="3">
        <v>44733</v>
      </c>
      <c r="E338" s="4">
        <v>840</v>
      </c>
      <c r="F338" s="1">
        <v>81</v>
      </c>
      <c r="G338" s="5">
        <f t="shared" si="5"/>
        <v>10.37037037037037</v>
      </c>
    </row>
    <row r="339" spans="1:7">
      <c r="A339" s="1" t="s">
        <v>13</v>
      </c>
      <c r="B339" s="1" t="s">
        <v>22</v>
      </c>
      <c r="C339" s="1" t="s">
        <v>20</v>
      </c>
      <c r="D339" s="3">
        <v>44736</v>
      </c>
      <c r="E339" s="4">
        <v>5691</v>
      </c>
      <c r="F339" s="1">
        <v>38</v>
      </c>
      <c r="G339" s="5">
        <f t="shared" si="5"/>
        <v>149.76315789473685</v>
      </c>
    </row>
    <row r="340" spans="1:7">
      <c r="A340" s="1" t="s">
        <v>50</v>
      </c>
      <c r="B340" s="1" t="s">
        <v>17</v>
      </c>
      <c r="C340" s="1" t="s">
        <v>47</v>
      </c>
      <c r="D340" s="3">
        <v>44574</v>
      </c>
      <c r="E340" s="4">
        <v>3472</v>
      </c>
      <c r="F340" s="1">
        <v>96</v>
      </c>
      <c r="G340" s="5">
        <f t="shared" si="5"/>
        <v>36.166666666666664</v>
      </c>
    </row>
    <row r="341" spans="1:7">
      <c r="A341" s="1" t="s">
        <v>56</v>
      </c>
      <c r="B341" s="1" t="s">
        <v>46</v>
      </c>
      <c r="C341" s="1" t="s">
        <v>60</v>
      </c>
      <c r="D341" s="3">
        <v>44655</v>
      </c>
      <c r="E341" s="4">
        <v>4193</v>
      </c>
      <c r="F341" s="1">
        <v>195</v>
      </c>
      <c r="G341" s="5">
        <f t="shared" si="5"/>
        <v>21.502564102564104</v>
      </c>
    </row>
    <row r="342" spans="1:7">
      <c r="A342" s="1" t="s">
        <v>59</v>
      </c>
      <c r="B342" s="1" t="s">
        <v>14</v>
      </c>
      <c r="C342" s="1" t="s">
        <v>27</v>
      </c>
      <c r="D342" s="3">
        <v>44720</v>
      </c>
      <c r="E342" s="4">
        <v>9016</v>
      </c>
      <c r="F342" s="1">
        <v>554</v>
      </c>
      <c r="G342" s="5">
        <f t="shared" si="5"/>
        <v>16.274368231046932</v>
      </c>
    </row>
    <row r="343" spans="1:7">
      <c r="A343" s="1" t="s">
        <v>48</v>
      </c>
      <c r="B343" s="1" t="s">
        <v>46</v>
      </c>
      <c r="C343" s="1" t="s">
        <v>57</v>
      </c>
      <c r="D343" s="3">
        <v>44775</v>
      </c>
      <c r="E343" s="4">
        <v>6328</v>
      </c>
      <c r="F343" s="1">
        <v>47</v>
      </c>
      <c r="G343" s="5">
        <f t="shared" si="5"/>
        <v>134.63829787234042</v>
      </c>
    </row>
    <row r="344" spans="1:7">
      <c r="A344" s="1" t="s">
        <v>67</v>
      </c>
      <c r="B344" s="1" t="s">
        <v>43</v>
      </c>
      <c r="C344" s="1" t="s">
        <v>53</v>
      </c>
      <c r="D344" s="3">
        <v>44763</v>
      </c>
      <c r="E344" s="4">
        <v>9870</v>
      </c>
      <c r="F344" s="1">
        <v>152</v>
      </c>
      <c r="G344" s="5">
        <f t="shared" si="5"/>
        <v>64.934210526315795</v>
      </c>
    </row>
    <row r="345" spans="1:7">
      <c r="A345" s="1" t="s">
        <v>56</v>
      </c>
      <c r="B345" s="1" t="s">
        <v>17</v>
      </c>
      <c r="C345" s="1" t="s">
        <v>57</v>
      </c>
      <c r="D345" s="3">
        <v>44732</v>
      </c>
      <c r="E345" s="4">
        <v>161</v>
      </c>
      <c r="F345" s="1">
        <v>134</v>
      </c>
      <c r="G345" s="5">
        <f t="shared" si="5"/>
        <v>1.2014925373134329</v>
      </c>
    </row>
    <row r="346" spans="1:7">
      <c r="A346" s="1" t="s">
        <v>54</v>
      </c>
      <c r="B346" s="1" t="s">
        <v>17</v>
      </c>
      <c r="C346" s="1" t="s">
        <v>31</v>
      </c>
      <c r="D346" s="3">
        <v>44734</v>
      </c>
      <c r="E346" s="4">
        <v>2576</v>
      </c>
      <c r="F346" s="1">
        <v>112</v>
      </c>
      <c r="G346" s="5">
        <f t="shared" si="5"/>
        <v>23</v>
      </c>
    </row>
    <row r="347" spans="1:7">
      <c r="A347" s="1" t="s">
        <v>68</v>
      </c>
      <c r="B347" s="1" t="s">
        <v>22</v>
      </c>
      <c r="C347" s="1" t="s">
        <v>75</v>
      </c>
      <c r="D347" s="3">
        <v>44683</v>
      </c>
      <c r="E347" s="4">
        <v>3178</v>
      </c>
      <c r="F347" s="1">
        <v>16</v>
      </c>
      <c r="G347" s="5">
        <f t="shared" si="5"/>
        <v>198.625</v>
      </c>
    </row>
    <row r="348" spans="1:7">
      <c r="A348" s="1" t="s">
        <v>56</v>
      </c>
      <c r="B348" s="1" t="s">
        <v>22</v>
      </c>
      <c r="C348" s="1" t="s">
        <v>29</v>
      </c>
      <c r="D348" s="3">
        <v>44568</v>
      </c>
      <c r="E348" s="4">
        <v>4676</v>
      </c>
      <c r="F348" s="1">
        <v>84</v>
      </c>
      <c r="G348" s="5">
        <f t="shared" si="5"/>
        <v>55.666666666666664</v>
      </c>
    </row>
    <row r="349" spans="1:7">
      <c r="A349" s="1" t="s">
        <v>45</v>
      </c>
      <c r="B349" s="1" t="s">
        <v>14</v>
      </c>
      <c r="C349" s="1" t="s">
        <v>37</v>
      </c>
      <c r="D349" s="3">
        <v>44613</v>
      </c>
      <c r="E349" s="4">
        <v>5502</v>
      </c>
      <c r="F349" s="1">
        <v>99</v>
      </c>
      <c r="G349" s="5">
        <f t="shared" si="5"/>
        <v>55.575757575757578</v>
      </c>
    </row>
    <row r="350" spans="1:7">
      <c r="A350" s="1" t="s">
        <v>73</v>
      </c>
      <c r="B350" s="1" t="s">
        <v>46</v>
      </c>
      <c r="C350" s="1" t="s">
        <v>74</v>
      </c>
      <c r="D350" s="3">
        <v>44641</v>
      </c>
      <c r="E350" s="4">
        <v>7462</v>
      </c>
      <c r="F350" s="1">
        <v>371</v>
      </c>
      <c r="G350" s="5">
        <f t="shared" si="5"/>
        <v>20.113207547169811</v>
      </c>
    </row>
    <row r="351" spans="1:7">
      <c r="A351" s="1" t="s">
        <v>16</v>
      </c>
      <c r="B351" s="1" t="s">
        <v>14</v>
      </c>
      <c r="C351" s="1" t="s">
        <v>49</v>
      </c>
      <c r="D351" s="3">
        <v>44655</v>
      </c>
      <c r="E351" s="4">
        <v>5803</v>
      </c>
      <c r="F351" s="1">
        <v>136</v>
      </c>
      <c r="G351" s="5">
        <f t="shared" si="5"/>
        <v>42.669117647058826</v>
      </c>
    </row>
    <row r="352" spans="1:7">
      <c r="A352" s="1" t="s">
        <v>30</v>
      </c>
      <c r="B352" s="1" t="s">
        <v>46</v>
      </c>
      <c r="C352" s="1" t="s">
        <v>60</v>
      </c>
      <c r="D352" s="3">
        <v>44644</v>
      </c>
      <c r="E352" s="4">
        <v>13888</v>
      </c>
      <c r="F352" s="1">
        <v>203</v>
      </c>
      <c r="G352" s="5">
        <f t="shared" si="5"/>
        <v>68.41379310344827</v>
      </c>
    </row>
    <row r="353" spans="1:7">
      <c r="A353" s="1" t="s">
        <v>30</v>
      </c>
      <c r="B353" s="1" t="s">
        <v>36</v>
      </c>
      <c r="C353" s="1" t="s">
        <v>57</v>
      </c>
      <c r="D353" s="3">
        <v>44740</v>
      </c>
      <c r="E353" s="4">
        <v>6867</v>
      </c>
      <c r="F353" s="1">
        <v>183</v>
      </c>
      <c r="G353" s="5">
        <f t="shared" si="5"/>
        <v>37.524590163934427</v>
      </c>
    </row>
    <row r="354" spans="1:7">
      <c r="A354" s="1" t="s">
        <v>30</v>
      </c>
      <c r="B354" s="1" t="s">
        <v>22</v>
      </c>
      <c r="C354" s="1" t="s">
        <v>49</v>
      </c>
      <c r="D354" s="3">
        <v>44575</v>
      </c>
      <c r="E354" s="4">
        <v>2317</v>
      </c>
      <c r="F354" s="1">
        <v>195</v>
      </c>
      <c r="G354" s="5">
        <f t="shared" si="5"/>
        <v>11.882051282051282</v>
      </c>
    </row>
    <row r="355" spans="1:7">
      <c r="A355" s="1" t="s">
        <v>48</v>
      </c>
      <c r="B355" s="1" t="s">
        <v>36</v>
      </c>
      <c r="C355" s="1" t="s">
        <v>60</v>
      </c>
      <c r="D355" s="3">
        <v>44599</v>
      </c>
      <c r="E355" s="4">
        <v>1218</v>
      </c>
      <c r="F355" s="1">
        <v>135</v>
      </c>
      <c r="G355" s="5">
        <f t="shared" si="5"/>
        <v>9.0222222222222221</v>
      </c>
    </row>
    <row r="356" spans="1:7">
      <c r="A356" s="1" t="s">
        <v>61</v>
      </c>
      <c r="B356" s="1" t="s">
        <v>36</v>
      </c>
      <c r="C356" s="1" t="s">
        <v>49</v>
      </c>
      <c r="D356" s="3">
        <v>44572</v>
      </c>
      <c r="E356" s="4">
        <v>4109</v>
      </c>
      <c r="F356" s="1">
        <v>197</v>
      </c>
      <c r="G356" s="5">
        <f t="shared" si="5"/>
        <v>20.857868020304569</v>
      </c>
    </row>
    <row r="357" spans="1:7">
      <c r="A357" s="1" t="s">
        <v>13</v>
      </c>
      <c r="B357" s="1" t="s">
        <v>17</v>
      </c>
      <c r="C357" s="1" t="s">
        <v>29</v>
      </c>
      <c r="D357" s="3">
        <v>44617</v>
      </c>
      <c r="E357" s="4">
        <v>1953</v>
      </c>
      <c r="F357" s="1">
        <v>242</v>
      </c>
      <c r="G357" s="5">
        <f t="shared" si="5"/>
        <v>8.0702479338842981</v>
      </c>
    </row>
    <row r="358" spans="1:7">
      <c r="A358" s="1" t="s">
        <v>72</v>
      </c>
      <c r="B358" s="1" t="s">
        <v>22</v>
      </c>
      <c r="C358" s="1" t="s">
        <v>15</v>
      </c>
      <c r="D358" s="3">
        <v>44774</v>
      </c>
      <c r="E358" s="4">
        <v>6790</v>
      </c>
      <c r="F358" s="1">
        <v>25</v>
      </c>
      <c r="G358" s="5">
        <f t="shared" si="5"/>
        <v>271.60000000000002</v>
      </c>
    </row>
    <row r="359" spans="1:7">
      <c r="A359" s="1" t="s">
        <v>54</v>
      </c>
      <c r="B359" s="1" t="s">
        <v>22</v>
      </c>
      <c r="C359" s="1" t="s">
        <v>15</v>
      </c>
      <c r="D359" s="3">
        <v>44686</v>
      </c>
      <c r="E359" s="4">
        <v>6797</v>
      </c>
      <c r="F359" s="1">
        <v>252</v>
      </c>
      <c r="G359" s="5">
        <f t="shared" si="5"/>
        <v>26.972222222222221</v>
      </c>
    </row>
    <row r="360" spans="1:7">
      <c r="A360" s="1" t="s">
        <v>71</v>
      </c>
      <c r="B360" s="1" t="s">
        <v>36</v>
      </c>
      <c r="C360" s="1" t="s">
        <v>69</v>
      </c>
      <c r="D360" s="3">
        <v>44699</v>
      </c>
      <c r="E360" s="4">
        <v>9226</v>
      </c>
      <c r="F360" s="1">
        <v>415</v>
      </c>
      <c r="G360" s="5">
        <f t="shared" si="5"/>
        <v>22.231325301204819</v>
      </c>
    </row>
    <row r="361" spans="1:7">
      <c r="A361" s="1" t="s">
        <v>72</v>
      </c>
      <c r="B361" s="1" t="s">
        <v>36</v>
      </c>
      <c r="C361" s="1" t="s">
        <v>70</v>
      </c>
      <c r="D361" s="3">
        <v>44565</v>
      </c>
      <c r="E361" s="4">
        <v>5733</v>
      </c>
      <c r="F361" s="1">
        <v>348</v>
      </c>
      <c r="G361" s="5">
        <f t="shared" si="5"/>
        <v>16.474137931034484</v>
      </c>
    </row>
    <row r="362" spans="1:7">
      <c r="A362" s="1" t="s">
        <v>54</v>
      </c>
      <c r="B362" s="1" t="s">
        <v>36</v>
      </c>
      <c r="C362" s="1" t="s">
        <v>37</v>
      </c>
      <c r="D362" s="3">
        <v>44690</v>
      </c>
      <c r="E362" s="4">
        <v>4312</v>
      </c>
      <c r="F362" s="1">
        <v>211</v>
      </c>
      <c r="G362" s="5">
        <f t="shared" si="5"/>
        <v>20.436018957345972</v>
      </c>
    </row>
    <row r="363" spans="1:7">
      <c r="A363" s="1" t="s">
        <v>39</v>
      </c>
      <c r="B363" s="1" t="s">
        <v>17</v>
      </c>
      <c r="C363" s="1" t="s">
        <v>27</v>
      </c>
      <c r="D363" s="3">
        <v>44687</v>
      </c>
      <c r="E363" s="4">
        <v>1638</v>
      </c>
      <c r="F363" s="1">
        <v>81</v>
      </c>
      <c r="G363" s="5">
        <f t="shared" si="5"/>
        <v>20.222222222222221</v>
      </c>
    </row>
    <row r="364" spans="1:7">
      <c r="A364" s="1" t="s">
        <v>58</v>
      </c>
      <c r="B364" s="1" t="s">
        <v>14</v>
      </c>
      <c r="C364" s="1" t="s">
        <v>62</v>
      </c>
      <c r="D364" s="3">
        <v>44574</v>
      </c>
      <c r="E364" s="4">
        <v>10815</v>
      </c>
      <c r="F364" s="1">
        <v>145</v>
      </c>
      <c r="G364" s="5">
        <f t="shared" si="5"/>
        <v>74.58620689655173</v>
      </c>
    </row>
    <row r="365" spans="1:7">
      <c r="A365" s="1" t="s">
        <v>54</v>
      </c>
      <c r="B365" s="1" t="s">
        <v>22</v>
      </c>
      <c r="C365" s="1" t="s">
        <v>65</v>
      </c>
      <c r="D365" s="3">
        <v>44736</v>
      </c>
      <c r="E365" s="4">
        <v>4466</v>
      </c>
      <c r="F365" s="1">
        <v>74</v>
      </c>
      <c r="G365" s="5">
        <f t="shared" si="5"/>
        <v>60.351351351351354</v>
      </c>
    </row>
    <row r="366" spans="1:7">
      <c r="A366" s="1" t="s">
        <v>16</v>
      </c>
      <c r="B366" s="1" t="s">
        <v>43</v>
      </c>
      <c r="C366" s="1" t="s">
        <v>75</v>
      </c>
      <c r="D366" s="3">
        <v>44606</v>
      </c>
      <c r="E366" s="4">
        <v>987</v>
      </c>
      <c r="F366" s="1">
        <v>21</v>
      </c>
      <c r="G366" s="5">
        <f t="shared" si="5"/>
        <v>47</v>
      </c>
    </row>
    <row r="367" spans="1:7">
      <c r="A367" s="1" t="s">
        <v>68</v>
      </c>
      <c r="B367" s="1" t="s">
        <v>22</v>
      </c>
      <c r="C367" s="1" t="s">
        <v>29</v>
      </c>
      <c r="D367" s="3">
        <v>44579</v>
      </c>
      <c r="E367" s="4">
        <v>4669</v>
      </c>
      <c r="F367" s="1">
        <v>101</v>
      </c>
      <c r="G367" s="5">
        <f t="shared" si="5"/>
        <v>46.227722772277225</v>
      </c>
    </row>
    <row r="368" spans="1:7">
      <c r="A368" s="1" t="s">
        <v>59</v>
      </c>
      <c r="B368" s="1" t="s">
        <v>17</v>
      </c>
      <c r="C368" s="1" t="s">
        <v>55</v>
      </c>
      <c r="D368" s="3">
        <v>44683</v>
      </c>
      <c r="E368" s="4">
        <v>2905</v>
      </c>
      <c r="F368" s="1">
        <v>91</v>
      </c>
      <c r="G368" s="5">
        <f t="shared" si="5"/>
        <v>31.923076923076923</v>
      </c>
    </row>
    <row r="369" spans="1:7">
      <c r="A369" s="1" t="s">
        <v>73</v>
      </c>
      <c r="B369" s="1" t="s">
        <v>22</v>
      </c>
      <c r="C369" s="1" t="s">
        <v>27</v>
      </c>
      <c r="D369" s="3">
        <v>44697</v>
      </c>
      <c r="E369" s="4">
        <v>7490</v>
      </c>
      <c r="F369" s="1">
        <v>54</v>
      </c>
      <c r="G369" s="5">
        <f t="shared" si="5"/>
        <v>138.7037037037037</v>
      </c>
    </row>
    <row r="370" spans="1:7">
      <c r="A370" s="1" t="s">
        <v>45</v>
      </c>
      <c r="B370" s="1" t="s">
        <v>43</v>
      </c>
      <c r="C370" s="1" t="s">
        <v>65</v>
      </c>
      <c r="D370" s="3">
        <v>44589</v>
      </c>
      <c r="E370" s="4">
        <v>6986</v>
      </c>
      <c r="F370" s="1">
        <v>368</v>
      </c>
      <c r="G370" s="5">
        <f t="shared" si="5"/>
        <v>18.983695652173914</v>
      </c>
    </row>
    <row r="371" spans="1:7">
      <c r="A371" s="1" t="s">
        <v>59</v>
      </c>
      <c r="B371" s="1" t="s">
        <v>46</v>
      </c>
      <c r="C371" s="1" t="s">
        <v>29</v>
      </c>
      <c r="D371" s="3">
        <v>44736</v>
      </c>
      <c r="E371" s="4">
        <v>1288</v>
      </c>
      <c r="F371" s="1">
        <v>409</v>
      </c>
      <c r="G371" s="5">
        <f t="shared" si="5"/>
        <v>3.1491442542787285</v>
      </c>
    </row>
    <row r="372" spans="1:7">
      <c r="A372" s="1" t="s">
        <v>28</v>
      </c>
      <c r="B372" s="1" t="s">
        <v>14</v>
      </c>
      <c r="C372" s="1" t="s">
        <v>31</v>
      </c>
      <c r="D372" s="3">
        <v>44760</v>
      </c>
      <c r="E372" s="4">
        <v>2345</v>
      </c>
      <c r="F372" s="1">
        <v>104</v>
      </c>
      <c r="G372" s="5">
        <f t="shared" si="5"/>
        <v>22.548076923076923</v>
      </c>
    </row>
    <row r="373" spans="1:7">
      <c r="A373" s="1" t="s">
        <v>30</v>
      </c>
      <c r="B373" s="1" t="s">
        <v>14</v>
      </c>
      <c r="C373" s="1" t="s">
        <v>47</v>
      </c>
      <c r="D373" s="3">
        <v>44664</v>
      </c>
      <c r="E373" s="4">
        <v>3619</v>
      </c>
      <c r="F373" s="1">
        <v>164</v>
      </c>
      <c r="G373" s="5">
        <f t="shared" si="5"/>
        <v>22.067073170731707</v>
      </c>
    </row>
    <row r="374" spans="1:7">
      <c r="A374" s="1" t="s">
        <v>72</v>
      </c>
      <c r="B374" s="1" t="s">
        <v>43</v>
      </c>
      <c r="C374" s="1" t="s">
        <v>75</v>
      </c>
      <c r="D374" s="3">
        <v>44666</v>
      </c>
      <c r="E374" s="4">
        <v>16982</v>
      </c>
      <c r="F374" s="1">
        <v>76</v>
      </c>
      <c r="G374" s="5">
        <f t="shared" si="5"/>
        <v>223.44736842105263</v>
      </c>
    </row>
    <row r="375" spans="1:7">
      <c r="A375" s="1" t="s">
        <v>21</v>
      </c>
      <c r="B375" s="1" t="s">
        <v>17</v>
      </c>
      <c r="C375" s="1" t="s">
        <v>20</v>
      </c>
      <c r="D375" s="3">
        <v>44565</v>
      </c>
      <c r="E375" s="4">
        <v>8092</v>
      </c>
      <c r="F375" s="1">
        <v>178</v>
      </c>
      <c r="G375" s="5">
        <f t="shared" si="5"/>
        <v>45.460674157303373</v>
      </c>
    </row>
    <row r="376" spans="1:7">
      <c r="A376" s="1" t="s">
        <v>58</v>
      </c>
      <c r="B376" s="1" t="s">
        <v>22</v>
      </c>
      <c r="C376" s="1" t="s">
        <v>47</v>
      </c>
      <c r="D376" s="3">
        <v>44746</v>
      </c>
      <c r="E376" s="4">
        <v>6993</v>
      </c>
      <c r="F376" s="1">
        <v>31</v>
      </c>
      <c r="G376" s="5">
        <f t="shared" si="5"/>
        <v>225.58064516129033</v>
      </c>
    </row>
    <row r="377" spans="1:7">
      <c r="A377" s="1" t="s">
        <v>52</v>
      </c>
      <c r="B377" s="1" t="s">
        <v>43</v>
      </c>
      <c r="C377" s="1" t="s">
        <v>27</v>
      </c>
      <c r="D377" s="3">
        <v>44644</v>
      </c>
      <c r="E377" s="4">
        <v>2317</v>
      </c>
      <c r="F377" s="1">
        <v>352</v>
      </c>
      <c r="G377" s="5">
        <f t="shared" si="5"/>
        <v>6.5823863636363633</v>
      </c>
    </row>
    <row r="378" spans="1:7">
      <c r="A378" s="1" t="s">
        <v>68</v>
      </c>
      <c r="B378" s="1" t="s">
        <v>22</v>
      </c>
      <c r="C378" s="1" t="s">
        <v>63</v>
      </c>
      <c r="D378" s="3">
        <v>44637</v>
      </c>
      <c r="E378" s="4">
        <v>637</v>
      </c>
      <c r="F378" s="1">
        <v>169</v>
      </c>
      <c r="G378" s="5">
        <f t="shared" si="5"/>
        <v>3.7692307692307692</v>
      </c>
    </row>
    <row r="379" spans="1:7">
      <c r="A379" s="1" t="s">
        <v>28</v>
      </c>
      <c r="B379" s="1" t="s">
        <v>22</v>
      </c>
      <c r="C379" s="1" t="s">
        <v>65</v>
      </c>
      <c r="D379" s="3">
        <v>44607</v>
      </c>
      <c r="E379" s="4">
        <v>6034</v>
      </c>
      <c r="F379" s="1">
        <v>223</v>
      </c>
      <c r="G379" s="5">
        <f t="shared" si="5"/>
        <v>27.058295964125559</v>
      </c>
    </row>
    <row r="380" spans="1:7">
      <c r="A380" s="1" t="s">
        <v>21</v>
      </c>
      <c r="B380" s="1" t="s">
        <v>43</v>
      </c>
      <c r="C380" s="1" t="s">
        <v>44</v>
      </c>
      <c r="D380" s="3">
        <v>44741</v>
      </c>
      <c r="E380" s="4">
        <v>980</v>
      </c>
      <c r="F380" s="1">
        <v>146</v>
      </c>
      <c r="G380" s="5">
        <f t="shared" si="5"/>
        <v>6.7123287671232879</v>
      </c>
    </row>
    <row r="381" spans="1:7">
      <c r="A381" s="1" t="s">
        <v>19</v>
      </c>
      <c r="B381" s="1" t="s">
        <v>43</v>
      </c>
      <c r="C381" s="1" t="s">
        <v>60</v>
      </c>
      <c r="D381" s="3">
        <v>44705</v>
      </c>
      <c r="E381" s="4">
        <v>2821</v>
      </c>
      <c r="F381" s="1">
        <v>112</v>
      </c>
      <c r="G381" s="5">
        <f t="shared" si="5"/>
        <v>25.1875</v>
      </c>
    </row>
    <row r="382" spans="1:7">
      <c r="A382" s="1" t="s">
        <v>45</v>
      </c>
      <c r="B382" s="1" t="s">
        <v>14</v>
      </c>
      <c r="C382" s="1" t="s">
        <v>55</v>
      </c>
      <c r="D382" s="3">
        <v>44571</v>
      </c>
      <c r="E382" s="4">
        <v>3563</v>
      </c>
      <c r="F382" s="1">
        <v>284</v>
      </c>
      <c r="G382" s="5">
        <f t="shared" si="5"/>
        <v>12.545774647887324</v>
      </c>
    </row>
    <row r="383" spans="1:7">
      <c r="A383" s="1" t="s">
        <v>56</v>
      </c>
      <c r="B383" s="1" t="s">
        <v>43</v>
      </c>
      <c r="C383" s="1" t="s">
        <v>69</v>
      </c>
      <c r="D383" s="3">
        <v>44635</v>
      </c>
      <c r="E383" s="4">
        <v>2996</v>
      </c>
      <c r="F383" s="1">
        <v>139</v>
      </c>
      <c r="G383" s="5">
        <f t="shared" si="5"/>
        <v>21.553956834532375</v>
      </c>
    </row>
    <row r="384" spans="1:7">
      <c r="A384" s="1" t="s">
        <v>50</v>
      </c>
      <c r="B384" s="1" t="s">
        <v>46</v>
      </c>
      <c r="C384" s="1" t="s">
        <v>55</v>
      </c>
      <c r="D384" s="3">
        <v>44600</v>
      </c>
      <c r="E384" s="4">
        <v>2436</v>
      </c>
      <c r="F384" s="1">
        <v>309</v>
      </c>
      <c r="G384" s="5">
        <f t="shared" si="5"/>
        <v>7.883495145631068</v>
      </c>
    </row>
    <row r="385" spans="1:7">
      <c r="A385" s="1" t="s">
        <v>38</v>
      </c>
      <c r="B385" s="1" t="s">
        <v>17</v>
      </c>
      <c r="C385" s="1" t="s">
        <v>75</v>
      </c>
      <c r="D385" s="3">
        <v>44617</v>
      </c>
      <c r="E385" s="4">
        <v>1540</v>
      </c>
      <c r="F385" s="1">
        <v>100</v>
      </c>
      <c r="G385" s="5">
        <f t="shared" si="5"/>
        <v>15.4</v>
      </c>
    </row>
    <row r="386" spans="1:7">
      <c r="A386" s="1" t="s">
        <v>30</v>
      </c>
      <c r="B386" s="1" t="s">
        <v>43</v>
      </c>
      <c r="C386" s="1" t="s">
        <v>47</v>
      </c>
      <c r="D386" s="3">
        <v>44684</v>
      </c>
      <c r="E386" s="4">
        <v>6916</v>
      </c>
      <c r="F386" s="1">
        <v>42</v>
      </c>
      <c r="G386" s="5">
        <f t="shared" ref="G386:G449" si="6">E386/F386</f>
        <v>164.66666666666666</v>
      </c>
    </row>
    <row r="387" spans="1:7">
      <c r="A387" s="1" t="s">
        <v>54</v>
      </c>
      <c r="B387" s="1" t="s">
        <v>43</v>
      </c>
      <c r="C387" s="1" t="s">
        <v>60</v>
      </c>
      <c r="D387" s="3">
        <v>44726</v>
      </c>
      <c r="E387" s="4">
        <v>5509</v>
      </c>
      <c r="F387" s="1">
        <v>24</v>
      </c>
      <c r="G387" s="5">
        <f t="shared" si="6"/>
        <v>229.54166666666666</v>
      </c>
    </row>
    <row r="388" spans="1:7">
      <c r="A388" s="1" t="s">
        <v>30</v>
      </c>
      <c r="B388" s="1" t="s">
        <v>17</v>
      </c>
      <c r="C388" s="1" t="s">
        <v>37</v>
      </c>
      <c r="D388" s="3">
        <v>44782</v>
      </c>
      <c r="E388" s="4">
        <v>12992</v>
      </c>
      <c r="F388" s="1">
        <v>83</v>
      </c>
      <c r="G388" s="5">
        <f t="shared" si="6"/>
        <v>156.53012048192772</v>
      </c>
    </row>
    <row r="389" spans="1:7">
      <c r="A389" s="1" t="s">
        <v>64</v>
      </c>
      <c r="B389" s="1" t="s">
        <v>36</v>
      </c>
      <c r="C389" s="1" t="s">
        <v>63</v>
      </c>
      <c r="D389" s="3">
        <v>44753</v>
      </c>
      <c r="E389" s="4">
        <v>3724</v>
      </c>
      <c r="F389" s="1">
        <v>234</v>
      </c>
      <c r="G389" s="5">
        <f t="shared" si="6"/>
        <v>15.914529914529915</v>
      </c>
    </row>
    <row r="390" spans="1:7">
      <c r="A390" s="1" t="s">
        <v>59</v>
      </c>
      <c r="B390" s="1" t="s">
        <v>14</v>
      </c>
      <c r="C390" s="1" t="s">
        <v>63</v>
      </c>
      <c r="D390" s="3">
        <v>44575</v>
      </c>
      <c r="E390" s="4">
        <v>7133</v>
      </c>
      <c r="F390" s="1">
        <v>118</v>
      </c>
      <c r="G390" s="5">
        <f t="shared" si="6"/>
        <v>60.449152542372879</v>
      </c>
    </row>
    <row r="391" spans="1:7">
      <c r="A391" s="1" t="s">
        <v>16</v>
      </c>
      <c r="B391" s="1" t="s">
        <v>46</v>
      </c>
      <c r="C391" s="1" t="s">
        <v>63</v>
      </c>
      <c r="D391" s="3">
        <v>44616</v>
      </c>
      <c r="E391" s="4">
        <v>8617</v>
      </c>
      <c r="F391" s="1">
        <v>46</v>
      </c>
      <c r="G391" s="5">
        <f t="shared" si="6"/>
        <v>187.32608695652175</v>
      </c>
    </row>
    <row r="392" spans="1:7">
      <c r="A392" s="1" t="s">
        <v>64</v>
      </c>
      <c r="B392" s="1" t="s">
        <v>36</v>
      </c>
      <c r="C392" s="1" t="s">
        <v>65</v>
      </c>
      <c r="D392" s="3">
        <v>44635</v>
      </c>
      <c r="E392" s="4">
        <v>9198</v>
      </c>
      <c r="F392" s="1">
        <v>144</v>
      </c>
      <c r="G392" s="5">
        <f t="shared" si="6"/>
        <v>63.875</v>
      </c>
    </row>
    <row r="393" spans="1:7">
      <c r="A393" s="1" t="s">
        <v>28</v>
      </c>
      <c r="B393" s="1" t="s">
        <v>36</v>
      </c>
      <c r="C393" s="1" t="s">
        <v>74</v>
      </c>
      <c r="D393" s="3">
        <v>44676</v>
      </c>
      <c r="E393" s="4">
        <v>11823</v>
      </c>
      <c r="F393" s="1">
        <v>47</v>
      </c>
      <c r="G393" s="5">
        <f t="shared" si="6"/>
        <v>251.55319148936169</v>
      </c>
    </row>
    <row r="394" spans="1:7">
      <c r="A394" s="1" t="s">
        <v>61</v>
      </c>
      <c r="B394" s="1" t="s">
        <v>22</v>
      </c>
      <c r="C394" s="1" t="s">
        <v>53</v>
      </c>
      <c r="D394" s="3">
        <v>44691</v>
      </c>
      <c r="E394" s="4">
        <v>5775</v>
      </c>
      <c r="F394" s="1">
        <v>41</v>
      </c>
      <c r="G394" s="5">
        <f t="shared" si="6"/>
        <v>140.85365853658536</v>
      </c>
    </row>
    <row r="395" spans="1:7">
      <c r="A395" s="1" t="s">
        <v>50</v>
      </c>
      <c r="B395" s="1" t="s">
        <v>22</v>
      </c>
      <c r="C395" s="1" t="s">
        <v>57</v>
      </c>
      <c r="D395" s="3">
        <v>44735</v>
      </c>
      <c r="E395" s="4">
        <v>13125</v>
      </c>
      <c r="F395" s="1">
        <v>275</v>
      </c>
      <c r="G395" s="5">
        <f t="shared" si="6"/>
        <v>47.727272727272727</v>
      </c>
    </row>
    <row r="396" spans="1:7">
      <c r="A396" s="1" t="s">
        <v>52</v>
      </c>
      <c r="B396" s="1" t="s">
        <v>46</v>
      </c>
      <c r="C396" s="1" t="s">
        <v>27</v>
      </c>
      <c r="D396" s="3">
        <v>44620</v>
      </c>
      <c r="E396" s="4">
        <v>14287</v>
      </c>
      <c r="F396" s="1">
        <v>370</v>
      </c>
      <c r="G396" s="5">
        <f t="shared" si="6"/>
        <v>38.61351351351351</v>
      </c>
    </row>
    <row r="397" spans="1:7">
      <c r="A397" s="1" t="s">
        <v>38</v>
      </c>
      <c r="B397" s="1" t="s">
        <v>43</v>
      </c>
      <c r="C397" s="1" t="s">
        <v>53</v>
      </c>
      <c r="D397" s="3">
        <v>44706</v>
      </c>
      <c r="E397" s="4">
        <v>16233</v>
      </c>
      <c r="F397" s="1">
        <v>138</v>
      </c>
      <c r="G397" s="5">
        <f t="shared" si="6"/>
        <v>117.6304347826087</v>
      </c>
    </row>
    <row r="398" spans="1:7">
      <c r="A398" s="1" t="s">
        <v>54</v>
      </c>
      <c r="B398" s="1" t="s">
        <v>36</v>
      </c>
      <c r="C398" s="1" t="s">
        <v>74</v>
      </c>
      <c r="D398" s="3">
        <v>44614</v>
      </c>
      <c r="E398" s="4">
        <v>5313</v>
      </c>
      <c r="F398" s="1">
        <v>215</v>
      </c>
      <c r="G398" s="5">
        <f t="shared" si="6"/>
        <v>24.711627906976744</v>
      </c>
    </row>
    <row r="399" spans="1:7">
      <c r="A399" s="1" t="s">
        <v>16</v>
      </c>
      <c r="B399" s="1" t="s">
        <v>14</v>
      </c>
      <c r="C399" s="1" t="s">
        <v>18</v>
      </c>
      <c r="D399" s="3">
        <v>44753</v>
      </c>
      <c r="E399" s="4">
        <v>3577</v>
      </c>
      <c r="F399" s="1">
        <v>134</v>
      </c>
      <c r="G399" s="5">
        <f t="shared" si="6"/>
        <v>26.694029850746269</v>
      </c>
    </row>
    <row r="400" spans="1:7">
      <c r="A400" s="1" t="s">
        <v>50</v>
      </c>
      <c r="B400" s="1" t="s">
        <v>46</v>
      </c>
      <c r="C400" s="1" t="s">
        <v>57</v>
      </c>
      <c r="D400" s="3">
        <v>44564</v>
      </c>
      <c r="E400" s="4">
        <v>3528</v>
      </c>
      <c r="F400" s="1">
        <v>336</v>
      </c>
      <c r="G400" s="5">
        <f t="shared" si="6"/>
        <v>10.5</v>
      </c>
    </row>
    <row r="401" spans="1:7">
      <c r="A401" s="1" t="s">
        <v>39</v>
      </c>
      <c r="B401" s="1" t="s">
        <v>36</v>
      </c>
      <c r="C401" s="1" t="s">
        <v>76</v>
      </c>
      <c r="D401" s="3">
        <v>44797</v>
      </c>
      <c r="E401" s="4">
        <v>679</v>
      </c>
      <c r="F401" s="1">
        <v>280</v>
      </c>
      <c r="G401" s="5">
        <f t="shared" si="6"/>
        <v>2.4249999999999998</v>
      </c>
    </row>
    <row r="402" spans="1:7">
      <c r="A402" s="1" t="s">
        <v>52</v>
      </c>
      <c r="B402" s="1" t="s">
        <v>43</v>
      </c>
      <c r="C402" s="1" t="s">
        <v>37</v>
      </c>
      <c r="D402" s="3">
        <v>44770</v>
      </c>
      <c r="E402" s="4">
        <v>2450</v>
      </c>
      <c r="F402" s="1">
        <v>352</v>
      </c>
      <c r="G402" s="5">
        <f t="shared" si="6"/>
        <v>6.9602272727272725</v>
      </c>
    </row>
    <row r="403" spans="1:7">
      <c r="A403" s="1" t="s">
        <v>38</v>
      </c>
      <c r="B403" s="1" t="s">
        <v>43</v>
      </c>
      <c r="C403" s="1" t="s">
        <v>15</v>
      </c>
      <c r="D403" s="3">
        <v>44706</v>
      </c>
      <c r="E403" s="4">
        <v>10577</v>
      </c>
      <c r="F403" s="1">
        <v>150</v>
      </c>
      <c r="G403" s="5">
        <f t="shared" si="6"/>
        <v>70.513333333333335</v>
      </c>
    </row>
    <row r="404" spans="1:7">
      <c r="A404" s="1" t="s">
        <v>48</v>
      </c>
      <c r="B404" s="1" t="s">
        <v>36</v>
      </c>
      <c r="C404" s="1" t="s">
        <v>47</v>
      </c>
      <c r="D404" s="3">
        <v>44687</v>
      </c>
      <c r="E404" s="4">
        <v>2597</v>
      </c>
      <c r="F404" s="1">
        <v>177</v>
      </c>
      <c r="G404" s="5">
        <f t="shared" si="6"/>
        <v>14.672316384180791</v>
      </c>
    </row>
    <row r="405" spans="1:7">
      <c r="A405" s="1" t="s">
        <v>42</v>
      </c>
      <c r="B405" s="1" t="s">
        <v>17</v>
      </c>
      <c r="C405" s="1" t="s">
        <v>49</v>
      </c>
      <c r="D405" s="3">
        <v>44589</v>
      </c>
      <c r="E405" s="4">
        <v>2219</v>
      </c>
      <c r="F405" s="1">
        <v>142</v>
      </c>
      <c r="G405" s="5">
        <f t="shared" si="6"/>
        <v>15.626760563380282</v>
      </c>
    </row>
    <row r="406" spans="1:7">
      <c r="A406" s="1" t="s">
        <v>50</v>
      </c>
      <c r="B406" s="1" t="s">
        <v>14</v>
      </c>
      <c r="C406" s="1" t="s">
        <v>44</v>
      </c>
      <c r="D406" s="3">
        <v>44718</v>
      </c>
      <c r="E406" s="4">
        <v>11319</v>
      </c>
      <c r="F406" s="1">
        <v>12</v>
      </c>
      <c r="G406" s="5">
        <f t="shared" si="6"/>
        <v>943.25</v>
      </c>
    </row>
    <row r="407" spans="1:7">
      <c r="A407" s="1" t="s">
        <v>38</v>
      </c>
      <c r="B407" s="1" t="s">
        <v>36</v>
      </c>
      <c r="C407" s="1" t="s">
        <v>74</v>
      </c>
      <c r="D407" s="3">
        <v>44754</v>
      </c>
      <c r="E407" s="4">
        <v>5978</v>
      </c>
      <c r="F407" s="1">
        <v>24</v>
      </c>
      <c r="G407" s="5">
        <f t="shared" si="6"/>
        <v>249.08333333333334</v>
      </c>
    </row>
    <row r="408" spans="1:7">
      <c r="A408" s="1" t="s">
        <v>73</v>
      </c>
      <c r="B408" s="1" t="s">
        <v>46</v>
      </c>
      <c r="C408" s="1" t="s">
        <v>57</v>
      </c>
      <c r="D408" s="3">
        <v>44778</v>
      </c>
      <c r="E408" s="4">
        <v>5327</v>
      </c>
      <c r="F408" s="1">
        <v>183</v>
      </c>
      <c r="G408" s="5">
        <f t="shared" si="6"/>
        <v>29.10928961748634</v>
      </c>
    </row>
    <row r="409" spans="1:7">
      <c r="A409" s="1" t="s">
        <v>38</v>
      </c>
      <c r="B409" s="1" t="s">
        <v>43</v>
      </c>
      <c r="C409" s="1" t="s">
        <v>44</v>
      </c>
      <c r="D409" s="3">
        <v>44589</v>
      </c>
      <c r="E409" s="4">
        <v>6020</v>
      </c>
      <c r="F409" s="1">
        <v>147</v>
      </c>
      <c r="G409" s="5">
        <f t="shared" si="6"/>
        <v>40.952380952380949</v>
      </c>
    </row>
    <row r="410" spans="1:7">
      <c r="A410" s="1" t="s">
        <v>59</v>
      </c>
      <c r="B410" s="1" t="s">
        <v>17</v>
      </c>
      <c r="C410" s="1" t="s">
        <v>57</v>
      </c>
      <c r="D410" s="3">
        <v>44804</v>
      </c>
      <c r="E410" s="4">
        <v>5614</v>
      </c>
      <c r="F410" s="1">
        <v>137</v>
      </c>
      <c r="G410" s="5">
        <f t="shared" si="6"/>
        <v>40.978102189781019</v>
      </c>
    </row>
    <row r="411" spans="1:7">
      <c r="A411" s="1" t="s">
        <v>45</v>
      </c>
      <c r="B411" s="1" t="s">
        <v>43</v>
      </c>
      <c r="C411" s="1" t="s">
        <v>37</v>
      </c>
      <c r="D411" s="3">
        <v>44670</v>
      </c>
      <c r="E411" s="4">
        <v>1736</v>
      </c>
      <c r="F411" s="1">
        <v>13</v>
      </c>
      <c r="G411" s="5">
        <f t="shared" si="6"/>
        <v>133.53846153846155</v>
      </c>
    </row>
    <row r="412" spans="1:7">
      <c r="A412" s="1" t="s">
        <v>45</v>
      </c>
      <c r="B412" s="1" t="s">
        <v>14</v>
      </c>
      <c r="C412" s="1" t="s">
        <v>15</v>
      </c>
      <c r="D412" s="3">
        <v>44741</v>
      </c>
      <c r="E412" s="4">
        <v>6384</v>
      </c>
      <c r="F412" s="1">
        <v>2</v>
      </c>
      <c r="G412" s="5">
        <f t="shared" si="6"/>
        <v>3192</v>
      </c>
    </row>
    <row r="413" spans="1:7">
      <c r="A413" s="1" t="s">
        <v>52</v>
      </c>
      <c r="B413" s="1" t="s">
        <v>17</v>
      </c>
      <c r="C413" s="1" t="s">
        <v>70</v>
      </c>
      <c r="D413" s="3">
        <v>44616</v>
      </c>
      <c r="E413" s="4">
        <v>3577</v>
      </c>
      <c r="F413" s="1">
        <v>261</v>
      </c>
      <c r="G413" s="5">
        <f t="shared" si="6"/>
        <v>13.704980842911878</v>
      </c>
    </row>
    <row r="414" spans="1:7">
      <c r="A414" s="1" t="s">
        <v>71</v>
      </c>
      <c r="B414" s="1" t="s">
        <v>14</v>
      </c>
      <c r="C414" s="1" t="s">
        <v>27</v>
      </c>
      <c r="D414" s="3">
        <v>44624</v>
      </c>
      <c r="E414" s="4">
        <v>14539</v>
      </c>
      <c r="F414" s="1">
        <v>84</v>
      </c>
      <c r="G414" s="5">
        <f t="shared" si="6"/>
        <v>173.08333333333334</v>
      </c>
    </row>
    <row r="415" spans="1:7">
      <c r="A415" s="1" t="s">
        <v>19</v>
      </c>
      <c r="B415" s="1" t="s">
        <v>17</v>
      </c>
      <c r="C415" s="1" t="s">
        <v>47</v>
      </c>
      <c r="D415" s="3">
        <v>44733</v>
      </c>
      <c r="E415" s="4">
        <v>3493</v>
      </c>
      <c r="F415" s="1">
        <v>68</v>
      </c>
      <c r="G415" s="5">
        <f t="shared" si="6"/>
        <v>51.367647058823529</v>
      </c>
    </row>
    <row r="416" spans="1:7">
      <c r="A416" s="1" t="s">
        <v>39</v>
      </c>
      <c r="B416" s="1" t="s">
        <v>22</v>
      </c>
      <c r="C416" s="1" t="s">
        <v>53</v>
      </c>
      <c r="D416" s="3">
        <v>44587</v>
      </c>
      <c r="E416" s="4">
        <v>994</v>
      </c>
      <c r="F416" s="1">
        <v>105</v>
      </c>
      <c r="G416" s="5">
        <f t="shared" si="6"/>
        <v>9.4666666666666668</v>
      </c>
    </row>
    <row r="417" spans="1:7">
      <c r="A417" s="1" t="s">
        <v>28</v>
      </c>
      <c r="B417" s="1" t="s">
        <v>36</v>
      </c>
      <c r="C417" s="1" t="s">
        <v>62</v>
      </c>
      <c r="D417" s="3">
        <v>44722</v>
      </c>
      <c r="E417" s="4">
        <v>4361</v>
      </c>
      <c r="F417" s="1">
        <v>40</v>
      </c>
      <c r="G417" s="5">
        <f t="shared" si="6"/>
        <v>109.02500000000001</v>
      </c>
    </row>
    <row r="418" spans="1:7">
      <c r="A418" s="1" t="s">
        <v>66</v>
      </c>
      <c r="B418" s="1" t="s">
        <v>14</v>
      </c>
      <c r="C418" s="1" t="s">
        <v>49</v>
      </c>
      <c r="D418" s="3">
        <v>44704</v>
      </c>
      <c r="E418" s="4">
        <v>1554</v>
      </c>
      <c r="F418" s="1">
        <v>65</v>
      </c>
      <c r="G418" s="5">
        <f t="shared" si="6"/>
        <v>23.907692307692308</v>
      </c>
    </row>
    <row r="419" spans="1:7">
      <c r="A419" s="1" t="s">
        <v>67</v>
      </c>
      <c r="B419" s="1" t="s">
        <v>17</v>
      </c>
      <c r="C419" s="1" t="s">
        <v>55</v>
      </c>
      <c r="D419" s="3">
        <v>44666</v>
      </c>
      <c r="E419" s="4">
        <v>966</v>
      </c>
      <c r="F419" s="1">
        <v>107</v>
      </c>
      <c r="G419" s="5">
        <f t="shared" si="6"/>
        <v>9.0280373831775709</v>
      </c>
    </row>
    <row r="420" spans="1:7">
      <c r="A420" s="1" t="s">
        <v>48</v>
      </c>
      <c r="B420" s="1" t="s">
        <v>36</v>
      </c>
      <c r="C420" s="1" t="s">
        <v>75</v>
      </c>
      <c r="D420" s="3">
        <v>44592</v>
      </c>
      <c r="E420" s="4">
        <v>5334</v>
      </c>
      <c r="F420" s="1">
        <v>227</v>
      </c>
      <c r="G420" s="5">
        <f t="shared" si="6"/>
        <v>23.497797356828194</v>
      </c>
    </row>
    <row r="421" spans="1:7">
      <c r="A421" s="1" t="s">
        <v>66</v>
      </c>
      <c r="B421" s="1" t="s">
        <v>36</v>
      </c>
      <c r="C421" s="1" t="s">
        <v>53</v>
      </c>
      <c r="D421" s="3">
        <v>44624</v>
      </c>
      <c r="E421" s="4">
        <v>4935</v>
      </c>
      <c r="F421" s="1">
        <v>39</v>
      </c>
      <c r="G421" s="5">
        <f t="shared" si="6"/>
        <v>126.53846153846153</v>
      </c>
    </row>
    <row r="422" spans="1:7">
      <c r="A422" s="1" t="s">
        <v>42</v>
      </c>
      <c r="B422" s="1" t="s">
        <v>36</v>
      </c>
      <c r="C422" s="1" t="s">
        <v>31</v>
      </c>
      <c r="D422" s="3">
        <v>44670</v>
      </c>
      <c r="E422" s="4">
        <v>10024</v>
      </c>
      <c r="F422" s="1">
        <v>84</v>
      </c>
      <c r="G422" s="5">
        <f t="shared" si="6"/>
        <v>119.33333333333333</v>
      </c>
    </row>
    <row r="423" spans="1:7">
      <c r="A423" s="1" t="s">
        <v>52</v>
      </c>
      <c r="B423" s="1" t="s">
        <v>14</v>
      </c>
      <c r="C423" s="1" t="s">
        <v>65</v>
      </c>
      <c r="D423" s="3">
        <v>44697</v>
      </c>
      <c r="E423" s="4">
        <v>2506</v>
      </c>
      <c r="F423" s="1">
        <v>100</v>
      </c>
      <c r="G423" s="5">
        <f t="shared" si="6"/>
        <v>25.06</v>
      </c>
    </row>
    <row r="424" spans="1:7">
      <c r="A424" s="1" t="s">
        <v>28</v>
      </c>
      <c r="B424" s="1" t="s">
        <v>22</v>
      </c>
      <c r="C424" s="1" t="s">
        <v>69</v>
      </c>
      <c r="D424" s="3">
        <v>44609</v>
      </c>
      <c r="E424" s="4">
        <v>1043</v>
      </c>
      <c r="F424" s="1">
        <v>120</v>
      </c>
      <c r="G424" s="5">
        <f t="shared" si="6"/>
        <v>8.6916666666666664</v>
      </c>
    </row>
    <row r="425" spans="1:7">
      <c r="A425" s="1" t="s">
        <v>61</v>
      </c>
      <c r="B425" s="1" t="s">
        <v>43</v>
      </c>
      <c r="C425" s="1" t="s">
        <v>69</v>
      </c>
      <c r="D425" s="3">
        <v>44579</v>
      </c>
      <c r="E425" s="4">
        <v>6524</v>
      </c>
      <c r="F425" s="1">
        <v>257</v>
      </c>
      <c r="G425" s="5">
        <f t="shared" si="6"/>
        <v>25.3852140077821</v>
      </c>
    </row>
    <row r="426" spans="1:7">
      <c r="A426" s="1" t="s">
        <v>54</v>
      </c>
      <c r="B426" s="1" t="s">
        <v>46</v>
      </c>
      <c r="C426" s="1" t="s">
        <v>44</v>
      </c>
      <c r="D426" s="3">
        <v>44601</v>
      </c>
      <c r="E426" s="4">
        <v>8148</v>
      </c>
      <c r="F426" s="1">
        <v>85</v>
      </c>
      <c r="G426" s="5">
        <f t="shared" si="6"/>
        <v>95.858823529411765</v>
      </c>
    </row>
    <row r="427" spans="1:7">
      <c r="A427" s="1" t="s">
        <v>45</v>
      </c>
      <c r="B427" s="1" t="s">
        <v>46</v>
      </c>
      <c r="C427" s="1" t="s">
        <v>44</v>
      </c>
      <c r="D427" s="3">
        <v>44643</v>
      </c>
      <c r="E427" s="4">
        <v>3577</v>
      </c>
      <c r="F427" s="1">
        <v>178</v>
      </c>
      <c r="G427" s="5">
        <f t="shared" si="6"/>
        <v>20.09550561797753</v>
      </c>
    </row>
    <row r="428" spans="1:7">
      <c r="A428" s="1" t="s">
        <v>71</v>
      </c>
      <c r="B428" s="1" t="s">
        <v>36</v>
      </c>
      <c r="C428" s="1" t="s">
        <v>75</v>
      </c>
      <c r="D428" s="3">
        <v>44593</v>
      </c>
      <c r="E428" s="4">
        <v>3374</v>
      </c>
      <c r="F428" s="1">
        <v>151</v>
      </c>
      <c r="G428" s="5">
        <f t="shared" si="6"/>
        <v>22.344370860927153</v>
      </c>
    </row>
    <row r="429" spans="1:7">
      <c r="A429" s="1" t="s">
        <v>45</v>
      </c>
      <c r="B429" s="1" t="s">
        <v>17</v>
      </c>
      <c r="C429" s="1" t="s">
        <v>49</v>
      </c>
      <c r="D429" s="3">
        <v>44627</v>
      </c>
      <c r="E429" s="4">
        <v>3948</v>
      </c>
      <c r="F429" s="1">
        <v>142</v>
      </c>
      <c r="G429" s="5">
        <f t="shared" si="6"/>
        <v>27.802816901408452</v>
      </c>
    </row>
    <row r="430" spans="1:7">
      <c r="A430" s="1" t="s">
        <v>73</v>
      </c>
      <c r="B430" s="1" t="s">
        <v>14</v>
      </c>
      <c r="C430" s="1" t="s">
        <v>62</v>
      </c>
      <c r="D430" s="3">
        <v>44564</v>
      </c>
      <c r="E430" s="4">
        <v>3269</v>
      </c>
      <c r="F430" s="1">
        <v>226</v>
      </c>
      <c r="G430" s="5">
        <f t="shared" si="6"/>
        <v>14.464601769911505</v>
      </c>
    </row>
    <row r="431" spans="1:7">
      <c r="A431" s="1" t="s">
        <v>73</v>
      </c>
      <c r="B431" s="1" t="s">
        <v>43</v>
      </c>
      <c r="C431" s="1" t="s">
        <v>62</v>
      </c>
      <c r="D431" s="3">
        <v>44603</v>
      </c>
      <c r="E431" s="4">
        <v>5271</v>
      </c>
      <c r="F431" s="1">
        <v>341</v>
      </c>
      <c r="G431" s="5">
        <f t="shared" si="6"/>
        <v>15.457478005865102</v>
      </c>
    </row>
    <row r="432" spans="1:7">
      <c r="A432" s="1" t="s">
        <v>61</v>
      </c>
      <c r="B432" s="1" t="s">
        <v>36</v>
      </c>
      <c r="C432" s="1" t="s">
        <v>44</v>
      </c>
      <c r="D432" s="3">
        <v>44636</v>
      </c>
      <c r="E432" s="4">
        <v>4571</v>
      </c>
      <c r="F432" s="1">
        <v>140</v>
      </c>
      <c r="G432" s="5">
        <f t="shared" si="6"/>
        <v>32.65</v>
      </c>
    </row>
    <row r="433" spans="1:7">
      <c r="A433" s="1" t="s">
        <v>72</v>
      </c>
      <c r="B433" s="1" t="s">
        <v>17</v>
      </c>
      <c r="C433" s="1" t="s">
        <v>62</v>
      </c>
      <c r="D433" s="3">
        <v>44788</v>
      </c>
      <c r="E433" s="4">
        <v>12327</v>
      </c>
      <c r="F433" s="1">
        <v>330</v>
      </c>
      <c r="G433" s="5">
        <f t="shared" si="6"/>
        <v>37.354545454545452</v>
      </c>
    </row>
    <row r="434" spans="1:7">
      <c r="A434" s="1" t="s">
        <v>19</v>
      </c>
      <c r="B434" s="1" t="s">
        <v>17</v>
      </c>
      <c r="C434" s="1" t="s">
        <v>63</v>
      </c>
      <c r="D434" s="3">
        <v>44693</v>
      </c>
      <c r="E434" s="4">
        <v>4935</v>
      </c>
      <c r="F434" s="1">
        <v>73</v>
      </c>
      <c r="G434" s="5">
        <f t="shared" si="6"/>
        <v>67.602739726027394</v>
      </c>
    </row>
    <row r="435" spans="1:7">
      <c r="A435" s="1" t="s">
        <v>16</v>
      </c>
      <c r="B435" s="1" t="s">
        <v>17</v>
      </c>
      <c r="C435" s="1" t="s">
        <v>57</v>
      </c>
      <c r="D435" s="3">
        <v>44662</v>
      </c>
      <c r="E435" s="4">
        <v>6167</v>
      </c>
      <c r="F435" s="1">
        <v>4</v>
      </c>
      <c r="G435" s="5">
        <f t="shared" si="6"/>
        <v>1541.75</v>
      </c>
    </row>
    <row r="436" spans="1:7">
      <c r="A436" s="1" t="s">
        <v>21</v>
      </c>
      <c r="B436" s="1" t="s">
        <v>36</v>
      </c>
      <c r="C436" s="1" t="s">
        <v>15</v>
      </c>
      <c r="D436" s="3">
        <v>44742</v>
      </c>
      <c r="E436" s="4">
        <v>18340</v>
      </c>
      <c r="F436" s="1">
        <v>285</v>
      </c>
      <c r="G436" s="5">
        <f t="shared" si="6"/>
        <v>64.350877192982452</v>
      </c>
    </row>
    <row r="437" spans="1:7">
      <c r="A437" s="1" t="s">
        <v>72</v>
      </c>
      <c r="B437" s="1" t="s">
        <v>36</v>
      </c>
      <c r="C437" s="1" t="s">
        <v>62</v>
      </c>
      <c r="D437" s="3">
        <v>44727</v>
      </c>
      <c r="E437" s="4">
        <v>7014</v>
      </c>
      <c r="F437" s="1">
        <v>60</v>
      </c>
      <c r="G437" s="5">
        <f t="shared" si="6"/>
        <v>116.9</v>
      </c>
    </row>
    <row r="438" spans="1:7">
      <c r="A438" s="1" t="s">
        <v>39</v>
      </c>
      <c r="B438" s="1" t="s">
        <v>46</v>
      </c>
      <c r="C438" s="1" t="s">
        <v>75</v>
      </c>
      <c r="D438" s="3">
        <v>44774</v>
      </c>
      <c r="E438" s="4">
        <v>7119</v>
      </c>
      <c r="F438" s="1">
        <v>101</v>
      </c>
      <c r="G438" s="5">
        <f t="shared" si="6"/>
        <v>70.485148514851488</v>
      </c>
    </row>
    <row r="439" spans="1:7">
      <c r="A439" s="1" t="s">
        <v>59</v>
      </c>
      <c r="B439" s="1" t="s">
        <v>43</v>
      </c>
      <c r="C439" s="1" t="s">
        <v>55</v>
      </c>
      <c r="D439" s="3">
        <v>44727</v>
      </c>
      <c r="E439" s="4">
        <v>15491</v>
      </c>
      <c r="F439" s="1">
        <v>58</v>
      </c>
      <c r="G439" s="5">
        <f t="shared" si="6"/>
        <v>267.08620689655174</v>
      </c>
    </row>
    <row r="440" spans="1:7">
      <c r="A440" s="1" t="s">
        <v>38</v>
      </c>
      <c r="B440" s="1" t="s">
        <v>17</v>
      </c>
      <c r="C440" s="1" t="s">
        <v>31</v>
      </c>
      <c r="D440" s="3">
        <v>44728</v>
      </c>
      <c r="E440" s="4">
        <v>5747</v>
      </c>
      <c r="F440" s="1">
        <v>45</v>
      </c>
      <c r="G440" s="5">
        <f t="shared" si="6"/>
        <v>127.71111111111111</v>
      </c>
    </row>
    <row r="441" spans="1:7">
      <c r="A441" s="1" t="s">
        <v>28</v>
      </c>
      <c r="B441" s="1" t="s">
        <v>36</v>
      </c>
      <c r="C441" s="1" t="s">
        <v>69</v>
      </c>
      <c r="D441" s="3">
        <v>44694</v>
      </c>
      <c r="E441" s="4">
        <v>4550</v>
      </c>
      <c r="F441" s="1">
        <v>281</v>
      </c>
      <c r="G441" s="5">
        <f t="shared" si="6"/>
        <v>16.192170818505339</v>
      </c>
    </row>
    <row r="442" spans="1:7">
      <c r="A442" s="1" t="s">
        <v>61</v>
      </c>
      <c r="B442" s="1" t="s">
        <v>43</v>
      </c>
      <c r="C442" s="1" t="s">
        <v>49</v>
      </c>
      <c r="D442" s="3">
        <v>44691</v>
      </c>
      <c r="E442" s="4">
        <v>2191</v>
      </c>
      <c r="F442" s="1">
        <v>138</v>
      </c>
      <c r="G442" s="5">
        <f t="shared" si="6"/>
        <v>15.876811594202898</v>
      </c>
    </row>
    <row r="443" spans="1:7">
      <c r="A443" s="1" t="s">
        <v>28</v>
      </c>
      <c r="B443" s="1" t="s">
        <v>17</v>
      </c>
      <c r="C443" s="1" t="s">
        <v>47</v>
      </c>
      <c r="D443" s="3">
        <v>44798</v>
      </c>
      <c r="E443" s="4">
        <v>5663</v>
      </c>
      <c r="F443" s="1">
        <v>322</v>
      </c>
      <c r="G443" s="5">
        <f t="shared" si="6"/>
        <v>17.586956521739129</v>
      </c>
    </row>
    <row r="444" spans="1:7">
      <c r="A444" s="1" t="s">
        <v>73</v>
      </c>
      <c r="B444" s="1" t="s">
        <v>36</v>
      </c>
      <c r="C444" s="1" t="s">
        <v>53</v>
      </c>
      <c r="D444" s="3">
        <v>44757</v>
      </c>
      <c r="E444" s="4">
        <v>7623</v>
      </c>
      <c r="F444" s="1">
        <v>85</v>
      </c>
      <c r="G444" s="5">
        <f t="shared" si="6"/>
        <v>89.682352941176475</v>
      </c>
    </row>
    <row r="445" spans="1:7">
      <c r="A445" s="1" t="s">
        <v>19</v>
      </c>
      <c r="B445" s="1" t="s">
        <v>14</v>
      </c>
      <c r="C445" s="1" t="s">
        <v>74</v>
      </c>
      <c r="D445" s="3">
        <v>44697</v>
      </c>
      <c r="E445" s="4">
        <v>9023</v>
      </c>
      <c r="F445" s="1">
        <v>409</v>
      </c>
      <c r="G445" s="5">
        <f t="shared" si="6"/>
        <v>22.061124694376527</v>
      </c>
    </row>
    <row r="446" spans="1:7">
      <c r="A446" s="1" t="s">
        <v>21</v>
      </c>
      <c r="B446" s="1" t="s">
        <v>22</v>
      </c>
      <c r="C446" s="1" t="s">
        <v>37</v>
      </c>
      <c r="D446" s="3">
        <v>44726</v>
      </c>
      <c r="E446" s="4">
        <v>3402</v>
      </c>
      <c r="F446" s="1">
        <v>182</v>
      </c>
      <c r="G446" s="5">
        <f t="shared" si="6"/>
        <v>18.692307692307693</v>
      </c>
    </row>
    <row r="447" spans="1:7">
      <c r="A447" s="1" t="s">
        <v>52</v>
      </c>
      <c r="B447" s="1" t="s">
        <v>22</v>
      </c>
      <c r="C447" s="1" t="s">
        <v>27</v>
      </c>
      <c r="D447" s="3">
        <v>44586</v>
      </c>
      <c r="E447" s="4">
        <v>10507</v>
      </c>
      <c r="F447" s="1">
        <v>467</v>
      </c>
      <c r="G447" s="5">
        <f t="shared" si="6"/>
        <v>22.498929336188436</v>
      </c>
    </row>
    <row r="448" spans="1:7">
      <c r="A448" s="1" t="s">
        <v>73</v>
      </c>
      <c r="B448" s="1" t="s">
        <v>43</v>
      </c>
      <c r="C448" s="1" t="s">
        <v>53</v>
      </c>
      <c r="D448" s="3">
        <v>44770</v>
      </c>
      <c r="E448" s="4">
        <v>7721</v>
      </c>
      <c r="F448" s="1">
        <v>14</v>
      </c>
      <c r="G448" s="5">
        <f t="shared" si="6"/>
        <v>551.5</v>
      </c>
    </row>
    <row r="449" spans="1:7">
      <c r="A449" s="1" t="s">
        <v>38</v>
      </c>
      <c r="B449" s="1" t="s">
        <v>46</v>
      </c>
      <c r="C449" s="1" t="s">
        <v>15</v>
      </c>
      <c r="D449" s="3">
        <v>44589</v>
      </c>
      <c r="E449" s="4">
        <v>5033</v>
      </c>
      <c r="F449" s="1">
        <v>178</v>
      </c>
      <c r="G449" s="5">
        <f t="shared" si="6"/>
        <v>28.275280898876403</v>
      </c>
    </row>
    <row r="450" spans="1:7">
      <c r="A450" s="1" t="s">
        <v>59</v>
      </c>
      <c r="B450" s="1" t="s">
        <v>14</v>
      </c>
      <c r="C450" s="1" t="s">
        <v>44</v>
      </c>
      <c r="D450" s="3">
        <v>44741</v>
      </c>
      <c r="E450" s="4">
        <v>1960</v>
      </c>
      <c r="F450" s="1">
        <v>191</v>
      </c>
      <c r="G450" s="5">
        <f t="shared" ref="G450:G513" si="7">E450/F450</f>
        <v>10.261780104712042</v>
      </c>
    </row>
    <row r="451" spans="1:7">
      <c r="A451" s="1" t="s">
        <v>48</v>
      </c>
      <c r="B451" s="1" t="s">
        <v>22</v>
      </c>
      <c r="C451" s="1" t="s">
        <v>76</v>
      </c>
      <c r="D451" s="3">
        <v>44736</v>
      </c>
      <c r="E451" s="4">
        <v>238</v>
      </c>
      <c r="F451" s="1">
        <v>317</v>
      </c>
      <c r="G451" s="5">
        <f t="shared" si="7"/>
        <v>0.75078864353312302</v>
      </c>
    </row>
    <row r="452" spans="1:7">
      <c r="A452" s="1" t="s">
        <v>30</v>
      </c>
      <c r="B452" s="1" t="s">
        <v>46</v>
      </c>
      <c r="C452" s="1" t="s">
        <v>15</v>
      </c>
      <c r="D452" s="3">
        <v>44743</v>
      </c>
      <c r="E452" s="4">
        <v>7756</v>
      </c>
      <c r="F452" s="1">
        <v>410</v>
      </c>
      <c r="G452" s="5">
        <f t="shared" si="7"/>
        <v>18.917073170731708</v>
      </c>
    </row>
    <row r="453" spans="1:7">
      <c r="A453" s="1" t="s">
        <v>54</v>
      </c>
      <c r="B453" s="1" t="s">
        <v>43</v>
      </c>
      <c r="C453" s="1" t="s">
        <v>20</v>
      </c>
      <c r="D453" s="3">
        <v>44617</v>
      </c>
      <c r="E453" s="4">
        <v>1736</v>
      </c>
      <c r="F453" s="1">
        <v>137</v>
      </c>
      <c r="G453" s="5">
        <f t="shared" si="7"/>
        <v>12.671532846715328</v>
      </c>
    </row>
    <row r="454" spans="1:7">
      <c r="A454" s="1" t="s">
        <v>56</v>
      </c>
      <c r="B454" s="1" t="s">
        <v>46</v>
      </c>
      <c r="C454" s="1" t="s">
        <v>27</v>
      </c>
      <c r="D454" s="3">
        <v>44774</v>
      </c>
      <c r="E454" s="4">
        <v>2660</v>
      </c>
      <c r="F454" s="1">
        <v>12</v>
      </c>
      <c r="G454" s="5">
        <f t="shared" si="7"/>
        <v>221.66666666666666</v>
      </c>
    </row>
    <row r="455" spans="1:7">
      <c r="A455" s="1" t="s">
        <v>28</v>
      </c>
      <c r="B455" s="1" t="s">
        <v>22</v>
      </c>
      <c r="C455" s="1" t="s">
        <v>55</v>
      </c>
      <c r="D455" s="3">
        <v>44733</v>
      </c>
      <c r="E455" s="4">
        <v>7672</v>
      </c>
      <c r="F455" s="1">
        <v>254</v>
      </c>
      <c r="G455" s="5">
        <f t="shared" si="7"/>
        <v>30.204724409448819</v>
      </c>
    </row>
    <row r="456" spans="1:7">
      <c r="A456" s="1" t="s">
        <v>68</v>
      </c>
      <c r="B456" s="1" t="s">
        <v>36</v>
      </c>
      <c r="C456" s="1" t="s">
        <v>57</v>
      </c>
      <c r="D456" s="3">
        <v>44586</v>
      </c>
      <c r="E456" s="4">
        <v>11564</v>
      </c>
      <c r="F456" s="1">
        <v>24</v>
      </c>
      <c r="G456" s="5">
        <f t="shared" si="7"/>
        <v>481.83333333333331</v>
      </c>
    </row>
    <row r="457" spans="1:7">
      <c r="A457" s="1" t="s">
        <v>19</v>
      </c>
      <c r="B457" s="1" t="s">
        <v>14</v>
      </c>
      <c r="C457" s="1" t="s">
        <v>55</v>
      </c>
      <c r="D457" s="3">
        <v>44698</v>
      </c>
      <c r="E457" s="4">
        <v>1365</v>
      </c>
      <c r="F457" s="1">
        <v>232</v>
      </c>
      <c r="G457" s="5">
        <f t="shared" si="7"/>
        <v>5.8836206896551726</v>
      </c>
    </row>
    <row r="458" spans="1:7">
      <c r="A458" s="1" t="s">
        <v>66</v>
      </c>
      <c r="B458" s="1" t="s">
        <v>22</v>
      </c>
      <c r="C458" s="1" t="s">
        <v>18</v>
      </c>
      <c r="D458" s="3">
        <v>44796</v>
      </c>
      <c r="E458" s="4">
        <v>4186</v>
      </c>
      <c r="F458" s="1">
        <v>233</v>
      </c>
      <c r="G458" s="5">
        <f t="shared" si="7"/>
        <v>17.965665236051503</v>
      </c>
    </row>
    <row r="459" spans="1:7">
      <c r="A459" s="1" t="s">
        <v>68</v>
      </c>
      <c r="B459" s="1" t="s">
        <v>22</v>
      </c>
      <c r="C459" s="1" t="s">
        <v>27</v>
      </c>
      <c r="D459" s="3">
        <v>44623</v>
      </c>
      <c r="E459" s="4">
        <v>7406</v>
      </c>
      <c r="F459" s="1">
        <v>118</v>
      </c>
      <c r="G459" s="5">
        <f t="shared" si="7"/>
        <v>62.762711864406782</v>
      </c>
    </row>
    <row r="460" spans="1:7">
      <c r="A460" s="1" t="s">
        <v>54</v>
      </c>
      <c r="B460" s="1" t="s">
        <v>17</v>
      </c>
      <c r="C460" s="1" t="s">
        <v>75</v>
      </c>
      <c r="D460" s="3">
        <v>44711</v>
      </c>
      <c r="E460" s="4">
        <v>8911</v>
      </c>
      <c r="F460" s="1">
        <v>543</v>
      </c>
      <c r="G460" s="5">
        <f t="shared" si="7"/>
        <v>16.410681399631677</v>
      </c>
    </row>
    <row r="461" spans="1:7">
      <c r="A461" s="1" t="s">
        <v>48</v>
      </c>
      <c r="B461" s="1" t="s">
        <v>43</v>
      </c>
      <c r="C461" s="1" t="s">
        <v>49</v>
      </c>
      <c r="D461" s="3">
        <v>44741</v>
      </c>
      <c r="E461" s="4">
        <v>112</v>
      </c>
      <c r="F461" s="1">
        <v>223</v>
      </c>
      <c r="G461" s="5">
        <f t="shared" si="7"/>
        <v>0.50224215246636772</v>
      </c>
    </row>
    <row r="462" spans="1:7">
      <c r="A462" s="1" t="s">
        <v>66</v>
      </c>
      <c r="B462" s="1" t="s">
        <v>46</v>
      </c>
      <c r="C462" s="1" t="s">
        <v>53</v>
      </c>
      <c r="D462" s="3">
        <v>44565</v>
      </c>
      <c r="E462" s="4">
        <v>8204</v>
      </c>
      <c r="F462" s="1">
        <v>204</v>
      </c>
      <c r="G462" s="5">
        <f t="shared" si="7"/>
        <v>40.215686274509807</v>
      </c>
    </row>
    <row r="463" spans="1:7">
      <c r="A463" s="1" t="s">
        <v>13</v>
      </c>
      <c r="B463" s="1" t="s">
        <v>22</v>
      </c>
      <c r="C463" s="1" t="s">
        <v>49</v>
      </c>
      <c r="D463" s="3">
        <v>44575</v>
      </c>
      <c r="E463" s="4">
        <v>2611</v>
      </c>
      <c r="F463" s="1">
        <v>65</v>
      </c>
      <c r="G463" s="5">
        <f t="shared" si="7"/>
        <v>40.169230769230772</v>
      </c>
    </row>
    <row r="464" spans="1:7">
      <c r="A464" s="1" t="s">
        <v>48</v>
      </c>
      <c r="B464" s="1" t="s">
        <v>43</v>
      </c>
      <c r="C464" s="1" t="s">
        <v>15</v>
      </c>
      <c r="D464" s="3">
        <v>44607</v>
      </c>
      <c r="E464" s="4">
        <v>15652</v>
      </c>
      <c r="F464" s="1">
        <v>53</v>
      </c>
      <c r="G464" s="5">
        <f t="shared" si="7"/>
        <v>295.32075471698113</v>
      </c>
    </row>
    <row r="465" spans="1:7">
      <c r="A465" s="1" t="s">
        <v>56</v>
      </c>
      <c r="B465" s="1" t="s">
        <v>36</v>
      </c>
      <c r="C465" s="1" t="s">
        <v>57</v>
      </c>
      <c r="D465" s="3">
        <v>44571</v>
      </c>
      <c r="E465" s="4">
        <v>4074</v>
      </c>
      <c r="F465" s="1">
        <v>469</v>
      </c>
      <c r="G465" s="5">
        <f t="shared" si="7"/>
        <v>8.6865671641791042</v>
      </c>
    </row>
    <row r="466" spans="1:7">
      <c r="A466" s="1" t="s">
        <v>71</v>
      </c>
      <c r="B466" s="1" t="s">
        <v>43</v>
      </c>
      <c r="C466" s="1" t="s">
        <v>62</v>
      </c>
      <c r="D466" s="3">
        <v>44685</v>
      </c>
      <c r="E466" s="4">
        <v>12250</v>
      </c>
      <c r="F466" s="1">
        <v>213</v>
      </c>
      <c r="G466" s="5">
        <f t="shared" si="7"/>
        <v>57.51173708920188</v>
      </c>
    </row>
    <row r="467" spans="1:7">
      <c r="A467" s="1" t="s">
        <v>66</v>
      </c>
      <c r="B467" s="1" t="s">
        <v>43</v>
      </c>
      <c r="C467" s="1" t="s">
        <v>57</v>
      </c>
      <c r="D467" s="3">
        <v>44704</v>
      </c>
      <c r="E467" s="4">
        <v>2366</v>
      </c>
      <c r="F467" s="1">
        <v>5</v>
      </c>
      <c r="G467" s="5">
        <f t="shared" si="7"/>
        <v>473.2</v>
      </c>
    </row>
    <row r="468" spans="1:7">
      <c r="A468" s="1" t="s">
        <v>42</v>
      </c>
      <c r="B468" s="1" t="s">
        <v>36</v>
      </c>
      <c r="C468" s="1" t="s">
        <v>60</v>
      </c>
      <c r="D468" s="3">
        <v>44677</v>
      </c>
      <c r="E468" s="4">
        <v>1687</v>
      </c>
      <c r="F468" s="1">
        <v>147</v>
      </c>
      <c r="G468" s="5">
        <f t="shared" si="7"/>
        <v>11.476190476190476</v>
      </c>
    </row>
    <row r="469" spans="1:7">
      <c r="A469" s="1" t="s">
        <v>28</v>
      </c>
      <c r="B469" s="1" t="s">
        <v>46</v>
      </c>
      <c r="C469" s="1" t="s">
        <v>53</v>
      </c>
      <c r="D469" s="3">
        <v>44747</v>
      </c>
      <c r="E469" s="4">
        <v>1232</v>
      </c>
      <c r="F469" s="1">
        <v>74</v>
      </c>
      <c r="G469" s="5">
        <f t="shared" si="7"/>
        <v>16.648648648648649</v>
      </c>
    </row>
    <row r="470" spans="1:7">
      <c r="A470" s="1" t="s">
        <v>71</v>
      </c>
      <c r="B470" s="1" t="s">
        <v>14</v>
      </c>
      <c r="C470" s="1" t="s">
        <v>53</v>
      </c>
      <c r="D470" s="3">
        <v>44763</v>
      </c>
      <c r="E470" s="4">
        <v>6965</v>
      </c>
      <c r="F470" s="1">
        <v>163</v>
      </c>
      <c r="G470" s="5">
        <f t="shared" si="7"/>
        <v>42.730061349693251</v>
      </c>
    </row>
    <row r="471" spans="1:7">
      <c r="A471" s="1" t="s">
        <v>72</v>
      </c>
      <c r="B471" s="1" t="s">
        <v>43</v>
      </c>
      <c r="C471" s="1" t="s">
        <v>15</v>
      </c>
      <c r="D471" s="3">
        <v>44613</v>
      </c>
      <c r="E471" s="4">
        <v>5292</v>
      </c>
      <c r="F471" s="1">
        <v>248</v>
      </c>
      <c r="G471" s="5">
        <f t="shared" si="7"/>
        <v>21.338709677419356</v>
      </c>
    </row>
    <row r="472" spans="1:7">
      <c r="A472" s="1" t="s">
        <v>67</v>
      </c>
      <c r="B472" s="1" t="s">
        <v>43</v>
      </c>
      <c r="C472" s="1" t="s">
        <v>44</v>
      </c>
      <c r="D472" s="3">
        <v>44595</v>
      </c>
      <c r="E472" s="4">
        <v>1379</v>
      </c>
      <c r="F472" s="1">
        <v>138</v>
      </c>
      <c r="G472" s="5">
        <f t="shared" si="7"/>
        <v>9.9927536231884062</v>
      </c>
    </row>
    <row r="473" spans="1:7">
      <c r="A473" s="1" t="s">
        <v>19</v>
      </c>
      <c r="B473" s="1" t="s">
        <v>22</v>
      </c>
      <c r="C473" s="1" t="s">
        <v>75</v>
      </c>
      <c r="D473" s="3">
        <v>44750</v>
      </c>
      <c r="E473" s="4">
        <v>8001</v>
      </c>
      <c r="F473" s="1">
        <v>151</v>
      </c>
      <c r="G473" s="5">
        <f t="shared" si="7"/>
        <v>52.986754966887418</v>
      </c>
    </row>
    <row r="474" spans="1:7">
      <c r="A474" s="1" t="s">
        <v>45</v>
      </c>
      <c r="B474" s="1" t="s">
        <v>17</v>
      </c>
      <c r="C474" s="1" t="s">
        <v>37</v>
      </c>
      <c r="D474" s="3">
        <v>44712</v>
      </c>
      <c r="E474" s="4">
        <v>588</v>
      </c>
      <c r="F474" s="1">
        <v>139</v>
      </c>
      <c r="G474" s="5">
        <f t="shared" si="7"/>
        <v>4.2302158273381298</v>
      </c>
    </row>
    <row r="475" spans="1:7">
      <c r="A475" s="1" t="s">
        <v>16</v>
      </c>
      <c r="B475" s="1" t="s">
        <v>36</v>
      </c>
      <c r="C475" s="1" t="s">
        <v>15</v>
      </c>
      <c r="D475" s="3">
        <v>44739</v>
      </c>
      <c r="E475" s="4">
        <v>4046</v>
      </c>
      <c r="F475" s="1">
        <v>103</v>
      </c>
      <c r="G475" s="5">
        <f t="shared" si="7"/>
        <v>39.28155339805825</v>
      </c>
    </row>
    <row r="476" spans="1:7">
      <c r="A476" s="1" t="s">
        <v>16</v>
      </c>
      <c r="B476" s="1" t="s">
        <v>17</v>
      </c>
      <c r="C476" s="1" t="s">
        <v>37</v>
      </c>
      <c r="D476" s="3">
        <v>44694</v>
      </c>
      <c r="E476" s="4">
        <v>5103</v>
      </c>
      <c r="F476" s="1">
        <v>129</v>
      </c>
      <c r="G476" s="5">
        <f t="shared" si="7"/>
        <v>39.558139534883722</v>
      </c>
    </row>
    <row r="477" spans="1:7">
      <c r="A477" s="1" t="s">
        <v>16</v>
      </c>
      <c r="B477" s="1" t="s">
        <v>43</v>
      </c>
      <c r="C477" s="1" t="s">
        <v>63</v>
      </c>
      <c r="D477" s="3">
        <v>44712</v>
      </c>
      <c r="E477" s="4">
        <v>2317</v>
      </c>
      <c r="F477" s="1">
        <v>102</v>
      </c>
      <c r="G477" s="5">
        <f t="shared" si="7"/>
        <v>22.715686274509803</v>
      </c>
    </row>
    <row r="478" spans="1:7">
      <c r="A478" s="1" t="s">
        <v>64</v>
      </c>
      <c r="B478" s="1" t="s">
        <v>43</v>
      </c>
      <c r="C478" s="1" t="s">
        <v>44</v>
      </c>
      <c r="D478" s="3">
        <v>44620</v>
      </c>
      <c r="E478" s="4">
        <v>7042</v>
      </c>
      <c r="F478" s="1">
        <v>37</v>
      </c>
      <c r="G478" s="5">
        <f t="shared" si="7"/>
        <v>190.32432432432432</v>
      </c>
    </row>
    <row r="479" spans="1:7">
      <c r="A479" s="1" t="s">
        <v>42</v>
      </c>
      <c r="B479" s="1" t="s">
        <v>36</v>
      </c>
      <c r="C479" s="1" t="s">
        <v>47</v>
      </c>
      <c r="D479" s="3">
        <v>44648</v>
      </c>
      <c r="E479" s="4">
        <v>6713</v>
      </c>
      <c r="F479" s="1">
        <v>31</v>
      </c>
      <c r="G479" s="5">
        <f t="shared" si="7"/>
        <v>216.54838709677421</v>
      </c>
    </row>
    <row r="480" spans="1:7">
      <c r="A480" s="1" t="s">
        <v>19</v>
      </c>
      <c r="B480" s="1" t="s">
        <v>43</v>
      </c>
      <c r="C480" s="1" t="s">
        <v>31</v>
      </c>
      <c r="D480" s="3">
        <v>44575</v>
      </c>
      <c r="E480" s="4">
        <v>1848</v>
      </c>
      <c r="F480" s="1">
        <v>227</v>
      </c>
      <c r="G480" s="5">
        <f t="shared" si="7"/>
        <v>8.140969162995594</v>
      </c>
    </row>
    <row r="481" spans="1:7">
      <c r="A481" s="1" t="s">
        <v>42</v>
      </c>
      <c r="B481" s="1" t="s">
        <v>36</v>
      </c>
      <c r="C481" s="1" t="s">
        <v>15</v>
      </c>
      <c r="D481" s="3">
        <v>44613</v>
      </c>
      <c r="E481" s="4">
        <v>6440</v>
      </c>
      <c r="F481" s="1">
        <v>145</v>
      </c>
      <c r="G481" s="5">
        <f t="shared" si="7"/>
        <v>44.413793103448278</v>
      </c>
    </row>
    <row r="482" spans="1:7">
      <c r="A482" s="1" t="s">
        <v>61</v>
      </c>
      <c r="B482" s="1" t="s">
        <v>46</v>
      </c>
      <c r="C482" s="1" t="s">
        <v>18</v>
      </c>
      <c r="D482" s="3">
        <v>44774</v>
      </c>
      <c r="E482" s="4">
        <v>10885</v>
      </c>
      <c r="F482" s="1">
        <v>90</v>
      </c>
      <c r="G482" s="5">
        <f t="shared" si="7"/>
        <v>120.94444444444444</v>
      </c>
    </row>
    <row r="483" spans="1:7">
      <c r="A483" s="1" t="s">
        <v>52</v>
      </c>
      <c r="B483" s="1" t="s">
        <v>36</v>
      </c>
      <c r="C483" s="1" t="s">
        <v>27</v>
      </c>
      <c r="D483" s="3">
        <v>44700</v>
      </c>
      <c r="E483" s="4">
        <v>2387</v>
      </c>
      <c r="F483" s="1">
        <v>59</v>
      </c>
      <c r="G483" s="5">
        <f t="shared" si="7"/>
        <v>40.457627118644069</v>
      </c>
    </row>
    <row r="484" spans="1:7">
      <c r="A484" s="1" t="s">
        <v>58</v>
      </c>
      <c r="B484" s="1" t="s">
        <v>43</v>
      </c>
      <c r="C484" s="1" t="s">
        <v>62</v>
      </c>
      <c r="D484" s="3">
        <v>44755</v>
      </c>
      <c r="E484" s="4">
        <v>2030</v>
      </c>
      <c r="F484" s="1">
        <v>60</v>
      </c>
      <c r="G484" s="5">
        <f t="shared" si="7"/>
        <v>33.833333333333336</v>
      </c>
    </row>
    <row r="485" spans="1:7">
      <c r="A485" s="1" t="s">
        <v>66</v>
      </c>
      <c r="B485" s="1" t="s">
        <v>22</v>
      </c>
      <c r="C485" s="1" t="s">
        <v>20</v>
      </c>
      <c r="D485" s="3">
        <v>44671</v>
      </c>
      <c r="E485" s="4">
        <v>6678</v>
      </c>
      <c r="F485" s="1">
        <v>148</v>
      </c>
      <c r="G485" s="5">
        <f t="shared" si="7"/>
        <v>45.121621621621621</v>
      </c>
    </row>
    <row r="486" spans="1:7">
      <c r="A486" s="1" t="s">
        <v>61</v>
      </c>
      <c r="B486" s="1" t="s">
        <v>17</v>
      </c>
      <c r="C486" s="1" t="s">
        <v>18</v>
      </c>
      <c r="D486" s="3">
        <v>44742</v>
      </c>
      <c r="E486" s="4">
        <v>4515</v>
      </c>
      <c r="F486" s="1">
        <v>22</v>
      </c>
      <c r="G486" s="5">
        <f t="shared" si="7"/>
        <v>205.22727272727272</v>
      </c>
    </row>
    <row r="487" spans="1:7">
      <c r="A487" s="1" t="s">
        <v>56</v>
      </c>
      <c r="B487" s="1" t="s">
        <v>14</v>
      </c>
      <c r="C487" s="1" t="s">
        <v>37</v>
      </c>
      <c r="D487" s="3">
        <v>44628</v>
      </c>
      <c r="E487" s="4">
        <v>3374</v>
      </c>
      <c r="F487" s="1">
        <v>142</v>
      </c>
      <c r="G487" s="5">
        <f t="shared" si="7"/>
        <v>23.760563380281692</v>
      </c>
    </row>
    <row r="488" spans="1:7">
      <c r="A488" s="1" t="s">
        <v>30</v>
      </c>
      <c r="B488" s="1" t="s">
        <v>43</v>
      </c>
      <c r="C488" s="1" t="s">
        <v>60</v>
      </c>
      <c r="D488" s="3">
        <v>44629</v>
      </c>
      <c r="E488" s="4">
        <v>5852</v>
      </c>
      <c r="F488" s="1">
        <v>93</v>
      </c>
      <c r="G488" s="5">
        <f t="shared" si="7"/>
        <v>62.924731182795696</v>
      </c>
    </row>
    <row r="489" spans="1:7">
      <c r="A489" s="1" t="s">
        <v>28</v>
      </c>
      <c r="B489" s="1" t="s">
        <v>46</v>
      </c>
      <c r="C489" s="1" t="s">
        <v>69</v>
      </c>
      <c r="D489" s="3">
        <v>44728</v>
      </c>
      <c r="E489" s="4">
        <v>1750</v>
      </c>
      <c r="F489" s="1">
        <v>208</v>
      </c>
      <c r="G489" s="5">
        <f t="shared" si="7"/>
        <v>8.4134615384615383</v>
      </c>
    </row>
    <row r="490" spans="1:7">
      <c r="A490" s="1" t="s">
        <v>19</v>
      </c>
      <c r="B490" s="1" t="s">
        <v>14</v>
      </c>
      <c r="C490" s="1" t="s">
        <v>49</v>
      </c>
      <c r="D490" s="3">
        <v>44742</v>
      </c>
      <c r="E490" s="4">
        <v>5782</v>
      </c>
      <c r="F490" s="1">
        <v>42</v>
      </c>
      <c r="G490" s="5">
        <f t="shared" si="7"/>
        <v>137.66666666666666</v>
      </c>
    </row>
    <row r="491" spans="1:7">
      <c r="A491" s="1" t="s">
        <v>67</v>
      </c>
      <c r="B491" s="1" t="s">
        <v>17</v>
      </c>
      <c r="C491" s="1" t="s">
        <v>15</v>
      </c>
      <c r="D491" s="3">
        <v>44770</v>
      </c>
      <c r="E491" s="4">
        <v>2870</v>
      </c>
      <c r="F491" s="1">
        <v>120</v>
      </c>
      <c r="G491" s="5">
        <f t="shared" si="7"/>
        <v>23.916666666666668</v>
      </c>
    </row>
    <row r="492" spans="1:7">
      <c r="A492" s="1" t="s">
        <v>48</v>
      </c>
      <c r="B492" s="1" t="s">
        <v>46</v>
      </c>
      <c r="C492" s="1" t="s">
        <v>20</v>
      </c>
      <c r="D492" s="3">
        <v>44785</v>
      </c>
      <c r="E492" s="4">
        <v>3094</v>
      </c>
      <c r="F492" s="1">
        <v>159</v>
      </c>
      <c r="G492" s="5">
        <f t="shared" si="7"/>
        <v>19.459119496855347</v>
      </c>
    </row>
    <row r="493" spans="1:7">
      <c r="A493" s="1" t="s">
        <v>42</v>
      </c>
      <c r="B493" s="1" t="s">
        <v>14</v>
      </c>
      <c r="C493" s="1" t="s">
        <v>15</v>
      </c>
      <c r="D493" s="3">
        <v>44749</v>
      </c>
      <c r="E493" s="4">
        <v>3724</v>
      </c>
      <c r="F493" s="1">
        <v>316</v>
      </c>
      <c r="G493" s="5">
        <f t="shared" si="7"/>
        <v>11.784810126582279</v>
      </c>
    </row>
    <row r="494" spans="1:7">
      <c r="A494" s="1" t="s">
        <v>42</v>
      </c>
      <c r="B494" s="1" t="s">
        <v>43</v>
      </c>
      <c r="C494" s="1" t="s">
        <v>18</v>
      </c>
      <c r="D494" s="3">
        <v>44798</v>
      </c>
      <c r="E494" s="4">
        <v>12761</v>
      </c>
      <c r="F494" s="1">
        <v>47</v>
      </c>
      <c r="G494" s="5">
        <f t="shared" si="7"/>
        <v>271.51063829787233</v>
      </c>
    </row>
    <row r="495" spans="1:7">
      <c r="A495" s="1" t="s">
        <v>58</v>
      </c>
      <c r="B495" s="1" t="s">
        <v>46</v>
      </c>
      <c r="C495" s="1" t="s">
        <v>47</v>
      </c>
      <c r="D495" s="3">
        <v>44578</v>
      </c>
      <c r="E495" s="4">
        <v>3696</v>
      </c>
      <c r="F495" s="1">
        <v>233</v>
      </c>
      <c r="G495" s="5">
        <f t="shared" si="7"/>
        <v>15.862660944206009</v>
      </c>
    </row>
    <row r="496" spans="1:7">
      <c r="A496" s="1" t="s">
        <v>21</v>
      </c>
      <c r="B496" s="1" t="s">
        <v>22</v>
      </c>
      <c r="C496" s="1" t="s">
        <v>76</v>
      </c>
      <c r="D496" s="3">
        <v>44624</v>
      </c>
      <c r="E496" s="4">
        <v>5222</v>
      </c>
      <c r="F496" s="1">
        <v>384</v>
      </c>
      <c r="G496" s="5">
        <f t="shared" si="7"/>
        <v>13.598958333333334</v>
      </c>
    </row>
    <row r="497" spans="1:7">
      <c r="A497" s="1" t="s">
        <v>50</v>
      </c>
      <c r="B497" s="1" t="s">
        <v>36</v>
      </c>
      <c r="C497" s="1" t="s">
        <v>60</v>
      </c>
      <c r="D497" s="3">
        <v>44798</v>
      </c>
      <c r="E497" s="4">
        <v>8939</v>
      </c>
      <c r="F497" s="1">
        <v>4</v>
      </c>
      <c r="G497" s="5">
        <f t="shared" si="7"/>
        <v>2234.75</v>
      </c>
    </row>
    <row r="498" spans="1:7">
      <c r="A498" s="1" t="s">
        <v>73</v>
      </c>
      <c r="B498" s="1" t="s">
        <v>14</v>
      </c>
      <c r="C498" s="1" t="s">
        <v>20</v>
      </c>
      <c r="D498" s="3">
        <v>44666</v>
      </c>
      <c r="E498" s="4">
        <v>2156</v>
      </c>
      <c r="F498" s="1">
        <v>260</v>
      </c>
      <c r="G498" s="5">
        <f t="shared" si="7"/>
        <v>8.292307692307693</v>
      </c>
    </row>
    <row r="499" spans="1:7">
      <c r="A499" s="1" t="s">
        <v>59</v>
      </c>
      <c r="B499" s="1" t="s">
        <v>43</v>
      </c>
      <c r="C499" s="1" t="s">
        <v>53</v>
      </c>
      <c r="D499" s="3">
        <v>44631</v>
      </c>
      <c r="E499" s="4">
        <v>2380</v>
      </c>
      <c r="F499" s="1">
        <v>22</v>
      </c>
      <c r="G499" s="5">
        <f t="shared" si="7"/>
        <v>108.18181818181819</v>
      </c>
    </row>
    <row r="500" spans="1:7">
      <c r="A500" s="1" t="s">
        <v>68</v>
      </c>
      <c r="B500" s="1" t="s">
        <v>43</v>
      </c>
      <c r="C500" s="1" t="s">
        <v>69</v>
      </c>
      <c r="D500" s="3">
        <v>44701</v>
      </c>
      <c r="E500" s="4">
        <v>3339</v>
      </c>
      <c r="F500" s="1">
        <v>18</v>
      </c>
      <c r="G500" s="5">
        <f t="shared" si="7"/>
        <v>185.5</v>
      </c>
    </row>
    <row r="501" spans="1:7">
      <c r="A501" s="1" t="s">
        <v>38</v>
      </c>
      <c r="B501" s="1" t="s">
        <v>36</v>
      </c>
      <c r="C501" s="1" t="s">
        <v>63</v>
      </c>
      <c r="D501" s="3">
        <v>44726</v>
      </c>
      <c r="E501" s="4">
        <v>14980</v>
      </c>
      <c r="F501" s="1">
        <v>42</v>
      </c>
      <c r="G501" s="5">
        <f t="shared" si="7"/>
        <v>356.66666666666669</v>
      </c>
    </row>
    <row r="502" spans="1:7">
      <c r="A502" s="1" t="s">
        <v>13</v>
      </c>
      <c r="B502" s="1" t="s">
        <v>36</v>
      </c>
      <c r="C502" s="1" t="s">
        <v>31</v>
      </c>
      <c r="D502" s="3">
        <v>44665</v>
      </c>
      <c r="E502" s="4">
        <v>1512</v>
      </c>
      <c r="F502" s="1">
        <v>73</v>
      </c>
      <c r="G502" s="5">
        <f t="shared" si="7"/>
        <v>20.712328767123289</v>
      </c>
    </row>
    <row r="503" spans="1:7">
      <c r="A503" s="1" t="s">
        <v>13</v>
      </c>
      <c r="B503" s="1" t="s">
        <v>43</v>
      </c>
      <c r="C503" s="1" t="s">
        <v>27</v>
      </c>
      <c r="D503" s="3">
        <v>44749</v>
      </c>
      <c r="E503" s="4">
        <v>6657</v>
      </c>
      <c r="F503" s="1">
        <v>154</v>
      </c>
      <c r="G503" s="5">
        <f t="shared" si="7"/>
        <v>43.227272727272727</v>
      </c>
    </row>
    <row r="504" spans="1:7">
      <c r="A504" s="1" t="s">
        <v>71</v>
      </c>
      <c r="B504" s="1" t="s">
        <v>17</v>
      </c>
      <c r="C504" s="1" t="s">
        <v>15</v>
      </c>
      <c r="D504" s="3">
        <v>44797</v>
      </c>
      <c r="E504" s="4">
        <v>3836</v>
      </c>
      <c r="F504" s="1">
        <v>71</v>
      </c>
      <c r="G504" s="5">
        <f t="shared" si="7"/>
        <v>54.028169014084504</v>
      </c>
    </row>
    <row r="505" spans="1:7">
      <c r="A505" s="1" t="s">
        <v>13</v>
      </c>
      <c r="B505" s="1" t="s">
        <v>17</v>
      </c>
      <c r="C505" s="1" t="s">
        <v>47</v>
      </c>
      <c r="D505" s="3">
        <v>44616</v>
      </c>
      <c r="E505" s="4">
        <v>8771</v>
      </c>
      <c r="F505" s="1">
        <v>127</v>
      </c>
      <c r="G505" s="5">
        <f t="shared" si="7"/>
        <v>69.062992125984252</v>
      </c>
    </row>
    <row r="506" spans="1:7">
      <c r="A506" s="1" t="s">
        <v>48</v>
      </c>
      <c r="B506" s="1" t="s">
        <v>46</v>
      </c>
      <c r="C506" s="1" t="s">
        <v>69</v>
      </c>
      <c r="D506" s="3">
        <v>44690</v>
      </c>
      <c r="E506" s="4">
        <v>651</v>
      </c>
      <c r="F506" s="1">
        <v>224</v>
      </c>
      <c r="G506" s="5">
        <f t="shared" si="7"/>
        <v>2.90625</v>
      </c>
    </row>
    <row r="507" spans="1:7">
      <c r="A507" s="1" t="s">
        <v>59</v>
      </c>
      <c r="B507" s="1" t="s">
        <v>22</v>
      </c>
      <c r="C507" s="1" t="s">
        <v>76</v>
      </c>
      <c r="D507" s="3">
        <v>44600</v>
      </c>
      <c r="E507" s="4">
        <v>6706</v>
      </c>
      <c r="F507" s="1">
        <v>223</v>
      </c>
      <c r="G507" s="5">
        <f t="shared" si="7"/>
        <v>30.071748878923767</v>
      </c>
    </row>
    <row r="508" spans="1:7">
      <c r="A508" s="1" t="s">
        <v>54</v>
      </c>
      <c r="B508" s="1" t="s">
        <v>14</v>
      </c>
      <c r="C508" s="1" t="s">
        <v>76</v>
      </c>
      <c r="D508" s="3">
        <v>44644</v>
      </c>
      <c r="E508" s="4">
        <v>1421</v>
      </c>
      <c r="F508" s="1">
        <v>284</v>
      </c>
      <c r="G508" s="5">
        <f t="shared" si="7"/>
        <v>5.003521126760563</v>
      </c>
    </row>
    <row r="509" spans="1:7">
      <c r="A509" s="1" t="s">
        <v>39</v>
      </c>
      <c r="B509" s="1" t="s">
        <v>43</v>
      </c>
      <c r="C509" s="1" t="s">
        <v>49</v>
      </c>
      <c r="D509" s="3">
        <v>44732</v>
      </c>
      <c r="E509" s="4">
        <v>8526</v>
      </c>
      <c r="F509" s="1">
        <v>73</v>
      </c>
      <c r="G509" s="5">
        <f t="shared" si="7"/>
        <v>116.79452054794521</v>
      </c>
    </row>
    <row r="510" spans="1:7">
      <c r="A510" s="1" t="s">
        <v>45</v>
      </c>
      <c r="B510" s="1" t="s">
        <v>46</v>
      </c>
      <c r="C510" s="1" t="s">
        <v>63</v>
      </c>
      <c r="D510" s="3">
        <v>44627</v>
      </c>
      <c r="E510" s="4">
        <v>1435</v>
      </c>
      <c r="F510" s="1">
        <v>112</v>
      </c>
      <c r="G510" s="5">
        <f t="shared" si="7"/>
        <v>12.8125</v>
      </c>
    </row>
    <row r="511" spans="1:7">
      <c r="A511" s="1" t="s">
        <v>59</v>
      </c>
      <c r="B511" s="1" t="s">
        <v>22</v>
      </c>
      <c r="C511" s="1" t="s">
        <v>60</v>
      </c>
      <c r="D511" s="3">
        <v>44732</v>
      </c>
      <c r="E511" s="4">
        <v>7434</v>
      </c>
      <c r="F511" s="1">
        <v>85</v>
      </c>
      <c r="G511" s="5">
        <f t="shared" si="7"/>
        <v>87.45882352941176</v>
      </c>
    </row>
    <row r="512" spans="1:7">
      <c r="A512" s="1" t="s">
        <v>28</v>
      </c>
      <c r="B512" s="1" t="s">
        <v>36</v>
      </c>
      <c r="C512" s="1" t="s">
        <v>53</v>
      </c>
      <c r="D512" s="3">
        <v>44609</v>
      </c>
      <c r="E512" s="4">
        <v>15316</v>
      </c>
      <c r="F512" s="1">
        <v>270</v>
      </c>
      <c r="G512" s="5">
        <f t="shared" si="7"/>
        <v>56.725925925925928</v>
      </c>
    </row>
    <row r="513" spans="1:7">
      <c r="A513" s="1" t="s">
        <v>71</v>
      </c>
      <c r="B513" s="1" t="s">
        <v>14</v>
      </c>
      <c r="C513" s="1" t="s">
        <v>29</v>
      </c>
      <c r="D513" s="3">
        <v>44587</v>
      </c>
      <c r="E513" s="4">
        <v>10479</v>
      </c>
      <c r="F513" s="1">
        <v>45</v>
      </c>
      <c r="G513" s="5">
        <f t="shared" si="7"/>
        <v>232.86666666666667</v>
      </c>
    </row>
    <row r="514" spans="1:7">
      <c r="A514" s="1" t="s">
        <v>71</v>
      </c>
      <c r="B514" s="1" t="s">
        <v>22</v>
      </c>
      <c r="C514" s="1" t="s">
        <v>15</v>
      </c>
      <c r="D514" s="3">
        <v>44683</v>
      </c>
      <c r="E514" s="4">
        <v>2751</v>
      </c>
      <c r="F514" s="1">
        <v>153</v>
      </c>
      <c r="G514" s="5">
        <f t="shared" ref="G514:G577" si="8">E514/F514</f>
        <v>17.980392156862745</v>
      </c>
    </row>
    <row r="515" spans="1:7">
      <c r="A515" s="1" t="s">
        <v>56</v>
      </c>
      <c r="B515" s="1" t="s">
        <v>46</v>
      </c>
      <c r="C515" s="1" t="s">
        <v>29</v>
      </c>
      <c r="D515" s="3">
        <v>44749</v>
      </c>
      <c r="E515" s="4">
        <v>12586</v>
      </c>
      <c r="F515" s="1">
        <v>7</v>
      </c>
      <c r="G515" s="5">
        <f t="shared" si="8"/>
        <v>1798</v>
      </c>
    </row>
    <row r="516" spans="1:7">
      <c r="A516" s="1" t="s">
        <v>39</v>
      </c>
      <c r="B516" s="1" t="s">
        <v>22</v>
      </c>
      <c r="C516" s="1" t="s">
        <v>74</v>
      </c>
      <c r="D516" s="3">
        <v>44795</v>
      </c>
      <c r="E516" s="4">
        <v>2786</v>
      </c>
      <c r="F516" s="1">
        <v>51</v>
      </c>
      <c r="G516" s="5">
        <f t="shared" si="8"/>
        <v>54.627450980392155</v>
      </c>
    </row>
    <row r="517" spans="1:7">
      <c r="A517" s="1" t="s">
        <v>48</v>
      </c>
      <c r="B517" s="1" t="s">
        <v>22</v>
      </c>
      <c r="C517" s="1" t="s">
        <v>31</v>
      </c>
      <c r="D517" s="3">
        <v>44784</v>
      </c>
      <c r="E517" s="4">
        <v>2303</v>
      </c>
      <c r="F517" s="1">
        <v>67</v>
      </c>
      <c r="G517" s="5">
        <f t="shared" si="8"/>
        <v>34.373134328358212</v>
      </c>
    </row>
    <row r="518" spans="1:7">
      <c r="A518" s="1" t="s">
        <v>50</v>
      </c>
      <c r="B518" s="1" t="s">
        <v>14</v>
      </c>
      <c r="C518" s="1" t="s">
        <v>29</v>
      </c>
      <c r="D518" s="3">
        <v>44574</v>
      </c>
      <c r="E518" s="4">
        <v>8113</v>
      </c>
      <c r="F518" s="1">
        <v>194</v>
      </c>
      <c r="G518" s="5">
        <f t="shared" si="8"/>
        <v>41.819587628865982</v>
      </c>
    </row>
    <row r="519" spans="1:7">
      <c r="A519" s="1" t="s">
        <v>30</v>
      </c>
      <c r="B519" s="1" t="s">
        <v>22</v>
      </c>
      <c r="C519" s="1" t="s">
        <v>37</v>
      </c>
      <c r="D519" s="3">
        <v>44622</v>
      </c>
      <c r="E519" s="4">
        <v>12271</v>
      </c>
      <c r="F519" s="1">
        <v>116</v>
      </c>
      <c r="G519" s="5">
        <f t="shared" si="8"/>
        <v>105.78448275862068</v>
      </c>
    </row>
    <row r="520" spans="1:7">
      <c r="A520" s="1" t="s">
        <v>50</v>
      </c>
      <c r="B520" s="1" t="s">
        <v>22</v>
      </c>
      <c r="C520" s="1" t="s">
        <v>70</v>
      </c>
      <c r="D520" s="3">
        <v>44769</v>
      </c>
      <c r="E520" s="4">
        <v>11298</v>
      </c>
      <c r="F520" s="1">
        <v>41</v>
      </c>
      <c r="G520" s="5">
        <f t="shared" si="8"/>
        <v>275.5609756097561</v>
      </c>
    </row>
    <row r="521" spans="1:7">
      <c r="A521" s="1" t="s">
        <v>67</v>
      </c>
      <c r="B521" s="1" t="s">
        <v>36</v>
      </c>
      <c r="C521" s="1" t="s">
        <v>49</v>
      </c>
      <c r="D521" s="3">
        <v>44630</v>
      </c>
      <c r="E521" s="4">
        <v>15855</v>
      </c>
      <c r="F521" s="1">
        <v>111</v>
      </c>
      <c r="G521" s="5">
        <f t="shared" si="8"/>
        <v>142.83783783783784</v>
      </c>
    </row>
    <row r="522" spans="1:7">
      <c r="A522" s="1" t="s">
        <v>52</v>
      </c>
      <c r="B522" s="1" t="s">
        <v>43</v>
      </c>
      <c r="C522" s="1" t="s">
        <v>18</v>
      </c>
      <c r="D522" s="3">
        <v>44796</v>
      </c>
      <c r="E522" s="4">
        <v>12404</v>
      </c>
      <c r="F522" s="1">
        <v>334</v>
      </c>
      <c r="G522" s="5">
        <f t="shared" si="8"/>
        <v>37.137724550898206</v>
      </c>
    </row>
    <row r="523" spans="1:7">
      <c r="A523" s="1" t="s">
        <v>54</v>
      </c>
      <c r="B523" s="1" t="s">
        <v>43</v>
      </c>
      <c r="C523" s="1" t="s">
        <v>47</v>
      </c>
      <c r="D523" s="3">
        <v>44676</v>
      </c>
      <c r="E523" s="4">
        <v>3990</v>
      </c>
      <c r="F523" s="1">
        <v>155</v>
      </c>
      <c r="G523" s="5">
        <f t="shared" si="8"/>
        <v>25.741935483870968</v>
      </c>
    </row>
    <row r="524" spans="1:7">
      <c r="A524" s="1" t="s">
        <v>61</v>
      </c>
      <c r="B524" s="1" t="s">
        <v>14</v>
      </c>
      <c r="C524" s="1" t="s">
        <v>55</v>
      </c>
      <c r="D524" s="3">
        <v>44627</v>
      </c>
      <c r="E524" s="4">
        <v>10808</v>
      </c>
      <c r="F524" s="1">
        <v>407</v>
      </c>
      <c r="G524" s="5">
        <f t="shared" si="8"/>
        <v>26.555282555282556</v>
      </c>
    </row>
    <row r="525" spans="1:7">
      <c r="A525" s="1" t="s">
        <v>64</v>
      </c>
      <c r="B525" s="1" t="s">
        <v>14</v>
      </c>
      <c r="C525" s="1" t="s">
        <v>53</v>
      </c>
      <c r="D525" s="3">
        <v>44754</v>
      </c>
      <c r="E525" s="4">
        <v>4858</v>
      </c>
      <c r="F525" s="1">
        <v>52</v>
      </c>
      <c r="G525" s="5">
        <f t="shared" si="8"/>
        <v>93.42307692307692</v>
      </c>
    </row>
    <row r="526" spans="1:7">
      <c r="A526" s="1" t="s">
        <v>71</v>
      </c>
      <c r="B526" s="1" t="s">
        <v>43</v>
      </c>
      <c r="C526" s="1" t="s">
        <v>44</v>
      </c>
      <c r="D526" s="3">
        <v>44697</v>
      </c>
      <c r="E526" s="4">
        <v>7742</v>
      </c>
      <c r="F526" s="1">
        <v>138</v>
      </c>
      <c r="G526" s="5">
        <f t="shared" si="8"/>
        <v>56.10144927536232</v>
      </c>
    </row>
    <row r="527" spans="1:7">
      <c r="A527" s="1" t="s">
        <v>30</v>
      </c>
      <c r="B527" s="1" t="s">
        <v>17</v>
      </c>
      <c r="C527" s="1" t="s">
        <v>27</v>
      </c>
      <c r="D527" s="3">
        <v>44622</v>
      </c>
      <c r="E527" s="4">
        <v>3752</v>
      </c>
      <c r="F527" s="1">
        <v>70</v>
      </c>
      <c r="G527" s="5">
        <f t="shared" si="8"/>
        <v>53.6</v>
      </c>
    </row>
    <row r="528" spans="1:7">
      <c r="A528" s="1" t="s">
        <v>50</v>
      </c>
      <c r="B528" s="1" t="s">
        <v>36</v>
      </c>
      <c r="C528" s="1" t="s">
        <v>18</v>
      </c>
      <c r="D528" s="3">
        <v>44711</v>
      </c>
      <c r="E528" s="4">
        <v>1218</v>
      </c>
      <c r="F528" s="1">
        <v>149</v>
      </c>
      <c r="G528" s="5">
        <f t="shared" si="8"/>
        <v>8.1744966442953029</v>
      </c>
    </row>
    <row r="529" spans="1:7">
      <c r="A529" s="1" t="s">
        <v>50</v>
      </c>
      <c r="B529" s="1" t="s">
        <v>14</v>
      </c>
      <c r="C529" s="1" t="s">
        <v>63</v>
      </c>
      <c r="D529" s="3">
        <v>44722</v>
      </c>
      <c r="E529" s="4">
        <v>10983</v>
      </c>
      <c r="F529" s="1">
        <v>179</v>
      </c>
      <c r="G529" s="5">
        <f t="shared" si="8"/>
        <v>61.357541899441344</v>
      </c>
    </row>
    <row r="530" spans="1:7">
      <c r="A530" s="1" t="s">
        <v>38</v>
      </c>
      <c r="B530" s="1" t="s">
        <v>43</v>
      </c>
      <c r="C530" s="1" t="s">
        <v>29</v>
      </c>
      <c r="D530" s="3">
        <v>44767</v>
      </c>
      <c r="E530" s="4">
        <v>6769</v>
      </c>
      <c r="F530" s="1">
        <v>353</v>
      </c>
      <c r="G530" s="5">
        <f t="shared" si="8"/>
        <v>19.175637393767705</v>
      </c>
    </row>
    <row r="531" spans="1:7">
      <c r="A531" s="1" t="s">
        <v>52</v>
      </c>
      <c r="B531" s="1" t="s">
        <v>36</v>
      </c>
      <c r="C531" s="1" t="s">
        <v>15</v>
      </c>
      <c r="D531" s="3">
        <v>44721</v>
      </c>
      <c r="E531" s="4">
        <v>4361</v>
      </c>
      <c r="F531" s="1">
        <v>97</v>
      </c>
      <c r="G531" s="5">
        <f t="shared" si="8"/>
        <v>44.958762886597938</v>
      </c>
    </row>
    <row r="532" spans="1:7">
      <c r="A532" s="1" t="s">
        <v>61</v>
      </c>
      <c r="B532" s="1" t="s">
        <v>43</v>
      </c>
      <c r="C532" s="1" t="s">
        <v>55</v>
      </c>
      <c r="D532" s="3">
        <v>44693</v>
      </c>
      <c r="E532" s="4">
        <v>777</v>
      </c>
      <c r="F532" s="1">
        <v>60</v>
      </c>
      <c r="G532" s="5">
        <f t="shared" si="8"/>
        <v>12.95</v>
      </c>
    </row>
    <row r="533" spans="1:7">
      <c r="A533" s="1" t="s">
        <v>30</v>
      </c>
      <c r="B533" s="1" t="s">
        <v>43</v>
      </c>
      <c r="C533" s="1" t="s">
        <v>49</v>
      </c>
      <c r="D533" s="3">
        <v>44690</v>
      </c>
      <c r="E533" s="4">
        <v>3843</v>
      </c>
      <c r="F533" s="1">
        <v>5</v>
      </c>
      <c r="G533" s="5">
        <f t="shared" si="8"/>
        <v>768.6</v>
      </c>
    </row>
    <row r="534" spans="1:7">
      <c r="A534" s="1" t="s">
        <v>38</v>
      </c>
      <c r="B534" s="1" t="s">
        <v>46</v>
      </c>
      <c r="C534" s="1" t="s">
        <v>63</v>
      </c>
      <c r="D534" s="3">
        <v>44782</v>
      </c>
      <c r="E534" s="4">
        <v>6930</v>
      </c>
      <c r="F534" s="1">
        <v>182</v>
      </c>
      <c r="G534" s="5">
        <f t="shared" si="8"/>
        <v>38.07692307692308</v>
      </c>
    </row>
    <row r="535" spans="1:7">
      <c r="A535" s="1" t="s">
        <v>16</v>
      </c>
      <c r="B535" s="1" t="s">
        <v>17</v>
      </c>
      <c r="C535" s="1" t="s">
        <v>70</v>
      </c>
      <c r="D535" s="3">
        <v>44664</v>
      </c>
      <c r="E535" s="4">
        <v>5733</v>
      </c>
      <c r="F535" s="1">
        <v>114</v>
      </c>
      <c r="G535" s="5">
        <f t="shared" si="8"/>
        <v>50.289473684210527</v>
      </c>
    </row>
    <row r="536" spans="1:7">
      <c r="A536" s="1" t="s">
        <v>66</v>
      </c>
      <c r="B536" s="1" t="s">
        <v>43</v>
      </c>
      <c r="C536" s="1" t="s">
        <v>75</v>
      </c>
      <c r="D536" s="3">
        <v>44683</v>
      </c>
      <c r="E536" s="4">
        <v>8393</v>
      </c>
      <c r="F536" s="1">
        <v>46</v>
      </c>
      <c r="G536" s="5">
        <f t="shared" si="8"/>
        <v>182.45652173913044</v>
      </c>
    </row>
    <row r="537" spans="1:7">
      <c r="A537" s="1" t="s">
        <v>72</v>
      </c>
      <c r="B537" s="1" t="s">
        <v>43</v>
      </c>
      <c r="C537" s="1" t="s">
        <v>29</v>
      </c>
      <c r="D537" s="3">
        <v>44782</v>
      </c>
      <c r="E537" s="4">
        <v>3822</v>
      </c>
      <c r="F537" s="1">
        <v>320</v>
      </c>
      <c r="G537" s="5">
        <f t="shared" si="8"/>
        <v>11.94375</v>
      </c>
    </row>
    <row r="538" spans="1:7">
      <c r="A538" s="1" t="s">
        <v>68</v>
      </c>
      <c r="B538" s="1" t="s">
        <v>22</v>
      </c>
      <c r="C538" s="1" t="s">
        <v>69</v>
      </c>
      <c r="D538" s="3">
        <v>44796</v>
      </c>
      <c r="E538" s="4">
        <v>6342</v>
      </c>
      <c r="F538" s="1">
        <v>178</v>
      </c>
      <c r="G538" s="5">
        <f t="shared" si="8"/>
        <v>35.629213483146067</v>
      </c>
    </row>
    <row r="539" spans="1:7">
      <c r="A539" s="1" t="s">
        <v>30</v>
      </c>
      <c r="B539" s="1" t="s">
        <v>17</v>
      </c>
      <c r="C539" s="1" t="s">
        <v>57</v>
      </c>
      <c r="D539" s="3">
        <v>44694</v>
      </c>
      <c r="E539" s="4">
        <v>6510</v>
      </c>
      <c r="F539" s="1">
        <v>170</v>
      </c>
      <c r="G539" s="5">
        <f t="shared" si="8"/>
        <v>38.294117647058826</v>
      </c>
    </row>
    <row r="540" spans="1:7">
      <c r="A540" s="1" t="s">
        <v>48</v>
      </c>
      <c r="B540" s="1" t="s">
        <v>43</v>
      </c>
      <c r="C540" s="1" t="s">
        <v>63</v>
      </c>
      <c r="D540" s="3">
        <v>44593</v>
      </c>
      <c r="E540" s="4">
        <v>10171</v>
      </c>
      <c r="F540" s="1">
        <v>67</v>
      </c>
      <c r="G540" s="5">
        <f t="shared" si="8"/>
        <v>151.80597014925374</v>
      </c>
    </row>
    <row r="541" spans="1:7">
      <c r="A541" s="1" t="s">
        <v>68</v>
      </c>
      <c r="B541" s="1" t="s">
        <v>43</v>
      </c>
      <c r="C541" s="1" t="s">
        <v>37</v>
      </c>
      <c r="D541" s="3">
        <v>44735</v>
      </c>
      <c r="E541" s="4">
        <v>5908</v>
      </c>
      <c r="F541" s="1">
        <v>301</v>
      </c>
      <c r="G541" s="5">
        <f t="shared" si="8"/>
        <v>19.627906976744185</v>
      </c>
    </row>
    <row r="542" spans="1:7">
      <c r="A542" s="1" t="s">
        <v>71</v>
      </c>
      <c r="B542" s="1" t="s">
        <v>14</v>
      </c>
      <c r="C542" s="1" t="s">
        <v>70</v>
      </c>
      <c r="D542" s="3">
        <v>44705</v>
      </c>
      <c r="E542" s="4">
        <v>10164</v>
      </c>
      <c r="F542" s="1">
        <v>134</v>
      </c>
      <c r="G542" s="5">
        <f t="shared" si="8"/>
        <v>75.850746268656721</v>
      </c>
    </row>
    <row r="543" spans="1:7">
      <c r="A543" s="1" t="s">
        <v>21</v>
      </c>
      <c r="B543" s="1" t="s">
        <v>46</v>
      </c>
      <c r="C543" s="1" t="s">
        <v>15</v>
      </c>
      <c r="D543" s="3">
        <v>44652</v>
      </c>
      <c r="E543" s="4">
        <v>1064</v>
      </c>
      <c r="F543" s="1">
        <v>211</v>
      </c>
      <c r="G543" s="5">
        <f t="shared" si="8"/>
        <v>5.0426540284360186</v>
      </c>
    </row>
    <row r="544" spans="1:7">
      <c r="A544" s="1" t="s">
        <v>68</v>
      </c>
      <c r="B544" s="1" t="s">
        <v>46</v>
      </c>
      <c r="C544" s="1" t="s">
        <v>76</v>
      </c>
      <c r="D544" s="3">
        <v>44769</v>
      </c>
      <c r="E544" s="4">
        <v>9716</v>
      </c>
      <c r="F544" s="1">
        <v>151</v>
      </c>
      <c r="G544" s="5">
        <f t="shared" si="8"/>
        <v>64.344370860927157</v>
      </c>
    </row>
    <row r="545" spans="1:7">
      <c r="A545" s="1" t="s">
        <v>73</v>
      </c>
      <c r="B545" s="1" t="s">
        <v>17</v>
      </c>
      <c r="C545" s="1" t="s">
        <v>20</v>
      </c>
      <c r="D545" s="3">
        <v>44588</v>
      </c>
      <c r="E545" s="4">
        <v>22050</v>
      </c>
      <c r="F545" s="1">
        <v>208</v>
      </c>
      <c r="G545" s="5">
        <f t="shared" si="8"/>
        <v>106.00961538461539</v>
      </c>
    </row>
    <row r="546" spans="1:7">
      <c r="A546" s="1" t="s">
        <v>21</v>
      </c>
      <c r="B546" s="1" t="s">
        <v>17</v>
      </c>
      <c r="C546" s="1" t="s">
        <v>70</v>
      </c>
      <c r="D546" s="3">
        <v>44785</v>
      </c>
      <c r="E546" s="4">
        <v>2541</v>
      </c>
      <c r="F546" s="1">
        <v>134</v>
      </c>
      <c r="G546" s="5">
        <f t="shared" si="8"/>
        <v>18.96268656716418</v>
      </c>
    </row>
    <row r="547" spans="1:7">
      <c r="A547" s="1" t="s">
        <v>19</v>
      </c>
      <c r="B547" s="1" t="s">
        <v>46</v>
      </c>
      <c r="C547" s="1" t="s">
        <v>65</v>
      </c>
      <c r="D547" s="3">
        <v>44593</v>
      </c>
      <c r="E547" s="4">
        <v>9989</v>
      </c>
      <c r="F547" s="1">
        <v>49</v>
      </c>
      <c r="G547" s="5">
        <f t="shared" si="8"/>
        <v>203.85714285714286</v>
      </c>
    </row>
    <row r="548" spans="1:7">
      <c r="A548" s="1" t="s">
        <v>39</v>
      </c>
      <c r="B548" s="1" t="s">
        <v>17</v>
      </c>
      <c r="C548" s="1" t="s">
        <v>31</v>
      </c>
      <c r="D548" s="3">
        <v>44622</v>
      </c>
      <c r="E548" s="4">
        <v>4739</v>
      </c>
      <c r="F548" s="1">
        <v>204</v>
      </c>
      <c r="G548" s="5">
        <f t="shared" si="8"/>
        <v>23.230392156862745</v>
      </c>
    </row>
    <row r="549" spans="1:7">
      <c r="A549" s="1" t="s">
        <v>67</v>
      </c>
      <c r="B549" s="1" t="s">
        <v>22</v>
      </c>
      <c r="C549" s="1" t="s">
        <v>29</v>
      </c>
      <c r="D549" s="3">
        <v>44742</v>
      </c>
      <c r="E549" s="4">
        <v>3185</v>
      </c>
      <c r="F549" s="1">
        <v>34</v>
      </c>
      <c r="G549" s="5">
        <f t="shared" si="8"/>
        <v>93.67647058823529</v>
      </c>
    </row>
    <row r="550" spans="1:7">
      <c r="A550" s="1" t="s">
        <v>72</v>
      </c>
      <c r="B550" s="1" t="s">
        <v>22</v>
      </c>
      <c r="C550" s="1" t="s">
        <v>57</v>
      </c>
      <c r="D550" s="3">
        <v>44578</v>
      </c>
      <c r="E550" s="4">
        <v>8225</v>
      </c>
      <c r="F550" s="1">
        <v>91</v>
      </c>
      <c r="G550" s="5">
        <f t="shared" si="8"/>
        <v>90.384615384615387</v>
      </c>
    </row>
    <row r="551" spans="1:7">
      <c r="A551" s="1" t="s">
        <v>38</v>
      </c>
      <c r="B551" s="1" t="s">
        <v>43</v>
      </c>
      <c r="C551" s="1" t="s">
        <v>55</v>
      </c>
      <c r="D551" s="3">
        <v>44749</v>
      </c>
      <c r="E551" s="4">
        <v>14301</v>
      </c>
      <c r="F551" s="1">
        <v>130</v>
      </c>
      <c r="G551" s="5">
        <f t="shared" si="8"/>
        <v>110.00769230769231</v>
      </c>
    </row>
    <row r="552" spans="1:7">
      <c r="A552" s="1" t="s">
        <v>45</v>
      </c>
      <c r="B552" s="1" t="s">
        <v>36</v>
      </c>
      <c r="C552" s="1" t="s">
        <v>15</v>
      </c>
      <c r="D552" s="3">
        <v>44592</v>
      </c>
      <c r="E552" s="4">
        <v>1316</v>
      </c>
      <c r="F552" s="1">
        <v>107</v>
      </c>
      <c r="G552" s="5">
        <f t="shared" si="8"/>
        <v>12.299065420560748</v>
      </c>
    </row>
    <row r="553" spans="1:7">
      <c r="A553" s="1" t="s">
        <v>52</v>
      </c>
      <c r="B553" s="1" t="s">
        <v>14</v>
      </c>
      <c r="C553" s="1" t="s">
        <v>29</v>
      </c>
      <c r="D553" s="3">
        <v>44783</v>
      </c>
      <c r="E553" s="4">
        <v>3486</v>
      </c>
      <c r="F553" s="1">
        <v>121</v>
      </c>
      <c r="G553" s="5">
        <f t="shared" si="8"/>
        <v>28.809917355371901</v>
      </c>
    </row>
    <row r="554" spans="1:7">
      <c r="A554" s="1" t="s">
        <v>52</v>
      </c>
      <c r="B554" s="1" t="s">
        <v>43</v>
      </c>
      <c r="C554" s="1" t="s">
        <v>20</v>
      </c>
      <c r="D554" s="3">
        <v>44791</v>
      </c>
      <c r="E554" s="4">
        <v>13930</v>
      </c>
      <c r="F554" s="1">
        <v>339</v>
      </c>
      <c r="G554" s="5">
        <f t="shared" si="8"/>
        <v>41.091445427728615</v>
      </c>
    </row>
    <row r="555" spans="1:7">
      <c r="A555" s="1" t="s">
        <v>38</v>
      </c>
      <c r="B555" s="1" t="s">
        <v>36</v>
      </c>
      <c r="C555" s="1" t="s">
        <v>62</v>
      </c>
      <c r="D555" s="3">
        <v>44727</v>
      </c>
      <c r="E555" s="4">
        <v>5509</v>
      </c>
      <c r="F555" s="1">
        <v>321</v>
      </c>
      <c r="G555" s="5">
        <f t="shared" si="8"/>
        <v>17.161993769470406</v>
      </c>
    </row>
    <row r="556" spans="1:7">
      <c r="A556" s="1" t="s">
        <v>50</v>
      </c>
      <c r="B556" s="1" t="s">
        <v>43</v>
      </c>
      <c r="C556" s="1" t="s">
        <v>74</v>
      </c>
      <c r="D556" s="3">
        <v>44587</v>
      </c>
      <c r="E556" s="4">
        <v>8470</v>
      </c>
      <c r="F556" s="1">
        <v>9</v>
      </c>
      <c r="G556" s="5">
        <f t="shared" si="8"/>
        <v>941.11111111111109</v>
      </c>
    </row>
    <row r="557" spans="1:7">
      <c r="A557" s="1" t="s">
        <v>67</v>
      </c>
      <c r="B557" s="1" t="s">
        <v>43</v>
      </c>
      <c r="C557" s="1" t="s">
        <v>57</v>
      </c>
      <c r="D557" s="3">
        <v>44680</v>
      </c>
      <c r="E557" s="4">
        <v>77</v>
      </c>
      <c r="F557" s="1">
        <v>69</v>
      </c>
      <c r="G557" s="5">
        <f t="shared" si="8"/>
        <v>1.1159420289855073</v>
      </c>
    </row>
    <row r="558" spans="1:7">
      <c r="A558" s="1" t="s">
        <v>45</v>
      </c>
      <c r="B558" s="1" t="s">
        <v>46</v>
      </c>
      <c r="C558" s="1" t="s">
        <v>62</v>
      </c>
      <c r="D558" s="3">
        <v>44623</v>
      </c>
      <c r="E558" s="4">
        <v>3381</v>
      </c>
      <c r="F558" s="1">
        <v>72</v>
      </c>
      <c r="G558" s="5">
        <f t="shared" si="8"/>
        <v>46.958333333333336</v>
      </c>
    </row>
    <row r="559" spans="1:7">
      <c r="A559" s="1" t="s">
        <v>59</v>
      </c>
      <c r="B559" s="1" t="s">
        <v>22</v>
      </c>
      <c r="C559" s="1" t="s">
        <v>65</v>
      </c>
      <c r="D559" s="3">
        <v>44614</v>
      </c>
      <c r="E559" s="4">
        <v>4102</v>
      </c>
      <c r="F559" s="1">
        <v>392</v>
      </c>
      <c r="G559" s="5">
        <f t="shared" si="8"/>
        <v>10.464285714285714</v>
      </c>
    </row>
    <row r="560" spans="1:7">
      <c r="A560" s="1" t="s">
        <v>28</v>
      </c>
      <c r="B560" s="1" t="s">
        <v>43</v>
      </c>
      <c r="C560" s="1" t="s">
        <v>27</v>
      </c>
      <c r="D560" s="3">
        <v>44624</v>
      </c>
      <c r="E560" s="4">
        <v>3577</v>
      </c>
      <c r="F560" s="1">
        <v>158</v>
      </c>
      <c r="G560" s="5">
        <f t="shared" si="8"/>
        <v>22.639240506329113</v>
      </c>
    </row>
    <row r="561" spans="1:7">
      <c r="A561" s="1" t="s">
        <v>61</v>
      </c>
      <c r="B561" s="1" t="s">
        <v>17</v>
      </c>
      <c r="C561" s="1" t="s">
        <v>27</v>
      </c>
      <c r="D561" s="3">
        <v>44749</v>
      </c>
      <c r="E561" s="4">
        <v>2975</v>
      </c>
      <c r="F561" s="1">
        <v>9</v>
      </c>
      <c r="G561" s="5">
        <f t="shared" si="8"/>
        <v>330.55555555555554</v>
      </c>
    </row>
    <row r="562" spans="1:7">
      <c r="A562" s="1" t="s">
        <v>68</v>
      </c>
      <c r="B562" s="1" t="s">
        <v>36</v>
      </c>
      <c r="C562" s="1" t="s">
        <v>75</v>
      </c>
      <c r="D562" s="3">
        <v>44729</v>
      </c>
      <c r="E562" s="4">
        <v>4137</v>
      </c>
      <c r="F562" s="1">
        <v>347</v>
      </c>
      <c r="G562" s="5">
        <f t="shared" si="8"/>
        <v>11.922190201729107</v>
      </c>
    </row>
    <row r="563" spans="1:7">
      <c r="A563" s="1" t="s">
        <v>21</v>
      </c>
      <c r="B563" s="1" t="s">
        <v>46</v>
      </c>
      <c r="C563" s="1" t="s">
        <v>75</v>
      </c>
      <c r="D563" s="3">
        <v>44775</v>
      </c>
      <c r="E563" s="4">
        <v>9541</v>
      </c>
      <c r="F563" s="1">
        <v>114</v>
      </c>
      <c r="G563" s="5">
        <f t="shared" si="8"/>
        <v>83.692982456140356</v>
      </c>
    </row>
    <row r="564" spans="1:7">
      <c r="A564" s="1" t="s">
        <v>28</v>
      </c>
      <c r="B564" s="1" t="s">
        <v>43</v>
      </c>
      <c r="C564" s="1" t="s">
        <v>74</v>
      </c>
      <c r="D564" s="3">
        <v>44785</v>
      </c>
      <c r="E564" s="4">
        <v>8001</v>
      </c>
      <c r="F564" s="1">
        <v>120</v>
      </c>
      <c r="G564" s="5">
        <f t="shared" si="8"/>
        <v>66.674999999999997</v>
      </c>
    </row>
    <row r="565" spans="1:7">
      <c r="A565" s="1" t="s">
        <v>71</v>
      </c>
      <c r="B565" s="1" t="s">
        <v>36</v>
      </c>
      <c r="C565" s="1" t="s">
        <v>20</v>
      </c>
      <c r="D565" s="3">
        <v>44589</v>
      </c>
      <c r="E565" s="4">
        <v>5152</v>
      </c>
      <c r="F565" s="1">
        <v>333</v>
      </c>
      <c r="G565" s="5">
        <f t="shared" si="8"/>
        <v>15.471471471471471</v>
      </c>
    </row>
    <row r="566" spans="1:7">
      <c r="A566" s="1" t="s">
        <v>67</v>
      </c>
      <c r="B566" s="1" t="s">
        <v>22</v>
      </c>
      <c r="C566" s="1" t="s">
        <v>44</v>
      </c>
      <c r="D566" s="3">
        <v>44680</v>
      </c>
      <c r="E566" s="4">
        <v>11116</v>
      </c>
      <c r="F566" s="1">
        <v>432</v>
      </c>
      <c r="G566" s="5">
        <f t="shared" si="8"/>
        <v>25.731481481481481</v>
      </c>
    </row>
    <row r="567" spans="1:7">
      <c r="A567" s="1" t="s">
        <v>50</v>
      </c>
      <c r="B567" s="1" t="s">
        <v>22</v>
      </c>
      <c r="C567" s="1" t="s">
        <v>63</v>
      </c>
      <c r="D567" s="3">
        <v>44656</v>
      </c>
      <c r="E567" s="4">
        <v>13076</v>
      </c>
      <c r="F567" s="1">
        <v>236</v>
      </c>
      <c r="G567" s="5">
        <f t="shared" si="8"/>
        <v>55.406779661016948</v>
      </c>
    </row>
    <row r="568" spans="1:7">
      <c r="A568" s="1" t="s">
        <v>59</v>
      </c>
      <c r="B568" s="1" t="s">
        <v>46</v>
      </c>
      <c r="C568" s="1" t="s">
        <v>63</v>
      </c>
      <c r="D568" s="3">
        <v>44579</v>
      </c>
      <c r="E568" s="4">
        <v>10213</v>
      </c>
      <c r="F568" s="1">
        <v>135</v>
      </c>
      <c r="G568" s="5">
        <f t="shared" si="8"/>
        <v>75.651851851851845</v>
      </c>
    </row>
    <row r="569" spans="1:7">
      <c r="A569" s="1" t="s">
        <v>13</v>
      </c>
      <c r="B569" s="1" t="s">
        <v>14</v>
      </c>
      <c r="C569" s="1" t="s">
        <v>74</v>
      </c>
      <c r="D569" s="3">
        <v>44697</v>
      </c>
      <c r="E569" s="4">
        <v>2485</v>
      </c>
      <c r="F569" s="1">
        <v>97</v>
      </c>
      <c r="G569" s="5">
        <f t="shared" si="8"/>
        <v>25.618556701030929</v>
      </c>
    </row>
    <row r="570" spans="1:7">
      <c r="A570" s="1" t="s">
        <v>67</v>
      </c>
      <c r="B570" s="1" t="s">
        <v>22</v>
      </c>
      <c r="C570" s="1" t="s">
        <v>62</v>
      </c>
      <c r="D570" s="3">
        <v>44797</v>
      </c>
      <c r="E570" s="4">
        <v>8715</v>
      </c>
      <c r="F570" s="1">
        <v>168</v>
      </c>
      <c r="G570" s="5">
        <f t="shared" si="8"/>
        <v>51.875</v>
      </c>
    </row>
    <row r="571" spans="1:7">
      <c r="A571" s="1" t="s">
        <v>56</v>
      </c>
      <c r="B571" s="1" t="s">
        <v>17</v>
      </c>
      <c r="C571" s="1" t="s">
        <v>18</v>
      </c>
      <c r="D571" s="3">
        <v>44579</v>
      </c>
      <c r="E571" s="4">
        <v>273</v>
      </c>
      <c r="F571" s="1">
        <v>402</v>
      </c>
      <c r="G571" s="5">
        <f t="shared" si="8"/>
        <v>0.67910447761194026</v>
      </c>
    </row>
    <row r="572" spans="1:7">
      <c r="A572" s="1" t="s">
        <v>59</v>
      </c>
      <c r="B572" s="1" t="s">
        <v>43</v>
      </c>
      <c r="C572" s="1" t="s">
        <v>47</v>
      </c>
      <c r="D572" s="3">
        <v>44795</v>
      </c>
      <c r="E572" s="4">
        <v>7623</v>
      </c>
      <c r="F572" s="1">
        <v>10</v>
      </c>
      <c r="G572" s="5">
        <f t="shared" si="8"/>
        <v>762.3</v>
      </c>
    </row>
    <row r="573" spans="1:7">
      <c r="A573" s="1" t="s">
        <v>30</v>
      </c>
      <c r="B573" s="1" t="s">
        <v>14</v>
      </c>
      <c r="C573" s="1" t="s">
        <v>29</v>
      </c>
      <c r="D573" s="3">
        <v>44627</v>
      </c>
      <c r="E573" s="4">
        <v>7</v>
      </c>
      <c r="F573" s="1">
        <v>84</v>
      </c>
      <c r="G573" s="5">
        <f t="shared" si="8"/>
        <v>8.3333333333333329E-2</v>
      </c>
    </row>
    <row r="574" spans="1:7">
      <c r="A574" s="1" t="s">
        <v>52</v>
      </c>
      <c r="B574" s="1" t="s">
        <v>14</v>
      </c>
      <c r="C574" s="1" t="s">
        <v>70</v>
      </c>
      <c r="D574" s="3">
        <v>44624</v>
      </c>
      <c r="E574" s="4">
        <v>3010</v>
      </c>
      <c r="F574" s="1">
        <v>69</v>
      </c>
      <c r="G574" s="5">
        <f t="shared" si="8"/>
        <v>43.623188405797102</v>
      </c>
    </row>
    <row r="575" spans="1:7">
      <c r="A575" s="1" t="s">
        <v>72</v>
      </c>
      <c r="B575" s="1" t="s">
        <v>46</v>
      </c>
      <c r="C575" s="1" t="s">
        <v>63</v>
      </c>
      <c r="D575" s="3">
        <v>44673</v>
      </c>
      <c r="E575" s="4">
        <v>11550</v>
      </c>
      <c r="F575" s="1">
        <v>111</v>
      </c>
      <c r="G575" s="5">
        <f t="shared" si="8"/>
        <v>104.05405405405405</v>
      </c>
    </row>
    <row r="576" spans="1:7">
      <c r="A576" s="1" t="s">
        <v>59</v>
      </c>
      <c r="B576" s="1" t="s">
        <v>22</v>
      </c>
      <c r="C576" s="1" t="s">
        <v>55</v>
      </c>
      <c r="D576" s="3">
        <v>44721</v>
      </c>
      <c r="E576" s="4">
        <v>4046</v>
      </c>
      <c r="F576" s="1">
        <v>89</v>
      </c>
      <c r="G576" s="5">
        <f t="shared" si="8"/>
        <v>45.460674157303373</v>
      </c>
    </row>
    <row r="577" spans="1:7">
      <c r="A577" s="1" t="s">
        <v>21</v>
      </c>
      <c r="B577" s="1" t="s">
        <v>46</v>
      </c>
      <c r="C577" s="1" t="s">
        <v>60</v>
      </c>
      <c r="D577" s="3">
        <v>44767</v>
      </c>
      <c r="E577" s="4">
        <v>8904</v>
      </c>
      <c r="F577" s="1">
        <v>199</v>
      </c>
      <c r="G577" s="5">
        <f t="shared" si="8"/>
        <v>44.743718592964825</v>
      </c>
    </row>
    <row r="578" spans="1:7">
      <c r="A578" s="1" t="s">
        <v>21</v>
      </c>
      <c r="B578" s="1" t="s">
        <v>17</v>
      </c>
      <c r="C578" s="1" t="s">
        <v>27</v>
      </c>
      <c r="D578" s="3">
        <v>44776</v>
      </c>
      <c r="E578" s="4">
        <v>11298</v>
      </c>
      <c r="F578" s="1">
        <v>89</v>
      </c>
      <c r="G578" s="5">
        <f t="shared" ref="G578:G641" si="9">E578/F578</f>
        <v>126.9438202247191</v>
      </c>
    </row>
    <row r="579" spans="1:7">
      <c r="A579" s="1" t="s">
        <v>39</v>
      </c>
      <c r="B579" s="1" t="s">
        <v>22</v>
      </c>
      <c r="C579" s="1" t="s">
        <v>63</v>
      </c>
      <c r="D579" s="3">
        <v>44776</v>
      </c>
      <c r="E579" s="4">
        <v>4396</v>
      </c>
      <c r="F579" s="1">
        <v>131</v>
      </c>
      <c r="G579" s="5">
        <f t="shared" si="9"/>
        <v>33.55725190839695</v>
      </c>
    </row>
    <row r="580" spans="1:7">
      <c r="A580" s="1" t="s">
        <v>13</v>
      </c>
      <c r="B580" s="1" t="s">
        <v>14</v>
      </c>
      <c r="C580" s="1" t="s">
        <v>55</v>
      </c>
      <c r="D580" s="3">
        <v>44684</v>
      </c>
      <c r="E580" s="4">
        <v>12068</v>
      </c>
      <c r="F580" s="1">
        <v>227</v>
      </c>
      <c r="G580" s="5">
        <f t="shared" si="9"/>
        <v>53.162995594713657</v>
      </c>
    </row>
    <row r="581" spans="1:7">
      <c r="A581" s="1" t="s">
        <v>58</v>
      </c>
      <c r="B581" s="1" t="s">
        <v>46</v>
      </c>
      <c r="C581" s="1" t="s">
        <v>31</v>
      </c>
      <c r="D581" s="3">
        <v>44580</v>
      </c>
      <c r="E581" s="4">
        <v>9772</v>
      </c>
      <c r="F581" s="1">
        <v>301</v>
      </c>
      <c r="G581" s="5">
        <f t="shared" si="9"/>
        <v>32.465116279069768</v>
      </c>
    </row>
    <row r="582" spans="1:7">
      <c r="A582" s="1" t="s">
        <v>54</v>
      </c>
      <c r="B582" s="1" t="s">
        <v>43</v>
      </c>
      <c r="C582" s="1" t="s">
        <v>37</v>
      </c>
      <c r="D582" s="3">
        <v>44603</v>
      </c>
      <c r="E582" s="4">
        <v>10458</v>
      </c>
      <c r="F582" s="1">
        <v>316</v>
      </c>
      <c r="G582" s="5">
        <f t="shared" si="9"/>
        <v>33.094936708860757</v>
      </c>
    </row>
    <row r="583" spans="1:7">
      <c r="A583" s="1" t="s">
        <v>16</v>
      </c>
      <c r="B583" s="1" t="s">
        <v>17</v>
      </c>
      <c r="C583" s="1" t="s">
        <v>65</v>
      </c>
      <c r="D583" s="3">
        <v>44726</v>
      </c>
      <c r="E583" s="4">
        <v>6426</v>
      </c>
      <c r="F583" s="1">
        <v>390</v>
      </c>
      <c r="G583" s="5">
        <f t="shared" si="9"/>
        <v>16.476923076923075</v>
      </c>
    </row>
    <row r="584" spans="1:7">
      <c r="A584" s="1" t="s">
        <v>67</v>
      </c>
      <c r="B584" s="1" t="s">
        <v>43</v>
      </c>
      <c r="C584" s="1" t="s">
        <v>37</v>
      </c>
      <c r="D584" s="3">
        <v>44643</v>
      </c>
      <c r="E584" s="4">
        <v>6188</v>
      </c>
      <c r="F584" s="1">
        <v>223</v>
      </c>
      <c r="G584" s="5">
        <f t="shared" si="9"/>
        <v>27.748878923766817</v>
      </c>
    </row>
    <row r="585" spans="1:7">
      <c r="A585" s="1" t="s">
        <v>71</v>
      </c>
      <c r="B585" s="1" t="s">
        <v>46</v>
      </c>
      <c r="C585" s="1" t="s">
        <v>18</v>
      </c>
      <c r="D585" s="3">
        <v>44609</v>
      </c>
      <c r="E585" s="4">
        <v>7504</v>
      </c>
      <c r="F585" s="1">
        <v>101</v>
      </c>
      <c r="G585" s="5">
        <f t="shared" si="9"/>
        <v>74.297029702970292</v>
      </c>
    </row>
    <row r="586" spans="1:7">
      <c r="A586" s="1" t="s">
        <v>61</v>
      </c>
      <c r="B586" s="1" t="s">
        <v>46</v>
      </c>
      <c r="C586" s="1" t="s">
        <v>27</v>
      </c>
      <c r="D586" s="3">
        <v>44637</v>
      </c>
      <c r="E586" s="4">
        <v>1750</v>
      </c>
      <c r="F586" s="1">
        <v>479</v>
      </c>
      <c r="G586" s="5">
        <f t="shared" si="9"/>
        <v>3.6534446764091859</v>
      </c>
    </row>
    <row r="587" spans="1:7">
      <c r="A587" s="1" t="s">
        <v>45</v>
      </c>
      <c r="B587" s="1" t="s">
        <v>22</v>
      </c>
      <c r="C587" s="1" t="s">
        <v>57</v>
      </c>
      <c r="D587" s="3">
        <v>44741</v>
      </c>
      <c r="E587" s="4">
        <v>5439</v>
      </c>
      <c r="F587" s="1">
        <v>287</v>
      </c>
      <c r="G587" s="5">
        <f t="shared" si="9"/>
        <v>18.951219512195124</v>
      </c>
    </row>
    <row r="588" spans="1:7">
      <c r="A588" s="1" t="s">
        <v>73</v>
      </c>
      <c r="B588" s="1" t="s">
        <v>46</v>
      </c>
      <c r="C588" s="1" t="s">
        <v>70</v>
      </c>
      <c r="D588" s="3">
        <v>44797</v>
      </c>
      <c r="E588" s="4">
        <v>15547</v>
      </c>
      <c r="F588" s="1">
        <v>269</v>
      </c>
      <c r="G588" s="5">
        <f t="shared" si="9"/>
        <v>57.795539033457246</v>
      </c>
    </row>
    <row r="589" spans="1:7">
      <c r="A589" s="1" t="s">
        <v>19</v>
      </c>
      <c r="B589" s="1" t="s">
        <v>46</v>
      </c>
      <c r="C589" s="1" t="s">
        <v>57</v>
      </c>
      <c r="D589" s="3">
        <v>44746</v>
      </c>
      <c r="E589" s="4">
        <v>11956</v>
      </c>
      <c r="F589" s="1">
        <v>277</v>
      </c>
      <c r="G589" s="5">
        <f t="shared" si="9"/>
        <v>43.162454873646212</v>
      </c>
    </row>
    <row r="590" spans="1:7">
      <c r="A590" s="1" t="s">
        <v>54</v>
      </c>
      <c r="B590" s="1" t="s">
        <v>36</v>
      </c>
      <c r="C590" s="1" t="s">
        <v>65</v>
      </c>
      <c r="D590" s="3">
        <v>44648</v>
      </c>
      <c r="E590" s="4">
        <v>2723</v>
      </c>
      <c r="F590" s="1">
        <v>67</v>
      </c>
      <c r="G590" s="5">
        <f t="shared" si="9"/>
        <v>40.64179104477612</v>
      </c>
    </row>
    <row r="591" spans="1:7">
      <c r="A591" s="1" t="s">
        <v>56</v>
      </c>
      <c r="B591" s="1" t="s">
        <v>17</v>
      </c>
      <c r="C591" s="1" t="s">
        <v>27</v>
      </c>
      <c r="D591" s="3">
        <v>44670</v>
      </c>
      <c r="E591" s="4">
        <v>19327</v>
      </c>
      <c r="F591" s="1">
        <v>135</v>
      </c>
      <c r="G591" s="5">
        <f t="shared" si="9"/>
        <v>143.16296296296295</v>
      </c>
    </row>
    <row r="592" spans="1:7">
      <c r="A592" s="1" t="s">
        <v>73</v>
      </c>
      <c r="B592" s="1" t="s">
        <v>36</v>
      </c>
      <c r="C592" s="1" t="s">
        <v>15</v>
      </c>
      <c r="D592" s="3">
        <v>44579</v>
      </c>
      <c r="E592" s="4">
        <v>9058</v>
      </c>
      <c r="F592" s="1">
        <v>229</v>
      </c>
      <c r="G592" s="5">
        <f t="shared" si="9"/>
        <v>39.554585152838428</v>
      </c>
    </row>
    <row r="593" spans="1:7">
      <c r="A593" s="1" t="s">
        <v>16</v>
      </c>
      <c r="B593" s="1" t="s">
        <v>36</v>
      </c>
      <c r="C593" s="1" t="s">
        <v>60</v>
      </c>
      <c r="D593" s="3">
        <v>44578</v>
      </c>
      <c r="E593" s="4">
        <v>2996</v>
      </c>
      <c r="F593" s="1">
        <v>88</v>
      </c>
      <c r="G593" s="5">
        <f t="shared" si="9"/>
        <v>34.045454545454547</v>
      </c>
    </row>
    <row r="594" spans="1:7">
      <c r="A594" s="1" t="s">
        <v>66</v>
      </c>
      <c r="B594" s="1" t="s">
        <v>36</v>
      </c>
      <c r="C594" s="1" t="s">
        <v>15</v>
      </c>
      <c r="D594" s="3">
        <v>44607</v>
      </c>
      <c r="E594" s="4">
        <v>8848</v>
      </c>
      <c r="F594" s="1">
        <v>211</v>
      </c>
      <c r="G594" s="5">
        <f t="shared" si="9"/>
        <v>41.933649289099527</v>
      </c>
    </row>
    <row r="595" spans="1:7">
      <c r="A595" s="1" t="s">
        <v>66</v>
      </c>
      <c r="B595" s="1" t="s">
        <v>14</v>
      </c>
      <c r="C595" s="1" t="s">
        <v>55</v>
      </c>
      <c r="D595" s="3">
        <v>44603</v>
      </c>
      <c r="E595" s="4">
        <v>14336</v>
      </c>
      <c r="F595" s="1">
        <v>293</v>
      </c>
      <c r="G595" s="5">
        <f t="shared" si="9"/>
        <v>48.928327645051198</v>
      </c>
    </row>
    <row r="596" spans="1:7">
      <c r="A596" s="1" t="s">
        <v>68</v>
      </c>
      <c r="B596" s="1" t="s">
        <v>43</v>
      </c>
      <c r="C596" s="1" t="s">
        <v>63</v>
      </c>
      <c r="D596" s="3">
        <v>44641</v>
      </c>
      <c r="E596" s="4">
        <v>16401</v>
      </c>
      <c r="F596" s="1">
        <v>179</v>
      </c>
      <c r="G596" s="5">
        <f t="shared" si="9"/>
        <v>91.625698324022352</v>
      </c>
    </row>
    <row r="597" spans="1:7">
      <c r="A597" s="1" t="s">
        <v>30</v>
      </c>
      <c r="B597" s="1" t="s">
        <v>36</v>
      </c>
      <c r="C597" s="1" t="s">
        <v>65</v>
      </c>
      <c r="D597" s="3">
        <v>44566</v>
      </c>
      <c r="E597" s="4">
        <v>5173</v>
      </c>
      <c r="F597" s="1">
        <v>129</v>
      </c>
      <c r="G597" s="5">
        <f t="shared" si="9"/>
        <v>40.100775193798448</v>
      </c>
    </row>
    <row r="598" spans="1:7">
      <c r="A598" s="1" t="s">
        <v>38</v>
      </c>
      <c r="B598" s="1" t="s">
        <v>17</v>
      </c>
      <c r="C598" s="1" t="s">
        <v>69</v>
      </c>
      <c r="D598" s="3">
        <v>44711</v>
      </c>
      <c r="E598" s="4">
        <v>6328</v>
      </c>
      <c r="F598" s="1">
        <v>164</v>
      </c>
      <c r="G598" s="5">
        <f t="shared" si="9"/>
        <v>38.585365853658537</v>
      </c>
    </row>
    <row r="599" spans="1:7">
      <c r="A599" s="1" t="s">
        <v>13</v>
      </c>
      <c r="B599" s="1" t="s">
        <v>43</v>
      </c>
      <c r="C599" s="1" t="s">
        <v>29</v>
      </c>
      <c r="D599" s="3">
        <v>44565</v>
      </c>
      <c r="E599" s="4">
        <v>2534</v>
      </c>
      <c r="F599" s="1">
        <v>219</v>
      </c>
      <c r="G599" s="5">
        <f t="shared" si="9"/>
        <v>11.570776255707763</v>
      </c>
    </row>
    <row r="600" spans="1:7">
      <c r="A600" s="1" t="s">
        <v>52</v>
      </c>
      <c r="B600" s="1" t="s">
        <v>22</v>
      </c>
      <c r="C600" s="1" t="s">
        <v>60</v>
      </c>
      <c r="D600" s="3">
        <v>44673</v>
      </c>
      <c r="E600" s="4">
        <v>1435</v>
      </c>
      <c r="F600" s="1">
        <v>258</v>
      </c>
      <c r="G600" s="5">
        <f t="shared" si="9"/>
        <v>5.5620155038759691</v>
      </c>
    </row>
    <row r="601" spans="1:7">
      <c r="A601" s="1" t="s">
        <v>19</v>
      </c>
      <c r="B601" s="1" t="s">
        <v>46</v>
      </c>
      <c r="C601" s="1" t="s">
        <v>55</v>
      </c>
      <c r="D601" s="3">
        <v>44602</v>
      </c>
      <c r="E601" s="4">
        <v>3052</v>
      </c>
      <c r="F601" s="1">
        <v>116</v>
      </c>
      <c r="G601" s="5">
        <f t="shared" si="9"/>
        <v>26.310344827586206</v>
      </c>
    </row>
    <row r="602" spans="1:7">
      <c r="A602" s="1" t="s">
        <v>72</v>
      </c>
      <c r="B602" s="1" t="s">
        <v>17</v>
      </c>
      <c r="C602" s="1" t="s">
        <v>57</v>
      </c>
      <c r="D602" s="3">
        <v>44785</v>
      </c>
      <c r="E602" s="4">
        <v>910</v>
      </c>
      <c r="F602" s="1">
        <v>204</v>
      </c>
      <c r="G602" s="5">
        <f t="shared" si="9"/>
        <v>4.4607843137254903</v>
      </c>
    </row>
    <row r="603" spans="1:7">
      <c r="A603" s="1" t="s">
        <v>30</v>
      </c>
      <c r="B603" s="1" t="s">
        <v>43</v>
      </c>
      <c r="C603" s="1" t="s">
        <v>53</v>
      </c>
      <c r="D603" s="3">
        <v>44783</v>
      </c>
      <c r="E603" s="4">
        <v>2331</v>
      </c>
      <c r="F603" s="1">
        <v>321</v>
      </c>
      <c r="G603" s="5">
        <f t="shared" si="9"/>
        <v>7.2616822429906538</v>
      </c>
    </row>
    <row r="604" spans="1:7">
      <c r="A604" s="1" t="s">
        <v>67</v>
      </c>
      <c r="B604" s="1" t="s">
        <v>22</v>
      </c>
      <c r="C604" s="1" t="s">
        <v>69</v>
      </c>
      <c r="D604" s="3">
        <v>44719</v>
      </c>
      <c r="E604" s="4">
        <v>679</v>
      </c>
      <c r="F604" s="1">
        <v>56</v>
      </c>
      <c r="G604" s="5">
        <f t="shared" si="9"/>
        <v>12.125</v>
      </c>
    </row>
    <row r="605" spans="1:7">
      <c r="A605" s="1" t="s">
        <v>13</v>
      </c>
      <c r="B605" s="1" t="s">
        <v>17</v>
      </c>
      <c r="C605" s="1" t="s">
        <v>74</v>
      </c>
      <c r="D605" s="3">
        <v>44718</v>
      </c>
      <c r="E605" s="4">
        <v>2086</v>
      </c>
      <c r="F605" s="1">
        <v>74</v>
      </c>
      <c r="G605" s="5">
        <f t="shared" si="9"/>
        <v>28.189189189189189</v>
      </c>
    </row>
    <row r="606" spans="1:7">
      <c r="A606" s="1" t="s">
        <v>48</v>
      </c>
      <c r="B606" s="1" t="s">
        <v>36</v>
      </c>
      <c r="C606" s="1" t="s">
        <v>74</v>
      </c>
      <c r="D606" s="3">
        <v>44656</v>
      </c>
      <c r="E606" s="4">
        <v>5012</v>
      </c>
      <c r="F606" s="1">
        <v>189</v>
      </c>
      <c r="G606" s="5">
        <f t="shared" si="9"/>
        <v>26.518518518518519</v>
      </c>
    </row>
    <row r="607" spans="1:7">
      <c r="A607" s="1" t="s">
        <v>64</v>
      </c>
      <c r="B607" s="1" t="s">
        <v>43</v>
      </c>
      <c r="C607" s="1" t="s">
        <v>37</v>
      </c>
      <c r="D607" s="3">
        <v>44669</v>
      </c>
      <c r="E607" s="4">
        <v>4501</v>
      </c>
      <c r="F607" s="1">
        <v>131</v>
      </c>
      <c r="G607" s="5">
        <f t="shared" si="9"/>
        <v>34.358778625954201</v>
      </c>
    </row>
    <row r="608" spans="1:7">
      <c r="A608" s="1" t="s">
        <v>66</v>
      </c>
      <c r="B608" s="1" t="s">
        <v>17</v>
      </c>
      <c r="C608" s="1" t="s">
        <v>37</v>
      </c>
      <c r="D608" s="3">
        <v>44592</v>
      </c>
      <c r="E608" s="4">
        <v>13482</v>
      </c>
      <c r="F608" s="1">
        <v>15</v>
      </c>
      <c r="G608" s="5">
        <f t="shared" si="9"/>
        <v>898.8</v>
      </c>
    </row>
    <row r="609" spans="1:7">
      <c r="A609" s="1" t="s">
        <v>71</v>
      </c>
      <c r="B609" s="1" t="s">
        <v>43</v>
      </c>
      <c r="C609" s="1" t="s">
        <v>74</v>
      </c>
      <c r="D609" s="3">
        <v>44795</v>
      </c>
      <c r="E609" s="4">
        <v>5621</v>
      </c>
      <c r="F609" s="1">
        <v>140</v>
      </c>
      <c r="G609" s="5">
        <f t="shared" si="9"/>
        <v>40.15</v>
      </c>
    </row>
    <row r="610" spans="1:7">
      <c r="A610" s="1" t="s">
        <v>13</v>
      </c>
      <c r="B610" s="1" t="s">
        <v>22</v>
      </c>
      <c r="C610" s="1" t="s">
        <v>29</v>
      </c>
      <c r="D610" s="3">
        <v>44617</v>
      </c>
      <c r="E610" s="4">
        <v>10486</v>
      </c>
      <c r="F610" s="1">
        <v>198</v>
      </c>
      <c r="G610" s="5">
        <f t="shared" si="9"/>
        <v>52.959595959595958</v>
      </c>
    </row>
    <row r="611" spans="1:7">
      <c r="A611" s="1" t="s">
        <v>21</v>
      </c>
      <c r="B611" s="1" t="s">
        <v>22</v>
      </c>
      <c r="C611" s="1" t="s">
        <v>15</v>
      </c>
      <c r="D611" s="3">
        <v>44614</v>
      </c>
      <c r="E611" s="4">
        <v>17626</v>
      </c>
      <c r="F611" s="1">
        <v>103</v>
      </c>
      <c r="G611" s="5">
        <f t="shared" si="9"/>
        <v>171.126213592233</v>
      </c>
    </row>
    <row r="612" spans="1:7">
      <c r="A612" s="1" t="s">
        <v>28</v>
      </c>
      <c r="B612" s="1" t="s">
        <v>36</v>
      </c>
      <c r="C612" s="1" t="s">
        <v>55</v>
      </c>
      <c r="D612" s="3">
        <v>44573</v>
      </c>
      <c r="E612" s="4">
        <v>4494</v>
      </c>
      <c r="F612" s="1">
        <v>187</v>
      </c>
      <c r="G612" s="5">
        <f t="shared" si="9"/>
        <v>24.032085561497325</v>
      </c>
    </row>
    <row r="613" spans="1:7">
      <c r="A613" s="1" t="s">
        <v>38</v>
      </c>
      <c r="B613" s="1" t="s">
        <v>14</v>
      </c>
      <c r="C613" s="1" t="s">
        <v>65</v>
      </c>
      <c r="D613" s="3">
        <v>44706</v>
      </c>
      <c r="E613" s="4">
        <v>105</v>
      </c>
      <c r="F613" s="1">
        <v>125</v>
      </c>
      <c r="G613" s="5">
        <f t="shared" si="9"/>
        <v>0.84</v>
      </c>
    </row>
    <row r="614" spans="1:7">
      <c r="A614" s="1" t="s">
        <v>67</v>
      </c>
      <c r="B614" s="1" t="s">
        <v>17</v>
      </c>
      <c r="C614" s="1" t="s">
        <v>27</v>
      </c>
      <c r="D614" s="3">
        <v>44593</v>
      </c>
      <c r="E614" s="4">
        <v>2464</v>
      </c>
      <c r="F614" s="1">
        <v>8</v>
      </c>
      <c r="G614" s="5">
        <f t="shared" si="9"/>
        <v>308</v>
      </c>
    </row>
    <row r="615" spans="1:7">
      <c r="A615" s="1" t="s">
        <v>39</v>
      </c>
      <c r="B615" s="1" t="s">
        <v>14</v>
      </c>
      <c r="C615" s="1" t="s">
        <v>47</v>
      </c>
      <c r="D615" s="3">
        <v>44678</v>
      </c>
      <c r="E615" s="4">
        <v>1379</v>
      </c>
      <c r="F615" s="1">
        <v>70</v>
      </c>
      <c r="G615" s="5">
        <f t="shared" si="9"/>
        <v>19.7</v>
      </c>
    </row>
    <row r="616" spans="1:7">
      <c r="A616" s="1" t="s">
        <v>19</v>
      </c>
      <c r="B616" s="1" t="s">
        <v>43</v>
      </c>
      <c r="C616" s="1" t="s">
        <v>27</v>
      </c>
      <c r="D616" s="3">
        <v>44764</v>
      </c>
      <c r="E616" s="4">
        <v>2583</v>
      </c>
      <c r="F616" s="1">
        <v>126</v>
      </c>
      <c r="G616" s="5">
        <f t="shared" si="9"/>
        <v>20.5</v>
      </c>
    </row>
    <row r="617" spans="1:7">
      <c r="A617" s="1" t="s">
        <v>56</v>
      </c>
      <c r="B617" s="1" t="s">
        <v>36</v>
      </c>
      <c r="C617" s="1" t="s">
        <v>15</v>
      </c>
      <c r="D617" s="3">
        <v>44587</v>
      </c>
      <c r="E617" s="4">
        <v>3220</v>
      </c>
      <c r="F617" s="1">
        <v>265</v>
      </c>
      <c r="G617" s="5">
        <f t="shared" si="9"/>
        <v>12.150943396226415</v>
      </c>
    </row>
    <row r="618" spans="1:7">
      <c r="A618" s="1" t="s">
        <v>56</v>
      </c>
      <c r="B618" s="1" t="s">
        <v>43</v>
      </c>
      <c r="C618" s="1" t="s">
        <v>15</v>
      </c>
      <c r="D618" s="3">
        <v>44797</v>
      </c>
      <c r="E618" s="4">
        <v>4802</v>
      </c>
      <c r="F618" s="1">
        <v>296</v>
      </c>
      <c r="G618" s="5">
        <f t="shared" si="9"/>
        <v>16.222972972972972</v>
      </c>
    </row>
    <row r="619" spans="1:7">
      <c r="A619" s="1" t="s">
        <v>71</v>
      </c>
      <c r="B619" s="1" t="s">
        <v>36</v>
      </c>
      <c r="C619" s="1" t="s">
        <v>60</v>
      </c>
      <c r="D619" s="3">
        <v>44579</v>
      </c>
      <c r="E619" s="4">
        <v>5677</v>
      </c>
      <c r="F619" s="1">
        <v>21</v>
      </c>
      <c r="G619" s="5">
        <f t="shared" si="9"/>
        <v>270.33333333333331</v>
      </c>
    </row>
    <row r="620" spans="1:7">
      <c r="A620" s="1" t="s">
        <v>48</v>
      </c>
      <c r="B620" s="1" t="s">
        <v>17</v>
      </c>
      <c r="C620" s="1" t="s">
        <v>18</v>
      </c>
      <c r="D620" s="3">
        <v>44650</v>
      </c>
      <c r="E620" s="4">
        <v>945</v>
      </c>
      <c r="F620" s="1">
        <v>83</v>
      </c>
      <c r="G620" s="5">
        <f t="shared" si="9"/>
        <v>11.385542168674698</v>
      </c>
    </row>
    <row r="621" spans="1:7">
      <c r="A621" s="1" t="s">
        <v>73</v>
      </c>
      <c r="B621" s="1" t="s">
        <v>22</v>
      </c>
      <c r="C621" s="1" t="s">
        <v>75</v>
      </c>
      <c r="D621" s="3">
        <v>44578</v>
      </c>
      <c r="E621" s="4">
        <v>8757</v>
      </c>
      <c r="F621" s="1">
        <v>162</v>
      </c>
      <c r="G621" s="5">
        <f t="shared" si="9"/>
        <v>54.055555555555557</v>
      </c>
    </row>
    <row r="622" spans="1:7">
      <c r="A622" s="1" t="s">
        <v>67</v>
      </c>
      <c r="B622" s="1" t="s">
        <v>43</v>
      </c>
      <c r="C622" s="1" t="s">
        <v>60</v>
      </c>
      <c r="D622" s="3">
        <v>44609</v>
      </c>
      <c r="E622" s="4">
        <v>4816</v>
      </c>
      <c r="F622" s="1">
        <v>145</v>
      </c>
      <c r="G622" s="5">
        <f t="shared" si="9"/>
        <v>33.213793103448275</v>
      </c>
    </row>
    <row r="623" spans="1:7">
      <c r="A623" s="1" t="s">
        <v>67</v>
      </c>
      <c r="B623" s="1" t="s">
        <v>46</v>
      </c>
      <c r="C623" s="1" t="s">
        <v>20</v>
      </c>
      <c r="D623" s="3">
        <v>44659</v>
      </c>
      <c r="E623" s="4">
        <v>7532</v>
      </c>
      <c r="F623" s="1">
        <v>44</v>
      </c>
      <c r="G623" s="5">
        <f t="shared" si="9"/>
        <v>171.18181818181819</v>
      </c>
    </row>
    <row r="624" spans="1:7">
      <c r="A624" s="1" t="s">
        <v>19</v>
      </c>
      <c r="B624" s="1" t="s">
        <v>46</v>
      </c>
      <c r="C624" s="1" t="s">
        <v>49</v>
      </c>
      <c r="D624" s="3">
        <v>44748</v>
      </c>
      <c r="E624" s="4">
        <v>3549</v>
      </c>
      <c r="F624" s="1">
        <v>82</v>
      </c>
      <c r="G624" s="5">
        <f t="shared" si="9"/>
        <v>43.280487804878049</v>
      </c>
    </row>
    <row r="625" spans="1:7">
      <c r="A625" s="1" t="s">
        <v>58</v>
      </c>
      <c r="B625" s="1" t="s">
        <v>17</v>
      </c>
      <c r="C625" s="1" t="s">
        <v>60</v>
      </c>
      <c r="D625" s="3">
        <v>44655</v>
      </c>
      <c r="E625" s="4">
        <v>4340</v>
      </c>
      <c r="F625" s="1">
        <v>226</v>
      </c>
      <c r="G625" s="5">
        <f t="shared" si="9"/>
        <v>19.20353982300885</v>
      </c>
    </row>
    <row r="626" spans="1:7">
      <c r="A626" s="1" t="s">
        <v>21</v>
      </c>
      <c r="B626" s="1" t="s">
        <v>36</v>
      </c>
      <c r="C626" s="1" t="s">
        <v>53</v>
      </c>
      <c r="D626" s="3">
        <v>44622</v>
      </c>
      <c r="E626" s="4">
        <v>1799</v>
      </c>
      <c r="F626" s="1">
        <v>207</v>
      </c>
      <c r="G626" s="5">
        <f t="shared" si="9"/>
        <v>8.6908212560386477</v>
      </c>
    </row>
    <row r="627" spans="1:7">
      <c r="A627" s="1" t="s">
        <v>19</v>
      </c>
      <c r="B627" s="1" t="s">
        <v>36</v>
      </c>
      <c r="C627" s="1" t="s">
        <v>69</v>
      </c>
      <c r="D627" s="3">
        <v>44782</v>
      </c>
      <c r="E627" s="4">
        <v>1127</v>
      </c>
      <c r="F627" s="1">
        <v>176</v>
      </c>
      <c r="G627" s="5">
        <f t="shared" si="9"/>
        <v>6.4034090909090908</v>
      </c>
    </row>
    <row r="628" spans="1:7">
      <c r="A628" s="1" t="s">
        <v>61</v>
      </c>
      <c r="B628" s="1" t="s">
        <v>22</v>
      </c>
      <c r="C628" s="1" t="s">
        <v>55</v>
      </c>
      <c r="D628" s="3">
        <v>44721</v>
      </c>
      <c r="E628" s="4">
        <v>10038</v>
      </c>
      <c r="F628" s="1">
        <v>286</v>
      </c>
      <c r="G628" s="5">
        <f t="shared" si="9"/>
        <v>35.0979020979021</v>
      </c>
    </row>
    <row r="629" spans="1:7">
      <c r="A629" s="1" t="s">
        <v>73</v>
      </c>
      <c r="B629" s="1" t="s">
        <v>14</v>
      </c>
      <c r="C629" s="1" t="s">
        <v>75</v>
      </c>
      <c r="D629" s="3">
        <v>44714</v>
      </c>
      <c r="E629" s="4">
        <v>2926</v>
      </c>
      <c r="F629" s="1">
        <v>300</v>
      </c>
      <c r="G629" s="5">
        <f t="shared" si="9"/>
        <v>9.7533333333333339</v>
      </c>
    </row>
    <row r="630" spans="1:7">
      <c r="A630" s="1" t="s">
        <v>16</v>
      </c>
      <c r="B630" s="1" t="s">
        <v>43</v>
      </c>
      <c r="C630" s="1" t="s">
        <v>60</v>
      </c>
      <c r="D630" s="3">
        <v>44747</v>
      </c>
      <c r="E630" s="4">
        <v>6279</v>
      </c>
      <c r="F630" s="1">
        <v>235</v>
      </c>
      <c r="G630" s="5">
        <f t="shared" si="9"/>
        <v>26.719148936170214</v>
      </c>
    </row>
    <row r="631" spans="1:7">
      <c r="A631" s="1" t="s">
        <v>66</v>
      </c>
      <c r="B631" s="1" t="s">
        <v>46</v>
      </c>
      <c r="C631" s="1" t="s">
        <v>47</v>
      </c>
      <c r="D631" s="3">
        <v>44784</v>
      </c>
      <c r="E631" s="4">
        <v>308</v>
      </c>
      <c r="F631" s="1">
        <v>125</v>
      </c>
      <c r="G631" s="5">
        <f t="shared" si="9"/>
        <v>2.464</v>
      </c>
    </row>
    <row r="632" spans="1:7">
      <c r="A632" s="1" t="s">
        <v>71</v>
      </c>
      <c r="B632" s="1" t="s">
        <v>17</v>
      </c>
      <c r="C632" s="1" t="s">
        <v>70</v>
      </c>
      <c r="D632" s="3">
        <v>44603</v>
      </c>
      <c r="E632" s="4">
        <v>3500</v>
      </c>
      <c r="F632" s="1">
        <v>145</v>
      </c>
      <c r="G632" s="5">
        <f t="shared" si="9"/>
        <v>24.137931034482758</v>
      </c>
    </row>
    <row r="633" spans="1:7">
      <c r="A633" s="1" t="s">
        <v>67</v>
      </c>
      <c r="B633" s="1" t="s">
        <v>36</v>
      </c>
      <c r="C633" s="1" t="s">
        <v>57</v>
      </c>
      <c r="D633" s="3">
        <v>44784</v>
      </c>
      <c r="E633" s="4">
        <v>658</v>
      </c>
      <c r="F633" s="1">
        <v>65</v>
      </c>
      <c r="G633" s="5">
        <f t="shared" si="9"/>
        <v>10.123076923076923</v>
      </c>
    </row>
    <row r="634" spans="1:7">
      <c r="A634" s="1" t="s">
        <v>54</v>
      </c>
      <c r="B634" s="1" t="s">
        <v>22</v>
      </c>
      <c r="C634" s="1" t="s">
        <v>49</v>
      </c>
      <c r="D634" s="3">
        <v>44693</v>
      </c>
      <c r="E634" s="4">
        <v>12565</v>
      </c>
      <c r="F634" s="1">
        <v>102</v>
      </c>
      <c r="G634" s="5">
        <f t="shared" si="9"/>
        <v>123.18627450980392</v>
      </c>
    </row>
    <row r="635" spans="1:7">
      <c r="A635" s="1" t="s">
        <v>64</v>
      </c>
      <c r="B635" s="1" t="s">
        <v>43</v>
      </c>
      <c r="C635" s="1" t="s">
        <v>55</v>
      </c>
      <c r="D635" s="3">
        <v>44757</v>
      </c>
      <c r="E635" s="4">
        <v>5012</v>
      </c>
      <c r="F635" s="1">
        <v>93</v>
      </c>
      <c r="G635" s="5">
        <f t="shared" si="9"/>
        <v>53.892473118279568</v>
      </c>
    </row>
    <row r="636" spans="1:7">
      <c r="A636" s="1" t="s">
        <v>66</v>
      </c>
      <c r="B636" s="1" t="s">
        <v>17</v>
      </c>
      <c r="C636" s="1" t="s">
        <v>53</v>
      </c>
      <c r="D636" s="3">
        <v>44579</v>
      </c>
      <c r="E636" s="4">
        <v>3955</v>
      </c>
      <c r="F636" s="1">
        <v>134</v>
      </c>
      <c r="G636" s="5">
        <f t="shared" si="9"/>
        <v>29.514925373134329</v>
      </c>
    </row>
    <row r="637" spans="1:7">
      <c r="A637" s="1" t="s">
        <v>71</v>
      </c>
      <c r="B637" s="1" t="s">
        <v>14</v>
      </c>
      <c r="C637" s="1" t="s">
        <v>60</v>
      </c>
      <c r="D637" s="3">
        <v>44566</v>
      </c>
      <c r="E637" s="4">
        <v>8512</v>
      </c>
      <c r="F637" s="1">
        <v>189</v>
      </c>
      <c r="G637" s="5">
        <f t="shared" si="9"/>
        <v>45.037037037037038</v>
      </c>
    </row>
    <row r="638" spans="1:7">
      <c r="A638" s="1" t="s">
        <v>56</v>
      </c>
      <c r="B638" s="1" t="s">
        <v>22</v>
      </c>
      <c r="C638" s="1" t="s">
        <v>37</v>
      </c>
      <c r="D638" s="3">
        <v>44741</v>
      </c>
      <c r="E638" s="4">
        <v>504</v>
      </c>
      <c r="F638" s="1">
        <v>232</v>
      </c>
      <c r="G638" s="5">
        <f t="shared" si="9"/>
        <v>2.1724137931034484</v>
      </c>
    </row>
    <row r="639" spans="1:7">
      <c r="A639" s="1" t="s">
        <v>38</v>
      </c>
      <c r="B639" s="1" t="s">
        <v>46</v>
      </c>
      <c r="C639" s="1" t="s">
        <v>69</v>
      </c>
      <c r="D639" s="3">
        <v>44726</v>
      </c>
      <c r="E639" s="4">
        <v>2800</v>
      </c>
      <c r="F639" s="1">
        <v>45</v>
      </c>
      <c r="G639" s="5">
        <f t="shared" si="9"/>
        <v>62.222222222222221</v>
      </c>
    </row>
    <row r="640" spans="1:7">
      <c r="A640" s="1" t="s">
        <v>30</v>
      </c>
      <c r="B640" s="1" t="s">
        <v>17</v>
      </c>
      <c r="C640" s="1" t="s">
        <v>15</v>
      </c>
      <c r="D640" s="3">
        <v>44781</v>
      </c>
      <c r="E640" s="4">
        <v>4256</v>
      </c>
      <c r="F640" s="1">
        <v>67</v>
      </c>
      <c r="G640" s="5">
        <f t="shared" si="9"/>
        <v>63.522388059701491</v>
      </c>
    </row>
    <row r="641" spans="1:7">
      <c r="A641" s="1" t="s">
        <v>61</v>
      </c>
      <c r="B641" s="1" t="s">
        <v>17</v>
      </c>
      <c r="C641" s="1" t="s">
        <v>15</v>
      </c>
      <c r="D641" s="3">
        <v>44643</v>
      </c>
      <c r="E641" s="4">
        <v>13573</v>
      </c>
      <c r="F641" s="1">
        <v>138</v>
      </c>
      <c r="G641" s="5">
        <f t="shared" si="9"/>
        <v>98.35507246376811</v>
      </c>
    </row>
    <row r="642" spans="1:7">
      <c r="A642" s="1" t="s">
        <v>42</v>
      </c>
      <c r="B642" s="1" t="s">
        <v>17</v>
      </c>
      <c r="C642" s="1" t="s">
        <v>75</v>
      </c>
      <c r="D642" s="3">
        <v>44565</v>
      </c>
      <c r="E642" s="4">
        <v>6566</v>
      </c>
      <c r="F642" s="1">
        <v>99</v>
      </c>
      <c r="G642" s="5">
        <f t="shared" ref="G642:G705" si="10">E642/F642</f>
        <v>66.323232323232318</v>
      </c>
    </row>
    <row r="643" spans="1:7">
      <c r="A643" s="1" t="s">
        <v>38</v>
      </c>
      <c r="B643" s="1" t="s">
        <v>17</v>
      </c>
      <c r="C643" s="1" t="s">
        <v>55</v>
      </c>
      <c r="D643" s="3">
        <v>44614</v>
      </c>
      <c r="E643" s="4">
        <v>13503</v>
      </c>
      <c r="F643" s="1">
        <v>251</v>
      </c>
      <c r="G643" s="5">
        <f t="shared" si="10"/>
        <v>53.796812749003983</v>
      </c>
    </row>
    <row r="644" spans="1:7">
      <c r="A644" s="1" t="s">
        <v>52</v>
      </c>
      <c r="B644" s="1" t="s">
        <v>14</v>
      </c>
      <c r="C644" s="1" t="s">
        <v>57</v>
      </c>
      <c r="D644" s="3">
        <v>44609</v>
      </c>
      <c r="E644" s="4">
        <v>8680</v>
      </c>
      <c r="F644" s="1">
        <v>252</v>
      </c>
      <c r="G644" s="5">
        <f t="shared" si="10"/>
        <v>34.444444444444443</v>
      </c>
    </row>
    <row r="645" spans="1:7">
      <c r="A645" s="1" t="s">
        <v>42</v>
      </c>
      <c r="B645" s="1" t="s">
        <v>43</v>
      </c>
      <c r="C645" s="1" t="s">
        <v>65</v>
      </c>
      <c r="D645" s="3">
        <v>44595</v>
      </c>
      <c r="E645" s="4">
        <v>385</v>
      </c>
      <c r="F645" s="1">
        <v>78</v>
      </c>
      <c r="G645" s="5">
        <f t="shared" si="10"/>
        <v>4.9358974358974361</v>
      </c>
    </row>
    <row r="646" spans="1:7">
      <c r="A646" s="1" t="s">
        <v>16</v>
      </c>
      <c r="B646" s="1" t="s">
        <v>46</v>
      </c>
      <c r="C646" s="1" t="s">
        <v>69</v>
      </c>
      <c r="D646" s="3">
        <v>44637</v>
      </c>
      <c r="E646" s="4">
        <v>1267</v>
      </c>
      <c r="F646" s="1">
        <v>130</v>
      </c>
      <c r="G646" s="5">
        <f t="shared" si="10"/>
        <v>9.7461538461538453</v>
      </c>
    </row>
    <row r="647" spans="1:7">
      <c r="A647" s="1" t="s">
        <v>64</v>
      </c>
      <c r="B647" s="1" t="s">
        <v>22</v>
      </c>
      <c r="C647" s="1" t="s">
        <v>74</v>
      </c>
      <c r="D647" s="3">
        <v>44586</v>
      </c>
      <c r="E647" s="4">
        <v>2961</v>
      </c>
      <c r="F647" s="1">
        <v>154</v>
      </c>
      <c r="G647" s="5">
        <f t="shared" si="10"/>
        <v>19.227272727272727</v>
      </c>
    </row>
    <row r="648" spans="1:7">
      <c r="A648" s="1" t="s">
        <v>38</v>
      </c>
      <c r="B648" s="1" t="s">
        <v>22</v>
      </c>
      <c r="C648" s="1" t="s">
        <v>55</v>
      </c>
      <c r="D648" s="3">
        <v>44769</v>
      </c>
      <c r="E648" s="4">
        <v>1981</v>
      </c>
      <c r="F648" s="1">
        <v>52</v>
      </c>
      <c r="G648" s="5">
        <f t="shared" si="10"/>
        <v>38.096153846153847</v>
      </c>
    </row>
    <row r="649" spans="1:7">
      <c r="A649" s="1" t="s">
        <v>58</v>
      </c>
      <c r="B649" s="1" t="s">
        <v>22</v>
      </c>
      <c r="C649" s="1" t="s">
        <v>60</v>
      </c>
      <c r="D649" s="3">
        <v>44589</v>
      </c>
      <c r="E649" s="4">
        <v>7959</v>
      </c>
      <c r="F649" s="1">
        <v>53</v>
      </c>
      <c r="G649" s="5">
        <f t="shared" si="10"/>
        <v>150.16981132075472</v>
      </c>
    </row>
    <row r="650" spans="1:7">
      <c r="A650" s="1" t="s">
        <v>71</v>
      </c>
      <c r="B650" s="1" t="s">
        <v>22</v>
      </c>
      <c r="C650" s="1" t="s">
        <v>53</v>
      </c>
      <c r="D650" s="3">
        <v>44747</v>
      </c>
      <c r="E650" s="4">
        <v>10794</v>
      </c>
      <c r="F650" s="1">
        <v>50</v>
      </c>
      <c r="G650" s="5">
        <f t="shared" si="10"/>
        <v>215.88</v>
      </c>
    </row>
    <row r="651" spans="1:7">
      <c r="A651" s="1" t="s">
        <v>16</v>
      </c>
      <c r="B651" s="1" t="s">
        <v>17</v>
      </c>
      <c r="C651" s="1" t="s">
        <v>62</v>
      </c>
      <c r="D651" s="3">
        <v>44635</v>
      </c>
      <c r="E651" s="4">
        <v>1897</v>
      </c>
      <c r="F651" s="1">
        <v>44</v>
      </c>
      <c r="G651" s="5">
        <f t="shared" si="10"/>
        <v>43.113636363636367</v>
      </c>
    </row>
    <row r="652" spans="1:7">
      <c r="A652" s="1" t="s">
        <v>30</v>
      </c>
      <c r="B652" s="1" t="s">
        <v>46</v>
      </c>
      <c r="C652" s="1" t="s">
        <v>31</v>
      </c>
      <c r="D652" s="3">
        <v>44777</v>
      </c>
      <c r="E652" s="4">
        <v>2744</v>
      </c>
      <c r="F652" s="1">
        <v>200</v>
      </c>
      <c r="G652" s="5">
        <f t="shared" si="10"/>
        <v>13.72</v>
      </c>
    </row>
    <row r="653" spans="1:7">
      <c r="A653" s="1" t="s">
        <v>21</v>
      </c>
      <c r="B653" s="1" t="s">
        <v>43</v>
      </c>
      <c r="C653" s="1" t="s">
        <v>60</v>
      </c>
      <c r="D653" s="3">
        <v>44739</v>
      </c>
      <c r="E653" s="4">
        <v>4382</v>
      </c>
      <c r="F653" s="1">
        <v>361</v>
      </c>
      <c r="G653" s="5">
        <f t="shared" si="10"/>
        <v>12.138504155124654</v>
      </c>
    </row>
    <row r="654" spans="1:7">
      <c r="A654" s="1" t="s">
        <v>21</v>
      </c>
      <c r="B654" s="1" t="s">
        <v>46</v>
      </c>
      <c r="C654" s="1" t="s">
        <v>31</v>
      </c>
      <c r="D654" s="3">
        <v>44755</v>
      </c>
      <c r="E654" s="4">
        <v>4515</v>
      </c>
      <c r="F654" s="1">
        <v>172</v>
      </c>
      <c r="G654" s="5">
        <f t="shared" si="10"/>
        <v>26.25</v>
      </c>
    </row>
    <row r="655" spans="1:7">
      <c r="A655" s="1" t="s">
        <v>42</v>
      </c>
      <c r="B655" s="1" t="s">
        <v>36</v>
      </c>
      <c r="C655" s="1" t="s">
        <v>63</v>
      </c>
      <c r="D655" s="3">
        <v>44616</v>
      </c>
      <c r="E655" s="4">
        <v>5474</v>
      </c>
      <c r="F655" s="1">
        <v>239</v>
      </c>
      <c r="G655" s="5">
        <f t="shared" si="10"/>
        <v>22.90376569037657</v>
      </c>
    </row>
    <row r="656" spans="1:7">
      <c r="A656" s="1" t="s">
        <v>48</v>
      </c>
      <c r="B656" s="1" t="s">
        <v>36</v>
      </c>
      <c r="C656" s="1" t="s">
        <v>18</v>
      </c>
      <c r="D656" s="3">
        <v>44740</v>
      </c>
      <c r="E656" s="4">
        <v>6069</v>
      </c>
      <c r="F656" s="1">
        <v>55</v>
      </c>
      <c r="G656" s="5">
        <f t="shared" si="10"/>
        <v>110.34545454545454</v>
      </c>
    </row>
    <row r="657" spans="1:7">
      <c r="A657" s="1" t="s">
        <v>28</v>
      </c>
      <c r="B657" s="1" t="s">
        <v>22</v>
      </c>
      <c r="C657" s="1" t="s">
        <v>18</v>
      </c>
      <c r="D657" s="3">
        <v>44742</v>
      </c>
      <c r="E657" s="4">
        <v>6944</v>
      </c>
      <c r="F657" s="1">
        <v>27</v>
      </c>
      <c r="G657" s="5">
        <f t="shared" si="10"/>
        <v>257.18518518518516</v>
      </c>
    </row>
    <row r="658" spans="1:7">
      <c r="A658" s="1" t="s">
        <v>56</v>
      </c>
      <c r="B658" s="1" t="s">
        <v>46</v>
      </c>
      <c r="C658" s="1" t="s">
        <v>70</v>
      </c>
      <c r="D658" s="3">
        <v>44791</v>
      </c>
      <c r="E658" s="4">
        <v>5859</v>
      </c>
      <c r="F658" s="1">
        <v>7</v>
      </c>
      <c r="G658" s="5">
        <f t="shared" si="10"/>
        <v>837</v>
      </c>
    </row>
    <row r="659" spans="1:7">
      <c r="A659" s="1" t="s">
        <v>59</v>
      </c>
      <c r="B659" s="1" t="s">
        <v>17</v>
      </c>
      <c r="C659" s="1" t="s">
        <v>76</v>
      </c>
      <c r="D659" s="3">
        <v>44585</v>
      </c>
      <c r="E659" s="4">
        <v>12173</v>
      </c>
      <c r="F659" s="1">
        <v>301</v>
      </c>
      <c r="G659" s="5">
        <f t="shared" si="10"/>
        <v>40.441860465116278</v>
      </c>
    </row>
    <row r="660" spans="1:7">
      <c r="A660" s="1" t="s">
        <v>52</v>
      </c>
      <c r="B660" s="1" t="s">
        <v>43</v>
      </c>
      <c r="C660" s="1" t="s">
        <v>62</v>
      </c>
      <c r="D660" s="3">
        <v>44631</v>
      </c>
      <c r="E660" s="4">
        <v>5292</v>
      </c>
      <c r="F660" s="1">
        <v>134</v>
      </c>
      <c r="G660" s="5">
        <f t="shared" si="10"/>
        <v>39.492537313432834</v>
      </c>
    </row>
    <row r="661" spans="1:7">
      <c r="A661" s="1" t="s">
        <v>73</v>
      </c>
      <c r="B661" s="1" t="s">
        <v>36</v>
      </c>
      <c r="C661" s="1" t="s">
        <v>31</v>
      </c>
      <c r="D661" s="3">
        <v>44735</v>
      </c>
      <c r="E661" s="4">
        <v>5705</v>
      </c>
      <c r="F661" s="1">
        <v>350</v>
      </c>
      <c r="G661" s="5">
        <f t="shared" si="10"/>
        <v>16.3</v>
      </c>
    </row>
    <row r="662" spans="1:7">
      <c r="A662" s="1" t="s">
        <v>58</v>
      </c>
      <c r="B662" s="1" t="s">
        <v>17</v>
      </c>
      <c r="C662" s="1" t="s">
        <v>57</v>
      </c>
      <c r="D662" s="3">
        <v>44795</v>
      </c>
      <c r="E662" s="4">
        <v>2492</v>
      </c>
      <c r="F662" s="1">
        <v>33</v>
      </c>
      <c r="G662" s="5">
        <f t="shared" si="10"/>
        <v>75.515151515151516</v>
      </c>
    </row>
    <row r="663" spans="1:7">
      <c r="A663" s="1" t="s">
        <v>30</v>
      </c>
      <c r="B663" s="1" t="s">
        <v>46</v>
      </c>
      <c r="C663" s="1" t="s">
        <v>37</v>
      </c>
      <c r="D663" s="3">
        <v>44565</v>
      </c>
      <c r="E663" s="4">
        <v>3024</v>
      </c>
      <c r="F663" s="1">
        <v>23</v>
      </c>
      <c r="G663" s="5">
        <f t="shared" si="10"/>
        <v>131.47826086956522</v>
      </c>
    </row>
    <row r="664" spans="1:7">
      <c r="A664" s="1" t="s">
        <v>56</v>
      </c>
      <c r="B664" s="1" t="s">
        <v>17</v>
      </c>
      <c r="C664" s="1" t="s">
        <v>55</v>
      </c>
      <c r="D664" s="3">
        <v>44656</v>
      </c>
      <c r="E664" s="4">
        <v>3437</v>
      </c>
      <c r="F664" s="1">
        <v>201</v>
      </c>
      <c r="G664" s="5">
        <f t="shared" si="10"/>
        <v>17.099502487562191</v>
      </c>
    </row>
    <row r="665" spans="1:7">
      <c r="A665" s="1" t="s">
        <v>52</v>
      </c>
      <c r="B665" s="1" t="s">
        <v>17</v>
      </c>
      <c r="C665" s="1" t="s">
        <v>55</v>
      </c>
      <c r="D665" s="3">
        <v>44666</v>
      </c>
      <c r="E665" s="4">
        <v>1869</v>
      </c>
      <c r="F665" s="1">
        <v>323</v>
      </c>
      <c r="G665" s="5">
        <f t="shared" si="10"/>
        <v>5.7863777089783284</v>
      </c>
    </row>
    <row r="666" spans="1:7">
      <c r="A666" s="1" t="s">
        <v>58</v>
      </c>
      <c r="B666" s="1" t="s">
        <v>22</v>
      </c>
      <c r="C666" s="1" t="s">
        <v>62</v>
      </c>
      <c r="D666" s="3">
        <v>44692</v>
      </c>
      <c r="E666" s="4">
        <v>3171</v>
      </c>
      <c r="F666" s="1">
        <v>220</v>
      </c>
      <c r="G666" s="5">
        <f t="shared" si="10"/>
        <v>14.413636363636364</v>
      </c>
    </row>
    <row r="667" spans="1:7">
      <c r="A667" s="1" t="s">
        <v>66</v>
      </c>
      <c r="B667" s="1" t="s">
        <v>46</v>
      </c>
      <c r="C667" s="1" t="s">
        <v>63</v>
      </c>
      <c r="D667" s="3">
        <v>44763</v>
      </c>
      <c r="E667" s="4">
        <v>4858</v>
      </c>
      <c r="F667" s="1">
        <v>488</v>
      </c>
      <c r="G667" s="5">
        <f t="shared" si="10"/>
        <v>9.9549180327868854</v>
      </c>
    </row>
    <row r="668" spans="1:7">
      <c r="A668" s="1" t="s">
        <v>21</v>
      </c>
      <c r="B668" s="1" t="s">
        <v>36</v>
      </c>
      <c r="C668" s="1" t="s">
        <v>44</v>
      </c>
      <c r="D668" s="3">
        <v>44603</v>
      </c>
      <c r="E668" s="4">
        <v>1225</v>
      </c>
      <c r="F668" s="1">
        <v>84</v>
      </c>
      <c r="G668" s="5">
        <f t="shared" si="10"/>
        <v>14.583333333333334</v>
      </c>
    </row>
    <row r="669" spans="1:7">
      <c r="A669" s="1" t="s">
        <v>66</v>
      </c>
      <c r="B669" s="1" t="s">
        <v>46</v>
      </c>
      <c r="C669" s="1" t="s">
        <v>27</v>
      </c>
      <c r="D669" s="3">
        <v>44750</v>
      </c>
      <c r="E669" s="4">
        <v>1155</v>
      </c>
      <c r="F669" s="1">
        <v>79</v>
      </c>
      <c r="G669" s="5">
        <f t="shared" si="10"/>
        <v>14.620253164556962</v>
      </c>
    </row>
    <row r="670" spans="1:7">
      <c r="A670" s="1" t="s">
        <v>30</v>
      </c>
      <c r="B670" s="1" t="s">
        <v>14</v>
      </c>
      <c r="C670" s="1" t="s">
        <v>69</v>
      </c>
      <c r="D670" s="3">
        <v>44784</v>
      </c>
      <c r="E670" s="4">
        <v>6811</v>
      </c>
      <c r="F670" s="1">
        <v>344</v>
      </c>
      <c r="G670" s="5">
        <f t="shared" si="10"/>
        <v>19.799418604651162</v>
      </c>
    </row>
    <row r="671" spans="1:7">
      <c r="A671" s="1" t="s">
        <v>58</v>
      </c>
      <c r="B671" s="1" t="s">
        <v>36</v>
      </c>
      <c r="C671" s="1" t="s">
        <v>31</v>
      </c>
      <c r="D671" s="3">
        <v>44777</v>
      </c>
      <c r="E671" s="4">
        <v>6433</v>
      </c>
      <c r="F671" s="1">
        <v>7</v>
      </c>
      <c r="G671" s="5">
        <f t="shared" si="10"/>
        <v>919</v>
      </c>
    </row>
    <row r="672" spans="1:7">
      <c r="A672" s="1" t="s">
        <v>66</v>
      </c>
      <c r="B672" s="1" t="s">
        <v>36</v>
      </c>
      <c r="C672" s="1" t="s">
        <v>44</v>
      </c>
      <c r="D672" s="3">
        <v>44726</v>
      </c>
      <c r="E672" s="4">
        <v>8169</v>
      </c>
      <c r="F672" s="1">
        <v>88</v>
      </c>
      <c r="G672" s="5">
        <f t="shared" si="10"/>
        <v>92.829545454545453</v>
      </c>
    </row>
    <row r="673" spans="1:7">
      <c r="A673" s="1" t="s">
        <v>61</v>
      </c>
      <c r="B673" s="1" t="s">
        <v>14</v>
      </c>
      <c r="C673" s="1" t="s">
        <v>74</v>
      </c>
      <c r="D673" s="3">
        <v>44578</v>
      </c>
      <c r="E673" s="4">
        <v>2275</v>
      </c>
      <c r="F673" s="1">
        <v>275</v>
      </c>
      <c r="G673" s="5">
        <f t="shared" si="10"/>
        <v>8.2727272727272734</v>
      </c>
    </row>
    <row r="674" spans="1:7">
      <c r="A674" s="1" t="s">
        <v>13</v>
      </c>
      <c r="B674" s="1" t="s">
        <v>46</v>
      </c>
      <c r="C674" s="1" t="s">
        <v>44</v>
      </c>
      <c r="D674" s="3">
        <v>44735</v>
      </c>
      <c r="E674" s="4">
        <v>3857</v>
      </c>
      <c r="F674" s="1">
        <v>512</v>
      </c>
      <c r="G674" s="5">
        <f t="shared" si="10"/>
        <v>7.533203125</v>
      </c>
    </row>
    <row r="675" spans="1:7">
      <c r="A675" s="1" t="s">
        <v>13</v>
      </c>
      <c r="B675" s="1" t="s">
        <v>14</v>
      </c>
      <c r="C675" s="1" t="s">
        <v>27</v>
      </c>
      <c r="D675" s="3">
        <v>44797</v>
      </c>
      <c r="E675" s="4">
        <v>1463</v>
      </c>
      <c r="F675" s="1">
        <v>113</v>
      </c>
      <c r="G675" s="5">
        <f t="shared" si="10"/>
        <v>12.946902654867257</v>
      </c>
    </row>
    <row r="676" spans="1:7">
      <c r="A676" s="1" t="s">
        <v>66</v>
      </c>
      <c r="B676" s="1" t="s">
        <v>14</v>
      </c>
      <c r="C676" s="1" t="s">
        <v>75</v>
      </c>
      <c r="D676" s="3">
        <v>44719</v>
      </c>
      <c r="E676" s="4">
        <v>7924</v>
      </c>
      <c r="F676" s="1">
        <v>275</v>
      </c>
      <c r="G676" s="5">
        <f t="shared" si="10"/>
        <v>28.814545454545456</v>
      </c>
    </row>
    <row r="677" spans="1:7">
      <c r="A677" s="1" t="s">
        <v>21</v>
      </c>
      <c r="B677" s="1" t="s">
        <v>14</v>
      </c>
      <c r="C677" s="1" t="s">
        <v>62</v>
      </c>
      <c r="D677" s="3">
        <v>44734</v>
      </c>
      <c r="E677" s="4">
        <v>8799</v>
      </c>
      <c r="F677" s="1">
        <v>47</v>
      </c>
      <c r="G677" s="5">
        <f t="shared" si="10"/>
        <v>187.21276595744681</v>
      </c>
    </row>
    <row r="678" spans="1:7">
      <c r="A678" s="1" t="s">
        <v>72</v>
      </c>
      <c r="B678" s="1" t="s">
        <v>43</v>
      </c>
      <c r="C678" s="1" t="s">
        <v>60</v>
      </c>
      <c r="D678" s="3">
        <v>44755</v>
      </c>
      <c r="E678" s="4">
        <v>2898</v>
      </c>
      <c r="F678" s="1">
        <v>276</v>
      </c>
      <c r="G678" s="5">
        <f t="shared" si="10"/>
        <v>10.5</v>
      </c>
    </row>
    <row r="679" spans="1:7">
      <c r="A679" s="1" t="s">
        <v>67</v>
      </c>
      <c r="B679" s="1" t="s">
        <v>14</v>
      </c>
      <c r="C679" s="1" t="s">
        <v>70</v>
      </c>
      <c r="D679" s="3">
        <v>44705</v>
      </c>
      <c r="E679" s="4">
        <v>9506</v>
      </c>
      <c r="F679" s="1">
        <v>212</v>
      </c>
      <c r="G679" s="5">
        <f t="shared" si="10"/>
        <v>44.839622641509436</v>
      </c>
    </row>
    <row r="680" spans="1:7">
      <c r="A680" s="1" t="s">
        <v>30</v>
      </c>
      <c r="B680" s="1" t="s">
        <v>36</v>
      </c>
      <c r="C680" s="1" t="s">
        <v>31</v>
      </c>
      <c r="D680" s="3">
        <v>44782</v>
      </c>
      <c r="E680" s="4">
        <v>7175</v>
      </c>
      <c r="F680" s="1">
        <v>145</v>
      </c>
      <c r="G680" s="5">
        <f t="shared" si="10"/>
        <v>49.482758620689658</v>
      </c>
    </row>
    <row r="681" spans="1:7">
      <c r="A681" s="1" t="s">
        <v>59</v>
      </c>
      <c r="B681" s="1" t="s">
        <v>46</v>
      </c>
      <c r="C681" s="1" t="s">
        <v>18</v>
      </c>
      <c r="D681" s="3">
        <v>44657</v>
      </c>
      <c r="E681" s="4">
        <v>1729</v>
      </c>
      <c r="F681" s="1">
        <v>31</v>
      </c>
      <c r="G681" s="5">
        <f t="shared" si="10"/>
        <v>55.774193548387096</v>
      </c>
    </row>
    <row r="682" spans="1:7">
      <c r="A682" s="1" t="s">
        <v>21</v>
      </c>
      <c r="B682" s="1" t="s">
        <v>36</v>
      </c>
      <c r="C682" s="1" t="s">
        <v>63</v>
      </c>
      <c r="D682" s="3">
        <v>44770</v>
      </c>
      <c r="E682" s="4">
        <v>1589</v>
      </c>
      <c r="F682" s="1">
        <v>271</v>
      </c>
      <c r="G682" s="5">
        <f t="shared" si="10"/>
        <v>5.8634686346863472</v>
      </c>
    </row>
    <row r="683" spans="1:7">
      <c r="A683" s="1" t="s">
        <v>30</v>
      </c>
      <c r="B683" s="1" t="s">
        <v>36</v>
      </c>
      <c r="C683" s="1" t="s">
        <v>69</v>
      </c>
      <c r="D683" s="3">
        <v>44797</v>
      </c>
      <c r="E683" s="4">
        <v>630</v>
      </c>
      <c r="F683" s="1">
        <v>52</v>
      </c>
      <c r="G683" s="5">
        <f t="shared" si="10"/>
        <v>12.115384615384615</v>
      </c>
    </row>
    <row r="684" spans="1:7">
      <c r="A684" s="1" t="s">
        <v>16</v>
      </c>
      <c r="B684" s="1" t="s">
        <v>22</v>
      </c>
      <c r="C684" s="1" t="s">
        <v>29</v>
      </c>
      <c r="D684" s="3">
        <v>44578</v>
      </c>
      <c r="E684" s="4">
        <v>112</v>
      </c>
      <c r="F684" s="1">
        <v>128</v>
      </c>
      <c r="G684" s="5">
        <f t="shared" si="10"/>
        <v>0.875</v>
      </c>
    </row>
    <row r="685" spans="1:7">
      <c r="A685" s="1" t="s">
        <v>56</v>
      </c>
      <c r="B685" s="1" t="s">
        <v>43</v>
      </c>
      <c r="C685" s="1" t="s">
        <v>49</v>
      </c>
      <c r="D685" s="3">
        <v>44599</v>
      </c>
      <c r="E685" s="4">
        <v>5187</v>
      </c>
      <c r="F685" s="1">
        <v>142</v>
      </c>
      <c r="G685" s="5">
        <f t="shared" si="10"/>
        <v>36.528169014084504</v>
      </c>
    </row>
    <row r="686" spans="1:7">
      <c r="A686" s="1" t="s">
        <v>38</v>
      </c>
      <c r="B686" s="1" t="s">
        <v>22</v>
      </c>
      <c r="C686" s="1" t="s">
        <v>57</v>
      </c>
      <c r="D686" s="3">
        <v>44690</v>
      </c>
      <c r="E686" s="4">
        <v>6223</v>
      </c>
      <c r="F686" s="1">
        <v>256</v>
      </c>
      <c r="G686" s="5">
        <f t="shared" si="10"/>
        <v>24.30859375</v>
      </c>
    </row>
    <row r="687" spans="1:7">
      <c r="A687" s="1" t="s">
        <v>45</v>
      </c>
      <c r="B687" s="1" t="s">
        <v>36</v>
      </c>
      <c r="C687" s="1" t="s">
        <v>18</v>
      </c>
      <c r="D687" s="3">
        <v>44718</v>
      </c>
      <c r="E687" s="4">
        <v>7714</v>
      </c>
      <c r="F687" s="1">
        <v>106</v>
      </c>
      <c r="G687" s="5">
        <f t="shared" si="10"/>
        <v>72.773584905660371</v>
      </c>
    </row>
    <row r="688" spans="1:7">
      <c r="A688" s="1" t="s">
        <v>64</v>
      </c>
      <c r="B688" s="1" t="s">
        <v>43</v>
      </c>
      <c r="C688" s="1" t="s">
        <v>70</v>
      </c>
      <c r="D688" s="3">
        <v>44718</v>
      </c>
      <c r="E688" s="4">
        <v>9457</v>
      </c>
      <c r="F688" s="1">
        <v>6</v>
      </c>
      <c r="G688" s="5">
        <f t="shared" si="10"/>
        <v>1576.1666666666667</v>
      </c>
    </row>
    <row r="689" spans="1:7">
      <c r="A689" s="1" t="s">
        <v>52</v>
      </c>
      <c r="B689" s="1" t="s">
        <v>36</v>
      </c>
      <c r="C689" s="1" t="s">
        <v>53</v>
      </c>
      <c r="D689" s="3">
        <v>44705</v>
      </c>
      <c r="E689" s="4">
        <v>6678</v>
      </c>
      <c r="F689" s="1">
        <v>226</v>
      </c>
      <c r="G689" s="5">
        <f t="shared" si="10"/>
        <v>29.548672566371682</v>
      </c>
    </row>
    <row r="690" spans="1:7">
      <c r="A690" s="1" t="s">
        <v>30</v>
      </c>
      <c r="B690" s="1" t="s">
        <v>14</v>
      </c>
      <c r="C690" s="1" t="s">
        <v>37</v>
      </c>
      <c r="D690" s="3">
        <v>44574</v>
      </c>
      <c r="E690" s="4">
        <v>2107</v>
      </c>
      <c r="F690" s="1">
        <v>121</v>
      </c>
      <c r="G690" s="5">
        <f t="shared" si="10"/>
        <v>17.41322314049587</v>
      </c>
    </row>
    <row r="691" spans="1:7">
      <c r="A691" s="1" t="s">
        <v>50</v>
      </c>
      <c r="B691" s="1" t="s">
        <v>43</v>
      </c>
      <c r="C691" s="1" t="s">
        <v>69</v>
      </c>
      <c r="D691" s="3">
        <v>44704</v>
      </c>
      <c r="E691" s="4">
        <v>6069</v>
      </c>
      <c r="F691" s="1">
        <v>151</v>
      </c>
      <c r="G691" s="5">
        <f t="shared" si="10"/>
        <v>40.192052980132452</v>
      </c>
    </row>
    <row r="692" spans="1:7">
      <c r="A692" s="1" t="s">
        <v>13</v>
      </c>
      <c r="B692" s="1" t="s">
        <v>14</v>
      </c>
      <c r="C692" s="1" t="s">
        <v>62</v>
      </c>
      <c r="D692" s="3">
        <v>44741</v>
      </c>
      <c r="E692" s="4">
        <v>1862</v>
      </c>
      <c r="F692" s="1">
        <v>284</v>
      </c>
      <c r="G692" s="5">
        <f t="shared" si="10"/>
        <v>6.556338028169014</v>
      </c>
    </row>
    <row r="693" spans="1:7">
      <c r="A693" s="1" t="s">
        <v>13</v>
      </c>
      <c r="B693" s="1" t="s">
        <v>36</v>
      </c>
      <c r="C693" s="1" t="s">
        <v>18</v>
      </c>
      <c r="D693" s="3">
        <v>44631</v>
      </c>
      <c r="E693" s="4">
        <v>6972</v>
      </c>
      <c r="F693" s="1">
        <v>89</v>
      </c>
      <c r="G693" s="5">
        <f t="shared" si="10"/>
        <v>78.337078651685388</v>
      </c>
    </row>
    <row r="694" spans="1:7">
      <c r="A694" s="1" t="s">
        <v>72</v>
      </c>
      <c r="B694" s="1" t="s">
        <v>43</v>
      </c>
      <c r="C694" s="1" t="s">
        <v>18</v>
      </c>
      <c r="D694" s="3">
        <v>44676</v>
      </c>
      <c r="E694" s="4">
        <v>10220</v>
      </c>
      <c r="F694" s="1">
        <v>508</v>
      </c>
      <c r="G694" s="5">
        <f t="shared" si="10"/>
        <v>20.118110236220474</v>
      </c>
    </row>
    <row r="695" spans="1:7">
      <c r="A695" s="1" t="s">
        <v>39</v>
      </c>
      <c r="B695" s="1" t="s">
        <v>22</v>
      </c>
      <c r="C695" s="1" t="s">
        <v>27</v>
      </c>
      <c r="D695" s="3">
        <v>44711</v>
      </c>
      <c r="E695" s="4">
        <v>3969</v>
      </c>
      <c r="F695" s="1">
        <v>243</v>
      </c>
      <c r="G695" s="5">
        <f t="shared" si="10"/>
        <v>16.333333333333332</v>
      </c>
    </row>
    <row r="696" spans="1:7">
      <c r="A696" s="1" t="s">
        <v>56</v>
      </c>
      <c r="B696" s="1" t="s">
        <v>17</v>
      </c>
      <c r="C696" s="1" t="s">
        <v>63</v>
      </c>
      <c r="D696" s="3">
        <v>44704</v>
      </c>
      <c r="E696" s="4">
        <v>1547</v>
      </c>
      <c r="F696" s="1">
        <v>170</v>
      </c>
      <c r="G696" s="5">
        <f t="shared" si="10"/>
        <v>9.1</v>
      </c>
    </row>
    <row r="697" spans="1:7">
      <c r="A697" s="1" t="s">
        <v>45</v>
      </c>
      <c r="B697" s="1" t="s">
        <v>43</v>
      </c>
      <c r="C697" s="1" t="s">
        <v>20</v>
      </c>
      <c r="D697" s="3">
        <v>44704</v>
      </c>
      <c r="E697" s="4">
        <v>1162</v>
      </c>
      <c r="F697" s="1">
        <v>18</v>
      </c>
      <c r="G697" s="5">
        <f t="shared" si="10"/>
        <v>64.555555555555557</v>
      </c>
    </row>
    <row r="698" spans="1:7">
      <c r="A698" s="1" t="s">
        <v>16</v>
      </c>
      <c r="B698" s="1" t="s">
        <v>46</v>
      </c>
      <c r="C698" s="1" t="s">
        <v>20</v>
      </c>
      <c r="D698" s="3">
        <v>44736</v>
      </c>
      <c r="E698" s="4">
        <v>6342</v>
      </c>
      <c r="F698" s="1">
        <v>282</v>
      </c>
      <c r="G698" s="5">
        <f t="shared" si="10"/>
        <v>22.48936170212766</v>
      </c>
    </row>
    <row r="699" spans="1:7">
      <c r="A699" s="1" t="s">
        <v>67</v>
      </c>
      <c r="B699" s="1" t="s">
        <v>36</v>
      </c>
      <c r="C699" s="1" t="s">
        <v>27</v>
      </c>
      <c r="D699" s="3">
        <v>44631</v>
      </c>
      <c r="E699" s="4">
        <v>10633</v>
      </c>
      <c r="F699" s="1">
        <v>277</v>
      </c>
      <c r="G699" s="5">
        <f t="shared" si="10"/>
        <v>38.386281588447652</v>
      </c>
    </row>
    <row r="700" spans="1:7">
      <c r="A700" s="1" t="s">
        <v>39</v>
      </c>
      <c r="B700" s="1" t="s">
        <v>43</v>
      </c>
      <c r="C700" s="1" t="s">
        <v>27</v>
      </c>
      <c r="D700" s="3">
        <v>44769</v>
      </c>
      <c r="E700" s="4">
        <v>15057</v>
      </c>
      <c r="F700" s="1">
        <v>212</v>
      </c>
      <c r="G700" s="5">
        <f t="shared" si="10"/>
        <v>71.023584905660371</v>
      </c>
    </row>
    <row r="701" spans="1:7">
      <c r="A701" s="1" t="s">
        <v>39</v>
      </c>
      <c r="B701" s="1" t="s">
        <v>43</v>
      </c>
      <c r="C701" s="1" t="s">
        <v>62</v>
      </c>
      <c r="D701" s="3">
        <v>44789</v>
      </c>
      <c r="E701" s="4">
        <v>4704</v>
      </c>
      <c r="F701" s="1">
        <v>126</v>
      </c>
      <c r="G701" s="5">
        <f t="shared" si="10"/>
        <v>37.333333333333336</v>
      </c>
    </row>
    <row r="702" spans="1:7">
      <c r="A702" s="1" t="s">
        <v>54</v>
      </c>
      <c r="B702" s="1" t="s">
        <v>46</v>
      </c>
      <c r="C702" s="1" t="s">
        <v>27</v>
      </c>
      <c r="D702" s="3">
        <v>44627</v>
      </c>
      <c r="E702" s="4">
        <v>9338</v>
      </c>
      <c r="F702" s="1">
        <v>11</v>
      </c>
      <c r="G702" s="5">
        <f t="shared" si="10"/>
        <v>848.90909090909088</v>
      </c>
    </row>
    <row r="703" spans="1:7">
      <c r="A703" s="1" t="s">
        <v>56</v>
      </c>
      <c r="B703" s="1" t="s">
        <v>36</v>
      </c>
      <c r="C703" s="1" t="s">
        <v>31</v>
      </c>
      <c r="D703" s="3">
        <v>44656</v>
      </c>
      <c r="E703" s="4">
        <v>7959</v>
      </c>
      <c r="F703" s="1">
        <v>30</v>
      </c>
      <c r="G703" s="5">
        <f t="shared" si="10"/>
        <v>265.3</v>
      </c>
    </row>
    <row r="704" spans="1:7">
      <c r="A704" s="1" t="s">
        <v>68</v>
      </c>
      <c r="B704" s="1" t="s">
        <v>17</v>
      </c>
      <c r="C704" s="1" t="s">
        <v>18</v>
      </c>
      <c r="D704" s="3">
        <v>44685</v>
      </c>
      <c r="E704" s="4">
        <v>9023</v>
      </c>
      <c r="F704" s="1">
        <v>51</v>
      </c>
      <c r="G704" s="5">
        <f t="shared" si="10"/>
        <v>176.92156862745097</v>
      </c>
    </row>
    <row r="705" spans="1:7">
      <c r="A705" s="1" t="s">
        <v>73</v>
      </c>
      <c r="B705" s="1" t="s">
        <v>43</v>
      </c>
      <c r="C705" s="1" t="s">
        <v>70</v>
      </c>
      <c r="D705" s="3">
        <v>44565</v>
      </c>
      <c r="E705" s="4">
        <v>14525</v>
      </c>
      <c r="F705" s="1">
        <v>92</v>
      </c>
      <c r="G705" s="5">
        <f t="shared" si="10"/>
        <v>157.88043478260869</v>
      </c>
    </row>
    <row r="706" spans="1:7">
      <c r="A706" s="1" t="s">
        <v>50</v>
      </c>
      <c r="B706" s="1" t="s">
        <v>22</v>
      </c>
      <c r="C706" s="1" t="s">
        <v>74</v>
      </c>
      <c r="D706" s="3">
        <v>44574</v>
      </c>
      <c r="E706" s="4">
        <v>5810</v>
      </c>
      <c r="F706" s="1">
        <v>101</v>
      </c>
      <c r="G706" s="5">
        <f t="shared" ref="G706:G769" si="11">E706/F706</f>
        <v>57.524752475247524</v>
      </c>
    </row>
    <row r="707" spans="1:7">
      <c r="A707" s="1" t="s">
        <v>64</v>
      </c>
      <c r="B707" s="1" t="s">
        <v>36</v>
      </c>
      <c r="C707" s="1" t="s">
        <v>60</v>
      </c>
      <c r="D707" s="3">
        <v>44753</v>
      </c>
      <c r="E707" s="4">
        <v>6426</v>
      </c>
      <c r="F707" s="1">
        <v>98</v>
      </c>
      <c r="G707" s="5">
        <f t="shared" si="11"/>
        <v>65.571428571428569</v>
      </c>
    </row>
    <row r="708" spans="1:7">
      <c r="A708" s="1" t="s">
        <v>59</v>
      </c>
      <c r="B708" s="1" t="s">
        <v>22</v>
      </c>
      <c r="C708" s="1" t="s">
        <v>15</v>
      </c>
      <c r="D708" s="3">
        <v>44698</v>
      </c>
      <c r="E708" s="4">
        <v>4403</v>
      </c>
      <c r="F708" s="1">
        <v>159</v>
      </c>
      <c r="G708" s="5">
        <f t="shared" si="11"/>
        <v>27.691823899371069</v>
      </c>
    </row>
    <row r="709" spans="1:7">
      <c r="A709" s="1" t="s">
        <v>68</v>
      </c>
      <c r="B709" s="1" t="s">
        <v>36</v>
      </c>
      <c r="C709" s="1" t="s">
        <v>20</v>
      </c>
      <c r="D709" s="3">
        <v>44763</v>
      </c>
      <c r="E709" s="4">
        <v>1582</v>
      </c>
      <c r="F709" s="1">
        <v>62</v>
      </c>
      <c r="G709" s="5">
        <f t="shared" si="11"/>
        <v>25.516129032258064</v>
      </c>
    </row>
    <row r="710" spans="1:7">
      <c r="A710" s="1" t="s">
        <v>56</v>
      </c>
      <c r="B710" s="1" t="s">
        <v>46</v>
      </c>
      <c r="C710" s="1" t="s">
        <v>53</v>
      </c>
      <c r="D710" s="3">
        <v>44614</v>
      </c>
      <c r="E710" s="4">
        <v>791</v>
      </c>
      <c r="F710" s="1">
        <v>22</v>
      </c>
      <c r="G710" s="5">
        <f t="shared" si="11"/>
        <v>35.954545454545453</v>
      </c>
    </row>
    <row r="711" spans="1:7">
      <c r="A711" s="1" t="s">
        <v>21</v>
      </c>
      <c r="B711" s="1" t="s">
        <v>17</v>
      </c>
      <c r="C711" s="1" t="s">
        <v>29</v>
      </c>
      <c r="D711" s="3">
        <v>44704</v>
      </c>
      <c r="E711" s="4">
        <v>9100</v>
      </c>
      <c r="F711" s="1">
        <v>187</v>
      </c>
      <c r="G711" s="5">
        <f t="shared" si="11"/>
        <v>48.663101604278076</v>
      </c>
    </row>
    <row r="712" spans="1:7">
      <c r="A712" s="1" t="s">
        <v>39</v>
      </c>
      <c r="B712" s="1" t="s">
        <v>46</v>
      </c>
      <c r="C712" s="1" t="s">
        <v>49</v>
      </c>
      <c r="D712" s="3">
        <v>44754</v>
      </c>
      <c r="E712" s="4">
        <v>9884</v>
      </c>
      <c r="F712" s="1">
        <v>200</v>
      </c>
      <c r="G712" s="5">
        <f t="shared" si="11"/>
        <v>49.42</v>
      </c>
    </row>
    <row r="713" spans="1:7">
      <c r="A713" s="1" t="s">
        <v>21</v>
      </c>
      <c r="B713" s="1" t="s">
        <v>14</v>
      </c>
      <c r="C713" s="1" t="s">
        <v>44</v>
      </c>
      <c r="D713" s="3">
        <v>44727</v>
      </c>
      <c r="E713" s="4">
        <v>3780</v>
      </c>
      <c r="F713" s="1">
        <v>201</v>
      </c>
      <c r="G713" s="5">
        <f t="shared" si="11"/>
        <v>18.805970149253731</v>
      </c>
    </row>
    <row r="714" spans="1:7">
      <c r="A714" s="1" t="s">
        <v>42</v>
      </c>
      <c r="B714" s="1" t="s">
        <v>36</v>
      </c>
      <c r="C714" s="1" t="s">
        <v>37</v>
      </c>
      <c r="D714" s="3">
        <v>44735</v>
      </c>
      <c r="E714" s="4">
        <v>4557</v>
      </c>
      <c r="F714" s="1">
        <v>308</v>
      </c>
      <c r="G714" s="5">
        <f t="shared" si="11"/>
        <v>14.795454545454545</v>
      </c>
    </row>
    <row r="715" spans="1:7">
      <c r="A715" s="1" t="s">
        <v>56</v>
      </c>
      <c r="B715" s="1" t="s">
        <v>22</v>
      </c>
      <c r="C715" s="1" t="s">
        <v>47</v>
      </c>
      <c r="D715" s="3">
        <v>44645</v>
      </c>
      <c r="E715" s="4">
        <v>5796</v>
      </c>
      <c r="F715" s="1">
        <v>55</v>
      </c>
      <c r="G715" s="5">
        <f t="shared" si="11"/>
        <v>105.38181818181818</v>
      </c>
    </row>
    <row r="716" spans="1:7">
      <c r="A716" s="1" t="s">
        <v>21</v>
      </c>
      <c r="B716" s="1" t="s">
        <v>17</v>
      </c>
      <c r="C716" s="1" t="s">
        <v>75</v>
      </c>
      <c r="D716" s="3">
        <v>44746</v>
      </c>
      <c r="E716" s="4">
        <v>84</v>
      </c>
      <c r="F716" s="1">
        <v>153</v>
      </c>
      <c r="G716" s="5">
        <f t="shared" si="11"/>
        <v>0.5490196078431373</v>
      </c>
    </row>
    <row r="717" spans="1:7">
      <c r="A717" s="1" t="s">
        <v>66</v>
      </c>
      <c r="B717" s="1" t="s">
        <v>14</v>
      </c>
      <c r="C717" s="1" t="s">
        <v>62</v>
      </c>
      <c r="D717" s="3">
        <v>44693</v>
      </c>
      <c r="E717" s="4">
        <v>9037</v>
      </c>
      <c r="F717" s="1">
        <v>101</v>
      </c>
      <c r="G717" s="5">
        <f t="shared" si="11"/>
        <v>89.475247524752476</v>
      </c>
    </row>
    <row r="718" spans="1:7">
      <c r="A718" s="1" t="s">
        <v>68</v>
      </c>
      <c r="B718" s="1" t="s">
        <v>36</v>
      </c>
      <c r="C718" s="1" t="s">
        <v>69</v>
      </c>
      <c r="D718" s="3">
        <v>44655</v>
      </c>
      <c r="E718" s="4">
        <v>4746</v>
      </c>
      <c r="F718" s="1">
        <v>137</v>
      </c>
      <c r="G718" s="5">
        <f t="shared" si="11"/>
        <v>34.642335766423358</v>
      </c>
    </row>
    <row r="719" spans="1:7">
      <c r="A719" s="1" t="s">
        <v>71</v>
      </c>
      <c r="B719" s="1" t="s">
        <v>22</v>
      </c>
      <c r="C719" s="1" t="s">
        <v>44</v>
      </c>
      <c r="D719" s="3">
        <v>44666</v>
      </c>
      <c r="E719" s="4">
        <v>6713</v>
      </c>
      <c r="F719" s="1">
        <v>398</v>
      </c>
      <c r="G719" s="5">
        <f t="shared" si="11"/>
        <v>16.866834170854272</v>
      </c>
    </row>
    <row r="720" spans="1:7">
      <c r="A720" s="1" t="s">
        <v>54</v>
      </c>
      <c r="B720" s="1" t="s">
        <v>46</v>
      </c>
      <c r="C720" s="1" t="s">
        <v>47</v>
      </c>
      <c r="D720" s="3">
        <v>44628</v>
      </c>
      <c r="E720" s="4">
        <v>6237</v>
      </c>
      <c r="F720" s="1">
        <v>88</v>
      </c>
      <c r="G720" s="5">
        <f t="shared" si="11"/>
        <v>70.875</v>
      </c>
    </row>
    <row r="721" spans="1:7">
      <c r="A721" s="1" t="s">
        <v>48</v>
      </c>
      <c r="B721" s="1" t="s">
        <v>17</v>
      </c>
      <c r="C721" s="1" t="s">
        <v>62</v>
      </c>
      <c r="D721" s="3">
        <v>44578</v>
      </c>
      <c r="E721" s="4">
        <v>7483</v>
      </c>
      <c r="F721" s="1">
        <v>232</v>
      </c>
      <c r="G721" s="5">
        <f t="shared" si="11"/>
        <v>32.254310344827587</v>
      </c>
    </row>
    <row r="722" spans="1:7">
      <c r="A722" s="1" t="s">
        <v>64</v>
      </c>
      <c r="B722" s="1" t="s">
        <v>17</v>
      </c>
      <c r="C722" s="1" t="s">
        <v>15</v>
      </c>
      <c r="D722" s="3">
        <v>44795</v>
      </c>
      <c r="E722" s="4">
        <v>1309</v>
      </c>
      <c r="F722" s="1">
        <v>51</v>
      </c>
      <c r="G722" s="5">
        <f t="shared" si="11"/>
        <v>25.666666666666668</v>
      </c>
    </row>
    <row r="723" spans="1:7">
      <c r="A723" s="1" t="s">
        <v>66</v>
      </c>
      <c r="B723" s="1" t="s">
        <v>14</v>
      </c>
      <c r="C723" s="1" t="s">
        <v>29</v>
      </c>
      <c r="D723" s="3">
        <v>44767</v>
      </c>
      <c r="E723" s="4">
        <v>1155</v>
      </c>
      <c r="F723" s="1">
        <v>66</v>
      </c>
      <c r="G723" s="5">
        <f t="shared" si="11"/>
        <v>17.5</v>
      </c>
    </row>
    <row r="724" spans="1:7">
      <c r="A724" s="1" t="s">
        <v>50</v>
      </c>
      <c r="B724" s="1" t="s">
        <v>14</v>
      </c>
      <c r="C724" s="1" t="s">
        <v>37</v>
      </c>
      <c r="D724" s="3">
        <v>44726</v>
      </c>
      <c r="E724" s="4">
        <v>2989</v>
      </c>
      <c r="F724" s="1">
        <v>124</v>
      </c>
      <c r="G724" s="5">
        <f t="shared" si="11"/>
        <v>24.10483870967742</v>
      </c>
    </row>
    <row r="725" spans="1:7">
      <c r="A725" s="1" t="s">
        <v>73</v>
      </c>
      <c r="B725" s="1" t="s">
        <v>17</v>
      </c>
      <c r="C725" s="1" t="s">
        <v>70</v>
      </c>
      <c r="D725" s="3">
        <v>44656</v>
      </c>
      <c r="E725" s="4">
        <v>9625</v>
      </c>
      <c r="F725" s="1">
        <v>78</v>
      </c>
      <c r="G725" s="5">
        <f t="shared" si="11"/>
        <v>123.3974358974359</v>
      </c>
    </row>
    <row r="726" spans="1:7">
      <c r="A726" s="1" t="s">
        <v>71</v>
      </c>
      <c r="B726" s="1" t="s">
        <v>14</v>
      </c>
      <c r="C726" s="1" t="s">
        <v>69</v>
      </c>
      <c r="D726" s="3">
        <v>44799</v>
      </c>
      <c r="E726" s="4">
        <v>7357</v>
      </c>
      <c r="F726" s="1">
        <v>341</v>
      </c>
      <c r="G726" s="5">
        <f t="shared" si="11"/>
        <v>21.574780058651026</v>
      </c>
    </row>
    <row r="727" spans="1:7">
      <c r="A727" s="1" t="s">
        <v>64</v>
      </c>
      <c r="B727" s="1" t="s">
        <v>22</v>
      </c>
      <c r="C727" s="1" t="s">
        <v>37</v>
      </c>
      <c r="D727" s="3">
        <v>44776</v>
      </c>
      <c r="E727" s="4">
        <v>10031</v>
      </c>
      <c r="F727" s="1">
        <v>114</v>
      </c>
      <c r="G727" s="5">
        <f t="shared" si="11"/>
        <v>87.991228070175438</v>
      </c>
    </row>
    <row r="728" spans="1:7">
      <c r="A728" s="1" t="s">
        <v>19</v>
      </c>
      <c r="B728" s="1" t="s">
        <v>46</v>
      </c>
      <c r="C728" s="1" t="s">
        <v>62</v>
      </c>
      <c r="D728" s="3">
        <v>44753</v>
      </c>
      <c r="E728" s="4">
        <v>6587</v>
      </c>
      <c r="F728" s="1">
        <v>4</v>
      </c>
      <c r="G728" s="5">
        <f t="shared" si="11"/>
        <v>1646.75</v>
      </c>
    </row>
    <row r="729" spans="1:7">
      <c r="A729" s="1" t="s">
        <v>64</v>
      </c>
      <c r="B729" s="1" t="s">
        <v>36</v>
      </c>
      <c r="C729" s="1" t="s">
        <v>47</v>
      </c>
      <c r="D729" s="3">
        <v>44631</v>
      </c>
      <c r="E729" s="4">
        <v>3311</v>
      </c>
      <c r="F729" s="1">
        <v>22</v>
      </c>
      <c r="G729" s="5">
        <f t="shared" si="11"/>
        <v>150.5</v>
      </c>
    </row>
    <row r="730" spans="1:7">
      <c r="A730" s="1" t="s">
        <v>38</v>
      </c>
      <c r="B730" s="1" t="s">
        <v>14</v>
      </c>
      <c r="C730" s="1" t="s">
        <v>20</v>
      </c>
      <c r="D730" s="3">
        <v>44571</v>
      </c>
      <c r="E730" s="4">
        <v>15330</v>
      </c>
      <c r="F730" s="1">
        <v>30</v>
      </c>
      <c r="G730" s="5">
        <f t="shared" si="11"/>
        <v>511</v>
      </c>
    </row>
    <row r="731" spans="1:7">
      <c r="A731" s="1" t="s">
        <v>54</v>
      </c>
      <c r="B731" s="1" t="s">
        <v>14</v>
      </c>
      <c r="C731" s="1" t="s">
        <v>74</v>
      </c>
      <c r="D731" s="3">
        <v>44655</v>
      </c>
      <c r="E731" s="4">
        <v>14028</v>
      </c>
      <c r="F731" s="1">
        <v>351</v>
      </c>
      <c r="G731" s="5">
        <f t="shared" si="11"/>
        <v>39.965811965811966</v>
      </c>
    </row>
    <row r="732" spans="1:7">
      <c r="A732" s="1" t="s">
        <v>48</v>
      </c>
      <c r="B732" s="1" t="s">
        <v>22</v>
      </c>
      <c r="C732" s="1" t="s">
        <v>37</v>
      </c>
      <c r="D732" s="3">
        <v>44578</v>
      </c>
      <c r="E732" s="4">
        <v>6678</v>
      </c>
      <c r="F732" s="1">
        <v>708</v>
      </c>
      <c r="G732" s="5">
        <f t="shared" si="11"/>
        <v>9.4322033898305087</v>
      </c>
    </row>
    <row r="733" spans="1:7">
      <c r="A733" s="1" t="s">
        <v>50</v>
      </c>
      <c r="B733" s="1" t="s">
        <v>36</v>
      </c>
      <c r="C733" s="1" t="s">
        <v>53</v>
      </c>
      <c r="D733" s="3">
        <v>44750</v>
      </c>
      <c r="E733" s="4">
        <v>8624</v>
      </c>
      <c r="F733" s="1">
        <v>50</v>
      </c>
      <c r="G733" s="5">
        <f t="shared" si="11"/>
        <v>172.48</v>
      </c>
    </row>
    <row r="734" spans="1:7">
      <c r="A734" s="1" t="s">
        <v>21</v>
      </c>
      <c r="B734" s="1" t="s">
        <v>14</v>
      </c>
      <c r="C734" s="1" t="s">
        <v>53</v>
      </c>
      <c r="D734" s="3">
        <v>44663</v>
      </c>
      <c r="E734" s="4">
        <v>1197</v>
      </c>
      <c r="F734" s="1">
        <v>356</v>
      </c>
      <c r="G734" s="5">
        <f t="shared" si="11"/>
        <v>3.3623595505617976</v>
      </c>
    </row>
    <row r="735" spans="1:7">
      <c r="A735" s="1" t="s">
        <v>39</v>
      </c>
      <c r="B735" s="1" t="s">
        <v>46</v>
      </c>
      <c r="C735" s="1" t="s">
        <v>60</v>
      </c>
      <c r="D735" s="3">
        <v>44797</v>
      </c>
      <c r="E735" s="4">
        <v>483</v>
      </c>
      <c r="F735" s="1">
        <v>185</v>
      </c>
      <c r="G735" s="5">
        <f t="shared" si="11"/>
        <v>2.6108108108108108</v>
      </c>
    </row>
    <row r="736" spans="1:7">
      <c r="A736" s="1" t="s">
        <v>73</v>
      </c>
      <c r="B736" s="1" t="s">
        <v>14</v>
      </c>
      <c r="C736" s="1" t="s">
        <v>70</v>
      </c>
      <c r="D736" s="3">
        <v>44719</v>
      </c>
      <c r="E736" s="4">
        <v>1687</v>
      </c>
      <c r="F736" s="1">
        <v>236</v>
      </c>
      <c r="G736" s="5">
        <f t="shared" si="11"/>
        <v>7.148305084745763</v>
      </c>
    </row>
    <row r="737" spans="1:7">
      <c r="A737" s="1" t="s">
        <v>30</v>
      </c>
      <c r="B737" s="1" t="s">
        <v>46</v>
      </c>
      <c r="C737" s="1" t="s">
        <v>65</v>
      </c>
      <c r="D737" s="3">
        <v>44770</v>
      </c>
      <c r="E737" s="4">
        <v>1309</v>
      </c>
      <c r="F737" s="1">
        <v>30</v>
      </c>
      <c r="G737" s="5">
        <f t="shared" si="11"/>
        <v>43.633333333333333</v>
      </c>
    </row>
    <row r="738" spans="1:7">
      <c r="A738" s="1" t="s">
        <v>58</v>
      </c>
      <c r="B738" s="1" t="s">
        <v>43</v>
      </c>
      <c r="C738" s="1" t="s">
        <v>29</v>
      </c>
      <c r="D738" s="3">
        <v>44613</v>
      </c>
      <c r="E738" s="4">
        <v>9534</v>
      </c>
      <c r="F738" s="1">
        <v>111</v>
      </c>
      <c r="G738" s="5">
        <f t="shared" si="11"/>
        <v>85.891891891891888</v>
      </c>
    </row>
    <row r="739" spans="1:7">
      <c r="A739" s="1" t="s">
        <v>61</v>
      </c>
      <c r="B739" s="1" t="s">
        <v>46</v>
      </c>
      <c r="C739" s="1" t="s">
        <v>15</v>
      </c>
      <c r="D739" s="3">
        <v>44659</v>
      </c>
      <c r="E739" s="4">
        <v>1694</v>
      </c>
      <c r="F739" s="1">
        <v>289</v>
      </c>
      <c r="G739" s="5">
        <f t="shared" si="11"/>
        <v>5.8615916955017298</v>
      </c>
    </row>
    <row r="740" spans="1:7">
      <c r="A740" s="1" t="s">
        <v>38</v>
      </c>
      <c r="B740" s="1" t="s">
        <v>14</v>
      </c>
      <c r="C740" s="1" t="s">
        <v>63</v>
      </c>
      <c r="D740" s="3">
        <v>44740</v>
      </c>
      <c r="E740" s="4">
        <v>70</v>
      </c>
      <c r="F740" s="1">
        <v>103</v>
      </c>
      <c r="G740" s="5">
        <f t="shared" si="11"/>
        <v>0.67961165048543692</v>
      </c>
    </row>
    <row r="741" spans="1:7">
      <c r="A741" s="1" t="s">
        <v>16</v>
      </c>
      <c r="B741" s="1" t="s">
        <v>14</v>
      </c>
      <c r="C741" s="1" t="s">
        <v>74</v>
      </c>
      <c r="D741" s="3">
        <v>44644</v>
      </c>
      <c r="E741" s="4">
        <v>2443</v>
      </c>
      <c r="F741" s="1">
        <v>20</v>
      </c>
      <c r="G741" s="5">
        <f t="shared" si="11"/>
        <v>122.15</v>
      </c>
    </row>
    <row r="742" spans="1:7">
      <c r="A742" s="1" t="s">
        <v>42</v>
      </c>
      <c r="B742" s="1" t="s">
        <v>22</v>
      </c>
      <c r="C742" s="1" t="s">
        <v>75</v>
      </c>
      <c r="D742" s="3">
        <v>44771</v>
      </c>
      <c r="E742" s="4">
        <v>2933</v>
      </c>
      <c r="F742" s="1">
        <v>55</v>
      </c>
      <c r="G742" s="5">
        <f t="shared" si="11"/>
        <v>53.327272727272728</v>
      </c>
    </row>
    <row r="743" spans="1:7">
      <c r="A743" s="1" t="s">
        <v>61</v>
      </c>
      <c r="B743" s="1" t="s">
        <v>43</v>
      </c>
      <c r="C743" s="1" t="s">
        <v>47</v>
      </c>
      <c r="D743" s="3">
        <v>44706</v>
      </c>
      <c r="E743" s="4">
        <v>2044</v>
      </c>
      <c r="F743" s="1">
        <v>90</v>
      </c>
      <c r="G743" s="5">
        <f t="shared" si="11"/>
        <v>22.711111111111112</v>
      </c>
    </row>
    <row r="744" spans="1:7">
      <c r="A744" s="1" t="s">
        <v>19</v>
      </c>
      <c r="B744" s="1" t="s">
        <v>22</v>
      </c>
      <c r="C744" s="1" t="s">
        <v>69</v>
      </c>
      <c r="D744" s="3">
        <v>44650</v>
      </c>
      <c r="E744" s="4">
        <v>6524</v>
      </c>
      <c r="F744" s="1">
        <v>303</v>
      </c>
      <c r="G744" s="5">
        <f t="shared" si="11"/>
        <v>21.53135313531353</v>
      </c>
    </row>
    <row r="745" spans="1:7">
      <c r="A745" s="1" t="s">
        <v>61</v>
      </c>
      <c r="B745" s="1" t="s">
        <v>43</v>
      </c>
      <c r="C745" s="1" t="s">
        <v>53</v>
      </c>
      <c r="D745" s="3">
        <v>44760</v>
      </c>
      <c r="E745" s="4">
        <v>12656</v>
      </c>
      <c r="F745" s="1">
        <v>126</v>
      </c>
      <c r="G745" s="5">
        <f t="shared" si="11"/>
        <v>100.44444444444444</v>
      </c>
    </row>
    <row r="746" spans="1:7">
      <c r="A746" s="1" t="s">
        <v>52</v>
      </c>
      <c r="B746" s="1" t="s">
        <v>46</v>
      </c>
      <c r="C746" s="1" t="s">
        <v>44</v>
      </c>
      <c r="D746" s="3">
        <v>44691</v>
      </c>
      <c r="E746" s="4">
        <v>8722</v>
      </c>
      <c r="F746" s="1">
        <v>109</v>
      </c>
      <c r="G746" s="5">
        <f t="shared" si="11"/>
        <v>80.018348623853214</v>
      </c>
    </row>
    <row r="747" spans="1:7">
      <c r="A747" s="1" t="s">
        <v>45</v>
      </c>
      <c r="B747" s="1" t="s">
        <v>22</v>
      </c>
      <c r="C747" s="1" t="s">
        <v>70</v>
      </c>
      <c r="D747" s="3">
        <v>44638</v>
      </c>
      <c r="E747" s="4">
        <v>15750</v>
      </c>
      <c r="F747" s="1">
        <v>92</v>
      </c>
      <c r="G747" s="5">
        <f t="shared" si="11"/>
        <v>171.19565217391303</v>
      </c>
    </row>
    <row r="748" spans="1:7">
      <c r="A748" s="1" t="s">
        <v>73</v>
      </c>
      <c r="B748" s="1" t="s">
        <v>17</v>
      </c>
      <c r="C748" s="1" t="s">
        <v>75</v>
      </c>
      <c r="D748" s="3">
        <v>44727</v>
      </c>
      <c r="E748" s="4">
        <v>6839</v>
      </c>
      <c r="F748" s="1">
        <v>56</v>
      </c>
      <c r="G748" s="5">
        <f t="shared" si="11"/>
        <v>122.125</v>
      </c>
    </row>
    <row r="749" spans="1:7">
      <c r="A749" s="1" t="s">
        <v>16</v>
      </c>
      <c r="B749" s="1" t="s">
        <v>46</v>
      </c>
      <c r="C749" s="1" t="s">
        <v>37</v>
      </c>
      <c r="D749" s="3">
        <v>44693</v>
      </c>
      <c r="E749" s="4">
        <v>13685</v>
      </c>
      <c r="F749" s="1">
        <v>58</v>
      </c>
      <c r="G749" s="5">
        <f t="shared" si="11"/>
        <v>235.94827586206895</v>
      </c>
    </row>
    <row r="750" spans="1:7">
      <c r="A750" s="1" t="s">
        <v>67</v>
      </c>
      <c r="B750" s="1" t="s">
        <v>36</v>
      </c>
      <c r="C750" s="1" t="s">
        <v>74</v>
      </c>
      <c r="D750" s="3">
        <v>44735</v>
      </c>
      <c r="E750" s="4">
        <v>2912</v>
      </c>
      <c r="F750" s="1">
        <v>110</v>
      </c>
      <c r="G750" s="5">
        <f t="shared" si="11"/>
        <v>26.472727272727273</v>
      </c>
    </row>
    <row r="751" spans="1:7">
      <c r="A751" s="1" t="s">
        <v>52</v>
      </c>
      <c r="B751" s="1" t="s">
        <v>17</v>
      </c>
      <c r="C751" s="1" t="s">
        <v>57</v>
      </c>
      <c r="D751" s="3">
        <v>44672</v>
      </c>
      <c r="E751" s="4">
        <v>3339</v>
      </c>
      <c r="F751" s="1">
        <v>171</v>
      </c>
      <c r="G751" s="5">
        <f t="shared" si="11"/>
        <v>19.526315789473685</v>
      </c>
    </row>
    <row r="752" spans="1:7">
      <c r="A752" s="1" t="s">
        <v>19</v>
      </c>
      <c r="B752" s="1" t="s">
        <v>22</v>
      </c>
      <c r="C752" s="1" t="s">
        <v>65</v>
      </c>
      <c r="D752" s="3">
        <v>44790</v>
      </c>
      <c r="E752" s="4">
        <v>910</v>
      </c>
      <c r="F752" s="1">
        <v>117</v>
      </c>
      <c r="G752" s="5">
        <f t="shared" si="11"/>
        <v>7.7777777777777777</v>
      </c>
    </row>
    <row r="753" spans="1:7">
      <c r="A753" s="1" t="s">
        <v>39</v>
      </c>
      <c r="B753" s="1" t="s">
        <v>36</v>
      </c>
      <c r="C753" s="1" t="s">
        <v>47</v>
      </c>
      <c r="D753" s="3">
        <v>44599</v>
      </c>
      <c r="E753" s="4">
        <v>19481</v>
      </c>
      <c r="F753" s="1">
        <v>51</v>
      </c>
      <c r="G753" s="5">
        <f t="shared" si="11"/>
        <v>381.98039215686276</v>
      </c>
    </row>
    <row r="754" spans="1:7">
      <c r="A754" s="1" t="s">
        <v>67</v>
      </c>
      <c r="B754" s="1" t="s">
        <v>46</v>
      </c>
      <c r="C754" s="1" t="s">
        <v>27</v>
      </c>
      <c r="D754" s="3">
        <v>44637</v>
      </c>
      <c r="E754" s="4">
        <v>8099</v>
      </c>
      <c r="F754" s="1">
        <v>118</v>
      </c>
      <c r="G754" s="5">
        <f t="shared" si="11"/>
        <v>68.63559322033899</v>
      </c>
    </row>
    <row r="755" spans="1:7">
      <c r="A755" s="1" t="s">
        <v>21</v>
      </c>
      <c r="B755" s="1" t="s">
        <v>17</v>
      </c>
      <c r="C755" s="1" t="s">
        <v>74</v>
      </c>
      <c r="D755" s="3">
        <v>44774</v>
      </c>
      <c r="E755" s="4">
        <v>13727</v>
      </c>
      <c r="F755" s="1">
        <v>79</v>
      </c>
      <c r="G755" s="5">
        <f t="shared" si="11"/>
        <v>173.75949367088609</v>
      </c>
    </row>
    <row r="756" spans="1:7">
      <c r="A756" s="1" t="s">
        <v>13</v>
      </c>
      <c r="B756" s="1" t="s">
        <v>22</v>
      </c>
      <c r="C756" s="1" t="s">
        <v>55</v>
      </c>
      <c r="D756" s="3">
        <v>44638</v>
      </c>
      <c r="E756" s="4">
        <v>8659</v>
      </c>
      <c r="F756" s="1">
        <v>29</v>
      </c>
      <c r="G756" s="5">
        <f t="shared" si="11"/>
        <v>298.58620689655174</v>
      </c>
    </row>
    <row r="757" spans="1:7">
      <c r="A757" s="1" t="s">
        <v>19</v>
      </c>
      <c r="B757" s="1" t="s">
        <v>46</v>
      </c>
      <c r="C757" s="1" t="s">
        <v>60</v>
      </c>
      <c r="D757" s="3">
        <v>44726</v>
      </c>
      <c r="E757" s="4">
        <v>5782</v>
      </c>
      <c r="F757" s="1">
        <v>103</v>
      </c>
      <c r="G757" s="5">
        <f t="shared" si="11"/>
        <v>56.135922330097088</v>
      </c>
    </row>
    <row r="758" spans="1:7">
      <c r="A758" s="1" t="s">
        <v>52</v>
      </c>
      <c r="B758" s="1" t="s">
        <v>14</v>
      </c>
      <c r="C758" s="1" t="s">
        <v>47</v>
      </c>
      <c r="D758" s="3">
        <v>44673</v>
      </c>
      <c r="E758" s="4">
        <v>8463</v>
      </c>
      <c r="F758" s="1">
        <v>155</v>
      </c>
      <c r="G758" s="5">
        <f t="shared" si="11"/>
        <v>54.6</v>
      </c>
    </row>
    <row r="759" spans="1:7">
      <c r="A759" s="1" t="s">
        <v>50</v>
      </c>
      <c r="B759" s="1" t="s">
        <v>36</v>
      </c>
      <c r="C759" s="1" t="s">
        <v>47</v>
      </c>
      <c r="D759" s="3">
        <v>44579</v>
      </c>
      <c r="E759" s="4">
        <v>4914</v>
      </c>
      <c r="F759" s="1">
        <v>31</v>
      </c>
      <c r="G759" s="5">
        <f t="shared" si="11"/>
        <v>158.51612903225808</v>
      </c>
    </row>
    <row r="760" spans="1:7">
      <c r="A760" s="1" t="s">
        <v>58</v>
      </c>
      <c r="B760" s="1" t="s">
        <v>22</v>
      </c>
      <c r="C760" s="1" t="s">
        <v>29</v>
      </c>
      <c r="D760" s="3">
        <v>44799</v>
      </c>
      <c r="E760" s="4">
        <v>3087</v>
      </c>
      <c r="F760" s="1">
        <v>128</v>
      </c>
      <c r="G760" s="5">
        <f t="shared" si="11"/>
        <v>24.1171875</v>
      </c>
    </row>
    <row r="761" spans="1:7">
      <c r="A761" s="1" t="s">
        <v>30</v>
      </c>
      <c r="B761" s="1" t="s">
        <v>36</v>
      </c>
      <c r="C761" s="1" t="s">
        <v>60</v>
      </c>
      <c r="D761" s="3">
        <v>44722</v>
      </c>
      <c r="E761" s="4">
        <v>9205</v>
      </c>
      <c r="F761" s="1">
        <v>419</v>
      </c>
      <c r="G761" s="5">
        <f t="shared" si="11"/>
        <v>21.968973747016708</v>
      </c>
    </row>
    <row r="762" spans="1:7">
      <c r="A762" s="1" t="s">
        <v>56</v>
      </c>
      <c r="B762" s="1" t="s">
        <v>46</v>
      </c>
      <c r="C762" s="1" t="s">
        <v>76</v>
      </c>
      <c r="D762" s="3">
        <v>44592</v>
      </c>
      <c r="E762" s="4">
        <v>2303</v>
      </c>
      <c r="F762" s="1">
        <v>7</v>
      </c>
      <c r="G762" s="5">
        <f t="shared" si="11"/>
        <v>329</v>
      </c>
    </row>
    <row r="763" spans="1:7">
      <c r="A763" s="1" t="s">
        <v>67</v>
      </c>
      <c r="B763" s="1" t="s">
        <v>36</v>
      </c>
      <c r="C763" s="1" t="s">
        <v>63</v>
      </c>
      <c r="D763" s="3">
        <v>44659</v>
      </c>
      <c r="E763" s="4">
        <v>1358</v>
      </c>
      <c r="F763" s="1">
        <v>106</v>
      </c>
      <c r="G763" s="5">
        <f t="shared" si="11"/>
        <v>12.811320754716981</v>
      </c>
    </row>
    <row r="764" spans="1:7">
      <c r="A764" s="1" t="s">
        <v>72</v>
      </c>
      <c r="B764" s="1" t="s">
        <v>22</v>
      </c>
      <c r="C764" s="1" t="s">
        <v>74</v>
      </c>
      <c r="D764" s="3">
        <v>44719</v>
      </c>
      <c r="E764" s="4">
        <v>3605</v>
      </c>
      <c r="F764" s="1">
        <v>68</v>
      </c>
      <c r="G764" s="5">
        <f t="shared" si="11"/>
        <v>53.014705882352942</v>
      </c>
    </row>
    <row r="765" spans="1:7">
      <c r="A765" s="1" t="s">
        <v>42</v>
      </c>
      <c r="B765" s="1" t="s">
        <v>22</v>
      </c>
      <c r="C765" s="1" t="s">
        <v>18</v>
      </c>
      <c r="D765" s="3">
        <v>44602</v>
      </c>
      <c r="E765" s="4">
        <v>8498</v>
      </c>
      <c r="F765" s="1">
        <v>44</v>
      </c>
      <c r="G765" s="5">
        <f t="shared" si="11"/>
        <v>193.13636363636363</v>
      </c>
    </row>
    <row r="766" spans="1:7">
      <c r="A766" s="1" t="s">
        <v>52</v>
      </c>
      <c r="B766" s="1" t="s">
        <v>22</v>
      </c>
      <c r="C766" s="1" t="s">
        <v>37</v>
      </c>
      <c r="D766" s="3">
        <v>44697</v>
      </c>
      <c r="E766" s="4">
        <v>700</v>
      </c>
      <c r="F766" s="1">
        <v>457</v>
      </c>
      <c r="G766" s="5">
        <f t="shared" si="11"/>
        <v>1.5317286652078774</v>
      </c>
    </row>
    <row r="767" spans="1:7">
      <c r="A767" s="1" t="s">
        <v>30</v>
      </c>
      <c r="B767" s="1" t="s">
        <v>17</v>
      </c>
      <c r="C767" s="1" t="s">
        <v>74</v>
      </c>
      <c r="D767" s="3">
        <v>44638</v>
      </c>
      <c r="E767" s="4">
        <v>2191</v>
      </c>
      <c r="F767" s="1">
        <v>524</v>
      </c>
      <c r="G767" s="5">
        <f t="shared" si="11"/>
        <v>4.1812977099236646</v>
      </c>
    </row>
    <row r="768" spans="1:7">
      <c r="A768" s="1" t="s">
        <v>16</v>
      </c>
      <c r="B768" s="1" t="s">
        <v>22</v>
      </c>
      <c r="C768" s="1" t="s">
        <v>37</v>
      </c>
      <c r="D768" s="3">
        <v>44755</v>
      </c>
      <c r="E768" s="4">
        <v>644</v>
      </c>
      <c r="F768" s="1">
        <v>137</v>
      </c>
      <c r="G768" s="5">
        <f t="shared" si="11"/>
        <v>4.7007299270072993</v>
      </c>
    </row>
    <row r="769" spans="1:7">
      <c r="A769" s="1" t="s">
        <v>28</v>
      </c>
      <c r="B769" s="1" t="s">
        <v>43</v>
      </c>
      <c r="C769" s="1" t="s">
        <v>63</v>
      </c>
      <c r="D769" s="3">
        <v>44767</v>
      </c>
      <c r="E769" s="4">
        <v>4340</v>
      </c>
      <c r="F769" s="1">
        <v>86</v>
      </c>
      <c r="G769" s="5">
        <f t="shared" si="11"/>
        <v>50.465116279069768</v>
      </c>
    </row>
    <row r="770" spans="1:7">
      <c r="A770" s="1" t="s">
        <v>16</v>
      </c>
      <c r="B770" s="1" t="s">
        <v>46</v>
      </c>
      <c r="C770" s="1" t="s">
        <v>70</v>
      </c>
      <c r="D770" s="3">
        <v>44792</v>
      </c>
      <c r="E770" s="4">
        <v>2282</v>
      </c>
      <c r="F770" s="1">
        <v>296</v>
      </c>
      <c r="G770" s="5">
        <f t="shared" ref="G770:G833" si="12">E770/F770</f>
        <v>7.7094594594594597</v>
      </c>
    </row>
    <row r="771" spans="1:7">
      <c r="A771" s="1" t="s">
        <v>48</v>
      </c>
      <c r="B771" s="1" t="s">
        <v>46</v>
      </c>
      <c r="C771" s="1" t="s">
        <v>76</v>
      </c>
      <c r="D771" s="3">
        <v>44736</v>
      </c>
      <c r="E771" s="4">
        <v>7714</v>
      </c>
      <c r="F771" s="1">
        <v>597</v>
      </c>
      <c r="G771" s="5">
        <f t="shared" si="12"/>
        <v>12.921273031825796</v>
      </c>
    </row>
    <row r="772" spans="1:7">
      <c r="A772" s="1" t="s">
        <v>67</v>
      </c>
      <c r="B772" s="1" t="s">
        <v>46</v>
      </c>
      <c r="C772" s="1" t="s">
        <v>60</v>
      </c>
      <c r="D772" s="3">
        <v>44732</v>
      </c>
      <c r="E772" s="4">
        <v>826</v>
      </c>
      <c r="F772" s="1">
        <v>149</v>
      </c>
      <c r="G772" s="5">
        <f t="shared" si="12"/>
        <v>5.5436241610738257</v>
      </c>
    </row>
    <row r="773" spans="1:7">
      <c r="A773" s="1" t="s">
        <v>68</v>
      </c>
      <c r="B773" s="1" t="s">
        <v>17</v>
      </c>
      <c r="C773" s="1" t="s">
        <v>29</v>
      </c>
      <c r="D773" s="3">
        <v>44775</v>
      </c>
      <c r="E773" s="4">
        <v>203</v>
      </c>
      <c r="F773" s="1">
        <v>207</v>
      </c>
      <c r="G773" s="5">
        <f t="shared" si="12"/>
        <v>0.98067632850241548</v>
      </c>
    </row>
    <row r="774" spans="1:7">
      <c r="A774" s="1" t="s">
        <v>71</v>
      </c>
      <c r="B774" s="1" t="s">
        <v>36</v>
      </c>
      <c r="C774" s="1" t="s">
        <v>76</v>
      </c>
      <c r="D774" s="3">
        <v>44614</v>
      </c>
      <c r="E774" s="4">
        <v>13356</v>
      </c>
      <c r="F774" s="1">
        <v>93</v>
      </c>
      <c r="G774" s="5">
        <f t="shared" si="12"/>
        <v>143.61290322580646</v>
      </c>
    </row>
    <row r="775" spans="1:7">
      <c r="A775" s="1" t="s">
        <v>45</v>
      </c>
      <c r="B775" s="1" t="s">
        <v>36</v>
      </c>
      <c r="C775" s="1" t="s">
        <v>44</v>
      </c>
      <c r="D775" s="3">
        <v>44593</v>
      </c>
      <c r="E775" s="4">
        <v>6510</v>
      </c>
      <c r="F775" s="1">
        <v>23</v>
      </c>
      <c r="G775" s="5">
        <f t="shared" si="12"/>
        <v>283.04347826086956</v>
      </c>
    </row>
    <row r="776" spans="1:7">
      <c r="A776" s="1" t="s">
        <v>21</v>
      </c>
      <c r="B776" s="1" t="s">
        <v>46</v>
      </c>
      <c r="C776" s="1" t="s">
        <v>76</v>
      </c>
      <c r="D776" s="3">
        <v>44606</v>
      </c>
      <c r="E776" s="4">
        <v>5894</v>
      </c>
      <c r="F776" s="1">
        <v>305</v>
      </c>
      <c r="G776" s="5">
        <f t="shared" si="12"/>
        <v>19.324590163934428</v>
      </c>
    </row>
    <row r="777" spans="1:7">
      <c r="A777" s="1" t="s">
        <v>67</v>
      </c>
      <c r="B777" s="1" t="s">
        <v>22</v>
      </c>
      <c r="C777" s="1" t="s">
        <v>55</v>
      </c>
      <c r="D777" s="3">
        <v>44616</v>
      </c>
      <c r="E777" s="4">
        <v>7910</v>
      </c>
      <c r="F777" s="1">
        <v>125</v>
      </c>
      <c r="G777" s="5">
        <f t="shared" si="12"/>
        <v>63.28</v>
      </c>
    </row>
    <row r="778" spans="1:7">
      <c r="A778" s="1" t="s">
        <v>61</v>
      </c>
      <c r="B778" s="1" t="s">
        <v>17</v>
      </c>
      <c r="C778" s="1" t="s">
        <v>44</v>
      </c>
      <c r="D778" s="3">
        <v>44638</v>
      </c>
      <c r="E778" s="4">
        <v>784</v>
      </c>
      <c r="F778" s="1">
        <v>129</v>
      </c>
      <c r="G778" s="5">
        <f t="shared" si="12"/>
        <v>6.0775193798449614</v>
      </c>
    </row>
    <row r="779" spans="1:7">
      <c r="A779" s="1" t="s">
        <v>58</v>
      </c>
      <c r="B779" s="1" t="s">
        <v>14</v>
      </c>
      <c r="C779" s="1" t="s">
        <v>47</v>
      </c>
      <c r="D779" s="3">
        <v>44803</v>
      </c>
      <c r="E779" s="4">
        <v>1750</v>
      </c>
      <c r="F779" s="1">
        <v>252</v>
      </c>
      <c r="G779" s="5">
        <f t="shared" si="12"/>
        <v>6.9444444444444446</v>
      </c>
    </row>
    <row r="780" spans="1:7">
      <c r="A780" s="1" t="s">
        <v>19</v>
      </c>
      <c r="B780" s="1" t="s">
        <v>43</v>
      </c>
      <c r="C780" s="1" t="s">
        <v>20</v>
      </c>
      <c r="D780" s="3">
        <v>44690</v>
      </c>
      <c r="E780" s="4">
        <v>280</v>
      </c>
      <c r="F780" s="1">
        <v>75</v>
      </c>
      <c r="G780" s="5">
        <f t="shared" si="12"/>
        <v>3.7333333333333334</v>
      </c>
    </row>
    <row r="781" spans="1:7">
      <c r="A781" s="1" t="s">
        <v>64</v>
      </c>
      <c r="B781" s="1" t="s">
        <v>43</v>
      </c>
      <c r="C781" s="1" t="s">
        <v>27</v>
      </c>
      <c r="D781" s="3">
        <v>44579</v>
      </c>
      <c r="E781" s="4">
        <v>504</v>
      </c>
      <c r="F781" s="1">
        <v>87</v>
      </c>
      <c r="G781" s="5">
        <f t="shared" si="12"/>
        <v>5.7931034482758621</v>
      </c>
    </row>
    <row r="782" spans="1:7">
      <c r="A782" s="1" t="s">
        <v>56</v>
      </c>
      <c r="B782" s="1" t="s">
        <v>17</v>
      </c>
      <c r="C782" s="1" t="s">
        <v>62</v>
      </c>
      <c r="D782" s="3">
        <v>44746</v>
      </c>
      <c r="E782" s="4">
        <v>7154</v>
      </c>
      <c r="F782" s="1">
        <v>342</v>
      </c>
      <c r="G782" s="5">
        <f t="shared" si="12"/>
        <v>20.918128654970761</v>
      </c>
    </row>
    <row r="783" spans="1:7">
      <c r="A783" s="1" t="s">
        <v>28</v>
      </c>
      <c r="B783" s="1" t="s">
        <v>36</v>
      </c>
      <c r="C783" s="1" t="s">
        <v>57</v>
      </c>
      <c r="D783" s="3">
        <v>44715</v>
      </c>
      <c r="E783" s="4">
        <v>1617</v>
      </c>
      <c r="F783" s="1">
        <v>13</v>
      </c>
      <c r="G783" s="5">
        <f t="shared" si="12"/>
        <v>124.38461538461539</v>
      </c>
    </row>
    <row r="784" spans="1:7">
      <c r="A784" s="1" t="s">
        <v>52</v>
      </c>
      <c r="B784" s="1" t="s">
        <v>36</v>
      </c>
      <c r="C784" s="1" t="s">
        <v>20</v>
      </c>
      <c r="D784" s="3">
        <v>44615</v>
      </c>
      <c r="E784" s="4">
        <v>10822</v>
      </c>
      <c r="F784" s="1">
        <v>30</v>
      </c>
      <c r="G784" s="5">
        <f t="shared" si="12"/>
        <v>360.73333333333335</v>
      </c>
    </row>
    <row r="785" spans="1:7">
      <c r="A785" s="1" t="s">
        <v>72</v>
      </c>
      <c r="B785" s="1" t="s">
        <v>36</v>
      </c>
      <c r="C785" s="1" t="s">
        <v>29</v>
      </c>
      <c r="D785" s="3">
        <v>44690</v>
      </c>
      <c r="E785" s="4">
        <v>10724</v>
      </c>
      <c r="F785" s="1">
        <v>203</v>
      </c>
      <c r="G785" s="5">
        <f t="shared" si="12"/>
        <v>52.827586206896555</v>
      </c>
    </row>
    <row r="786" spans="1:7">
      <c r="A786" s="1" t="s">
        <v>67</v>
      </c>
      <c r="B786" s="1" t="s">
        <v>17</v>
      </c>
      <c r="C786" s="1" t="s">
        <v>76</v>
      </c>
      <c r="D786" s="3">
        <v>44718</v>
      </c>
      <c r="E786" s="4">
        <v>3640</v>
      </c>
      <c r="F786" s="1">
        <v>106</v>
      </c>
      <c r="G786" s="5">
        <f t="shared" si="12"/>
        <v>34.339622641509436</v>
      </c>
    </row>
    <row r="787" spans="1:7">
      <c r="A787" s="1" t="s">
        <v>67</v>
      </c>
      <c r="B787" s="1" t="s">
        <v>17</v>
      </c>
      <c r="C787" s="1" t="s">
        <v>49</v>
      </c>
      <c r="D787" s="3">
        <v>44746</v>
      </c>
      <c r="E787" s="4">
        <v>7532</v>
      </c>
      <c r="F787" s="1">
        <v>234</v>
      </c>
      <c r="G787" s="5">
        <f t="shared" si="12"/>
        <v>32.188034188034187</v>
      </c>
    </row>
    <row r="788" spans="1:7">
      <c r="A788" s="1" t="s">
        <v>38</v>
      </c>
      <c r="B788" s="1" t="s">
        <v>36</v>
      </c>
      <c r="C788" s="1" t="s">
        <v>49</v>
      </c>
      <c r="D788" s="3">
        <v>44718</v>
      </c>
      <c r="E788" s="4">
        <v>1582</v>
      </c>
      <c r="F788" s="1">
        <v>100</v>
      </c>
      <c r="G788" s="5">
        <f t="shared" si="12"/>
        <v>15.82</v>
      </c>
    </row>
    <row r="789" spans="1:7">
      <c r="A789" s="1" t="s">
        <v>72</v>
      </c>
      <c r="B789" s="1" t="s">
        <v>22</v>
      </c>
      <c r="C789" s="1" t="s">
        <v>65</v>
      </c>
      <c r="D789" s="3">
        <v>44694</v>
      </c>
      <c r="E789" s="4">
        <v>1456</v>
      </c>
      <c r="F789" s="1">
        <v>91</v>
      </c>
      <c r="G789" s="5">
        <f t="shared" si="12"/>
        <v>16</v>
      </c>
    </row>
    <row r="790" spans="1:7">
      <c r="A790" s="1" t="s">
        <v>64</v>
      </c>
      <c r="B790" s="1" t="s">
        <v>36</v>
      </c>
      <c r="C790" s="1" t="s">
        <v>53</v>
      </c>
      <c r="D790" s="3">
        <v>44592</v>
      </c>
      <c r="E790" s="4">
        <v>2016</v>
      </c>
      <c r="F790" s="1">
        <v>277</v>
      </c>
      <c r="G790" s="5">
        <f t="shared" si="12"/>
        <v>7.2779783393501809</v>
      </c>
    </row>
    <row r="791" spans="1:7">
      <c r="A791" s="1" t="s">
        <v>73</v>
      </c>
      <c r="B791" s="1" t="s">
        <v>36</v>
      </c>
      <c r="C791" s="1" t="s">
        <v>75</v>
      </c>
      <c r="D791" s="3">
        <v>44742</v>
      </c>
      <c r="E791" s="4">
        <v>7588</v>
      </c>
      <c r="F791" s="1">
        <v>42</v>
      </c>
      <c r="G791" s="5">
        <f t="shared" si="12"/>
        <v>180.66666666666666</v>
      </c>
    </row>
    <row r="792" spans="1:7">
      <c r="A792" s="1" t="s">
        <v>42</v>
      </c>
      <c r="B792" s="1" t="s">
        <v>46</v>
      </c>
      <c r="C792" s="1" t="s">
        <v>63</v>
      </c>
      <c r="D792" s="3">
        <v>44798</v>
      </c>
      <c r="E792" s="4">
        <v>3402</v>
      </c>
      <c r="F792" s="1">
        <v>249</v>
      </c>
      <c r="G792" s="5">
        <f t="shared" si="12"/>
        <v>13.662650602409638</v>
      </c>
    </row>
    <row r="793" spans="1:7">
      <c r="A793" s="1" t="s">
        <v>19</v>
      </c>
      <c r="B793" s="1" t="s">
        <v>36</v>
      </c>
      <c r="C793" s="1" t="s">
        <v>27</v>
      </c>
      <c r="D793" s="3">
        <v>44571</v>
      </c>
      <c r="E793" s="4">
        <v>700</v>
      </c>
      <c r="F793" s="1">
        <v>97</v>
      </c>
      <c r="G793" s="5">
        <f t="shared" si="12"/>
        <v>7.2164948453608249</v>
      </c>
    </row>
    <row r="794" spans="1:7">
      <c r="A794" s="1" t="s">
        <v>38</v>
      </c>
      <c r="B794" s="1" t="s">
        <v>43</v>
      </c>
      <c r="C794" s="1" t="s">
        <v>63</v>
      </c>
      <c r="D794" s="3">
        <v>44795</v>
      </c>
      <c r="E794" s="4">
        <v>1904</v>
      </c>
      <c r="F794" s="1">
        <v>8</v>
      </c>
      <c r="G794" s="5">
        <f t="shared" si="12"/>
        <v>238</v>
      </c>
    </row>
    <row r="795" spans="1:7">
      <c r="A795" s="1" t="s">
        <v>54</v>
      </c>
      <c r="B795" s="1" t="s">
        <v>36</v>
      </c>
      <c r="C795" s="1" t="s">
        <v>18</v>
      </c>
      <c r="D795" s="3">
        <v>44665</v>
      </c>
      <c r="E795" s="4">
        <v>4844</v>
      </c>
      <c r="F795" s="1">
        <v>275</v>
      </c>
      <c r="G795" s="5">
        <f t="shared" si="12"/>
        <v>17.614545454545453</v>
      </c>
    </row>
    <row r="796" spans="1:7">
      <c r="A796" s="1" t="s">
        <v>28</v>
      </c>
      <c r="B796" s="1" t="s">
        <v>14</v>
      </c>
      <c r="C796" s="1" t="s">
        <v>27</v>
      </c>
      <c r="D796" s="3">
        <v>44712</v>
      </c>
      <c r="E796" s="4">
        <v>9625</v>
      </c>
      <c r="F796" s="1">
        <v>313</v>
      </c>
      <c r="G796" s="5">
        <f t="shared" si="12"/>
        <v>30.750798722044728</v>
      </c>
    </row>
    <row r="797" spans="1:7">
      <c r="A797" s="1" t="s">
        <v>28</v>
      </c>
      <c r="B797" s="1" t="s">
        <v>14</v>
      </c>
      <c r="C797" s="1" t="s">
        <v>69</v>
      </c>
      <c r="D797" s="3">
        <v>44659</v>
      </c>
      <c r="E797" s="4">
        <v>4599</v>
      </c>
      <c r="F797" s="1">
        <v>323</v>
      </c>
      <c r="G797" s="5">
        <f t="shared" si="12"/>
        <v>14.238390092879257</v>
      </c>
    </row>
    <row r="798" spans="1:7">
      <c r="A798" s="1" t="s">
        <v>54</v>
      </c>
      <c r="B798" s="1" t="s">
        <v>43</v>
      </c>
      <c r="C798" s="1" t="s">
        <v>49</v>
      </c>
      <c r="D798" s="3">
        <v>44613</v>
      </c>
      <c r="E798" s="4">
        <v>3003</v>
      </c>
      <c r="F798" s="1">
        <v>155</v>
      </c>
      <c r="G798" s="5">
        <f t="shared" si="12"/>
        <v>19.374193548387098</v>
      </c>
    </row>
    <row r="799" spans="1:7">
      <c r="A799" s="1" t="s">
        <v>66</v>
      </c>
      <c r="B799" s="1" t="s">
        <v>22</v>
      </c>
      <c r="C799" s="1" t="s">
        <v>63</v>
      </c>
      <c r="D799" s="3">
        <v>44650</v>
      </c>
      <c r="E799" s="4">
        <v>9744</v>
      </c>
      <c r="F799" s="1">
        <v>377</v>
      </c>
      <c r="G799" s="5">
        <f t="shared" si="12"/>
        <v>25.846153846153847</v>
      </c>
    </row>
    <row r="800" spans="1:7">
      <c r="A800" s="1" t="s">
        <v>45</v>
      </c>
      <c r="B800" s="1" t="s">
        <v>17</v>
      </c>
      <c r="C800" s="1" t="s">
        <v>69</v>
      </c>
      <c r="D800" s="3">
        <v>44622</v>
      </c>
      <c r="E800" s="4">
        <v>1400</v>
      </c>
      <c r="F800" s="1">
        <v>2</v>
      </c>
      <c r="G800" s="5">
        <f t="shared" si="12"/>
        <v>700</v>
      </c>
    </row>
    <row r="801" spans="1:7">
      <c r="A801" s="1" t="s">
        <v>13</v>
      </c>
      <c r="B801" s="1" t="s">
        <v>43</v>
      </c>
      <c r="C801" s="1" t="s">
        <v>44</v>
      </c>
      <c r="D801" s="3">
        <v>44770</v>
      </c>
      <c r="E801" s="4">
        <v>364</v>
      </c>
      <c r="F801" s="1">
        <v>170</v>
      </c>
      <c r="G801" s="5">
        <f t="shared" si="12"/>
        <v>2.1411764705882352</v>
      </c>
    </row>
    <row r="802" spans="1:7">
      <c r="A802" s="1" t="s">
        <v>59</v>
      </c>
      <c r="B802" s="1" t="s">
        <v>36</v>
      </c>
      <c r="C802" s="1" t="s">
        <v>76</v>
      </c>
      <c r="D802" s="3">
        <v>44644</v>
      </c>
      <c r="E802" s="4">
        <v>7231</v>
      </c>
      <c r="F802" s="1">
        <v>38</v>
      </c>
      <c r="G802" s="5">
        <f t="shared" si="12"/>
        <v>190.28947368421052</v>
      </c>
    </row>
    <row r="803" spans="1:7">
      <c r="A803" s="1" t="s">
        <v>56</v>
      </c>
      <c r="B803" s="1" t="s">
        <v>22</v>
      </c>
      <c r="C803" s="1" t="s">
        <v>31</v>
      </c>
      <c r="D803" s="3">
        <v>44784</v>
      </c>
      <c r="E803" s="4">
        <v>63</v>
      </c>
      <c r="F803" s="1">
        <v>105</v>
      </c>
      <c r="G803" s="5">
        <f t="shared" si="12"/>
        <v>0.6</v>
      </c>
    </row>
    <row r="804" spans="1:7">
      <c r="A804" s="1" t="s">
        <v>58</v>
      </c>
      <c r="B804" s="1" t="s">
        <v>14</v>
      </c>
      <c r="C804" s="1" t="s">
        <v>65</v>
      </c>
      <c r="D804" s="3">
        <v>44698</v>
      </c>
      <c r="E804" s="4">
        <v>8309</v>
      </c>
      <c r="F804" s="1">
        <v>166</v>
      </c>
      <c r="G804" s="5">
        <f t="shared" si="12"/>
        <v>50.054216867469883</v>
      </c>
    </row>
    <row r="805" spans="1:7">
      <c r="A805" s="1" t="s">
        <v>59</v>
      </c>
      <c r="B805" s="1" t="s">
        <v>46</v>
      </c>
      <c r="C805" s="1" t="s">
        <v>70</v>
      </c>
      <c r="D805" s="3">
        <v>44699</v>
      </c>
      <c r="E805" s="4">
        <v>3164</v>
      </c>
      <c r="F805" s="1">
        <v>164</v>
      </c>
      <c r="G805" s="5">
        <f t="shared" si="12"/>
        <v>19.292682926829269</v>
      </c>
    </row>
    <row r="806" spans="1:7">
      <c r="A806" s="1" t="s">
        <v>54</v>
      </c>
      <c r="B806" s="1" t="s">
        <v>14</v>
      </c>
      <c r="C806" s="1" t="s">
        <v>20</v>
      </c>
      <c r="D806" s="3">
        <v>44790</v>
      </c>
      <c r="E806" s="4">
        <v>5691</v>
      </c>
      <c r="F806" s="1">
        <v>171</v>
      </c>
      <c r="G806" s="5">
        <f t="shared" si="12"/>
        <v>33.280701754385966</v>
      </c>
    </row>
    <row r="807" spans="1:7">
      <c r="A807" s="1" t="s">
        <v>73</v>
      </c>
      <c r="B807" s="1" t="s">
        <v>36</v>
      </c>
      <c r="C807" s="1" t="s">
        <v>47</v>
      </c>
      <c r="D807" s="3">
        <v>44655</v>
      </c>
      <c r="E807" s="4">
        <v>490</v>
      </c>
      <c r="F807" s="1">
        <v>49</v>
      </c>
      <c r="G807" s="5">
        <f t="shared" si="12"/>
        <v>10</v>
      </c>
    </row>
    <row r="808" spans="1:7">
      <c r="A808" s="1" t="s">
        <v>38</v>
      </c>
      <c r="B808" s="1" t="s">
        <v>17</v>
      </c>
      <c r="C808" s="1" t="s">
        <v>18</v>
      </c>
      <c r="D808" s="3">
        <v>44782</v>
      </c>
      <c r="E808" s="4">
        <v>18032</v>
      </c>
      <c r="F808" s="1">
        <v>205</v>
      </c>
      <c r="G808" s="5">
        <f t="shared" si="12"/>
        <v>87.960975609756105</v>
      </c>
    </row>
    <row r="809" spans="1:7">
      <c r="A809" s="1" t="s">
        <v>38</v>
      </c>
      <c r="B809" s="1" t="s">
        <v>36</v>
      </c>
      <c r="C809" s="1" t="s">
        <v>53</v>
      </c>
      <c r="D809" s="3">
        <v>44578</v>
      </c>
      <c r="E809" s="4">
        <v>637</v>
      </c>
      <c r="F809" s="1">
        <v>313</v>
      </c>
      <c r="G809" s="5">
        <f t="shared" si="12"/>
        <v>2.0351437699680512</v>
      </c>
    </row>
    <row r="810" spans="1:7">
      <c r="A810" s="1" t="s">
        <v>66</v>
      </c>
      <c r="B810" s="1" t="s">
        <v>46</v>
      </c>
      <c r="C810" s="1" t="s">
        <v>62</v>
      </c>
      <c r="D810" s="3">
        <v>44606</v>
      </c>
      <c r="E810" s="4">
        <v>4067</v>
      </c>
      <c r="F810" s="1">
        <v>29</v>
      </c>
      <c r="G810" s="5">
        <f t="shared" si="12"/>
        <v>140.24137931034483</v>
      </c>
    </row>
    <row r="811" spans="1:7">
      <c r="A811" s="1" t="s">
        <v>19</v>
      </c>
      <c r="B811" s="1" t="s">
        <v>36</v>
      </c>
      <c r="C811" s="1" t="s">
        <v>44</v>
      </c>
      <c r="D811" s="3">
        <v>44697</v>
      </c>
      <c r="E811" s="4">
        <v>8204</v>
      </c>
      <c r="F811" s="1">
        <v>307</v>
      </c>
      <c r="G811" s="5">
        <f t="shared" si="12"/>
        <v>26.723127035830618</v>
      </c>
    </row>
    <row r="812" spans="1:7">
      <c r="A812" s="1" t="s">
        <v>73</v>
      </c>
      <c r="B812" s="1" t="s">
        <v>46</v>
      </c>
      <c r="C812" s="1" t="s">
        <v>27</v>
      </c>
      <c r="D812" s="3">
        <v>44636</v>
      </c>
      <c r="E812" s="4">
        <v>9870</v>
      </c>
      <c r="F812" s="1">
        <v>121</v>
      </c>
      <c r="G812" s="5">
        <f t="shared" si="12"/>
        <v>81.570247933884303</v>
      </c>
    </row>
    <row r="813" spans="1:7">
      <c r="A813" s="1" t="s">
        <v>58</v>
      </c>
      <c r="B813" s="1" t="s">
        <v>46</v>
      </c>
      <c r="C813" s="1" t="s">
        <v>76</v>
      </c>
      <c r="D813" s="3">
        <v>44592</v>
      </c>
      <c r="E813" s="4">
        <v>5131</v>
      </c>
      <c r="F813" s="1">
        <v>285</v>
      </c>
      <c r="G813" s="5">
        <f t="shared" si="12"/>
        <v>18.003508771929823</v>
      </c>
    </row>
    <row r="814" spans="1:7">
      <c r="A814" s="1" t="s">
        <v>42</v>
      </c>
      <c r="B814" s="1" t="s">
        <v>46</v>
      </c>
      <c r="C814" s="1" t="s">
        <v>53</v>
      </c>
      <c r="D814" s="3">
        <v>44630</v>
      </c>
      <c r="E814" s="4">
        <v>1141</v>
      </c>
      <c r="F814" s="1">
        <v>205</v>
      </c>
      <c r="G814" s="5">
        <f t="shared" si="12"/>
        <v>5.565853658536585</v>
      </c>
    </row>
    <row r="815" spans="1:7">
      <c r="A815" s="1" t="s">
        <v>28</v>
      </c>
      <c r="B815" s="1" t="s">
        <v>14</v>
      </c>
      <c r="C815" s="1" t="s">
        <v>53</v>
      </c>
      <c r="D815" s="3">
        <v>44742</v>
      </c>
      <c r="E815" s="4">
        <v>7980</v>
      </c>
      <c r="F815" s="1">
        <v>157</v>
      </c>
      <c r="G815" s="5">
        <f t="shared" si="12"/>
        <v>50.828025477707008</v>
      </c>
    </row>
    <row r="816" spans="1:7">
      <c r="A816" s="1" t="s">
        <v>16</v>
      </c>
      <c r="B816" s="1" t="s">
        <v>36</v>
      </c>
      <c r="C816" s="1" t="s">
        <v>47</v>
      </c>
      <c r="D816" s="3">
        <v>44621</v>
      </c>
      <c r="E816" s="4">
        <v>5229</v>
      </c>
      <c r="F816" s="1">
        <v>182</v>
      </c>
      <c r="G816" s="5">
        <f t="shared" si="12"/>
        <v>28.73076923076923</v>
      </c>
    </row>
    <row r="817" spans="1:7">
      <c r="A817" s="1" t="s">
        <v>45</v>
      </c>
      <c r="B817" s="1" t="s">
        <v>14</v>
      </c>
      <c r="C817" s="1" t="s">
        <v>49</v>
      </c>
      <c r="D817" s="3">
        <v>44708</v>
      </c>
      <c r="E817" s="4">
        <v>3423</v>
      </c>
      <c r="F817" s="1">
        <v>100</v>
      </c>
      <c r="G817" s="5">
        <f t="shared" si="12"/>
        <v>34.229999999999997</v>
      </c>
    </row>
    <row r="818" spans="1:7">
      <c r="A818" s="1" t="s">
        <v>28</v>
      </c>
      <c r="B818" s="1" t="s">
        <v>14</v>
      </c>
      <c r="C818" s="1" t="s">
        <v>55</v>
      </c>
      <c r="D818" s="3">
        <v>44753</v>
      </c>
      <c r="E818" s="4">
        <v>6468</v>
      </c>
      <c r="F818" s="1">
        <v>223</v>
      </c>
      <c r="G818" s="5">
        <f t="shared" si="12"/>
        <v>29.004484304932735</v>
      </c>
    </row>
    <row r="819" spans="1:7">
      <c r="A819" s="1" t="s">
        <v>48</v>
      </c>
      <c r="B819" s="1" t="s">
        <v>36</v>
      </c>
      <c r="C819" s="1" t="s">
        <v>15</v>
      </c>
      <c r="D819" s="3">
        <v>44622</v>
      </c>
      <c r="E819" s="4">
        <v>4326</v>
      </c>
      <c r="F819" s="1">
        <v>61</v>
      </c>
      <c r="G819" s="5">
        <f t="shared" si="12"/>
        <v>70.918032786885249</v>
      </c>
    </row>
    <row r="820" spans="1:7">
      <c r="A820" s="1" t="s">
        <v>13</v>
      </c>
      <c r="B820" s="1" t="s">
        <v>43</v>
      </c>
      <c r="C820" s="1" t="s">
        <v>69</v>
      </c>
      <c r="D820" s="3">
        <v>44624</v>
      </c>
      <c r="E820" s="4">
        <v>7154</v>
      </c>
      <c r="F820" s="1">
        <v>133</v>
      </c>
      <c r="G820" s="5">
        <f t="shared" si="12"/>
        <v>53.789473684210527</v>
      </c>
    </row>
    <row r="821" spans="1:7">
      <c r="A821" s="1" t="s">
        <v>67</v>
      </c>
      <c r="B821" s="1" t="s">
        <v>14</v>
      </c>
      <c r="C821" s="1" t="s">
        <v>18</v>
      </c>
      <c r="D821" s="3">
        <v>44735</v>
      </c>
      <c r="E821" s="4">
        <v>3997</v>
      </c>
      <c r="F821" s="1">
        <v>228</v>
      </c>
      <c r="G821" s="5">
        <f t="shared" si="12"/>
        <v>17.530701754385966</v>
      </c>
    </row>
    <row r="822" spans="1:7">
      <c r="A822" s="1" t="s">
        <v>67</v>
      </c>
      <c r="B822" s="1" t="s">
        <v>43</v>
      </c>
      <c r="C822" s="1" t="s">
        <v>65</v>
      </c>
      <c r="D822" s="3">
        <v>44588</v>
      </c>
      <c r="E822" s="4">
        <v>5180</v>
      </c>
      <c r="F822" s="1">
        <v>233</v>
      </c>
      <c r="G822" s="5">
        <f t="shared" si="12"/>
        <v>22.231759656652361</v>
      </c>
    </row>
    <row r="823" spans="1:7">
      <c r="A823" s="1" t="s">
        <v>50</v>
      </c>
      <c r="B823" s="1" t="s">
        <v>46</v>
      </c>
      <c r="C823" s="1" t="s">
        <v>44</v>
      </c>
      <c r="D823" s="3">
        <v>44575</v>
      </c>
      <c r="E823" s="4">
        <v>2723</v>
      </c>
      <c r="F823" s="1">
        <v>425</v>
      </c>
      <c r="G823" s="5">
        <f t="shared" si="12"/>
        <v>6.4070588235294119</v>
      </c>
    </row>
    <row r="824" spans="1:7">
      <c r="A824" s="1" t="s">
        <v>61</v>
      </c>
      <c r="B824" s="1" t="s">
        <v>17</v>
      </c>
      <c r="C824" s="1" t="s">
        <v>60</v>
      </c>
      <c r="D824" s="3">
        <v>44771</v>
      </c>
      <c r="E824" s="4">
        <v>952</v>
      </c>
      <c r="F824" s="1">
        <v>24</v>
      </c>
      <c r="G824" s="5">
        <f t="shared" si="12"/>
        <v>39.666666666666664</v>
      </c>
    </row>
    <row r="825" spans="1:7">
      <c r="A825" s="1" t="s">
        <v>38</v>
      </c>
      <c r="B825" s="1" t="s">
        <v>46</v>
      </c>
      <c r="C825" s="1" t="s">
        <v>27</v>
      </c>
      <c r="D825" s="3">
        <v>44694</v>
      </c>
      <c r="E825" s="4">
        <v>5691</v>
      </c>
      <c r="F825" s="1">
        <v>495</v>
      </c>
      <c r="G825" s="5">
        <f t="shared" si="12"/>
        <v>11.496969696969696</v>
      </c>
    </row>
    <row r="826" spans="1:7">
      <c r="A826" s="1" t="s">
        <v>42</v>
      </c>
      <c r="B826" s="1" t="s">
        <v>46</v>
      </c>
      <c r="C826" s="1" t="s">
        <v>74</v>
      </c>
      <c r="D826" s="3">
        <v>44595</v>
      </c>
      <c r="E826" s="4">
        <v>10969</v>
      </c>
      <c r="F826" s="1">
        <v>170</v>
      </c>
      <c r="G826" s="5">
        <f t="shared" si="12"/>
        <v>64.523529411764713</v>
      </c>
    </row>
    <row r="827" spans="1:7">
      <c r="A827" s="1" t="s">
        <v>38</v>
      </c>
      <c r="B827" s="1" t="s">
        <v>17</v>
      </c>
      <c r="C827" s="1" t="s">
        <v>27</v>
      </c>
      <c r="D827" s="3">
        <v>44708</v>
      </c>
      <c r="E827" s="4">
        <v>5964</v>
      </c>
      <c r="F827" s="1">
        <v>26</v>
      </c>
      <c r="G827" s="5">
        <f t="shared" si="12"/>
        <v>229.38461538461539</v>
      </c>
    </row>
    <row r="828" spans="1:7">
      <c r="A828" s="1" t="s">
        <v>21</v>
      </c>
      <c r="B828" s="1" t="s">
        <v>22</v>
      </c>
      <c r="C828" s="1" t="s">
        <v>49</v>
      </c>
      <c r="D828" s="3">
        <v>44610</v>
      </c>
      <c r="E828" s="4">
        <v>2821</v>
      </c>
      <c r="F828" s="1">
        <v>24</v>
      </c>
      <c r="G828" s="5">
        <f t="shared" si="12"/>
        <v>117.54166666666667</v>
      </c>
    </row>
    <row r="829" spans="1:7">
      <c r="A829" s="1" t="s">
        <v>38</v>
      </c>
      <c r="B829" s="1" t="s">
        <v>17</v>
      </c>
      <c r="C829" s="1" t="s">
        <v>57</v>
      </c>
      <c r="D829" s="3">
        <v>44589</v>
      </c>
      <c r="E829" s="4">
        <v>1302</v>
      </c>
      <c r="F829" s="1">
        <v>33</v>
      </c>
      <c r="G829" s="5">
        <f t="shared" si="12"/>
        <v>39.454545454545453</v>
      </c>
    </row>
    <row r="830" spans="1:7">
      <c r="A830" s="1" t="s">
        <v>16</v>
      </c>
      <c r="B830" s="1" t="s">
        <v>14</v>
      </c>
      <c r="C830" s="1" t="s">
        <v>47</v>
      </c>
      <c r="D830" s="3">
        <v>44741</v>
      </c>
      <c r="E830" s="4">
        <v>5474</v>
      </c>
      <c r="F830" s="1">
        <v>109</v>
      </c>
      <c r="G830" s="5">
        <f t="shared" si="12"/>
        <v>50.220183486238533</v>
      </c>
    </row>
    <row r="831" spans="1:7">
      <c r="A831" s="1" t="s">
        <v>64</v>
      </c>
      <c r="B831" s="1" t="s">
        <v>17</v>
      </c>
      <c r="C831" s="1" t="s">
        <v>75</v>
      </c>
      <c r="D831" s="3">
        <v>44574</v>
      </c>
      <c r="E831" s="4">
        <v>4179</v>
      </c>
      <c r="F831" s="1">
        <v>276</v>
      </c>
      <c r="G831" s="5">
        <f t="shared" si="12"/>
        <v>15.141304347826088</v>
      </c>
    </row>
    <row r="832" spans="1:7">
      <c r="A832" s="1" t="s">
        <v>13</v>
      </c>
      <c r="B832" s="1" t="s">
        <v>14</v>
      </c>
      <c r="C832" s="1" t="s">
        <v>31</v>
      </c>
      <c r="D832" s="3">
        <v>44739</v>
      </c>
      <c r="E832" s="4">
        <v>1946</v>
      </c>
      <c r="F832" s="1">
        <v>164</v>
      </c>
      <c r="G832" s="5">
        <f t="shared" si="12"/>
        <v>11.865853658536585</v>
      </c>
    </row>
    <row r="833" spans="1:7">
      <c r="A833" s="1" t="s">
        <v>42</v>
      </c>
      <c r="B833" s="1" t="s">
        <v>46</v>
      </c>
      <c r="C833" s="1" t="s">
        <v>62</v>
      </c>
      <c r="D833" s="3">
        <v>44649</v>
      </c>
      <c r="E833" s="4">
        <v>4291</v>
      </c>
      <c r="F833" s="1">
        <v>1</v>
      </c>
      <c r="G833" s="5">
        <f t="shared" si="12"/>
        <v>4291</v>
      </c>
    </row>
    <row r="834" spans="1:7">
      <c r="A834" s="1" t="s">
        <v>30</v>
      </c>
      <c r="B834" s="1" t="s">
        <v>17</v>
      </c>
      <c r="C834" s="1" t="s">
        <v>53</v>
      </c>
      <c r="D834" s="3">
        <v>44715</v>
      </c>
      <c r="E834" s="4">
        <v>7196</v>
      </c>
      <c r="F834" s="1">
        <v>160</v>
      </c>
      <c r="G834" s="5">
        <f t="shared" ref="G834:G897" si="13">E834/F834</f>
        <v>44.975000000000001</v>
      </c>
    </row>
    <row r="835" spans="1:7">
      <c r="A835" s="1" t="s">
        <v>45</v>
      </c>
      <c r="B835" s="1" t="s">
        <v>46</v>
      </c>
      <c r="C835" s="1" t="s">
        <v>27</v>
      </c>
      <c r="D835" s="3">
        <v>44641</v>
      </c>
      <c r="E835" s="4">
        <v>1939</v>
      </c>
      <c r="F835" s="1">
        <v>98</v>
      </c>
      <c r="G835" s="5">
        <f t="shared" si="13"/>
        <v>19.785714285714285</v>
      </c>
    </row>
    <row r="836" spans="1:7">
      <c r="A836" s="1" t="s">
        <v>45</v>
      </c>
      <c r="B836" s="1" t="s">
        <v>17</v>
      </c>
      <c r="C836" s="1" t="s">
        <v>47</v>
      </c>
      <c r="D836" s="3">
        <v>44663</v>
      </c>
      <c r="E836" s="4">
        <v>10437</v>
      </c>
      <c r="F836" s="1">
        <v>46</v>
      </c>
      <c r="G836" s="5">
        <f t="shared" si="13"/>
        <v>226.89130434782609</v>
      </c>
    </row>
    <row r="837" spans="1:7">
      <c r="A837" s="1" t="s">
        <v>39</v>
      </c>
      <c r="B837" s="1" t="s">
        <v>22</v>
      </c>
      <c r="C837" s="1" t="s">
        <v>69</v>
      </c>
      <c r="D837" s="3">
        <v>44580</v>
      </c>
      <c r="E837" s="4">
        <v>6916</v>
      </c>
      <c r="F837" s="1">
        <v>259</v>
      </c>
      <c r="G837" s="5">
        <f t="shared" si="13"/>
        <v>26.702702702702702</v>
      </c>
    </row>
    <row r="838" spans="1:7">
      <c r="A838" s="1" t="s">
        <v>48</v>
      </c>
      <c r="B838" s="1" t="s">
        <v>14</v>
      </c>
      <c r="C838" s="1" t="s">
        <v>37</v>
      </c>
      <c r="D838" s="3">
        <v>44657</v>
      </c>
      <c r="E838" s="4">
        <v>3647</v>
      </c>
      <c r="F838" s="1">
        <v>310</v>
      </c>
      <c r="G838" s="5">
        <f t="shared" si="13"/>
        <v>11.764516129032257</v>
      </c>
    </row>
    <row r="839" spans="1:7">
      <c r="A839" s="1" t="s">
        <v>59</v>
      </c>
      <c r="B839" s="1" t="s">
        <v>22</v>
      </c>
      <c r="C839" s="1" t="s">
        <v>37</v>
      </c>
      <c r="D839" s="3">
        <v>44775</v>
      </c>
      <c r="E839" s="4">
        <v>8995</v>
      </c>
      <c r="F839" s="1">
        <v>78</v>
      </c>
      <c r="G839" s="5">
        <f t="shared" si="13"/>
        <v>115.32051282051282</v>
      </c>
    </row>
    <row r="840" spans="1:7">
      <c r="A840" s="1" t="s">
        <v>19</v>
      </c>
      <c r="B840" s="1" t="s">
        <v>22</v>
      </c>
      <c r="C840" s="1" t="s">
        <v>47</v>
      </c>
      <c r="D840" s="3">
        <v>44663</v>
      </c>
      <c r="E840" s="4">
        <v>7252</v>
      </c>
      <c r="F840" s="1">
        <v>136</v>
      </c>
      <c r="G840" s="5">
        <f t="shared" si="13"/>
        <v>53.323529411764703</v>
      </c>
    </row>
    <row r="841" spans="1:7">
      <c r="A841" s="1" t="s">
        <v>28</v>
      </c>
      <c r="B841" s="1" t="s">
        <v>17</v>
      </c>
      <c r="C841" s="1" t="s">
        <v>49</v>
      </c>
      <c r="D841" s="3">
        <v>44763</v>
      </c>
      <c r="E841" s="4">
        <v>16380</v>
      </c>
      <c r="F841" s="1">
        <v>130</v>
      </c>
      <c r="G841" s="5">
        <f t="shared" si="13"/>
        <v>126</v>
      </c>
    </row>
    <row r="842" spans="1:7">
      <c r="A842" s="1" t="s">
        <v>16</v>
      </c>
      <c r="B842" s="1" t="s">
        <v>36</v>
      </c>
      <c r="C842" s="1" t="s">
        <v>74</v>
      </c>
      <c r="D842" s="3">
        <v>44642</v>
      </c>
      <c r="E842" s="4">
        <v>9660</v>
      </c>
      <c r="F842" s="1">
        <v>24</v>
      </c>
      <c r="G842" s="5">
        <f t="shared" si="13"/>
        <v>402.5</v>
      </c>
    </row>
    <row r="843" spans="1:7">
      <c r="A843" s="1" t="s">
        <v>58</v>
      </c>
      <c r="B843" s="1" t="s">
        <v>17</v>
      </c>
      <c r="C843" s="1" t="s">
        <v>20</v>
      </c>
      <c r="D843" s="3">
        <v>44690</v>
      </c>
      <c r="E843" s="4">
        <v>4522</v>
      </c>
      <c r="F843" s="1">
        <v>5</v>
      </c>
      <c r="G843" s="5">
        <f t="shared" si="13"/>
        <v>904.4</v>
      </c>
    </row>
    <row r="844" spans="1:7">
      <c r="A844" s="1" t="s">
        <v>66</v>
      </c>
      <c r="B844" s="1" t="s">
        <v>22</v>
      </c>
      <c r="C844" s="1" t="s">
        <v>74</v>
      </c>
      <c r="D844" s="3">
        <v>44782</v>
      </c>
      <c r="E844" s="4">
        <v>329</v>
      </c>
      <c r="F844" s="1">
        <v>109</v>
      </c>
      <c r="G844" s="5">
        <f t="shared" si="13"/>
        <v>3.0183486238532109</v>
      </c>
    </row>
    <row r="845" spans="1:7">
      <c r="A845" s="1" t="s">
        <v>71</v>
      </c>
      <c r="B845" s="1" t="s">
        <v>46</v>
      </c>
      <c r="C845" s="1" t="s">
        <v>70</v>
      </c>
      <c r="D845" s="3">
        <v>44762</v>
      </c>
      <c r="E845" s="4">
        <v>3458</v>
      </c>
      <c r="F845" s="1">
        <v>294</v>
      </c>
      <c r="G845" s="5">
        <f t="shared" si="13"/>
        <v>11.761904761904763</v>
      </c>
    </row>
    <row r="846" spans="1:7">
      <c r="A846" s="1" t="s">
        <v>38</v>
      </c>
      <c r="B846" s="1" t="s">
        <v>17</v>
      </c>
      <c r="C846" s="1" t="s">
        <v>76</v>
      </c>
      <c r="D846" s="3">
        <v>44665</v>
      </c>
      <c r="E846" s="4">
        <v>4641</v>
      </c>
      <c r="F846" s="1">
        <v>413</v>
      </c>
      <c r="G846" s="5">
        <f t="shared" si="13"/>
        <v>11.23728813559322</v>
      </c>
    </row>
    <row r="847" spans="1:7">
      <c r="A847" s="1" t="s">
        <v>13</v>
      </c>
      <c r="B847" s="1" t="s">
        <v>46</v>
      </c>
      <c r="C847" s="1" t="s">
        <v>62</v>
      </c>
      <c r="D847" s="3">
        <v>44586</v>
      </c>
      <c r="E847" s="4">
        <v>4627</v>
      </c>
      <c r="F847" s="1">
        <v>136</v>
      </c>
      <c r="G847" s="5">
        <f t="shared" si="13"/>
        <v>34.022058823529413</v>
      </c>
    </row>
    <row r="848" spans="1:7">
      <c r="A848" s="1" t="s">
        <v>66</v>
      </c>
      <c r="B848" s="1" t="s">
        <v>22</v>
      </c>
      <c r="C848" s="1" t="s">
        <v>65</v>
      </c>
      <c r="D848" s="3">
        <v>44676</v>
      </c>
      <c r="E848" s="4">
        <v>3192</v>
      </c>
      <c r="F848" s="1">
        <v>175</v>
      </c>
      <c r="G848" s="5">
        <f t="shared" si="13"/>
        <v>18.239999999999998</v>
      </c>
    </row>
    <row r="849" spans="1:7">
      <c r="A849" s="1" t="s">
        <v>72</v>
      </c>
      <c r="B849" s="1" t="s">
        <v>46</v>
      </c>
      <c r="C849" s="1" t="s">
        <v>31</v>
      </c>
      <c r="D849" s="3">
        <v>44578</v>
      </c>
      <c r="E849" s="4">
        <v>252</v>
      </c>
      <c r="F849" s="1">
        <v>237</v>
      </c>
      <c r="G849" s="5">
        <f t="shared" si="13"/>
        <v>1.0632911392405062</v>
      </c>
    </row>
    <row r="850" spans="1:7">
      <c r="A850" s="1" t="s">
        <v>48</v>
      </c>
      <c r="B850" s="1" t="s">
        <v>43</v>
      </c>
      <c r="C850" s="1" t="s">
        <v>47</v>
      </c>
      <c r="D850" s="3">
        <v>44788</v>
      </c>
      <c r="E850" s="4">
        <v>868</v>
      </c>
      <c r="F850" s="1">
        <v>125</v>
      </c>
      <c r="G850" s="5">
        <f t="shared" si="13"/>
        <v>6.944</v>
      </c>
    </row>
    <row r="851" spans="1:7">
      <c r="A851" s="1" t="s">
        <v>48</v>
      </c>
      <c r="B851" s="1" t="s">
        <v>46</v>
      </c>
      <c r="C851" s="1" t="s">
        <v>60</v>
      </c>
      <c r="D851" s="3">
        <v>44714</v>
      </c>
      <c r="E851" s="4">
        <v>210</v>
      </c>
      <c r="F851" s="1">
        <v>16</v>
      </c>
      <c r="G851" s="5">
        <f t="shared" si="13"/>
        <v>13.125</v>
      </c>
    </row>
    <row r="852" spans="1:7">
      <c r="A852" s="1" t="s">
        <v>30</v>
      </c>
      <c r="B852" s="1" t="s">
        <v>43</v>
      </c>
      <c r="C852" s="1" t="s">
        <v>18</v>
      </c>
      <c r="D852" s="3">
        <v>44742</v>
      </c>
      <c r="E852" s="4">
        <v>7007</v>
      </c>
      <c r="F852" s="1">
        <v>135</v>
      </c>
      <c r="G852" s="5">
        <f t="shared" si="13"/>
        <v>51.903703703703705</v>
      </c>
    </row>
    <row r="853" spans="1:7">
      <c r="A853" s="1" t="s">
        <v>72</v>
      </c>
      <c r="B853" s="1" t="s">
        <v>36</v>
      </c>
      <c r="C853" s="1" t="s">
        <v>69</v>
      </c>
      <c r="D853" s="3">
        <v>44602</v>
      </c>
      <c r="E853" s="4">
        <v>5845</v>
      </c>
      <c r="F853" s="1">
        <v>91</v>
      </c>
      <c r="G853" s="5">
        <f t="shared" si="13"/>
        <v>64.230769230769226</v>
      </c>
    </row>
    <row r="854" spans="1:7">
      <c r="A854" s="1" t="s">
        <v>50</v>
      </c>
      <c r="B854" s="1" t="s">
        <v>46</v>
      </c>
      <c r="C854" s="1" t="s">
        <v>75</v>
      </c>
      <c r="D854" s="3">
        <v>44615</v>
      </c>
      <c r="E854" s="4">
        <v>1372</v>
      </c>
      <c r="F854" s="1">
        <v>614</v>
      </c>
      <c r="G854" s="5">
        <f t="shared" si="13"/>
        <v>2.234527687296417</v>
      </c>
    </row>
    <row r="855" spans="1:7">
      <c r="A855" s="1" t="s">
        <v>61</v>
      </c>
      <c r="B855" s="1" t="s">
        <v>17</v>
      </c>
      <c r="C855" s="1" t="s">
        <v>53</v>
      </c>
      <c r="D855" s="3">
        <v>44588</v>
      </c>
      <c r="E855" s="4">
        <v>8428</v>
      </c>
      <c r="F855" s="1">
        <v>216</v>
      </c>
      <c r="G855" s="5">
        <f t="shared" si="13"/>
        <v>39.018518518518519</v>
      </c>
    </row>
    <row r="856" spans="1:7">
      <c r="A856" s="1" t="s">
        <v>68</v>
      </c>
      <c r="B856" s="1" t="s">
        <v>14</v>
      </c>
      <c r="C856" s="1" t="s">
        <v>15</v>
      </c>
      <c r="D856" s="3">
        <v>44707</v>
      </c>
      <c r="E856" s="4">
        <v>4977</v>
      </c>
      <c r="F856" s="1">
        <v>317</v>
      </c>
      <c r="G856" s="5">
        <f t="shared" si="13"/>
        <v>15.700315457413248</v>
      </c>
    </row>
    <row r="857" spans="1:7">
      <c r="A857" s="1" t="s">
        <v>38</v>
      </c>
      <c r="B857" s="1" t="s">
        <v>43</v>
      </c>
      <c r="C857" s="1" t="s">
        <v>76</v>
      </c>
      <c r="D857" s="3">
        <v>44665</v>
      </c>
      <c r="E857" s="4">
        <v>1694</v>
      </c>
      <c r="F857" s="1">
        <v>21</v>
      </c>
      <c r="G857" s="5">
        <f t="shared" si="13"/>
        <v>80.666666666666671</v>
      </c>
    </row>
    <row r="858" spans="1:7">
      <c r="A858" s="1" t="s">
        <v>71</v>
      </c>
      <c r="B858" s="1" t="s">
        <v>22</v>
      </c>
      <c r="C858" s="1" t="s">
        <v>29</v>
      </c>
      <c r="D858" s="3">
        <v>44774</v>
      </c>
      <c r="E858" s="4">
        <v>4326</v>
      </c>
      <c r="F858" s="1">
        <v>154</v>
      </c>
      <c r="G858" s="5">
        <f t="shared" si="13"/>
        <v>28.09090909090909</v>
      </c>
    </row>
    <row r="859" spans="1:7">
      <c r="A859" s="1" t="s">
        <v>45</v>
      </c>
      <c r="B859" s="1" t="s">
        <v>22</v>
      </c>
      <c r="C859" s="1" t="s">
        <v>47</v>
      </c>
      <c r="D859" s="3">
        <v>44795</v>
      </c>
      <c r="E859" s="4">
        <v>9527</v>
      </c>
      <c r="F859" s="1">
        <v>222</v>
      </c>
      <c r="G859" s="5">
        <f t="shared" si="13"/>
        <v>42.914414414414416</v>
      </c>
    </row>
    <row r="860" spans="1:7">
      <c r="A860" s="1" t="s">
        <v>50</v>
      </c>
      <c r="B860" s="1" t="s">
        <v>17</v>
      </c>
      <c r="C860" s="1" t="s">
        <v>29</v>
      </c>
      <c r="D860" s="3">
        <v>44764</v>
      </c>
      <c r="E860" s="4">
        <v>10766</v>
      </c>
      <c r="F860" s="1">
        <v>157</v>
      </c>
      <c r="G860" s="5">
        <f t="shared" si="13"/>
        <v>68.573248407643305</v>
      </c>
    </row>
    <row r="861" spans="1:7">
      <c r="A861" s="1" t="s">
        <v>58</v>
      </c>
      <c r="B861" s="1" t="s">
        <v>43</v>
      </c>
      <c r="C861" s="1" t="s">
        <v>60</v>
      </c>
      <c r="D861" s="3">
        <v>44679</v>
      </c>
      <c r="E861" s="4">
        <v>1288</v>
      </c>
      <c r="F861" s="1">
        <v>27</v>
      </c>
      <c r="G861" s="5">
        <f t="shared" si="13"/>
        <v>47.703703703703702</v>
      </c>
    </row>
    <row r="862" spans="1:7">
      <c r="A862" s="1" t="s">
        <v>67</v>
      </c>
      <c r="B862" s="1" t="s">
        <v>22</v>
      </c>
      <c r="C862" s="1" t="s">
        <v>65</v>
      </c>
      <c r="D862" s="3">
        <v>44711</v>
      </c>
      <c r="E862" s="4">
        <v>4879</v>
      </c>
      <c r="F862" s="1">
        <v>350</v>
      </c>
      <c r="G862" s="5">
        <f t="shared" si="13"/>
        <v>13.94</v>
      </c>
    </row>
    <row r="863" spans="1:7">
      <c r="A863" s="1" t="s">
        <v>73</v>
      </c>
      <c r="B863" s="1" t="s">
        <v>43</v>
      </c>
      <c r="C863" s="1" t="s">
        <v>55</v>
      </c>
      <c r="D863" s="3">
        <v>44763</v>
      </c>
      <c r="E863" s="4">
        <v>2408</v>
      </c>
      <c r="F863" s="1">
        <v>157</v>
      </c>
      <c r="G863" s="5">
        <f t="shared" si="13"/>
        <v>15.337579617834395</v>
      </c>
    </row>
    <row r="864" spans="1:7">
      <c r="A864" s="1" t="s">
        <v>21</v>
      </c>
      <c r="B864" s="1" t="s">
        <v>14</v>
      </c>
      <c r="C864" s="1" t="s">
        <v>75</v>
      </c>
      <c r="D864" s="3">
        <v>44775</v>
      </c>
      <c r="E864" s="4">
        <v>3094</v>
      </c>
      <c r="F864" s="1">
        <v>468</v>
      </c>
      <c r="G864" s="5">
        <f t="shared" si="13"/>
        <v>6.6111111111111107</v>
      </c>
    </row>
    <row r="865" spans="1:7">
      <c r="A865" s="1" t="s">
        <v>38</v>
      </c>
      <c r="B865" s="1" t="s">
        <v>36</v>
      </c>
      <c r="C865" s="1" t="s">
        <v>76</v>
      </c>
      <c r="D865" s="3">
        <v>44727</v>
      </c>
      <c r="E865" s="4">
        <v>7231</v>
      </c>
      <c r="F865" s="1">
        <v>130</v>
      </c>
      <c r="G865" s="5">
        <f t="shared" si="13"/>
        <v>55.623076923076923</v>
      </c>
    </row>
    <row r="866" spans="1:7">
      <c r="A866" s="1" t="s">
        <v>28</v>
      </c>
      <c r="B866" s="1" t="s">
        <v>17</v>
      </c>
      <c r="C866" s="1" t="s">
        <v>18</v>
      </c>
      <c r="D866" s="3">
        <v>44747</v>
      </c>
      <c r="E866" s="4">
        <v>8981</v>
      </c>
      <c r="F866" s="1">
        <v>130</v>
      </c>
      <c r="G866" s="5">
        <f t="shared" si="13"/>
        <v>69.08461538461539</v>
      </c>
    </row>
    <row r="867" spans="1:7">
      <c r="A867" s="1" t="s">
        <v>59</v>
      </c>
      <c r="B867" s="1" t="s">
        <v>36</v>
      </c>
      <c r="C867" s="1" t="s">
        <v>27</v>
      </c>
      <c r="D867" s="3">
        <v>44663</v>
      </c>
      <c r="E867" s="4">
        <v>7</v>
      </c>
      <c r="F867" s="1">
        <v>518</v>
      </c>
      <c r="G867" s="5">
        <f t="shared" si="13"/>
        <v>1.3513513513513514E-2</v>
      </c>
    </row>
    <row r="868" spans="1:7">
      <c r="A868" s="1" t="s">
        <v>19</v>
      </c>
      <c r="B868" s="1" t="s">
        <v>22</v>
      </c>
      <c r="C868" s="1" t="s">
        <v>76</v>
      </c>
      <c r="D868" s="3">
        <v>44791</v>
      </c>
      <c r="E868" s="4">
        <v>1372</v>
      </c>
      <c r="F868" s="1">
        <v>105</v>
      </c>
      <c r="G868" s="5">
        <f t="shared" si="13"/>
        <v>13.066666666666666</v>
      </c>
    </row>
    <row r="869" spans="1:7">
      <c r="A869" s="1" t="s">
        <v>21</v>
      </c>
      <c r="B869" s="1" t="s">
        <v>14</v>
      </c>
      <c r="C869" s="1" t="s">
        <v>37</v>
      </c>
      <c r="D869" s="3">
        <v>44573</v>
      </c>
      <c r="E869" s="4">
        <v>5250</v>
      </c>
      <c r="F869" s="1">
        <v>293</v>
      </c>
      <c r="G869" s="5">
        <f t="shared" si="13"/>
        <v>17.918088737201366</v>
      </c>
    </row>
    <row r="870" spans="1:7">
      <c r="A870" s="1" t="s">
        <v>30</v>
      </c>
      <c r="B870" s="1" t="s">
        <v>46</v>
      </c>
      <c r="C870" s="1" t="s">
        <v>62</v>
      </c>
      <c r="D870" s="3">
        <v>44784</v>
      </c>
      <c r="E870" s="4">
        <v>7560</v>
      </c>
      <c r="F870" s="1">
        <v>15</v>
      </c>
      <c r="G870" s="5">
        <f t="shared" si="13"/>
        <v>504</v>
      </c>
    </row>
    <row r="871" spans="1:7">
      <c r="A871" s="1" t="s">
        <v>13</v>
      </c>
      <c r="B871" s="1" t="s">
        <v>22</v>
      </c>
      <c r="C871" s="1" t="s">
        <v>57</v>
      </c>
      <c r="D871" s="3">
        <v>44574</v>
      </c>
      <c r="E871" s="4">
        <v>5012</v>
      </c>
      <c r="F871" s="1">
        <v>384</v>
      </c>
      <c r="G871" s="5">
        <f t="shared" si="13"/>
        <v>13.052083333333334</v>
      </c>
    </row>
    <row r="872" spans="1:7">
      <c r="A872" s="1" t="s">
        <v>58</v>
      </c>
      <c r="B872" s="1" t="s">
        <v>14</v>
      </c>
      <c r="C872" s="1" t="s">
        <v>74</v>
      </c>
      <c r="D872" s="3">
        <v>44680</v>
      </c>
      <c r="E872" s="4">
        <v>3038</v>
      </c>
      <c r="F872" s="1">
        <v>135</v>
      </c>
      <c r="G872" s="5">
        <f t="shared" si="13"/>
        <v>22.503703703703703</v>
      </c>
    </row>
    <row r="873" spans="1:7">
      <c r="A873" s="1" t="s">
        <v>39</v>
      </c>
      <c r="B873" s="1" t="s">
        <v>36</v>
      </c>
      <c r="C873" s="1" t="s">
        <v>31</v>
      </c>
      <c r="D873" s="3">
        <v>44749</v>
      </c>
      <c r="E873" s="4">
        <v>1099</v>
      </c>
      <c r="F873" s="1">
        <v>92</v>
      </c>
      <c r="G873" s="5">
        <f t="shared" si="13"/>
        <v>11.945652173913043</v>
      </c>
    </row>
    <row r="874" spans="1:7">
      <c r="A874" s="1" t="s">
        <v>71</v>
      </c>
      <c r="B874" s="1" t="s">
        <v>36</v>
      </c>
      <c r="C874" s="1" t="s">
        <v>15</v>
      </c>
      <c r="D874" s="3">
        <v>44631</v>
      </c>
      <c r="E874" s="4">
        <v>7413</v>
      </c>
      <c r="F874" s="1">
        <v>4</v>
      </c>
      <c r="G874" s="5">
        <f t="shared" si="13"/>
        <v>1853.25</v>
      </c>
    </row>
    <row r="875" spans="1:7">
      <c r="A875" s="1" t="s">
        <v>71</v>
      </c>
      <c r="B875" s="1" t="s">
        <v>14</v>
      </c>
      <c r="C875" s="1" t="s">
        <v>76</v>
      </c>
      <c r="D875" s="3">
        <v>44608</v>
      </c>
      <c r="E875" s="4">
        <v>5397</v>
      </c>
      <c r="F875" s="1">
        <v>239</v>
      </c>
      <c r="G875" s="5">
        <f t="shared" si="13"/>
        <v>22.581589958158997</v>
      </c>
    </row>
    <row r="876" spans="1:7">
      <c r="A876" s="1" t="s">
        <v>42</v>
      </c>
      <c r="B876" s="1" t="s">
        <v>22</v>
      </c>
      <c r="C876" s="1" t="s">
        <v>53</v>
      </c>
      <c r="D876" s="3">
        <v>44568</v>
      </c>
      <c r="E876" s="4">
        <v>2303</v>
      </c>
      <c r="F876" s="1">
        <v>33</v>
      </c>
      <c r="G876" s="5">
        <f t="shared" si="13"/>
        <v>69.787878787878782</v>
      </c>
    </row>
    <row r="877" spans="1:7">
      <c r="A877" s="1" t="s">
        <v>52</v>
      </c>
      <c r="B877" s="1" t="s">
        <v>36</v>
      </c>
      <c r="C877" s="1" t="s">
        <v>49</v>
      </c>
      <c r="D877" s="3">
        <v>44573</v>
      </c>
      <c r="E877" s="4">
        <v>1141</v>
      </c>
      <c r="F877" s="1">
        <v>518</v>
      </c>
      <c r="G877" s="5">
        <f t="shared" si="13"/>
        <v>2.2027027027027026</v>
      </c>
    </row>
    <row r="878" spans="1:7">
      <c r="A878" s="1" t="s">
        <v>52</v>
      </c>
      <c r="B878" s="1" t="s">
        <v>17</v>
      </c>
      <c r="C878" s="1" t="s">
        <v>47</v>
      </c>
      <c r="D878" s="3">
        <v>44721</v>
      </c>
      <c r="E878" s="4">
        <v>10325</v>
      </c>
      <c r="F878" s="1">
        <v>147</v>
      </c>
      <c r="G878" s="5">
        <f t="shared" si="13"/>
        <v>70.238095238095241</v>
      </c>
    </row>
    <row r="879" spans="1:7">
      <c r="A879" s="1" t="s">
        <v>66</v>
      </c>
      <c r="B879" s="1" t="s">
        <v>17</v>
      </c>
      <c r="C879" s="1" t="s">
        <v>47</v>
      </c>
      <c r="D879" s="3">
        <v>44697</v>
      </c>
      <c r="E879" s="4">
        <v>2149</v>
      </c>
      <c r="F879" s="1">
        <v>84</v>
      </c>
      <c r="G879" s="5">
        <f t="shared" si="13"/>
        <v>25.583333333333332</v>
      </c>
    </row>
    <row r="880" spans="1:7">
      <c r="A880" s="1" t="s">
        <v>19</v>
      </c>
      <c r="B880" s="1" t="s">
        <v>14</v>
      </c>
      <c r="C880" s="1" t="s">
        <v>18</v>
      </c>
      <c r="D880" s="3">
        <v>44735</v>
      </c>
      <c r="E880" s="4">
        <v>12362</v>
      </c>
      <c r="F880" s="1">
        <v>94</v>
      </c>
      <c r="G880" s="5">
        <f t="shared" si="13"/>
        <v>131.51063829787233</v>
      </c>
    </row>
    <row r="881" spans="1:7">
      <c r="A881" s="1" t="s">
        <v>54</v>
      </c>
      <c r="B881" s="1" t="s">
        <v>14</v>
      </c>
      <c r="C881" s="1" t="s">
        <v>69</v>
      </c>
      <c r="D881" s="3">
        <v>44589</v>
      </c>
      <c r="E881" s="4">
        <v>12635</v>
      </c>
      <c r="F881" s="1">
        <v>194</v>
      </c>
      <c r="G881" s="5">
        <f t="shared" si="13"/>
        <v>65.128865979381445</v>
      </c>
    </row>
    <row r="882" spans="1:7">
      <c r="A882" s="1" t="s">
        <v>72</v>
      </c>
      <c r="B882" s="1" t="s">
        <v>14</v>
      </c>
      <c r="C882" s="1" t="s">
        <v>15</v>
      </c>
      <c r="D882" s="3">
        <v>44756</v>
      </c>
      <c r="E882" s="4">
        <v>2443</v>
      </c>
      <c r="F882" s="1">
        <v>216</v>
      </c>
      <c r="G882" s="5">
        <f t="shared" si="13"/>
        <v>11.310185185185185</v>
      </c>
    </row>
    <row r="883" spans="1:7">
      <c r="A883" s="1" t="s">
        <v>42</v>
      </c>
      <c r="B883" s="1" t="s">
        <v>46</v>
      </c>
      <c r="C883" s="1" t="s">
        <v>49</v>
      </c>
      <c r="D883" s="3">
        <v>44669</v>
      </c>
      <c r="E883" s="4">
        <v>6237</v>
      </c>
      <c r="F883" s="1">
        <v>247</v>
      </c>
      <c r="G883" s="5">
        <f t="shared" si="13"/>
        <v>25.251012145748987</v>
      </c>
    </row>
    <row r="884" spans="1:7">
      <c r="A884" s="1" t="s">
        <v>28</v>
      </c>
      <c r="B884" s="1" t="s">
        <v>43</v>
      </c>
      <c r="C884" s="1" t="s">
        <v>55</v>
      </c>
      <c r="D884" s="3">
        <v>44726</v>
      </c>
      <c r="E884" s="4">
        <v>1736</v>
      </c>
      <c r="F884" s="1">
        <v>79</v>
      </c>
      <c r="G884" s="5">
        <f t="shared" si="13"/>
        <v>21.974683544303797</v>
      </c>
    </row>
    <row r="885" spans="1:7">
      <c r="A885" s="1" t="s">
        <v>28</v>
      </c>
      <c r="B885" s="1" t="s">
        <v>14</v>
      </c>
      <c r="C885" s="1" t="s">
        <v>44</v>
      </c>
      <c r="D885" s="3">
        <v>44666</v>
      </c>
      <c r="E885" s="4">
        <v>7315</v>
      </c>
      <c r="F885" s="1">
        <v>237</v>
      </c>
      <c r="G885" s="5">
        <f t="shared" si="13"/>
        <v>30.864978902953588</v>
      </c>
    </row>
    <row r="886" spans="1:7">
      <c r="A886" s="1" t="s">
        <v>56</v>
      </c>
      <c r="B886" s="1" t="s">
        <v>46</v>
      </c>
      <c r="C886" s="1" t="s">
        <v>20</v>
      </c>
      <c r="D886" s="3">
        <v>44700</v>
      </c>
      <c r="E886" s="4">
        <v>4935</v>
      </c>
      <c r="F886" s="1">
        <v>63</v>
      </c>
      <c r="G886" s="5">
        <f t="shared" si="13"/>
        <v>78.333333333333329</v>
      </c>
    </row>
    <row r="887" spans="1:7">
      <c r="A887" s="1" t="s">
        <v>19</v>
      </c>
      <c r="B887" s="1" t="s">
        <v>17</v>
      </c>
      <c r="C887" s="1" t="s">
        <v>62</v>
      </c>
      <c r="D887" s="3">
        <v>44664</v>
      </c>
      <c r="E887" s="4">
        <v>1393</v>
      </c>
      <c r="F887" s="1">
        <v>172</v>
      </c>
      <c r="G887" s="5">
        <f t="shared" si="13"/>
        <v>8.0988372093023262</v>
      </c>
    </row>
    <row r="888" spans="1:7">
      <c r="A888" s="1" t="s">
        <v>58</v>
      </c>
      <c r="B888" s="1" t="s">
        <v>46</v>
      </c>
      <c r="C888" s="1" t="s">
        <v>70</v>
      </c>
      <c r="D888" s="3">
        <v>44788</v>
      </c>
      <c r="E888" s="4">
        <v>3381</v>
      </c>
      <c r="F888" s="1">
        <v>408</v>
      </c>
      <c r="G888" s="5">
        <f t="shared" si="13"/>
        <v>8.2867647058823533</v>
      </c>
    </row>
    <row r="889" spans="1:7">
      <c r="A889" s="1" t="s">
        <v>64</v>
      </c>
      <c r="B889" s="1" t="s">
        <v>17</v>
      </c>
      <c r="C889" s="1" t="s">
        <v>70</v>
      </c>
      <c r="D889" s="3">
        <v>44795</v>
      </c>
      <c r="E889" s="4">
        <v>2933</v>
      </c>
      <c r="F889" s="1">
        <v>233</v>
      </c>
      <c r="G889" s="5">
        <f t="shared" si="13"/>
        <v>12.587982832618026</v>
      </c>
    </row>
    <row r="890" spans="1:7">
      <c r="A890" s="1" t="s">
        <v>64</v>
      </c>
      <c r="B890" s="1" t="s">
        <v>36</v>
      </c>
      <c r="C890" s="1" t="s">
        <v>74</v>
      </c>
      <c r="D890" s="3">
        <v>44673</v>
      </c>
      <c r="E890" s="4">
        <v>3836</v>
      </c>
      <c r="F890" s="1">
        <v>59</v>
      </c>
      <c r="G890" s="5">
        <f t="shared" si="13"/>
        <v>65.016949152542367</v>
      </c>
    </row>
    <row r="891" spans="1:7">
      <c r="A891" s="1" t="s">
        <v>59</v>
      </c>
      <c r="B891" s="1" t="s">
        <v>14</v>
      </c>
      <c r="C891" s="1" t="s">
        <v>70</v>
      </c>
      <c r="D891" s="3">
        <v>44776</v>
      </c>
      <c r="E891" s="4">
        <v>8022</v>
      </c>
      <c r="F891" s="1">
        <v>123</v>
      </c>
      <c r="G891" s="5">
        <f t="shared" si="13"/>
        <v>65.219512195121951</v>
      </c>
    </row>
    <row r="892" spans="1:7">
      <c r="A892" s="1" t="s">
        <v>61</v>
      </c>
      <c r="B892" s="1" t="s">
        <v>36</v>
      </c>
      <c r="C892" s="1" t="s">
        <v>53</v>
      </c>
      <c r="D892" s="3">
        <v>44565</v>
      </c>
      <c r="E892" s="4">
        <v>371</v>
      </c>
      <c r="F892" s="1">
        <v>229</v>
      </c>
      <c r="G892" s="5">
        <f t="shared" si="13"/>
        <v>1.6200873362445414</v>
      </c>
    </row>
    <row r="893" spans="1:7">
      <c r="A893" s="1" t="s">
        <v>67</v>
      </c>
      <c r="B893" s="1" t="s">
        <v>46</v>
      </c>
      <c r="C893" s="1" t="s">
        <v>31</v>
      </c>
      <c r="D893" s="3">
        <v>44574</v>
      </c>
      <c r="E893" s="4">
        <v>16702</v>
      </c>
      <c r="F893" s="1">
        <v>198</v>
      </c>
      <c r="G893" s="5">
        <f t="shared" si="13"/>
        <v>84.353535353535349</v>
      </c>
    </row>
    <row r="894" spans="1:7">
      <c r="A894" s="1" t="s">
        <v>16</v>
      </c>
      <c r="B894" s="1" t="s">
        <v>22</v>
      </c>
      <c r="C894" s="1" t="s">
        <v>74</v>
      </c>
      <c r="D894" s="3">
        <v>44692</v>
      </c>
      <c r="E894" s="4">
        <v>13258</v>
      </c>
      <c r="F894" s="1">
        <v>32</v>
      </c>
      <c r="G894" s="5">
        <f t="shared" si="13"/>
        <v>414.3125</v>
      </c>
    </row>
    <row r="895" spans="1:7">
      <c r="A895" s="1" t="s">
        <v>58</v>
      </c>
      <c r="B895" s="1" t="s">
        <v>36</v>
      </c>
      <c r="C895" s="1" t="s">
        <v>20</v>
      </c>
      <c r="D895" s="3">
        <v>44608</v>
      </c>
      <c r="E895" s="4">
        <v>2058</v>
      </c>
      <c r="F895" s="1">
        <v>236</v>
      </c>
      <c r="G895" s="5">
        <f t="shared" si="13"/>
        <v>8.7203389830508478</v>
      </c>
    </row>
    <row r="896" spans="1:7">
      <c r="A896" s="1" t="s">
        <v>59</v>
      </c>
      <c r="B896" s="1" t="s">
        <v>14</v>
      </c>
      <c r="C896" s="1" t="s">
        <v>75</v>
      </c>
      <c r="D896" s="3">
        <v>44701</v>
      </c>
      <c r="E896" s="4">
        <v>10192</v>
      </c>
      <c r="F896" s="1">
        <v>67</v>
      </c>
      <c r="G896" s="5">
        <f t="shared" si="13"/>
        <v>152.11940298507463</v>
      </c>
    </row>
    <row r="897" spans="1:7">
      <c r="A897" s="1" t="s">
        <v>13</v>
      </c>
      <c r="B897" s="1" t="s">
        <v>14</v>
      </c>
      <c r="C897" s="1" t="s">
        <v>49</v>
      </c>
      <c r="D897" s="3">
        <v>44595</v>
      </c>
      <c r="E897" s="4">
        <v>7140</v>
      </c>
      <c r="F897" s="1">
        <v>438</v>
      </c>
      <c r="G897" s="5">
        <f t="shared" si="13"/>
        <v>16.301369863013697</v>
      </c>
    </row>
    <row r="898" spans="1:7">
      <c r="A898" s="1" t="s">
        <v>52</v>
      </c>
      <c r="B898" s="1" t="s">
        <v>17</v>
      </c>
      <c r="C898" s="1" t="s">
        <v>63</v>
      </c>
      <c r="D898" s="3">
        <v>44687</v>
      </c>
      <c r="E898" s="4">
        <v>9835</v>
      </c>
      <c r="F898" s="1">
        <v>167</v>
      </c>
      <c r="G898" s="5">
        <f t="shared" ref="G898:G961" si="14">E898/F898</f>
        <v>58.892215568862277</v>
      </c>
    </row>
    <row r="899" spans="1:7">
      <c r="A899" s="1" t="s">
        <v>30</v>
      </c>
      <c r="B899" s="1" t="s">
        <v>14</v>
      </c>
      <c r="C899" s="1" t="s">
        <v>70</v>
      </c>
      <c r="D899" s="3">
        <v>44742</v>
      </c>
      <c r="E899" s="4">
        <v>5775</v>
      </c>
      <c r="F899" s="1">
        <v>135</v>
      </c>
      <c r="G899" s="5">
        <f t="shared" si="14"/>
        <v>42.777777777777779</v>
      </c>
    </row>
    <row r="900" spans="1:7">
      <c r="A900" s="1" t="s">
        <v>30</v>
      </c>
      <c r="B900" s="1" t="s">
        <v>14</v>
      </c>
      <c r="C900" s="1" t="s">
        <v>27</v>
      </c>
      <c r="D900" s="3">
        <v>44642</v>
      </c>
      <c r="E900" s="4">
        <v>749</v>
      </c>
      <c r="F900" s="1">
        <v>148</v>
      </c>
      <c r="G900" s="5">
        <f t="shared" si="14"/>
        <v>5.0608108108108105</v>
      </c>
    </row>
    <row r="901" spans="1:7">
      <c r="A901" s="1" t="s">
        <v>68</v>
      </c>
      <c r="B901" s="1" t="s">
        <v>46</v>
      </c>
      <c r="C901" s="1" t="s">
        <v>44</v>
      </c>
      <c r="D901" s="3">
        <v>44609</v>
      </c>
      <c r="E901" s="4">
        <v>7770</v>
      </c>
      <c r="F901" s="1">
        <v>54</v>
      </c>
      <c r="G901" s="5">
        <f t="shared" si="14"/>
        <v>143.88888888888889</v>
      </c>
    </row>
    <row r="902" spans="1:7">
      <c r="A902" s="1" t="s">
        <v>13</v>
      </c>
      <c r="B902" s="1" t="s">
        <v>14</v>
      </c>
      <c r="C902" s="1" t="s">
        <v>18</v>
      </c>
      <c r="D902" s="3">
        <v>44749</v>
      </c>
      <c r="E902" s="4">
        <v>5502</v>
      </c>
      <c r="F902" s="1">
        <v>64</v>
      </c>
      <c r="G902" s="5">
        <f t="shared" si="14"/>
        <v>85.96875</v>
      </c>
    </row>
    <row r="903" spans="1:7">
      <c r="A903" s="1" t="s">
        <v>28</v>
      </c>
      <c r="B903" s="1" t="s">
        <v>14</v>
      </c>
      <c r="C903" s="1" t="s">
        <v>76</v>
      </c>
      <c r="D903" s="3">
        <v>44636</v>
      </c>
      <c r="E903" s="4">
        <v>6223</v>
      </c>
      <c r="F903" s="1">
        <v>181</v>
      </c>
      <c r="G903" s="5">
        <f t="shared" si="14"/>
        <v>34.381215469613259</v>
      </c>
    </row>
    <row r="904" spans="1:7">
      <c r="A904" s="1" t="s">
        <v>67</v>
      </c>
      <c r="B904" s="1" t="s">
        <v>14</v>
      </c>
      <c r="C904" s="1" t="s">
        <v>29</v>
      </c>
      <c r="D904" s="3">
        <v>44785</v>
      </c>
      <c r="E904" s="4">
        <v>3507</v>
      </c>
      <c r="F904" s="1">
        <v>114</v>
      </c>
      <c r="G904" s="5">
        <f t="shared" si="14"/>
        <v>30.763157894736842</v>
      </c>
    </row>
    <row r="905" spans="1:7">
      <c r="A905" s="1" t="s">
        <v>19</v>
      </c>
      <c r="B905" s="1" t="s">
        <v>36</v>
      </c>
      <c r="C905" s="1" t="s">
        <v>31</v>
      </c>
      <c r="D905" s="3">
        <v>44582</v>
      </c>
      <c r="E905" s="4">
        <v>5600</v>
      </c>
      <c r="F905" s="1">
        <v>181</v>
      </c>
      <c r="G905" s="5">
        <f t="shared" si="14"/>
        <v>30.939226519337016</v>
      </c>
    </row>
    <row r="906" spans="1:7">
      <c r="A906" s="1" t="s">
        <v>28</v>
      </c>
      <c r="B906" s="1" t="s">
        <v>22</v>
      </c>
      <c r="C906" s="1" t="s">
        <v>37</v>
      </c>
      <c r="D906" s="3">
        <v>44687</v>
      </c>
      <c r="E906" s="4">
        <v>721</v>
      </c>
      <c r="F906" s="1">
        <v>151</v>
      </c>
      <c r="G906" s="5">
        <f t="shared" si="14"/>
        <v>4.7748344370860929</v>
      </c>
    </row>
    <row r="907" spans="1:7">
      <c r="A907" s="1" t="s">
        <v>28</v>
      </c>
      <c r="B907" s="1" t="s">
        <v>46</v>
      </c>
      <c r="C907" s="1" t="s">
        <v>37</v>
      </c>
      <c r="D907" s="3">
        <v>44736</v>
      </c>
      <c r="E907" s="4">
        <v>6615</v>
      </c>
      <c r="F907" s="1">
        <v>137</v>
      </c>
      <c r="G907" s="5">
        <f t="shared" si="14"/>
        <v>48.284671532846716</v>
      </c>
    </row>
    <row r="908" spans="1:7">
      <c r="A908" s="1" t="s">
        <v>42</v>
      </c>
      <c r="B908" s="1" t="s">
        <v>43</v>
      </c>
      <c r="C908" s="1" t="s">
        <v>62</v>
      </c>
      <c r="D908" s="3">
        <v>44686</v>
      </c>
      <c r="E908" s="4">
        <v>7420</v>
      </c>
      <c r="F908" s="1">
        <v>163</v>
      </c>
      <c r="G908" s="5">
        <f t="shared" si="14"/>
        <v>45.521472392638039</v>
      </c>
    </row>
    <row r="909" spans="1:7">
      <c r="A909" s="1" t="s">
        <v>39</v>
      </c>
      <c r="B909" s="1" t="s">
        <v>36</v>
      </c>
      <c r="C909" s="1" t="s">
        <v>29</v>
      </c>
      <c r="D909" s="3">
        <v>44645</v>
      </c>
      <c r="E909" s="4">
        <v>3164</v>
      </c>
      <c r="F909" s="1">
        <v>84</v>
      </c>
      <c r="G909" s="5">
        <f t="shared" si="14"/>
        <v>37.666666666666664</v>
      </c>
    </row>
    <row r="910" spans="1:7">
      <c r="A910" s="1" t="s">
        <v>56</v>
      </c>
      <c r="B910" s="1" t="s">
        <v>22</v>
      </c>
      <c r="C910" s="1" t="s">
        <v>75</v>
      </c>
      <c r="D910" s="3">
        <v>44606</v>
      </c>
      <c r="E910" s="4">
        <v>9114</v>
      </c>
      <c r="F910" s="1">
        <v>140</v>
      </c>
      <c r="G910" s="5">
        <f t="shared" si="14"/>
        <v>65.099999999999994</v>
      </c>
    </row>
    <row r="911" spans="1:7">
      <c r="A911" s="1" t="s">
        <v>56</v>
      </c>
      <c r="B911" s="1" t="s">
        <v>36</v>
      </c>
      <c r="C911" s="1" t="s">
        <v>18</v>
      </c>
      <c r="D911" s="3">
        <v>44693</v>
      </c>
      <c r="E911" s="4">
        <v>5404</v>
      </c>
      <c r="F911" s="1">
        <v>187</v>
      </c>
      <c r="G911" s="5">
        <f t="shared" si="14"/>
        <v>28.898395721925134</v>
      </c>
    </row>
    <row r="912" spans="1:7">
      <c r="A912" s="1" t="s">
        <v>42</v>
      </c>
      <c r="B912" s="1" t="s">
        <v>36</v>
      </c>
      <c r="C912" s="1" t="s">
        <v>27</v>
      </c>
      <c r="D912" s="3">
        <v>44586</v>
      </c>
      <c r="E912" s="4">
        <v>3990</v>
      </c>
      <c r="F912" s="1">
        <v>169</v>
      </c>
      <c r="G912" s="5">
        <f t="shared" si="14"/>
        <v>23.609467455621303</v>
      </c>
    </row>
    <row r="913" spans="1:7">
      <c r="A913" s="1" t="s">
        <v>73</v>
      </c>
      <c r="B913" s="1" t="s">
        <v>14</v>
      </c>
      <c r="C913" s="1" t="s">
        <v>18</v>
      </c>
      <c r="D913" s="3">
        <v>44740</v>
      </c>
      <c r="E913" s="4">
        <v>14924</v>
      </c>
      <c r="F913" s="1">
        <v>12</v>
      </c>
      <c r="G913" s="5">
        <f t="shared" si="14"/>
        <v>1243.6666666666667</v>
      </c>
    </row>
    <row r="914" spans="1:7">
      <c r="A914" s="1" t="s">
        <v>61</v>
      </c>
      <c r="B914" s="1" t="s">
        <v>22</v>
      </c>
      <c r="C914" s="1" t="s">
        <v>49</v>
      </c>
      <c r="D914" s="3">
        <v>44755</v>
      </c>
      <c r="E914" s="4">
        <v>7091</v>
      </c>
      <c r="F914" s="1">
        <v>194</v>
      </c>
      <c r="G914" s="5">
        <f t="shared" si="14"/>
        <v>36.551546391752581</v>
      </c>
    </row>
    <row r="915" spans="1:7">
      <c r="A915" s="1" t="s">
        <v>54</v>
      </c>
      <c r="B915" s="1" t="s">
        <v>43</v>
      </c>
      <c r="C915" s="1" t="s">
        <v>55</v>
      </c>
      <c r="D915" s="3">
        <v>44697</v>
      </c>
      <c r="E915" s="4">
        <v>2807</v>
      </c>
      <c r="F915" s="1">
        <v>252</v>
      </c>
      <c r="G915" s="5">
        <f t="shared" si="14"/>
        <v>11.138888888888889</v>
      </c>
    </row>
    <row r="916" spans="1:7">
      <c r="A916" s="1" t="s">
        <v>21</v>
      </c>
      <c r="B916" s="1" t="s">
        <v>17</v>
      </c>
      <c r="C916" s="1" t="s">
        <v>31</v>
      </c>
      <c r="D916" s="3">
        <v>44634</v>
      </c>
      <c r="E916" s="4">
        <v>6496</v>
      </c>
      <c r="F916" s="1">
        <v>168</v>
      </c>
      <c r="G916" s="5">
        <f t="shared" si="14"/>
        <v>38.666666666666664</v>
      </c>
    </row>
    <row r="917" spans="1:7">
      <c r="A917" s="1" t="s">
        <v>30</v>
      </c>
      <c r="B917" s="1" t="s">
        <v>43</v>
      </c>
      <c r="C917" s="1" t="s">
        <v>31</v>
      </c>
      <c r="D917" s="3">
        <v>44788</v>
      </c>
      <c r="E917" s="4">
        <v>3738</v>
      </c>
      <c r="F917" s="1">
        <v>261</v>
      </c>
      <c r="G917" s="5">
        <f t="shared" si="14"/>
        <v>14.321839080459769</v>
      </c>
    </row>
    <row r="918" spans="1:7">
      <c r="A918" s="1" t="s">
        <v>73</v>
      </c>
      <c r="B918" s="1" t="s">
        <v>17</v>
      </c>
      <c r="C918" s="1" t="s">
        <v>44</v>
      </c>
      <c r="D918" s="3">
        <v>44608</v>
      </c>
      <c r="E918" s="4">
        <v>1190</v>
      </c>
      <c r="F918" s="1">
        <v>256</v>
      </c>
      <c r="G918" s="5">
        <f t="shared" si="14"/>
        <v>4.6484375</v>
      </c>
    </row>
    <row r="919" spans="1:7">
      <c r="A919" s="1" t="s">
        <v>45</v>
      </c>
      <c r="B919" s="1" t="s">
        <v>14</v>
      </c>
      <c r="C919" s="1" t="s">
        <v>63</v>
      </c>
      <c r="D919" s="3">
        <v>44727</v>
      </c>
      <c r="E919" s="4">
        <v>8379</v>
      </c>
      <c r="F919" s="1">
        <v>43</v>
      </c>
      <c r="G919" s="5">
        <f t="shared" si="14"/>
        <v>194.86046511627907</v>
      </c>
    </row>
    <row r="920" spans="1:7">
      <c r="A920" s="1" t="s">
        <v>42</v>
      </c>
      <c r="B920" s="1" t="s">
        <v>22</v>
      </c>
      <c r="C920" s="1" t="s">
        <v>69</v>
      </c>
      <c r="D920" s="3">
        <v>44708</v>
      </c>
      <c r="E920" s="4">
        <v>9268</v>
      </c>
      <c r="F920" s="1">
        <v>100</v>
      </c>
      <c r="G920" s="5">
        <f t="shared" si="14"/>
        <v>92.68</v>
      </c>
    </row>
    <row r="921" spans="1:7">
      <c r="A921" s="1" t="s">
        <v>64</v>
      </c>
      <c r="B921" s="1" t="s">
        <v>43</v>
      </c>
      <c r="C921" s="1" t="s">
        <v>49</v>
      </c>
      <c r="D921" s="3">
        <v>44726</v>
      </c>
      <c r="E921" s="4">
        <v>1029</v>
      </c>
      <c r="F921" s="1">
        <v>98</v>
      </c>
      <c r="G921" s="5">
        <f t="shared" si="14"/>
        <v>10.5</v>
      </c>
    </row>
    <row r="922" spans="1:7">
      <c r="A922" s="1" t="s">
        <v>64</v>
      </c>
      <c r="B922" s="1" t="s">
        <v>17</v>
      </c>
      <c r="C922" s="1" t="s">
        <v>47</v>
      </c>
      <c r="D922" s="3">
        <v>44617</v>
      </c>
      <c r="E922" s="4">
        <v>3549</v>
      </c>
      <c r="F922" s="1">
        <v>76</v>
      </c>
      <c r="G922" s="5">
        <f t="shared" si="14"/>
        <v>46.69736842105263</v>
      </c>
    </row>
    <row r="923" spans="1:7">
      <c r="A923" s="1" t="s">
        <v>64</v>
      </c>
      <c r="B923" s="1" t="s">
        <v>17</v>
      </c>
      <c r="C923" s="1" t="s">
        <v>31</v>
      </c>
      <c r="D923" s="3">
        <v>44777</v>
      </c>
      <c r="E923" s="4">
        <v>12026</v>
      </c>
      <c r="F923" s="1">
        <v>262</v>
      </c>
      <c r="G923" s="5">
        <f t="shared" si="14"/>
        <v>45.900763358778626</v>
      </c>
    </row>
    <row r="924" spans="1:7">
      <c r="A924" s="1" t="s">
        <v>67</v>
      </c>
      <c r="B924" s="1" t="s">
        <v>17</v>
      </c>
      <c r="C924" s="1" t="s">
        <v>29</v>
      </c>
      <c r="D924" s="3">
        <v>44740</v>
      </c>
      <c r="E924" s="4">
        <v>2303</v>
      </c>
      <c r="F924" s="1">
        <v>244</v>
      </c>
      <c r="G924" s="5">
        <f t="shared" si="14"/>
        <v>9.4385245901639347</v>
      </c>
    </row>
    <row r="925" spans="1:7">
      <c r="A925" s="1" t="s">
        <v>30</v>
      </c>
      <c r="B925" s="1" t="s">
        <v>46</v>
      </c>
      <c r="C925" s="1" t="s">
        <v>57</v>
      </c>
      <c r="D925" s="3">
        <v>44656</v>
      </c>
      <c r="E925" s="4">
        <v>13405</v>
      </c>
      <c r="F925" s="1">
        <v>12</v>
      </c>
      <c r="G925" s="5">
        <f t="shared" si="14"/>
        <v>1117.0833333333333</v>
      </c>
    </row>
    <row r="926" spans="1:7">
      <c r="A926" s="1" t="s">
        <v>71</v>
      </c>
      <c r="B926" s="1" t="s">
        <v>46</v>
      </c>
      <c r="C926" s="1" t="s">
        <v>20</v>
      </c>
      <c r="D926" s="3">
        <v>44747</v>
      </c>
      <c r="E926" s="4">
        <v>14763</v>
      </c>
      <c r="F926" s="1">
        <v>113</v>
      </c>
      <c r="G926" s="5">
        <f t="shared" si="14"/>
        <v>130.64601769911505</v>
      </c>
    </row>
    <row r="927" spans="1:7">
      <c r="A927" s="1" t="s">
        <v>59</v>
      </c>
      <c r="B927" s="1" t="s">
        <v>36</v>
      </c>
      <c r="C927" s="1" t="s">
        <v>47</v>
      </c>
      <c r="D927" s="3">
        <v>44581</v>
      </c>
      <c r="E927" s="4">
        <v>12894</v>
      </c>
      <c r="F927" s="1">
        <v>48</v>
      </c>
      <c r="G927" s="5">
        <f t="shared" si="14"/>
        <v>268.625</v>
      </c>
    </row>
    <row r="928" spans="1:7">
      <c r="A928" s="1" t="s">
        <v>73</v>
      </c>
      <c r="B928" s="1" t="s">
        <v>36</v>
      </c>
      <c r="C928" s="1" t="s">
        <v>49</v>
      </c>
      <c r="D928" s="3">
        <v>44608</v>
      </c>
      <c r="E928" s="4">
        <v>8302</v>
      </c>
      <c r="F928" s="1">
        <v>131</v>
      </c>
      <c r="G928" s="5">
        <f t="shared" si="14"/>
        <v>63.374045801526719</v>
      </c>
    </row>
    <row r="929" spans="1:7">
      <c r="A929" s="1" t="s">
        <v>56</v>
      </c>
      <c r="B929" s="1" t="s">
        <v>14</v>
      </c>
      <c r="C929" s="1" t="s">
        <v>49</v>
      </c>
      <c r="D929" s="3">
        <v>44754</v>
      </c>
      <c r="E929" s="4">
        <v>455</v>
      </c>
      <c r="F929" s="1">
        <v>174</v>
      </c>
      <c r="G929" s="5">
        <f t="shared" si="14"/>
        <v>2.6149425287356323</v>
      </c>
    </row>
    <row r="930" spans="1:7">
      <c r="A930" s="1" t="s">
        <v>67</v>
      </c>
      <c r="B930" s="1" t="s">
        <v>17</v>
      </c>
      <c r="C930" s="1" t="s">
        <v>69</v>
      </c>
      <c r="D930" s="3">
        <v>44728</v>
      </c>
      <c r="E930" s="4">
        <v>8183</v>
      </c>
      <c r="F930" s="1">
        <v>254</v>
      </c>
      <c r="G930" s="5">
        <f t="shared" si="14"/>
        <v>32.216535433070867</v>
      </c>
    </row>
    <row r="931" spans="1:7">
      <c r="A931" s="1" t="s">
        <v>72</v>
      </c>
      <c r="B931" s="1" t="s">
        <v>22</v>
      </c>
      <c r="C931" s="1" t="s">
        <v>70</v>
      </c>
      <c r="D931" s="3">
        <v>44664</v>
      </c>
      <c r="E931" s="4">
        <v>1645</v>
      </c>
      <c r="F931" s="1">
        <v>284</v>
      </c>
      <c r="G931" s="5">
        <f t="shared" si="14"/>
        <v>5.792253521126761</v>
      </c>
    </row>
    <row r="932" spans="1:7">
      <c r="A932" s="1" t="s">
        <v>59</v>
      </c>
      <c r="B932" s="1" t="s">
        <v>14</v>
      </c>
      <c r="C932" s="1" t="s">
        <v>37</v>
      </c>
      <c r="D932" s="3">
        <v>44613</v>
      </c>
      <c r="E932" s="4">
        <v>3143</v>
      </c>
      <c r="F932" s="1">
        <v>67</v>
      </c>
      <c r="G932" s="5">
        <f t="shared" si="14"/>
        <v>46.910447761194028</v>
      </c>
    </row>
    <row r="933" spans="1:7">
      <c r="A933" s="1" t="s">
        <v>54</v>
      </c>
      <c r="B933" s="1" t="s">
        <v>46</v>
      </c>
      <c r="C933" s="1" t="s">
        <v>70</v>
      </c>
      <c r="D933" s="3">
        <v>44692</v>
      </c>
      <c r="E933" s="4">
        <v>5873</v>
      </c>
      <c r="F933" s="1">
        <v>249</v>
      </c>
      <c r="G933" s="5">
        <f t="shared" si="14"/>
        <v>23.586345381526105</v>
      </c>
    </row>
    <row r="934" spans="1:7">
      <c r="A934" s="1" t="s">
        <v>73</v>
      </c>
      <c r="B934" s="1" t="s">
        <v>17</v>
      </c>
      <c r="C934" s="1" t="s">
        <v>37</v>
      </c>
      <c r="D934" s="3">
        <v>44666</v>
      </c>
      <c r="E934" s="4">
        <v>11298</v>
      </c>
      <c r="F934" s="1">
        <v>313</v>
      </c>
      <c r="G934" s="5">
        <f t="shared" si="14"/>
        <v>36.095846645367409</v>
      </c>
    </row>
    <row r="935" spans="1:7">
      <c r="A935" s="1" t="s">
        <v>28</v>
      </c>
      <c r="B935" s="1" t="s">
        <v>46</v>
      </c>
      <c r="C935" s="1" t="s">
        <v>20</v>
      </c>
      <c r="D935" s="3">
        <v>44719</v>
      </c>
      <c r="E935" s="4">
        <v>12425</v>
      </c>
      <c r="F935" s="1">
        <v>167</v>
      </c>
      <c r="G935" s="5">
        <f t="shared" si="14"/>
        <v>74.401197604790426</v>
      </c>
    </row>
    <row r="936" spans="1:7">
      <c r="A936" s="1" t="s">
        <v>28</v>
      </c>
      <c r="B936" s="1" t="s">
        <v>14</v>
      </c>
      <c r="C936" s="1" t="s">
        <v>62</v>
      </c>
      <c r="D936" s="3">
        <v>44739</v>
      </c>
      <c r="E936" s="4">
        <v>1715</v>
      </c>
      <c r="F936" s="1">
        <v>286</v>
      </c>
      <c r="G936" s="5">
        <f t="shared" si="14"/>
        <v>5.9965034965034967</v>
      </c>
    </row>
    <row r="937" spans="1:7">
      <c r="A937" s="1" t="s">
        <v>42</v>
      </c>
      <c r="B937" s="1" t="s">
        <v>17</v>
      </c>
      <c r="C937" s="1" t="s">
        <v>31</v>
      </c>
      <c r="D937" s="3">
        <v>44771</v>
      </c>
      <c r="E937" s="4">
        <v>8190</v>
      </c>
      <c r="F937" s="1">
        <v>109</v>
      </c>
      <c r="G937" s="5">
        <f t="shared" si="14"/>
        <v>75.137614678899084</v>
      </c>
    </row>
    <row r="938" spans="1:7">
      <c r="A938" s="1" t="s">
        <v>64</v>
      </c>
      <c r="B938" s="1" t="s">
        <v>46</v>
      </c>
      <c r="C938" s="1" t="s">
        <v>27</v>
      </c>
      <c r="D938" s="3">
        <v>44714</v>
      </c>
      <c r="E938" s="4">
        <v>4991</v>
      </c>
      <c r="F938" s="1">
        <v>166</v>
      </c>
      <c r="G938" s="5">
        <f t="shared" si="14"/>
        <v>30.066265060240966</v>
      </c>
    </row>
    <row r="939" spans="1:7">
      <c r="A939" s="1" t="s">
        <v>39</v>
      </c>
      <c r="B939" s="1" t="s">
        <v>17</v>
      </c>
      <c r="C939" s="1" t="s">
        <v>15</v>
      </c>
      <c r="D939" s="3">
        <v>44587</v>
      </c>
      <c r="E939" s="4">
        <v>15491</v>
      </c>
      <c r="F939" s="1">
        <v>85</v>
      </c>
      <c r="G939" s="5">
        <f t="shared" si="14"/>
        <v>182.24705882352941</v>
      </c>
    </row>
    <row r="940" spans="1:7">
      <c r="A940" s="1" t="s">
        <v>39</v>
      </c>
      <c r="B940" s="1" t="s">
        <v>46</v>
      </c>
      <c r="C940" s="1" t="s">
        <v>29</v>
      </c>
      <c r="D940" s="3">
        <v>44622</v>
      </c>
      <c r="E940" s="4">
        <v>5096</v>
      </c>
      <c r="F940" s="1">
        <v>142</v>
      </c>
      <c r="G940" s="5">
        <f t="shared" si="14"/>
        <v>35.887323943661968</v>
      </c>
    </row>
    <row r="941" spans="1:7">
      <c r="A941" s="1" t="s">
        <v>16</v>
      </c>
      <c r="B941" s="1" t="s">
        <v>22</v>
      </c>
      <c r="C941" s="1" t="s">
        <v>76</v>
      </c>
      <c r="D941" s="3">
        <v>44571</v>
      </c>
      <c r="E941" s="4">
        <v>7063</v>
      </c>
      <c r="F941" s="1">
        <v>104</v>
      </c>
      <c r="G941" s="5">
        <f t="shared" si="14"/>
        <v>67.913461538461533</v>
      </c>
    </row>
    <row r="942" spans="1:7">
      <c r="A942" s="1" t="s">
        <v>52</v>
      </c>
      <c r="B942" s="1" t="s">
        <v>43</v>
      </c>
      <c r="C942" s="1" t="s">
        <v>76</v>
      </c>
      <c r="D942" s="3">
        <v>44739</v>
      </c>
      <c r="E942" s="4">
        <v>2275</v>
      </c>
      <c r="F942" s="1">
        <v>115</v>
      </c>
      <c r="G942" s="5">
        <f t="shared" si="14"/>
        <v>19.782608695652176</v>
      </c>
    </row>
    <row r="943" spans="1:7">
      <c r="A943" s="1" t="s">
        <v>42</v>
      </c>
      <c r="B943" s="1" t="s">
        <v>46</v>
      </c>
      <c r="C943" s="1" t="s">
        <v>44</v>
      </c>
      <c r="D943" s="3">
        <v>44742</v>
      </c>
      <c r="E943" s="4">
        <v>7602</v>
      </c>
      <c r="F943" s="1">
        <v>18</v>
      </c>
      <c r="G943" s="5">
        <f t="shared" si="14"/>
        <v>422.33333333333331</v>
      </c>
    </row>
    <row r="944" spans="1:7">
      <c r="A944" s="1" t="s">
        <v>54</v>
      </c>
      <c r="B944" s="1" t="s">
        <v>22</v>
      </c>
      <c r="C944" s="1" t="s">
        <v>18</v>
      </c>
      <c r="D944" s="3">
        <v>44750</v>
      </c>
      <c r="E944" s="4">
        <v>4200</v>
      </c>
      <c r="F944" s="1">
        <v>80</v>
      </c>
      <c r="G944" s="5">
        <f t="shared" si="14"/>
        <v>52.5</v>
      </c>
    </row>
    <row r="945" spans="1:7">
      <c r="A945" s="1" t="s">
        <v>28</v>
      </c>
      <c r="B945" s="1" t="s">
        <v>17</v>
      </c>
      <c r="C945" s="1" t="s">
        <v>57</v>
      </c>
      <c r="D945" s="3">
        <v>44720</v>
      </c>
      <c r="E945" s="4">
        <v>11137</v>
      </c>
      <c r="F945" s="1">
        <v>88</v>
      </c>
      <c r="G945" s="5">
        <f t="shared" si="14"/>
        <v>126.55681818181819</v>
      </c>
    </row>
    <row r="946" spans="1:7">
      <c r="A946" s="1" t="s">
        <v>21</v>
      </c>
      <c r="B946" s="1" t="s">
        <v>14</v>
      </c>
      <c r="C946" s="1" t="s">
        <v>63</v>
      </c>
      <c r="D946" s="3">
        <v>44791</v>
      </c>
      <c r="E946" s="4">
        <v>3388</v>
      </c>
      <c r="F946" s="1">
        <v>212</v>
      </c>
      <c r="G946" s="5">
        <f t="shared" si="14"/>
        <v>15.981132075471699</v>
      </c>
    </row>
    <row r="947" spans="1:7">
      <c r="A947" s="1" t="s">
        <v>59</v>
      </c>
      <c r="B947" s="1" t="s">
        <v>22</v>
      </c>
      <c r="C947" s="1" t="s">
        <v>31</v>
      </c>
      <c r="D947" s="3">
        <v>44659</v>
      </c>
      <c r="E947" s="4">
        <v>6832</v>
      </c>
      <c r="F947" s="1">
        <v>306</v>
      </c>
      <c r="G947" s="5">
        <f t="shared" si="14"/>
        <v>22.326797385620914</v>
      </c>
    </row>
    <row r="948" spans="1:7">
      <c r="A948" s="1" t="s">
        <v>64</v>
      </c>
      <c r="B948" s="1" t="s">
        <v>46</v>
      </c>
      <c r="C948" s="1" t="s">
        <v>60</v>
      </c>
      <c r="D948" s="3">
        <v>44781</v>
      </c>
      <c r="E948" s="4">
        <v>3437</v>
      </c>
      <c r="F948" s="1">
        <v>181</v>
      </c>
      <c r="G948" s="5">
        <f t="shared" si="14"/>
        <v>18.988950276243095</v>
      </c>
    </row>
    <row r="949" spans="1:7">
      <c r="A949" s="1" t="s">
        <v>64</v>
      </c>
      <c r="B949" s="1" t="s">
        <v>14</v>
      </c>
      <c r="C949" s="1" t="s">
        <v>55</v>
      </c>
      <c r="D949" s="3">
        <v>44799</v>
      </c>
      <c r="E949" s="4">
        <v>301</v>
      </c>
      <c r="F949" s="1">
        <v>65</v>
      </c>
      <c r="G949" s="5">
        <f t="shared" si="14"/>
        <v>4.6307692307692312</v>
      </c>
    </row>
    <row r="950" spans="1:7">
      <c r="A950" s="1" t="s">
        <v>28</v>
      </c>
      <c r="B950" s="1" t="s">
        <v>46</v>
      </c>
      <c r="C950" s="1" t="s">
        <v>60</v>
      </c>
      <c r="D950" s="3">
        <v>44575</v>
      </c>
      <c r="E950" s="4">
        <v>1869</v>
      </c>
      <c r="F950" s="1">
        <v>158</v>
      </c>
      <c r="G950" s="5">
        <f t="shared" si="14"/>
        <v>11.829113924050633</v>
      </c>
    </row>
    <row r="951" spans="1:7">
      <c r="A951" s="1" t="s">
        <v>61</v>
      </c>
      <c r="B951" s="1" t="s">
        <v>43</v>
      </c>
      <c r="C951" s="1" t="s">
        <v>74</v>
      </c>
      <c r="D951" s="3">
        <v>44784</v>
      </c>
      <c r="E951" s="4">
        <v>17465</v>
      </c>
      <c r="F951" s="1">
        <v>271</v>
      </c>
      <c r="G951" s="5">
        <f t="shared" si="14"/>
        <v>64.446494464944649</v>
      </c>
    </row>
    <row r="952" spans="1:7">
      <c r="A952" s="1" t="s">
        <v>71</v>
      </c>
      <c r="B952" s="1" t="s">
        <v>43</v>
      </c>
      <c r="C952" s="1" t="s">
        <v>65</v>
      </c>
      <c r="D952" s="3">
        <v>44712</v>
      </c>
      <c r="E952" s="4">
        <v>10143</v>
      </c>
      <c r="F952" s="1">
        <v>24</v>
      </c>
      <c r="G952" s="5">
        <f t="shared" si="14"/>
        <v>422.625</v>
      </c>
    </row>
    <row r="953" spans="1:7">
      <c r="A953" s="1" t="s">
        <v>16</v>
      </c>
      <c r="B953" s="1" t="s">
        <v>36</v>
      </c>
      <c r="C953" s="1" t="s">
        <v>37</v>
      </c>
      <c r="D953" s="3">
        <v>44753</v>
      </c>
      <c r="E953" s="4">
        <v>3626</v>
      </c>
      <c r="F953" s="1">
        <v>10</v>
      </c>
      <c r="G953" s="5">
        <f t="shared" si="14"/>
        <v>362.6</v>
      </c>
    </row>
    <row r="954" spans="1:7">
      <c r="A954" s="1" t="s">
        <v>48</v>
      </c>
      <c r="B954" s="1" t="s">
        <v>46</v>
      </c>
      <c r="C954" s="1" t="s">
        <v>75</v>
      </c>
      <c r="D954" s="3">
        <v>44622</v>
      </c>
      <c r="E954" s="4">
        <v>3346</v>
      </c>
      <c r="F954" s="1">
        <v>304</v>
      </c>
      <c r="G954" s="5">
        <f t="shared" si="14"/>
        <v>11.006578947368421</v>
      </c>
    </row>
    <row r="955" spans="1:7">
      <c r="A955" s="1" t="s">
        <v>71</v>
      </c>
      <c r="B955" s="1" t="s">
        <v>22</v>
      </c>
      <c r="C955" s="1" t="s">
        <v>69</v>
      </c>
      <c r="D955" s="3">
        <v>44755</v>
      </c>
      <c r="E955" s="4">
        <v>6321</v>
      </c>
      <c r="F955" s="1">
        <v>88</v>
      </c>
      <c r="G955" s="5">
        <f t="shared" si="14"/>
        <v>71.829545454545453</v>
      </c>
    </row>
    <row r="956" spans="1:7">
      <c r="A956" s="1" t="s">
        <v>39</v>
      </c>
      <c r="B956" s="1" t="s">
        <v>14</v>
      </c>
      <c r="C956" s="1" t="s">
        <v>57</v>
      </c>
      <c r="D956" s="3">
        <v>44776</v>
      </c>
      <c r="E956" s="4">
        <v>9345</v>
      </c>
      <c r="F956" s="1">
        <v>133</v>
      </c>
      <c r="G956" s="5">
        <f t="shared" si="14"/>
        <v>70.263157894736835</v>
      </c>
    </row>
    <row r="957" spans="1:7">
      <c r="A957" s="1" t="s">
        <v>56</v>
      </c>
      <c r="B957" s="1" t="s">
        <v>14</v>
      </c>
      <c r="C957" s="1" t="s">
        <v>20</v>
      </c>
      <c r="D957" s="3">
        <v>44621</v>
      </c>
      <c r="E957" s="4">
        <v>15008</v>
      </c>
      <c r="F957" s="1">
        <v>165</v>
      </c>
      <c r="G957" s="5">
        <f t="shared" si="14"/>
        <v>90.957575757575754</v>
      </c>
    </row>
    <row r="958" spans="1:7">
      <c r="A958" s="1" t="s">
        <v>67</v>
      </c>
      <c r="B958" s="1" t="s">
        <v>36</v>
      </c>
      <c r="C958" s="1" t="s">
        <v>62</v>
      </c>
      <c r="D958" s="3">
        <v>44664</v>
      </c>
      <c r="E958" s="4">
        <v>7609</v>
      </c>
      <c r="F958" s="1">
        <v>150</v>
      </c>
      <c r="G958" s="5">
        <f t="shared" si="14"/>
        <v>50.726666666666667</v>
      </c>
    </row>
    <row r="959" spans="1:7">
      <c r="A959" s="1" t="s">
        <v>52</v>
      </c>
      <c r="B959" s="1" t="s">
        <v>46</v>
      </c>
      <c r="C959" s="1" t="s">
        <v>60</v>
      </c>
      <c r="D959" s="3">
        <v>44606</v>
      </c>
      <c r="E959" s="4">
        <v>10332</v>
      </c>
      <c r="F959" s="1">
        <v>180</v>
      </c>
      <c r="G959" s="5">
        <f t="shared" si="14"/>
        <v>57.4</v>
      </c>
    </row>
    <row r="960" spans="1:7">
      <c r="A960" s="1" t="s">
        <v>45</v>
      </c>
      <c r="B960" s="1" t="s">
        <v>17</v>
      </c>
      <c r="C960" s="1" t="s">
        <v>62</v>
      </c>
      <c r="D960" s="3">
        <v>44768</v>
      </c>
      <c r="E960" s="4">
        <v>819</v>
      </c>
      <c r="F960" s="1">
        <v>213</v>
      </c>
      <c r="G960" s="5">
        <f t="shared" si="14"/>
        <v>3.8450704225352115</v>
      </c>
    </row>
    <row r="961" spans="1:7">
      <c r="A961" s="1" t="s">
        <v>38</v>
      </c>
      <c r="B961" s="1" t="s">
        <v>14</v>
      </c>
      <c r="C961" s="1" t="s">
        <v>49</v>
      </c>
      <c r="D961" s="3">
        <v>44588</v>
      </c>
      <c r="E961" s="4">
        <v>5754</v>
      </c>
      <c r="F961" s="1">
        <v>133</v>
      </c>
      <c r="G961" s="5">
        <f t="shared" si="14"/>
        <v>43.263157894736842</v>
      </c>
    </row>
    <row r="962" spans="1:7">
      <c r="A962" s="1" t="s">
        <v>13</v>
      </c>
      <c r="B962" s="1" t="s">
        <v>17</v>
      </c>
      <c r="C962" s="1" t="s">
        <v>20</v>
      </c>
      <c r="D962" s="3">
        <v>44665</v>
      </c>
      <c r="E962" s="4">
        <v>28</v>
      </c>
      <c r="F962" s="1">
        <v>446</v>
      </c>
      <c r="G962" s="5">
        <f t="shared" ref="G962:G1025" si="15">E962/F962</f>
        <v>6.2780269058295965E-2</v>
      </c>
    </row>
    <row r="963" spans="1:7">
      <c r="A963" s="1" t="s">
        <v>28</v>
      </c>
      <c r="B963" s="1" t="s">
        <v>43</v>
      </c>
      <c r="C963" s="1" t="s">
        <v>65</v>
      </c>
      <c r="D963" s="3">
        <v>44700</v>
      </c>
      <c r="E963" s="4">
        <v>6440</v>
      </c>
      <c r="F963" s="1">
        <v>141</v>
      </c>
      <c r="G963" s="5">
        <f t="shared" si="15"/>
        <v>45.673758865248224</v>
      </c>
    </row>
    <row r="964" spans="1:7">
      <c r="A964" s="1" t="s">
        <v>58</v>
      </c>
      <c r="B964" s="1" t="s">
        <v>17</v>
      </c>
      <c r="C964" s="1" t="s">
        <v>47</v>
      </c>
      <c r="D964" s="3">
        <v>44601</v>
      </c>
      <c r="E964" s="4">
        <v>4956</v>
      </c>
      <c r="F964" s="1">
        <v>58</v>
      </c>
      <c r="G964" s="5">
        <f t="shared" si="15"/>
        <v>85.448275862068968</v>
      </c>
    </row>
    <row r="965" spans="1:7">
      <c r="A965" s="1" t="s">
        <v>38</v>
      </c>
      <c r="B965" s="1" t="s">
        <v>14</v>
      </c>
      <c r="C965" s="1" t="s">
        <v>57</v>
      </c>
      <c r="D965" s="3">
        <v>44706</v>
      </c>
      <c r="E965" s="4">
        <v>2352</v>
      </c>
      <c r="F965" s="1">
        <v>58</v>
      </c>
      <c r="G965" s="5">
        <f t="shared" si="15"/>
        <v>40.551724137931032</v>
      </c>
    </row>
    <row r="966" spans="1:7">
      <c r="A966" s="1" t="s">
        <v>28</v>
      </c>
      <c r="B966" s="1" t="s">
        <v>22</v>
      </c>
      <c r="C966" s="1" t="s">
        <v>63</v>
      </c>
      <c r="D966" s="3">
        <v>44587</v>
      </c>
      <c r="E966" s="4">
        <v>3906</v>
      </c>
      <c r="F966" s="1">
        <v>76</v>
      </c>
      <c r="G966" s="5">
        <f t="shared" si="15"/>
        <v>51.39473684210526</v>
      </c>
    </row>
    <row r="967" spans="1:7">
      <c r="A967" s="1" t="s">
        <v>52</v>
      </c>
      <c r="B967" s="1" t="s">
        <v>17</v>
      </c>
      <c r="C967" s="1" t="s">
        <v>62</v>
      </c>
      <c r="D967" s="3">
        <v>44746</v>
      </c>
      <c r="E967" s="4">
        <v>1813</v>
      </c>
      <c r="F967" s="1">
        <v>296</v>
      </c>
      <c r="G967" s="5">
        <f t="shared" si="15"/>
        <v>6.125</v>
      </c>
    </row>
    <row r="968" spans="1:7">
      <c r="A968" s="1" t="s">
        <v>73</v>
      </c>
      <c r="B968" s="1" t="s">
        <v>17</v>
      </c>
      <c r="C968" s="1" t="s">
        <v>65</v>
      </c>
      <c r="D968" s="3">
        <v>44664</v>
      </c>
      <c r="E968" s="4">
        <v>11788</v>
      </c>
      <c r="F968" s="1">
        <v>73</v>
      </c>
      <c r="G968" s="5">
        <f t="shared" si="15"/>
        <v>161.47945205479451</v>
      </c>
    </row>
    <row r="969" spans="1:7">
      <c r="A969" s="1" t="s">
        <v>19</v>
      </c>
      <c r="B969" s="1" t="s">
        <v>22</v>
      </c>
      <c r="C969" s="1" t="s">
        <v>27</v>
      </c>
      <c r="D969" s="3">
        <v>44586</v>
      </c>
      <c r="E969" s="4">
        <v>5768</v>
      </c>
      <c r="F969" s="1">
        <v>119</v>
      </c>
      <c r="G969" s="5">
        <f t="shared" si="15"/>
        <v>48.470588235294116</v>
      </c>
    </row>
    <row r="970" spans="1:7">
      <c r="A970" s="1" t="s">
        <v>68</v>
      </c>
      <c r="B970" s="1" t="s">
        <v>43</v>
      </c>
      <c r="C970" s="1" t="s">
        <v>18</v>
      </c>
      <c r="D970" s="3">
        <v>44676</v>
      </c>
      <c r="E970" s="4">
        <v>2401</v>
      </c>
      <c r="F970" s="1">
        <v>78</v>
      </c>
      <c r="G970" s="5">
        <f t="shared" si="15"/>
        <v>30.782051282051281</v>
      </c>
    </row>
    <row r="971" spans="1:7">
      <c r="A971" s="1" t="s">
        <v>68</v>
      </c>
      <c r="B971" s="1" t="s">
        <v>43</v>
      </c>
      <c r="C971" s="1" t="s">
        <v>47</v>
      </c>
      <c r="D971" s="3">
        <v>44722</v>
      </c>
      <c r="E971" s="4">
        <v>4515</v>
      </c>
      <c r="F971" s="1">
        <v>392</v>
      </c>
      <c r="G971" s="5">
        <f t="shared" si="15"/>
        <v>11.517857142857142</v>
      </c>
    </row>
    <row r="972" spans="1:7">
      <c r="A972" s="1" t="s">
        <v>71</v>
      </c>
      <c r="B972" s="1" t="s">
        <v>36</v>
      </c>
      <c r="C972" s="1" t="s">
        <v>62</v>
      </c>
      <c r="D972" s="3">
        <v>44795</v>
      </c>
      <c r="E972" s="4">
        <v>10794</v>
      </c>
      <c r="F972" s="1">
        <v>51</v>
      </c>
      <c r="G972" s="5">
        <f t="shared" si="15"/>
        <v>211.64705882352942</v>
      </c>
    </row>
    <row r="973" spans="1:7">
      <c r="A973" s="1" t="s">
        <v>16</v>
      </c>
      <c r="B973" s="1" t="s">
        <v>17</v>
      </c>
      <c r="C973" s="1" t="s">
        <v>31</v>
      </c>
      <c r="D973" s="3">
        <v>44739</v>
      </c>
      <c r="E973" s="4">
        <v>13706</v>
      </c>
      <c r="F973" s="1">
        <v>207</v>
      </c>
      <c r="G973" s="5">
        <f t="shared" si="15"/>
        <v>66.212560386473427</v>
      </c>
    </row>
    <row r="974" spans="1:7">
      <c r="A974" s="1" t="s">
        <v>58</v>
      </c>
      <c r="B974" s="1" t="s">
        <v>17</v>
      </c>
      <c r="C974" s="1" t="s">
        <v>44</v>
      </c>
      <c r="D974" s="3">
        <v>44742</v>
      </c>
      <c r="E974" s="4">
        <v>4361</v>
      </c>
      <c r="F974" s="1">
        <v>40</v>
      </c>
      <c r="G974" s="5">
        <f t="shared" si="15"/>
        <v>109.02500000000001</v>
      </c>
    </row>
    <row r="975" spans="1:7">
      <c r="A975" s="1" t="s">
        <v>13</v>
      </c>
      <c r="B975" s="1" t="s">
        <v>17</v>
      </c>
      <c r="C975" s="1" t="s">
        <v>65</v>
      </c>
      <c r="D975" s="3">
        <v>44803</v>
      </c>
      <c r="E975" s="4">
        <v>10122</v>
      </c>
      <c r="F975" s="1">
        <v>100</v>
      </c>
      <c r="G975" s="5">
        <f t="shared" si="15"/>
        <v>101.22</v>
      </c>
    </row>
    <row r="976" spans="1:7">
      <c r="A976" s="1" t="s">
        <v>48</v>
      </c>
      <c r="B976" s="1" t="s">
        <v>22</v>
      </c>
      <c r="C976" s="1" t="s">
        <v>69</v>
      </c>
      <c r="D976" s="3">
        <v>44796</v>
      </c>
      <c r="E976" s="4">
        <v>994</v>
      </c>
      <c r="F976" s="1">
        <v>57</v>
      </c>
      <c r="G976" s="5">
        <f t="shared" si="15"/>
        <v>17.438596491228068</v>
      </c>
    </row>
    <row r="977" spans="1:7">
      <c r="A977" s="1" t="s">
        <v>68</v>
      </c>
      <c r="B977" s="1" t="s">
        <v>36</v>
      </c>
      <c r="C977" s="1" t="s">
        <v>29</v>
      </c>
      <c r="D977" s="3">
        <v>44799</v>
      </c>
      <c r="E977" s="4">
        <v>2268</v>
      </c>
      <c r="F977" s="1">
        <v>42</v>
      </c>
      <c r="G977" s="5">
        <f t="shared" si="15"/>
        <v>54</v>
      </c>
    </row>
    <row r="978" spans="1:7">
      <c r="A978" s="1" t="s">
        <v>19</v>
      </c>
      <c r="B978" s="1" t="s">
        <v>22</v>
      </c>
      <c r="C978" s="1" t="s">
        <v>44</v>
      </c>
      <c r="D978" s="3">
        <v>44629</v>
      </c>
      <c r="E978" s="4">
        <v>574</v>
      </c>
      <c r="F978" s="1">
        <v>156</v>
      </c>
      <c r="G978" s="5">
        <f t="shared" si="15"/>
        <v>3.6794871794871793</v>
      </c>
    </row>
    <row r="979" spans="1:7">
      <c r="A979" s="1" t="s">
        <v>67</v>
      </c>
      <c r="B979" s="1" t="s">
        <v>14</v>
      </c>
      <c r="C979" s="1" t="s">
        <v>49</v>
      </c>
      <c r="D979" s="3">
        <v>44671</v>
      </c>
      <c r="E979" s="4">
        <v>1792</v>
      </c>
      <c r="F979" s="1">
        <v>23</v>
      </c>
      <c r="G979" s="5">
        <f t="shared" si="15"/>
        <v>77.913043478260875</v>
      </c>
    </row>
    <row r="980" spans="1:7">
      <c r="A980" s="1" t="s">
        <v>45</v>
      </c>
      <c r="B980" s="1" t="s">
        <v>46</v>
      </c>
      <c r="C980" s="1" t="s">
        <v>75</v>
      </c>
      <c r="D980" s="3">
        <v>44722</v>
      </c>
      <c r="E980" s="4">
        <v>4844</v>
      </c>
      <c r="F980" s="1">
        <v>539</v>
      </c>
      <c r="G980" s="5">
        <f t="shared" si="15"/>
        <v>8.9870129870129869</v>
      </c>
    </row>
    <row r="981" spans="1:7">
      <c r="A981" s="1" t="s">
        <v>58</v>
      </c>
      <c r="B981" s="1" t="s">
        <v>22</v>
      </c>
      <c r="C981" s="1" t="s">
        <v>53</v>
      </c>
      <c r="D981" s="3">
        <v>44600</v>
      </c>
      <c r="E981" s="4">
        <v>938</v>
      </c>
      <c r="F981" s="1">
        <v>158</v>
      </c>
      <c r="G981" s="5">
        <f t="shared" si="15"/>
        <v>5.9367088607594933</v>
      </c>
    </row>
    <row r="982" spans="1:7">
      <c r="A982" s="1" t="s">
        <v>38</v>
      </c>
      <c r="B982" s="1" t="s">
        <v>22</v>
      </c>
      <c r="C982" s="1" t="s">
        <v>62</v>
      </c>
      <c r="D982" s="3">
        <v>44798</v>
      </c>
      <c r="E982" s="4">
        <v>4879</v>
      </c>
      <c r="F982" s="1">
        <v>22</v>
      </c>
      <c r="G982" s="5">
        <f t="shared" si="15"/>
        <v>221.77272727272728</v>
      </c>
    </row>
    <row r="983" spans="1:7">
      <c r="A983" s="1" t="s">
        <v>72</v>
      </c>
      <c r="B983" s="1" t="s">
        <v>17</v>
      </c>
      <c r="C983" s="1" t="s">
        <v>20</v>
      </c>
      <c r="D983" s="3">
        <v>44608</v>
      </c>
      <c r="E983" s="4">
        <v>9107</v>
      </c>
      <c r="F983" s="1">
        <v>73</v>
      </c>
      <c r="G983" s="5">
        <f t="shared" si="15"/>
        <v>124.75342465753425</v>
      </c>
    </row>
    <row r="984" spans="1:7">
      <c r="A984" s="1" t="s">
        <v>61</v>
      </c>
      <c r="B984" s="1" t="s">
        <v>14</v>
      </c>
      <c r="C984" s="1" t="s">
        <v>29</v>
      </c>
      <c r="D984" s="3">
        <v>44711</v>
      </c>
      <c r="E984" s="4">
        <v>12187</v>
      </c>
      <c r="F984" s="1">
        <v>27</v>
      </c>
      <c r="G984" s="5">
        <f t="shared" si="15"/>
        <v>451.37037037037038</v>
      </c>
    </row>
    <row r="985" spans="1:7">
      <c r="A985" s="1" t="s">
        <v>19</v>
      </c>
      <c r="B985" s="1" t="s">
        <v>36</v>
      </c>
      <c r="C985" s="1" t="s">
        <v>37</v>
      </c>
      <c r="D985" s="3">
        <v>44741</v>
      </c>
      <c r="E985" s="4">
        <v>5670</v>
      </c>
      <c r="F985" s="1">
        <v>64</v>
      </c>
      <c r="G985" s="5">
        <f t="shared" si="15"/>
        <v>88.59375</v>
      </c>
    </row>
    <row r="986" spans="1:7">
      <c r="A986" s="1" t="s">
        <v>19</v>
      </c>
      <c r="B986" s="1" t="s">
        <v>43</v>
      </c>
      <c r="C986" s="1" t="s">
        <v>55</v>
      </c>
      <c r="D986" s="3">
        <v>44728</v>
      </c>
      <c r="E986" s="4">
        <v>476</v>
      </c>
      <c r="F986" s="1">
        <v>133</v>
      </c>
      <c r="G986" s="5">
        <f t="shared" si="15"/>
        <v>3.5789473684210527</v>
      </c>
    </row>
    <row r="987" spans="1:7">
      <c r="A987" s="1" t="s">
        <v>38</v>
      </c>
      <c r="B987" s="1" t="s">
        <v>14</v>
      </c>
      <c r="C987" s="1" t="s">
        <v>75</v>
      </c>
      <c r="D987" s="3">
        <v>44624</v>
      </c>
      <c r="E987" s="4">
        <v>2681</v>
      </c>
      <c r="F987" s="1">
        <v>149</v>
      </c>
      <c r="G987" s="5">
        <f t="shared" si="15"/>
        <v>17.993288590604028</v>
      </c>
    </row>
    <row r="988" spans="1:7">
      <c r="A988" s="1" t="s">
        <v>56</v>
      </c>
      <c r="B988" s="1" t="s">
        <v>36</v>
      </c>
      <c r="C988" s="1" t="s">
        <v>20</v>
      </c>
      <c r="D988" s="3">
        <v>44635</v>
      </c>
      <c r="E988" s="4">
        <v>1533</v>
      </c>
      <c r="F988" s="1">
        <v>434</v>
      </c>
      <c r="G988" s="5">
        <f t="shared" si="15"/>
        <v>3.532258064516129</v>
      </c>
    </row>
    <row r="989" spans="1:7">
      <c r="A989" s="1" t="s">
        <v>56</v>
      </c>
      <c r="B989" s="1" t="s">
        <v>36</v>
      </c>
      <c r="C989" s="1" t="s">
        <v>37</v>
      </c>
      <c r="D989" s="3">
        <v>44588</v>
      </c>
      <c r="E989" s="4">
        <v>9765</v>
      </c>
      <c r="F989" s="1">
        <v>85</v>
      </c>
      <c r="G989" s="5">
        <f t="shared" si="15"/>
        <v>114.88235294117646</v>
      </c>
    </row>
    <row r="990" spans="1:7">
      <c r="A990" s="1" t="s">
        <v>52</v>
      </c>
      <c r="B990" s="1" t="s">
        <v>46</v>
      </c>
      <c r="C990" s="1" t="s">
        <v>49</v>
      </c>
      <c r="D990" s="3">
        <v>44747</v>
      </c>
      <c r="E990" s="4">
        <v>994</v>
      </c>
      <c r="F990" s="1">
        <v>118</v>
      </c>
      <c r="G990" s="5">
        <f t="shared" si="15"/>
        <v>8.4237288135593218</v>
      </c>
    </row>
    <row r="991" spans="1:7">
      <c r="A991" s="1" t="s">
        <v>42</v>
      </c>
      <c r="B991" s="1" t="s">
        <v>43</v>
      </c>
      <c r="C991" s="1" t="s">
        <v>75</v>
      </c>
      <c r="D991" s="3">
        <v>44649</v>
      </c>
      <c r="E991" s="4">
        <v>3318</v>
      </c>
      <c r="F991" s="1">
        <v>299</v>
      </c>
      <c r="G991" s="5">
        <f t="shared" si="15"/>
        <v>11.096989966555183</v>
      </c>
    </row>
    <row r="992" spans="1:7">
      <c r="A992" s="1" t="s">
        <v>45</v>
      </c>
      <c r="B992" s="1" t="s">
        <v>46</v>
      </c>
      <c r="C992" s="1" t="s">
        <v>65</v>
      </c>
      <c r="D992" s="3">
        <v>44693</v>
      </c>
      <c r="E992" s="4">
        <v>4214</v>
      </c>
      <c r="F992" s="1">
        <v>35</v>
      </c>
      <c r="G992" s="5">
        <f t="shared" si="15"/>
        <v>120.4</v>
      </c>
    </row>
    <row r="993" spans="1:7">
      <c r="A993" s="1" t="s">
        <v>28</v>
      </c>
      <c r="B993" s="1" t="s">
        <v>43</v>
      </c>
      <c r="C993" s="1" t="s">
        <v>49</v>
      </c>
      <c r="D993" s="3">
        <v>44631</v>
      </c>
      <c r="E993" s="4">
        <v>7714</v>
      </c>
      <c r="F993" s="1">
        <v>44</v>
      </c>
      <c r="G993" s="5">
        <f t="shared" si="15"/>
        <v>175.31818181818181</v>
      </c>
    </row>
    <row r="994" spans="1:7">
      <c r="A994" s="1" t="s">
        <v>38</v>
      </c>
      <c r="B994" s="1" t="s">
        <v>36</v>
      </c>
      <c r="C994" s="1" t="s">
        <v>47</v>
      </c>
      <c r="D994" s="3">
        <v>44753</v>
      </c>
      <c r="E994" s="4">
        <v>4690</v>
      </c>
      <c r="F994" s="1">
        <v>299</v>
      </c>
      <c r="G994" s="5">
        <f t="shared" si="15"/>
        <v>15.685618729096991</v>
      </c>
    </row>
    <row r="995" spans="1:7">
      <c r="A995" s="1" t="s">
        <v>30</v>
      </c>
      <c r="B995" s="1" t="s">
        <v>36</v>
      </c>
      <c r="C995" s="1" t="s">
        <v>70</v>
      </c>
      <c r="D995" s="3">
        <v>44774</v>
      </c>
      <c r="E995" s="4">
        <v>13062</v>
      </c>
      <c r="F995" s="1">
        <v>62</v>
      </c>
      <c r="G995" s="5">
        <f t="shared" si="15"/>
        <v>210.67741935483872</v>
      </c>
    </row>
    <row r="996" spans="1:7">
      <c r="A996" s="1" t="s">
        <v>30</v>
      </c>
      <c r="B996" s="1" t="s">
        <v>14</v>
      </c>
      <c r="C996" s="1" t="s">
        <v>57</v>
      </c>
      <c r="D996" s="3">
        <v>44608</v>
      </c>
      <c r="E996" s="4">
        <v>12488</v>
      </c>
      <c r="F996" s="1">
        <v>200</v>
      </c>
      <c r="G996" s="5">
        <f t="shared" si="15"/>
        <v>62.44</v>
      </c>
    </row>
    <row r="997" spans="1:7">
      <c r="A997" s="1" t="s">
        <v>56</v>
      </c>
      <c r="B997" s="1" t="s">
        <v>43</v>
      </c>
      <c r="C997" s="1" t="s">
        <v>31</v>
      </c>
      <c r="D997" s="3">
        <v>44664</v>
      </c>
      <c r="E997" s="4">
        <v>14147</v>
      </c>
      <c r="F997" s="1">
        <v>235</v>
      </c>
      <c r="G997" s="5">
        <f t="shared" si="15"/>
        <v>60.2</v>
      </c>
    </row>
    <row r="998" spans="1:7">
      <c r="A998" s="1" t="s">
        <v>28</v>
      </c>
      <c r="B998" s="1" t="s">
        <v>17</v>
      </c>
      <c r="C998" s="1" t="s">
        <v>70</v>
      </c>
      <c r="D998" s="3">
        <v>44606</v>
      </c>
      <c r="E998" s="4">
        <v>49</v>
      </c>
      <c r="F998" s="1">
        <v>363</v>
      </c>
      <c r="G998" s="5">
        <f t="shared" si="15"/>
        <v>0.13498622589531681</v>
      </c>
    </row>
    <row r="999" spans="1:7">
      <c r="A999" s="1" t="s">
        <v>73</v>
      </c>
      <c r="B999" s="1" t="s">
        <v>22</v>
      </c>
      <c r="C999" s="1" t="s">
        <v>20</v>
      </c>
      <c r="D999" s="3">
        <v>44634</v>
      </c>
      <c r="E999" s="4">
        <v>10199</v>
      </c>
      <c r="F999" s="1">
        <v>68</v>
      </c>
      <c r="G999" s="5">
        <f t="shared" si="15"/>
        <v>149.98529411764707</v>
      </c>
    </row>
    <row r="1000" spans="1:7">
      <c r="A1000" s="1" t="s">
        <v>28</v>
      </c>
      <c r="B1000" s="1" t="s">
        <v>22</v>
      </c>
      <c r="C1000" s="1" t="s">
        <v>57</v>
      </c>
      <c r="D1000" s="3">
        <v>44677</v>
      </c>
      <c r="E1000" s="4">
        <v>11389</v>
      </c>
      <c r="F1000" s="1">
        <v>26</v>
      </c>
      <c r="G1000" s="5">
        <f t="shared" si="15"/>
        <v>438.03846153846155</v>
      </c>
    </row>
    <row r="1001" spans="1:7">
      <c r="A1001" s="1" t="s">
        <v>13</v>
      </c>
      <c r="B1001" s="1" t="s">
        <v>46</v>
      </c>
      <c r="C1001" s="1" t="s">
        <v>63</v>
      </c>
      <c r="D1001" s="3">
        <v>44656</v>
      </c>
      <c r="E1001" s="4">
        <v>3584</v>
      </c>
      <c r="F1001" s="1">
        <v>200</v>
      </c>
      <c r="G1001" s="5">
        <f t="shared" si="15"/>
        <v>17.920000000000002</v>
      </c>
    </row>
    <row r="1002" spans="1:7">
      <c r="A1002" s="1" t="s">
        <v>68</v>
      </c>
      <c r="B1002" s="1" t="s">
        <v>46</v>
      </c>
      <c r="C1002" s="1" t="s">
        <v>49</v>
      </c>
      <c r="D1002" s="3">
        <v>44623</v>
      </c>
      <c r="E1002" s="4">
        <v>12481</v>
      </c>
      <c r="F1002" s="1">
        <v>264</v>
      </c>
      <c r="G1002" s="5">
        <f t="shared" si="15"/>
        <v>47.276515151515149</v>
      </c>
    </row>
    <row r="1003" spans="1:7">
      <c r="A1003" s="1" t="s">
        <v>59</v>
      </c>
      <c r="B1003" s="1" t="s">
        <v>43</v>
      </c>
      <c r="C1003" s="1" t="s">
        <v>57</v>
      </c>
      <c r="D1003" s="3">
        <v>44725</v>
      </c>
      <c r="E1003" s="4">
        <v>2107</v>
      </c>
      <c r="F1003" s="1">
        <v>175</v>
      </c>
      <c r="G1003" s="5">
        <f t="shared" si="15"/>
        <v>12.04</v>
      </c>
    </row>
    <row r="1004" spans="1:7">
      <c r="A1004" s="1" t="s">
        <v>50</v>
      </c>
      <c r="B1004" s="1" t="s">
        <v>36</v>
      </c>
      <c r="C1004" s="1" t="s">
        <v>76</v>
      </c>
      <c r="D1004" s="3">
        <v>44606</v>
      </c>
      <c r="E1004" s="4">
        <v>8603</v>
      </c>
      <c r="F1004" s="1">
        <v>352</v>
      </c>
      <c r="G1004" s="5">
        <f t="shared" si="15"/>
        <v>24.44034090909091</v>
      </c>
    </row>
    <row r="1005" spans="1:7">
      <c r="A1005" s="1" t="s">
        <v>54</v>
      </c>
      <c r="B1005" s="1" t="s">
        <v>36</v>
      </c>
      <c r="C1005" s="1" t="s">
        <v>29</v>
      </c>
      <c r="D1005" s="3">
        <v>44669</v>
      </c>
      <c r="E1005" s="4">
        <v>7483</v>
      </c>
      <c r="F1005" s="1">
        <v>183</v>
      </c>
      <c r="G1005" s="5">
        <f t="shared" si="15"/>
        <v>40.89071038251366</v>
      </c>
    </row>
    <row r="1006" spans="1:7">
      <c r="A1006" s="1" t="s">
        <v>28</v>
      </c>
      <c r="B1006" s="1" t="s">
        <v>36</v>
      </c>
      <c r="C1006" s="1" t="s">
        <v>18</v>
      </c>
      <c r="D1006" s="3">
        <v>44593</v>
      </c>
      <c r="E1006" s="4">
        <v>3381</v>
      </c>
      <c r="F1006" s="1">
        <v>417</v>
      </c>
      <c r="G1006" s="5">
        <f t="shared" si="15"/>
        <v>8.1079136690647484</v>
      </c>
    </row>
    <row r="1007" spans="1:7">
      <c r="A1007" s="1" t="s">
        <v>72</v>
      </c>
      <c r="B1007" s="1" t="s">
        <v>36</v>
      </c>
      <c r="C1007" s="1" t="s">
        <v>44</v>
      </c>
      <c r="D1007" s="3">
        <v>44777</v>
      </c>
      <c r="E1007" s="4">
        <v>2030</v>
      </c>
      <c r="F1007" s="1">
        <v>146</v>
      </c>
      <c r="G1007" s="5">
        <f t="shared" si="15"/>
        <v>13.904109589041095</v>
      </c>
    </row>
    <row r="1008" spans="1:7">
      <c r="A1008" s="1" t="s">
        <v>66</v>
      </c>
      <c r="B1008" s="1" t="s">
        <v>36</v>
      </c>
      <c r="C1008" s="1" t="s">
        <v>65</v>
      </c>
      <c r="D1008" s="3">
        <v>44656</v>
      </c>
      <c r="E1008" s="4">
        <v>6559</v>
      </c>
      <c r="F1008" s="1">
        <v>158</v>
      </c>
      <c r="G1008" s="5">
        <f t="shared" si="15"/>
        <v>41.5126582278481</v>
      </c>
    </row>
    <row r="1009" spans="1:7">
      <c r="A1009" s="1" t="s">
        <v>48</v>
      </c>
      <c r="B1009" s="1" t="s">
        <v>22</v>
      </c>
      <c r="C1009" s="1" t="s">
        <v>29</v>
      </c>
      <c r="D1009" s="3">
        <v>44587</v>
      </c>
      <c r="E1009" s="4">
        <v>10822</v>
      </c>
      <c r="F1009" s="1">
        <v>168</v>
      </c>
      <c r="G1009" s="5">
        <f t="shared" si="15"/>
        <v>64.416666666666671</v>
      </c>
    </row>
    <row r="1010" spans="1:7">
      <c r="A1010" s="1" t="s">
        <v>59</v>
      </c>
      <c r="B1010" s="1" t="s">
        <v>14</v>
      </c>
      <c r="C1010" s="1" t="s">
        <v>31</v>
      </c>
      <c r="D1010" s="3">
        <v>44582</v>
      </c>
      <c r="E1010" s="4">
        <v>18697</v>
      </c>
      <c r="F1010" s="1">
        <v>176</v>
      </c>
      <c r="G1010" s="5">
        <f t="shared" si="15"/>
        <v>106.23295454545455</v>
      </c>
    </row>
    <row r="1011" spans="1:7">
      <c r="A1011" s="1" t="s">
        <v>59</v>
      </c>
      <c r="B1011" s="1" t="s">
        <v>46</v>
      </c>
      <c r="C1011" s="1" t="s">
        <v>31</v>
      </c>
      <c r="D1011" s="3">
        <v>44795</v>
      </c>
      <c r="E1011" s="4">
        <v>5845</v>
      </c>
      <c r="F1011" s="1">
        <v>172</v>
      </c>
      <c r="G1011" s="5">
        <f t="shared" si="15"/>
        <v>33.982558139534881</v>
      </c>
    </row>
    <row r="1012" spans="1:7">
      <c r="A1012" s="1" t="s">
        <v>59</v>
      </c>
      <c r="B1012" s="1" t="s">
        <v>14</v>
      </c>
      <c r="C1012" s="1" t="s">
        <v>49</v>
      </c>
      <c r="D1012" s="3">
        <v>44588</v>
      </c>
      <c r="E1012" s="4">
        <v>2317</v>
      </c>
      <c r="F1012" s="1">
        <v>224</v>
      </c>
      <c r="G1012" s="5">
        <f t="shared" si="15"/>
        <v>10.34375</v>
      </c>
    </row>
    <row r="1013" spans="1:7">
      <c r="A1013" s="1" t="s">
        <v>39</v>
      </c>
      <c r="B1013" s="1" t="s">
        <v>14</v>
      </c>
      <c r="C1013" s="1" t="s">
        <v>37</v>
      </c>
      <c r="D1013" s="3">
        <v>44608</v>
      </c>
      <c r="E1013" s="4">
        <v>10150</v>
      </c>
      <c r="F1013" s="1">
        <v>68</v>
      </c>
      <c r="G1013" s="5">
        <f t="shared" si="15"/>
        <v>149.26470588235293</v>
      </c>
    </row>
    <row r="1014" spans="1:7">
      <c r="A1014" s="1" t="s">
        <v>72</v>
      </c>
      <c r="B1014" s="1" t="s">
        <v>43</v>
      </c>
      <c r="C1014" s="1" t="s">
        <v>69</v>
      </c>
      <c r="D1014" s="3">
        <v>44564</v>
      </c>
      <c r="E1014" s="4">
        <v>3437</v>
      </c>
      <c r="F1014" s="1">
        <v>46</v>
      </c>
      <c r="G1014" s="5">
        <f t="shared" si="15"/>
        <v>74.717391304347828</v>
      </c>
    </row>
    <row r="1015" spans="1:7">
      <c r="A1015" s="1" t="s">
        <v>48</v>
      </c>
      <c r="B1015" s="1" t="s">
        <v>43</v>
      </c>
      <c r="C1015" s="1" t="s">
        <v>62</v>
      </c>
      <c r="D1015" s="3">
        <v>44797</v>
      </c>
      <c r="E1015" s="4">
        <v>4592</v>
      </c>
      <c r="F1015" s="1">
        <v>2</v>
      </c>
      <c r="G1015" s="5">
        <f t="shared" si="15"/>
        <v>2296</v>
      </c>
    </row>
    <row r="1016" spans="1:7">
      <c r="A1016" s="1" t="s">
        <v>28</v>
      </c>
      <c r="B1016" s="1" t="s">
        <v>43</v>
      </c>
      <c r="C1016" s="1" t="s">
        <v>57</v>
      </c>
      <c r="D1016" s="3">
        <v>44599</v>
      </c>
      <c r="E1016" s="4">
        <v>5691</v>
      </c>
      <c r="F1016" s="1">
        <v>417</v>
      </c>
      <c r="G1016" s="5">
        <f t="shared" si="15"/>
        <v>13.647482014388489</v>
      </c>
    </row>
    <row r="1017" spans="1:7">
      <c r="A1017" s="1" t="s">
        <v>45</v>
      </c>
      <c r="B1017" s="1" t="s">
        <v>22</v>
      </c>
      <c r="C1017" s="1" t="s">
        <v>27</v>
      </c>
      <c r="D1017" s="3">
        <v>44603</v>
      </c>
      <c r="E1017" s="4">
        <v>4158</v>
      </c>
      <c r="F1017" s="1">
        <v>109</v>
      </c>
      <c r="G1017" s="5">
        <f t="shared" si="15"/>
        <v>38.146788990825691</v>
      </c>
    </row>
    <row r="1018" spans="1:7">
      <c r="A1018" s="1" t="s">
        <v>59</v>
      </c>
      <c r="B1018" s="1" t="s">
        <v>46</v>
      </c>
      <c r="C1018" s="1" t="s">
        <v>53</v>
      </c>
      <c r="D1018" s="3">
        <v>44649</v>
      </c>
      <c r="E1018" s="4">
        <v>5684</v>
      </c>
      <c r="F1018" s="1">
        <v>81</v>
      </c>
      <c r="G1018" s="5">
        <f t="shared" si="15"/>
        <v>70.172839506172835</v>
      </c>
    </row>
    <row r="1019" spans="1:7">
      <c r="A1019" s="1" t="s">
        <v>50</v>
      </c>
      <c r="B1019" s="1" t="s">
        <v>43</v>
      </c>
      <c r="C1019" s="1" t="s">
        <v>20</v>
      </c>
      <c r="D1019" s="3">
        <v>44727</v>
      </c>
      <c r="E1019" s="4">
        <v>693</v>
      </c>
      <c r="F1019" s="1">
        <v>350</v>
      </c>
      <c r="G1019" s="5">
        <f t="shared" si="15"/>
        <v>1.98</v>
      </c>
    </row>
    <row r="1020" spans="1:7">
      <c r="A1020" s="1" t="s">
        <v>61</v>
      </c>
      <c r="B1020" s="1" t="s">
        <v>14</v>
      </c>
      <c r="C1020" s="1" t="s">
        <v>27</v>
      </c>
      <c r="D1020" s="3">
        <v>44677</v>
      </c>
      <c r="E1020" s="4">
        <v>546</v>
      </c>
      <c r="F1020" s="1">
        <v>142</v>
      </c>
      <c r="G1020" s="5">
        <f t="shared" si="15"/>
        <v>3.8450704225352115</v>
      </c>
    </row>
    <row r="1021" spans="1:7">
      <c r="A1021" s="1" t="s">
        <v>38</v>
      </c>
      <c r="B1021" s="1" t="s">
        <v>22</v>
      </c>
      <c r="C1021" s="1" t="s">
        <v>53</v>
      </c>
      <c r="D1021" s="3">
        <v>44757</v>
      </c>
      <c r="E1021" s="4">
        <v>4263</v>
      </c>
      <c r="F1021" s="1">
        <v>264</v>
      </c>
      <c r="G1021" s="5">
        <f t="shared" si="15"/>
        <v>16.147727272727273</v>
      </c>
    </row>
    <row r="1022" spans="1:7">
      <c r="A1022" s="1" t="s">
        <v>52</v>
      </c>
      <c r="B1022" s="1" t="s">
        <v>17</v>
      </c>
      <c r="C1022" s="1" t="s">
        <v>53</v>
      </c>
      <c r="D1022" s="3">
        <v>44735</v>
      </c>
      <c r="E1022" s="4">
        <v>1036</v>
      </c>
      <c r="F1022" s="1">
        <v>20</v>
      </c>
      <c r="G1022" s="5">
        <f t="shared" si="15"/>
        <v>51.8</v>
      </c>
    </row>
    <row r="1023" spans="1:7">
      <c r="A1023" s="1" t="s">
        <v>61</v>
      </c>
      <c r="B1023" s="1" t="s">
        <v>22</v>
      </c>
      <c r="C1023" s="1" t="s">
        <v>74</v>
      </c>
      <c r="D1023" s="3">
        <v>44572</v>
      </c>
      <c r="E1023" s="4">
        <v>13846</v>
      </c>
      <c r="F1023" s="1">
        <v>421</v>
      </c>
      <c r="G1023" s="5">
        <f t="shared" si="15"/>
        <v>32.888361045130644</v>
      </c>
    </row>
    <row r="1024" spans="1:7">
      <c r="A1024" s="1" t="s">
        <v>52</v>
      </c>
      <c r="B1024" s="1" t="s">
        <v>14</v>
      </c>
      <c r="C1024" s="1" t="s">
        <v>37</v>
      </c>
      <c r="D1024" s="3">
        <v>44601</v>
      </c>
      <c r="E1024" s="4">
        <v>2499</v>
      </c>
      <c r="F1024" s="1">
        <v>271</v>
      </c>
      <c r="G1024" s="5">
        <f t="shared" si="15"/>
        <v>9.2214022140221399</v>
      </c>
    </row>
    <row r="1025" spans="1:7">
      <c r="A1025" s="1" t="s">
        <v>16</v>
      </c>
      <c r="B1025" s="1" t="s">
        <v>14</v>
      </c>
      <c r="C1025" s="1" t="s">
        <v>65</v>
      </c>
      <c r="D1025" s="3">
        <v>44718</v>
      </c>
      <c r="E1025" s="4">
        <v>10689</v>
      </c>
      <c r="F1025" s="1">
        <v>204</v>
      </c>
      <c r="G1025" s="5">
        <f t="shared" si="15"/>
        <v>52.397058823529413</v>
      </c>
    </row>
    <row r="1026" spans="1:7">
      <c r="A1026" s="1" t="s">
        <v>72</v>
      </c>
      <c r="B1026" s="1" t="s">
        <v>14</v>
      </c>
      <c r="C1026" s="1" t="s">
        <v>75</v>
      </c>
      <c r="D1026" s="3">
        <v>44783</v>
      </c>
      <c r="E1026" s="4">
        <v>5768</v>
      </c>
      <c r="F1026" s="1">
        <v>235</v>
      </c>
      <c r="G1026" s="5">
        <f t="shared" ref="G1026:G1089" si="16">E1026/F1026</f>
        <v>24.544680851063831</v>
      </c>
    </row>
    <row r="1027" spans="1:7">
      <c r="A1027" s="1" t="s">
        <v>64</v>
      </c>
      <c r="B1027" s="1" t="s">
        <v>22</v>
      </c>
      <c r="C1027" s="1" t="s">
        <v>27</v>
      </c>
      <c r="D1027" s="3">
        <v>44565</v>
      </c>
      <c r="E1027" s="4">
        <v>2226</v>
      </c>
      <c r="F1027" s="1">
        <v>46</v>
      </c>
      <c r="G1027" s="5">
        <f t="shared" si="16"/>
        <v>48.391304347826086</v>
      </c>
    </row>
    <row r="1028" spans="1:7">
      <c r="A1028" s="1" t="s">
        <v>66</v>
      </c>
      <c r="B1028" s="1" t="s">
        <v>46</v>
      </c>
      <c r="C1028" s="1" t="s">
        <v>76</v>
      </c>
      <c r="D1028" s="3">
        <v>44659</v>
      </c>
      <c r="E1028" s="4">
        <v>10262</v>
      </c>
      <c r="F1028" s="1">
        <v>15</v>
      </c>
      <c r="G1028" s="5">
        <f t="shared" si="16"/>
        <v>684.13333333333333</v>
      </c>
    </row>
    <row r="1029" spans="1:7">
      <c r="A1029" s="1" t="s">
        <v>42</v>
      </c>
      <c r="B1029" s="1" t="s">
        <v>14</v>
      </c>
      <c r="C1029" s="1" t="s">
        <v>55</v>
      </c>
      <c r="D1029" s="3">
        <v>44622</v>
      </c>
      <c r="E1029" s="4">
        <v>3864</v>
      </c>
      <c r="F1029" s="1">
        <v>430</v>
      </c>
      <c r="G1029" s="5">
        <f t="shared" si="16"/>
        <v>8.9860465116279062</v>
      </c>
    </row>
    <row r="1030" spans="1:7">
      <c r="A1030" s="1" t="s">
        <v>16</v>
      </c>
      <c r="B1030" s="1" t="s">
        <v>46</v>
      </c>
      <c r="C1030" s="1" t="s">
        <v>49</v>
      </c>
      <c r="D1030" s="3">
        <v>44727</v>
      </c>
      <c r="E1030" s="4">
        <v>4900</v>
      </c>
      <c r="F1030" s="1">
        <v>709</v>
      </c>
      <c r="G1030" s="5">
        <f t="shared" si="16"/>
        <v>6.9111424541607898</v>
      </c>
    </row>
    <row r="1031" spans="1:7">
      <c r="A1031" s="1" t="s">
        <v>13</v>
      </c>
      <c r="B1031" s="1" t="s">
        <v>22</v>
      </c>
      <c r="C1031" s="1" t="s">
        <v>31</v>
      </c>
      <c r="D1031" s="3">
        <v>44606</v>
      </c>
      <c r="E1031" s="4">
        <v>5250</v>
      </c>
      <c r="F1031" s="1">
        <v>47</v>
      </c>
      <c r="G1031" s="5">
        <f t="shared" si="16"/>
        <v>111.70212765957447</v>
      </c>
    </row>
    <row r="1032" spans="1:7">
      <c r="A1032" s="1" t="s">
        <v>58</v>
      </c>
      <c r="B1032" s="1" t="s">
        <v>14</v>
      </c>
      <c r="C1032" s="1" t="s">
        <v>31</v>
      </c>
      <c r="D1032" s="3">
        <v>44747</v>
      </c>
      <c r="E1032" s="4">
        <v>3507</v>
      </c>
      <c r="F1032" s="1">
        <v>380</v>
      </c>
      <c r="G1032" s="5">
        <f t="shared" si="16"/>
        <v>9.2289473684210535</v>
      </c>
    </row>
    <row r="1033" spans="1:7">
      <c r="A1033" s="1" t="s">
        <v>42</v>
      </c>
      <c r="B1033" s="1" t="s">
        <v>17</v>
      </c>
      <c r="C1033" s="1" t="s">
        <v>15</v>
      </c>
      <c r="D1033" s="3">
        <v>44573</v>
      </c>
      <c r="E1033" s="4">
        <v>7413</v>
      </c>
      <c r="F1033" s="1">
        <v>465</v>
      </c>
      <c r="G1033" s="5">
        <f t="shared" si="16"/>
        <v>15.941935483870967</v>
      </c>
    </row>
    <row r="1034" spans="1:7">
      <c r="A1034" s="1" t="s">
        <v>56</v>
      </c>
      <c r="B1034" s="1" t="s">
        <v>17</v>
      </c>
      <c r="C1034" s="1" t="s">
        <v>15</v>
      </c>
      <c r="D1034" s="3">
        <v>44623</v>
      </c>
      <c r="E1034" s="4">
        <v>8155</v>
      </c>
      <c r="F1034" s="1">
        <v>96</v>
      </c>
      <c r="G1034" s="5">
        <f t="shared" si="16"/>
        <v>84.947916666666671</v>
      </c>
    </row>
    <row r="1035" spans="1:7">
      <c r="A1035" s="1" t="s">
        <v>13</v>
      </c>
      <c r="B1035" s="1" t="s">
        <v>36</v>
      </c>
      <c r="C1035" s="1" t="s">
        <v>55</v>
      </c>
      <c r="D1035" s="3">
        <v>44699</v>
      </c>
      <c r="E1035" s="4">
        <v>2478</v>
      </c>
      <c r="F1035" s="1">
        <v>188</v>
      </c>
      <c r="G1035" s="5">
        <f t="shared" si="16"/>
        <v>13.180851063829786</v>
      </c>
    </row>
    <row r="1036" spans="1:7">
      <c r="A1036" s="1" t="s">
        <v>30</v>
      </c>
      <c r="B1036" s="1" t="s">
        <v>17</v>
      </c>
      <c r="C1036" s="1" t="s">
        <v>75</v>
      </c>
      <c r="D1036" s="3">
        <v>44770</v>
      </c>
      <c r="E1036" s="4">
        <v>2471</v>
      </c>
      <c r="F1036" s="1">
        <v>202</v>
      </c>
      <c r="G1036" s="5">
        <f t="shared" si="16"/>
        <v>12.232673267326733</v>
      </c>
    </row>
    <row r="1037" spans="1:7">
      <c r="A1037" s="1" t="s">
        <v>56</v>
      </c>
      <c r="B1037" s="1" t="s">
        <v>14</v>
      </c>
      <c r="C1037" s="1" t="s">
        <v>63</v>
      </c>
      <c r="D1037" s="3">
        <v>44599</v>
      </c>
      <c r="E1037" s="4">
        <v>1666</v>
      </c>
      <c r="F1037" s="1">
        <v>106</v>
      </c>
      <c r="G1037" s="5">
        <f t="shared" si="16"/>
        <v>15.716981132075471</v>
      </c>
    </row>
    <row r="1038" spans="1:7">
      <c r="A1038" s="1" t="s">
        <v>66</v>
      </c>
      <c r="B1038" s="1" t="s">
        <v>17</v>
      </c>
      <c r="C1038" s="1" t="s">
        <v>44</v>
      </c>
      <c r="D1038" s="3">
        <v>44711</v>
      </c>
      <c r="E1038" s="4">
        <v>301</v>
      </c>
      <c r="F1038" s="1">
        <v>421</v>
      </c>
      <c r="G1038" s="5">
        <f t="shared" si="16"/>
        <v>0.71496437054631834</v>
      </c>
    </row>
    <row r="1039" spans="1:7">
      <c r="A1039" s="1" t="s">
        <v>45</v>
      </c>
      <c r="B1039" s="1" t="s">
        <v>22</v>
      </c>
      <c r="C1039" s="1" t="s">
        <v>69</v>
      </c>
      <c r="D1039" s="3">
        <v>44676</v>
      </c>
      <c r="E1039" s="4">
        <v>8400</v>
      </c>
      <c r="F1039" s="1">
        <v>27</v>
      </c>
      <c r="G1039" s="5">
        <f t="shared" si="16"/>
        <v>311.11111111111109</v>
      </c>
    </row>
    <row r="1040" spans="1:7">
      <c r="A1040" s="1" t="s">
        <v>52</v>
      </c>
      <c r="B1040" s="1" t="s">
        <v>46</v>
      </c>
      <c r="C1040" s="1" t="s">
        <v>18</v>
      </c>
      <c r="D1040" s="3">
        <v>44608</v>
      </c>
      <c r="E1040" s="4">
        <v>6139</v>
      </c>
      <c r="F1040" s="1">
        <v>45</v>
      </c>
      <c r="G1040" s="5">
        <f t="shared" si="16"/>
        <v>136.42222222222222</v>
      </c>
    </row>
    <row r="1041" spans="1:7">
      <c r="A1041" s="1" t="s">
        <v>67</v>
      </c>
      <c r="B1041" s="1" t="s">
        <v>22</v>
      </c>
      <c r="C1041" s="1" t="s">
        <v>49</v>
      </c>
      <c r="D1041" s="3">
        <v>44685</v>
      </c>
      <c r="E1041" s="4">
        <v>1288</v>
      </c>
      <c r="F1041" s="1">
        <v>60</v>
      </c>
      <c r="G1041" s="5">
        <f t="shared" si="16"/>
        <v>21.466666666666665</v>
      </c>
    </row>
    <row r="1042" spans="1:7">
      <c r="A1042" s="1" t="s">
        <v>16</v>
      </c>
      <c r="B1042" s="1" t="s">
        <v>46</v>
      </c>
      <c r="C1042" s="1" t="s">
        <v>76</v>
      </c>
      <c r="D1042" s="3">
        <v>44714</v>
      </c>
      <c r="E1042" s="4">
        <v>7077</v>
      </c>
      <c r="F1042" s="1">
        <v>77</v>
      </c>
      <c r="G1042" s="5">
        <f t="shared" si="16"/>
        <v>91.909090909090907</v>
      </c>
    </row>
    <row r="1043" spans="1:7">
      <c r="A1043" s="1" t="s">
        <v>61</v>
      </c>
      <c r="B1043" s="1" t="s">
        <v>43</v>
      </c>
      <c r="C1043" s="1" t="s">
        <v>75</v>
      </c>
      <c r="D1043" s="3">
        <v>44753</v>
      </c>
      <c r="E1043" s="4">
        <v>2317</v>
      </c>
      <c r="F1043" s="1">
        <v>464</v>
      </c>
      <c r="G1043" s="5">
        <f t="shared" si="16"/>
        <v>4.993534482758621</v>
      </c>
    </row>
    <row r="1044" spans="1:7">
      <c r="A1044" s="1" t="s">
        <v>52</v>
      </c>
      <c r="B1044" s="1" t="s">
        <v>36</v>
      </c>
      <c r="C1044" s="1" t="s">
        <v>57</v>
      </c>
      <c r="D1044" s="3">
        <v>44719</v>
      </c>
      <c r="E1044" s="4">
        <v>63</v>
      </c>
      <c r="F1044" s="1">
        <v>60</v>
      </c>
      <c r="G1044" s="5">
        <f t="shared" si="16"/>
        <v>1.05</v>
      </c>
    </row>
    <row r="1045" spans="1:7">
      <c r="A1045" s="1" t="s">
        <v>21</v>
      </c>
      <c r="B1045" s="1" t="s">
        <v>14</v>
      </c>
      <c r="C1045" s="1" t="s">
        <v>65</v>
      </c>
      <c r="D1045" s="3">
        <v>44748</v>
      </c>
      <c r="E1045" s="4">
        <v>9744</v>
      </c>
      <c r="F1045" s="1">
        <v>157</v>
      </c>
      <c r="G1045" s="5">
        <f t="shared" si="16"/>
        <v>62.06369426751592</v>
      </c>
    </row>
    <row r="1046" spans="1:7">
      <c r="A1046" s="1" t="s">
        <v>58</v>
      </c>
      <c r="B1046" s="1" t="s">
        <v>17</v>
      </c>
      <c r="C1046" s="1" t="s">
        <v>69</v>
      </c>
      <c r="D1046" s="3">
        <v>44727</v>
      </c>
      <c r="E1046" s="4">
        <v>9954</v>
      </c>
      <c r="F1046" s="1">
        <v>154</v>
      </c>
      <c r="G1046" s="5">
        <f t="shared" si="16"/>
        <v>64.63636363636364</v>
      </c>
    </row>
    <row r="1047" spans="1:7">
      <c r="A1047" s="1" t="s">
        <v>72</v>
      </c>
      <c r="B1047" s="1" t="s">
        <v>17</v>
      </c>
      <c r="C1047" s="1" t="s">
        <v>15</v>
      </c>
      <c r="D1047" s="3">
        <v>44665</v>
      </c>
      <c r="E1047" s="4">
        <v>1260</v>
      </c>
      <c r="F1047" s="1">
        <v>239</v>
      </c>
      <c r="G1047" s="5">
        <f t="shared" si="16"/>
        <v>5.2719665271966525</v>
      </c>
    </row>
    <row r="1048" spans="1:7">
      <c r="A1048" s="1" t="s">
        <v>68</v>
      </c>
      <c r="B1048" s="1" t="s">
        <v>17</v>
      </c>
      <c r="C1048" s="1" t="s">
        <v>49</v>
      </c>
      <c r="D1048" s="3">
        <v>44781</v>
      </c>
      <c r="E1048" s="4">
        <v>469</v>
      </c>
      <c r="F1048" s="1">
        <v>163</v>
      </c>
      <c r="G1048" s="5">
        <f t="shared" si="16"/>
        <v>2.8773006134969323</v>
      </c>
    </row>
    <row r="1049" spans="1:7">
      <c r="A1049" s="1" t="s">
        <v>50</v>
      </c>
      <c r="B1049" s="1" t="s">
        <v>14</v>
      </c>
      <c r="C1049" s="1" t="s">
        <v>49</v>
      </c>
      <c r="D1049" s="3">
        <v>44649</v>
      </c>
      <c r="E1049" s="4">
        <v>973</v>
      </c>
      <c r="F1049" s="1">
        <v>28</v>
      </c>
      <c r="G1049" s="5">
        <f t="shared" si="16"/>
        <v>34.75</v>
      </c>
    </row>
    <row r="1050" spans="1:7">
      <c r="A1050" s="1" t="s">
        <v>54</v>
      </c>
      <c r="B1050" s="1" t="s">
        <v>22</v>
      </c>
      <c r="C1050" s="1" t="s">
        <v>53</v>
      </c>
      <c r="D1050" s="3">
        <v>44746</v>
      </c>
      <c r="E1050" s="4">
        <v>3647</v>
      </c>
      <c r="F1050" s="1">
        <v>76</v>
      </c>
      <c r="G1050" s="5">
        <f t="shared" si="16"/>
        <v>47.986842105263158</v>
      </c>
    </row>
    <row r="1051" spans="1:7">
      <c r="A1051" s="1" t="s">
        <v>73</v>
      </c>
      <c r="B1051" s="1" t="s">
        <v>17</v>
      </c>
      <c r="C1051" s="1" t="s">
        <v>29</v>
      </c>
      <c r="D1051" s="3">
        <v>44608</v>
      </c>
      <c r="E1051" s="4">
        <v>455</v>
      </c>
      <c r="F1051" s="1">
        <v>96</v>
      </c>
      <c r="G1051" s="5">
        <f t="shared" si="16"/>
        <v>4.739583333333333</v>
      </c>
    </row>
    <row r="1052" spans="1:7">
      <c r="A1052" s="1" t="s">
        <v>39</v>
      </c>
      <c r="B1052" s="1" t="s">
        <v>46</v>
      </c>
      <c r="C1052" s="1" t="s">
        <v>57</v>
      </c>
      <c r="D1052" s="3">
        <v>44683</v>
      </c>
      <c r="E1052" s="4">
        <v>2520</v>
      </c>
      <c r="F1052" s="1">
        <v>156</v>
      </c>
      <c r="G1052" s="5">
        <f t="shared" si="16"/>
        <v>16.153846153846153</v>
      </c>
    </row>
    <row r="1053" spans="1:7">
      <c r="A1053" s="1" t="s">
        <v>16</v>
      </c>
      <c r="B1053" s="1" t="s">
        <v>17</v>
      </c>
      <c r="C1053" s="1" t="s">
        <v>47</v>
      </c>
      <c r="D1053" s="3">
        <v>44763</v>
      </c>
      <c r="E1053" s="4">
        <v>10500</v>
      </c>
      <c r="F1053" s="1">
        <v>106</v>
      </c>
      <c r="G1053" s="5">
        <f t="shared" si="16"/>
        <v>99.056603773584911</v>
      </c>
    </row>
    <row r="1054" spans="1:7">
      <c r="A1054" s="1" t="s">
        <v>30</v>
      </c>
      <c r="B1054" s="1" t="s">
        <v>22</v>
      </c>
      <c r="C1054" s="1" t="s">
        <v>29</v>
      </c>
      <c r="D1054" s="3">
        <v>44791</v>
      </c>
      <c r="E1054" s="4">
        <v>7952</v>
      </c>
      <c r="F1054" s="1">
        <v>235</v>
      </c>
      <c r="G1054" s="5">
        <f t="shared" si="16"/>
        <v>33.838297872340426</v>
      </c>
    </row>
    <row r="1055" spans="1:7">
      <c r="A1055" s="1" t="s">
        <v>59</v>
      </c>
      <c r="B1055" s="1" t="s">
        <v>43</v>
      </c>
      <c r="C1055" s="1" t="s">
        <v>18</v>
      </c>
      <c r="D1055" s="3">
        <v>44734</v>
      </c>
      <c r="E1055" s="4">
        <v>483</v>
      </c>
      <c r="F1055" s="1">
        <v>259</v>
      </c>
      <c r="G1055" s="5">
        <f t="shared" si="16"/>
        <v>1.8648648648648649</v>
      </c>
    </row>
    <row r="1056" spans="1:7">
      <c r="A1056" s="1" t="s">
        <v>68</v>
      </c>
      <c r="B1056" s="1" t="s">
        <v>14</v>
      </c>
      <c r="C1056" s="1" t="s">
        <v>20</v>
      </c>
      <c r="D1056" s="3">
        <v>44761</v>
      </c>
      <c r="E1056" s="4">
        <v>4872</v>
      </c>
      <c r="F1056" s="1">
        <v>126</v>
      </c>
      <c r="G1056" s="5">
        <f t="shared" si="16"/>
        <v>38.666666666666664</v>
      </c>
    </row>
    <row r="1057" spans="1:7">
      <c r="A1057" s="1" t="s">
        <v>71</v>
      </c>
      <c r="B1057" s="1" t="s">
        <v>14</v>
      </c>
      <c r="C1057" s="1" t="s">
        <v>20</v>
      </c>
      <c r="D1057" s="3">
        <v>44785</v>
      </c>
      <c r="E1057" s="4">
        <v>7756</v>
      </c>
      <c r="F1057" s="1">
        <v>85</v>
      </c>
      <c r="G1057" s="5">
        <f t="shared" si="16"/>
        <v>91.247058823529414</v>
      </c>
    </row>
    <row r="1058" spans="1:7">
      <c r="A1058" s="1" t="s">
        <v>71</v>
      </c>
      <c r="B1058" s="1" t="s">
        <v>43</v>
      </c>
      <c r="C1058" s="1" t="s">
        <v>70</v>
      </c>
      <c r="D1058" s="3">
        <v>44719</v>
      </c>
      <c r="E1058" s="4">
        <v>5446</v>
      </c>
      <c r="F1058" s="1">
        <v>132</v>
      </c>
      <c r="G1058" s="5">
        <f t="shared" si="16"/>
        <v>41.257575757575758</v>
      </c>
    </row>
    <row r="1059" spans="1:7">
      <c r="A1059" s="1" t="s">
        <v>50</v>
      </c>
      <c r="B1059" s="1" t="s">
        <v>46</v>
      </c>
      <c r="C1059" s="1" t="s">
        <v>20</v>
      </c>
      <c r="D1059" s="3">
        <v>44628</v>
      </c>
      <c r="E1059" s="4">
        <v>6594</v>
      </c>
      <c r="F1059" s="1">
        <v>91</v>
      </c>
      <c r="G1059" s="5">
        <f t="shared" si="16"/>
        <v>72.461538461538467</v>
      </c>
    </row>
    <row r="1060" spans="1:7">
      <c r="A1060" s="1" t="s">
        <v>73</v>
      </c>
      <c r="B1060" s="1" t="s">
        <v>22</v>
      </c>
      <c r="C1060" s="1" t="s">
        <v>70</v>
      </c>
      <c r="D1060" s="3">
        <v>44659</v>
      </c>
      <c r="E1060" s="4">
        <v>1470</v>
      </c>
      <c r="F1060" s="1">
        <v>167</v>
      </c>
      <c r="G1060" s="5">
        <f t="shared" si="16"/>
        <v>8.8023952095808387</v>
      </c>
    </row>
    <row r="1061" spans="1:7">
      <c r="A1061" s="1" t="s">
        <v>56</v>
      </c>
      <c r="B1061" s="1" t="s">
        <v>46</v>
      </c>
      <c r="C1061" s="1" t="s">
        <v>47</v>
      </c>
      <c r="D1061" s="3">
        <v>44687</v>
      </c>
      <c r="E1061" s="4">
        <v>721</v>
      </c>
      <c r="F1061" s="1">
        <v>203</v>
      </c>
      <c r="G1061" s="5">
        <f t="shared" si="16"/>
        <v>3.5517241379310347</v>
      </c>
    </row>
    <row r="1062" spans="1:7">
      <c r="A1062" s="1" t="s">
        <v>54</v>
      </c>
      <c r="B1062" s="1" t="s">
        <v>17</v>
      </c>
      <c r="C1062" s="1" t="s">
        <v>49</v>
      </c>
      <c r="D1062" s="3">
        <v>44712</v>
      </c>
      <c r="E1062" s="4">
        <v>4494</v>
      </c>
      <c r="F1062" s="1">
        <v>11</v>
      </c>
      <c r="G1062" s="5">
        <f t="shared" si="16"/>
        <v>408.54545454545456</v>
      </c>
    </row>
    <row r="1063" spans="1:7">
      <c r="A1063" s="1" t="s">
        <v>16</v>
      </c>
      <c r="B1063" s="1" t="s">
        <v>22</v>
      </c>
      <c r="C1063" s="1" t="s">
        <v>15</v>
      </c>
      <c r="D1063" s="3">
        <v>44574</v>
      </c>
      <c r="E1063" s="4">
        <v>2674</v>
      </c>
      <c r="F1063" s="1">
        <v>295</v>
      </c>
      <c r="G1063" s="5">
        <f t="shared" si="16"/>
        <v>9.0644067796610166</v>
      </c>
    </row>
    <row r="1064" spans="1:7">
      <c r="A1064" s="1" t="s">
        <v>61</v>
      </c>
      <c r="B1064" s="1" t="s">
        <v>43</v>
      </c>
      <c r="C1064" s="1" t="s">
        <v>76</v>
      </c>
      <c r="D1064" s="3">
        <v>44635</v>
      </c>
      <c r="E1064" s="4">
        <v>658</v>
      </c>
      <c r="F1064" s="1">
        <v>77</v>
      </c>
      <c r="G1064" s="5">
        <f t="shared" si="16"/>
        <v>8.545454545454545</v>
      </c>
    </row>
    <row r="1065" spans="1:7">
      <c r="A1065" s="1" t="s">
        <v>66</v>
      </c>
      <c r="B1065" s="1" t="s">
        <v>46</v>
      </c>
      <c r="C1065" s="1" t="s">
        <v>20</v>
      </c>
      <c r="D1065" s="3">
        <v>44608</v>
      </c>
      <c r="E1065" s="4">
        <v>1127</v>
      </c>
      <c r="F1065" s="1">
        <v>319</v>
      </c>
      <c r="G1065" s="5">
        <f t="shared" si="16"/>
        <v>3.5329153605015673</v>
      </c>
    </row>
    <row r="1066" spans="1:7">
      <c r="A1066" s="1" t="s">
        <v>19</v>
      </c>
      <c r="B1066" s="1" t="s">
        <v>43</v>
      </c>
      <c r="C1066" s="1" t="s">
        <v>76</v>
      </c>
      <c r="D1066" s="3">
        <v>44575</v>
      </c>
      <c r="E1066" s="4">
        <v>7364</v>
      </c>
      <c r="F1066" s="1">
        <v>196</v>
      </c>
      <c r="G1066" s="5">
        <f t="shared" si="16"/>
        <v>37.571428571428569</v>
      </c>
    </row>
    <row r="1067" spans="1:7">
      <c r="A1067" s="1" t="s">
        <v>39</v>
      </c>
      <c r="B1067" s="1" t="s">
        <v>22</v>
      </c>
      <c r="C1067" s="1" t="s">
        <v>62</v>
      </c>
      <c r="D1067" s="3">
        <v>44641</v>
      </c>
      <c r="E1067" s="4">
        <v>6818</v>
      </c>
      <c r="F1067" s="1">
        <v>102</v>
      </c>
      <c r="G1067" s="5">
        <f t="shared" si="16"/>
        <v>66.843137254901961</v>
      </c>
    </row>
    <row r="1068" spans="1:7">
      <c r="A1068" s="1" t="s">
        <v>54</v>
      </c>
      <c r="B1068" s="1" t="s">
        <v>46</v>
      </c>
      <c r="C1068" s="1" t="s">
        <v>49</v>
      </c>
      <c r="D1068" s="3">
        <v>44698</v>
      </c>
      <c r="E1068" s="4">
        <v>6776</v>
      </c>
      <c r="F1068" s="1">
        <v>312</v>
      </c>
      <c r="G1068" s="5">
        <f t="shared" si="16"/>
        <v>21.717948717948719</v>
      </c>
    </row>
    <row r="1069" spans="1:7">
      <c r="A1069" s="1" t="s">
        <v>68</v>
      </c>
      <c r="B1069" s="1" t="s">
        <v>36</v>
      </c>
      <c r="C1069" s="1" t="s">
        <v>18</v>
      </c>
      <c r="D1069" s="3">
        <v>44781</v>
      </c>
      <c r="E1069" s="4">
        <v>15099</v>
      </c>
      <c r="F1069" s="1">
        <v>55</v>
      </c>
      <c r="G1069" s="5">
        <f t="shared" si="16"/>
        <v>274.5272727272727</v>
      </c>
    </row>
    <row r="1070" spans="1:7">
      <c r="A1070" s="1" t="s">
        <v>71</v>
      </c>
      <c r="B1070" s="1" t="s">
        <v>46</v>
      </c>
      <c r="C1070" s="1" t="s">
        <v>55</v>
      </c>
      <c r="D1070" s="3">
        <v>44677</v>
      </c>
      <c r="E1070" s="4">
        <v>3612</v>
      </c>
      <c r="F1070" s="1">
        <v>82</v>
      </c>
      <c r="G1070" s="5">
        <f t="shared" si="16"/>
        <v>44.048780487804876</v>
      </c>
    </row>
    <row r="1071" spans="1:7">
      <c r="A1071" s="1" t="s">
        <v>71</v>
      </c>
      <c r="B1071" s="1" t="s">
        <v>22</v>
      </c>
      <c r="C1071" s="1" t="s">
        <v>76</v>
      </c>
      <c r="D1071" s="3">
        <v>44666</v>
      </c>
      <c r="E1071" s="4">
        <v>3710</v>
      </c>
      <c r="F1071" s="1">
        <v>260</v>
      </c>
      <c r="G1071" s="5">
        <f t="shared" si="16"/>
        <v>14.26923076923077</v>
      </c>
    </row>
    <row r="1072" spans="1:7">
      <c r="A1072" s="1" t="s">
        <v>28</v>
      </c>
      <c r="B1072" s="1" t="s">
        <v>46</v>
      </c>
      <c r="C1072" s="1" t="s">
        <v>47</v>
      </c>
      <c r="D1072" s="3">
        <v>44700</v>
      </c>
      <c r="E1072" s="4">
        <v>6111</v>
      </c>
      <c r="F1072" s="1">
        <v>591</v>
      </c>
      <c r="G1072" s="5">
        <f t="shared" si="16"/>
        <v>10.340101522842639</v>
      </c>
    </row>
    <row r="1073" spans="1:7">
      <c r="A1073" s="1" t="s">
        <v>61</v>
      </c>
      <c r="B1073" s="1" t="s">
        <v>46</v>
      </c>
      <c r="C1073" s="1" t="s">
        <v>49</v>
      </c>
      <c r="D1073" s="3">
        <v>44571</v>
      </c>
      <c r="E1073" s="4">
        <v>2702</v>
      </c>
      <c r="F1073" s="1">
        <v>24</v>
      </c>
      <c r="G1073" s="5">
        <f t="shared" si="16"/>
        <v>112.58333333333333</v>
      </c>
    </row>
    <row r="1074" spans="1:7">
      <c r="A1074" s="1" t="s">
        <v>45</v>
      </c>
      <c r="B1074" s="1" t="s">
        <v>36</v>
      </c>
      <c r="C1074" s="1" t="s">
        <v>31</v>
      </c>
      <c r="D1074" s="3">
        <v>44685</v>
      </c>
      <c r="E1074" s="4">
        <v>483</v>
      </c>
      <c r="F1074" s="1">
        <v>228</v>
      </c>
      <c r="G1074" s="5">
        <f t="shared" si="16"/>
        <v>2.1184210526315788</v>
      </c>
    </row>
    <row r="1075" spans="1:7">
      <c r="A1075" s="1" t="s">
        <v>54</v>
      </c>
      <c r="B1075" s="1" t="s">
        <v>46</v>
      </c>
      <c r="C1075" s="1" t="s">
        <v>62</v>
      </c>
      <c r="D1075" s="3">
        <v>44656</v>
      </c>
      <c r="E1075" s="4">
        <v>5887</v>
      </c>
      <c r="F1075" s="1">
        <v>268</v>
      </c>
      <c r="G1075" s="5">
        <f t="shared" si="16"/>
        <v>21.96641791044776</v>
      </c>
    </row>
    <row r="1076" spans="1:7">
      <c r="A1076" s="1" t="s">
        <v>66</v>
      </c>
      <c r="B1076" s="1" t="s">
        <v>17</v>
      </c>
      <c r="C1076" s="1" t="s">
        <v>31</v>
      </c>
      <c r="D1076" s="3">
        <v>44578</v>
      </c>
      <c r="E1076" s="4">
        <v>952</v>
      </c>
      <c r="F1076" s="1">
        <v>68</v>
      </c>
      <c r="G1076" s="5">
        <f t="shared" si="16"/>
        <v>14</v>
      </c>
    </row>
    <row r="1077" spans="1:7">
      <c r="A1077" s="1" t="s">
        <v>54</v>
      </c>
      <c r="B1077" s="1" t="s">
        <v>17</v>
      </c>
      <c r="C1077" s="1" t="s">
        <v>57</v>
      </c>
      <c r="D1077" s="3">
        <v>44642</v>
      </c>
      <c r="E1077" s="4">
        <v>10647</v>
      </c>
      <c r="F1077" s="1">
        <v>173</v>
      </c>
      <c r="G1077" s="5">
        <f t="shared" si="16"/>
        <v>61.543352601156066</v>
      </c>
    </row>
    <row r="1078" spans="1:7">
      <c r="A1078" s="1" t="s">
        <v>72</v>
      </c>
      <c r="B1078" s="1" t="s">
        <v>22</v>
      </c>
      <c r="C1078" s="1" t="s">
        <v>62</v>
      </c>
      <c r="D1078" s="3">
        <v>44747</v>
      </c>
      <c r="E1078" s="4">
        <v>6055</v>
      </c>
      <c r="F1078" s="1">
        <v>93</v>
      </c>
      <c r="G1078" s="5">
        <f t="shared" si="16"/>
        <v>65.107526881720432</v>
      </c>
    </row>
    <row r="1079" spans="1:7">
      <c r="A1079" s="1" t="s">
        <v>28</v>
      </c>
      <c r="B1079" s="1" t="s">
        <v>46</v>
      </c>
      <c r="C1079" s="1" t="s">
        <v>44</v>
      </c>
      <c r="D1079" s="3">
        <v>44678</v>
      </c>
      <c r="E1079" s="4">
        <v>8757</v>
      </c>
      <c r="F1079" s="1">
        <v>338</v>
      </c>
      <c r="G1079" s="5">
        <f t="shared" si="16"/>
        <v>25.908284023668639</v>
      </c>
    </row>
    <row r="1080" spans="1:7">
      <c r="A1080" s="1" t="s">
        <v>59</v>
      </c>
      <c r="B1080" s="1" t="s">
        <v>46</v>
      </c>
      <c r="C1080" s="1" t="s">
        <v>65</v>
      </c>
      <c r="D1080" s="3">
        <v>44785</v>
      </c>
      <c r="E1080" s="4">
        <v>6055</v>
      </c>
      <c r="F1080" s="1">
        <v>73</v>
      </c>
      <c r="G1080" s="5">
        <f t="shared" si="16"/>
        <v>82.945205479452056</v>
      </c>
    </row>
    <row r="1081" spans="1:7">
      <c r="A1081" s="1" t="s">
        <v>21</v>
      </c>
      <c r="B1081" s="1" t="s">
        <v>14</v>
      </c>
      <c r="C1081" s="1" t="s">
        <v>74</v>
      </c>
      <c r="D1081" s="3">
        <v>44631</v>
      </c>
      <c r="E1081" s="4">
        <v>721</v>
      </c>
      <c r="F1081" s="1">
        <v>251</v>
      </c>
      <c r="G1081" s="5">
        <f t="shared" si="16"/>
        <v>2.8725099601593627</v>
      </c>
    </row>
    <row r="1082" spans="1:7">
      <c r="A1082" s="1" t="s">
        <v>13</v>
      </c>
      <c r="B1082" s="1" t="s">
        <v>14</v>
      </c>
      <c r="C1082" s="1" t="s">
        <v>60</v>
      </c>
      <c r="D1082" s="3">
        <v>44694</v>
      </c>
      <c r="E1082" s="4">
        <v>8589</v>
      </c>
      <c r="F1082" s="1">
        <v>229</v>
      </c>
      <c r="G1082" s="5">
        <f t="shared" si="16"/>
        <v>37.506550218340614</v>
      </c>
    </row>
    <row r="1083" spans="1:7">
      <c r="A1083" s="1" t="s">
        <v>61</v>
      </c>
      <c r="B1083" s="1" t="s">
        <v>43</v>
      </c>
      <c r="C1083" s="1" t="s">
        <v>27</v>
      </c>
      <c r="D1083" s="3">
        <v>44693</v>
      </c>
      <c r="E1083" s="4">
        <v>11781</v>
      </c>
      <c r="F1083" s="1">
        <v>91</v>
      </c>
      <c r="G1083" s="5">
        <f t="shared" si="16"/>
        <v>129.46153846153845</v>
      </c>
    </row>
    <row r="1084" spans="1:7">
      <c r="A1084" s="1" t="s">
        <v>38</v>
      </c>
      <c r="B1084" s="1" t="s">
        <v>43</v>
      </c>
      <c r="C1084" s="1" t="s">
        <v>69</v>
      </c>
      <c r="D1084" s="3">
        <v>44573</v>
      </c>
      <c r="E1084" s="4">
        <v>672</v>
      </c>
      <c r="F1084" s="1">
        <v>194</v>
      </c>
      <c r="G1084" s="5">
        <f t="shared" si="16"/>
        <v>3.463917525773196</v>
      </c>
    </row>
    <row r="1085" spans="1:7">
      <c r="A1085" s="1" t="s">
        <v>71</v>
      </c>
      <c r="B1085" s="1" t="s">
        <v>36</v>
      </c>
      <c r="C1085" s="1" t="s">
        <v>55</v>
      </c>
      <c r="D1085" s="3">
        <v>44649</v>
      </c>
      <c r="E1085" s="4">
        <v>12558</v>
      </c>
      <c r="F1085" s="1">
        <v>403</v>
      </c>
      <c r="G1085" s="5">
        <f t="shared" si="16"/>
        <v>31.161290322580644</v>
      </c>
    </row>
    <row r="1086" spans="1:7">
      <c r="A1086" s="1" t="s">
        <v>54</v>
      </c>
      <c r="B1086" s="1" t="s">
        <v>17</v>
      </c>
      <c r="C1086" s="1" t="s">
        <v>37</v>
      </c>
      <c r="D1086" s="3">
        <v>44634</v>
      </c>
      <c r="E1086" s="4">
        <v>8337</v>
      </c>
      <c r="F1086" s="1">
        <v>12</v>
      </c>
      <c r="G1086" s="5">
        <f t="shared" si="16"/>
        <v>694.75</v>
      </c>
    </row>
    <row r="1087" spans="1:7">
      <c r="A1087" s="1" t="s">
        <v>42</v>
      </c>
      <c r="B1087" s="1" t="s">
        <v>36</v>
      </c>
      <c r="C1087" s="1" t="s">
        <v>29</v>
      </c>
      <c r="D1087" s="3">
        <v>44705</v>
      </c>
      <c r="E1087" s="4">
        <v>8134</v>
      </c>
      <c r="F1087" s="1">
        <v>195</v>
      </c>
      <c r="G1087" s="5">
        <f t="shared" si="16"/>
        <v>41.712820512820514</v>
      </c>
    </row>
    <row r="1088" spans="1:7">
      <c r="A1088" s="1" t="s">
        <v>61</v>
      </c>
      <c r="B1088" s="1" t="s">
        <v>46</v>
      </c>
      <c r="C1088" s="1" t="s">
        <v>53</v>
      </c>
      <c r="D1088" s="3">
        <v>44589</v>
      </c>
      <c r="E1088" s="4">
        <v>8491</v>
      </c>
      <c r="F1088" s="1">
        <v>75</v>
      </c>
      <c r="G1088" s="5">
        <f t="shared" si="16"/>
        <v>113.21333333333334</v>
      </c>
    </row>
    <row r="1089" spans="1:7">
      <c r="A1089" s="1" t="s">
        <v>52</v>
      </c>
      <c r="B1089" s="1" t="s">
        <v>17</v>
      </c>
      <c r="C1089" s="1" t="s">
        <v>65</v>
      </c>
      <c r="D1089" s="3">
        <v>44705</v>
      </c>
      <c r="E1089" s="4">
        <v>3066</v>
      </c>
      <c r="F1089" s="1">
        <v>96</v>
      </c>
      <c r="G1089" s="5">
        <f t="shared" si="16"/>
        <v>31.9375</v>
      </c>
    </row>
    <row r="1090" spans="1:7">
      <c r="A1090" s="1" t="s">
        <v>38</v>
      </c>
      <c r="B1090" s="1" t="s">
        <v>22</v>
      </c>
      <c r="C1090" s="1" t="s">
        <v>20</v>
      </c>
      <c r="D1090" s="3">
        <v>44792</v>
      </c>
      <c r="E1090" s="4">
        <v>301</v>
      </c>
      <c r="F1090" s="1">
        <v>205</v>
      </c>
      <c r="G1090" s="5">
        <f t="shared" ref="G1090:G1153" si="17">E1090/F1090</f>
        <v>1.4682926829268292</v>
      </c>
    </row>
    <row r="1091" spans="1:7">
      <c r="A1091" s="1" t="s">
        <v>48</v>
      </c>
      <c r="B1091" s="1" t="s">
        <v>22</v>
      </c>
      <c r="C1091" s="1" t="s">
        <v>57</v>
      </c>
      <c r="D1091" s="3">
        <v>44698</v>
      </c>
      <c r="E1091" s="4">
        <v>4410</v>
      </c>
      <c r="F1091" s="1">
        <v>323</v>
      </c>
      <c r="G1091" s="5">
        <f t="shared" si="17"/>
        <v>13.653250773993808</v>
      </c>
    </row>
    <row r="1092" spans="1:7">
      <c r="A1092" s="1" t="s">
        <v>13</v>
      </c>
      <c r="B1092" s="1" t="s">
        <v>43</v>
      </c>
      <c r="C1092" s="1" t="s">
        <v>62</v>
      </c>
      <c r="D1092" s="3">
        <v>44719</v>
      </c>
      <c r="E1092" s="4">
        <v>6559</v>
      </c>
      <c r="F1092" s="1">
        <v>119</v>
      </c>
      <c r="G1092" s="5">
        <f t="shared" si="17"/>
        <v>55.117647058823529</v>
      </c>
    </row>
    <row r="1093" spans="1:7">
      <c r="A1093" s="1" t="s">
        <v>73</v>
      </c>
      <c r="B1093" s="1" t="s">
        <v>46</v>
      </c>
      <c r="C1093" s="1" t="s">
        <v>53</v>
      </c>
      <c r="D1093" s="3">
        <v>44768</v>
      </c>
      <c r="E1093" s="4">
        <v>574</v>
      </c>
      <c r="F1093" s="1">
        <v>217</v>
      </c>
      <c r="G1093" s="5">
        <f t="shared" si="17"/>
        <v>2.6451612903225805</v>
      </c>
    </row>
    <row r="1094" spans="1:7">
      <c r="A1094" s="1" t="s">
        <v>72</v>
      </c>
      <c r="B1094" s="1" t="s">
        <v>17</v>
      </c>
      <c r="C1094" s="1" t="s">
        <v>47</v>
      </c>
      <c r="D1094" s="3">
        <v>44770</v>
      </c>
      <c r="E1094" s="4">
        <v>2086</v>
      </c>
      <c r="F1094" s="1">
        <v>384</v>
      </c>
      <c r="G1094" s="5">
        <f t="shared" si="17"/>
        <v>5.432291666666667</v>
      </c>
    </row>
    <row r="1095" spans="1:7">
      <c r="A1095" s="1" t="s">
        <v>48</v>
      </c>
      <c r="B1095" s="1" t="s">
        <v>17</v>
      </c>
      <c r="C1095" s="1" t="s">
        <v>76</v>
      </c>
      <c r="D1095" s="3">
        <v>44704</v>
      </c>
      <c r="E1095" s="4">
        <v>5075</v>
      </c>
      <c r="F1095" s="1">
        <v>344</v>
      </c>
      <c r="G1095" s="5">
        <f t="shared" si="17"/>
        <v>14.752906976744185</v>
      </c>
    </row>
    <row r="1097" spans="1:7">
      <c r="E1097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87AA-B525-4261-B174-C98760AF0811}">
  <dimension ref="A3:H27"/>
  <sheetViews>
    <sheetView topLeftCell="E1" workbookViewId="0">
      <selection activeCell="A3" sqref="A3"/>
    </sheetView>
  </sheetViews>
  <sheetFormatPr defaultRowHeight="15"/>
  <cols>
    <col min="1" max="1" width="21.85546875" bestFit="1" customWidth="1"/>
    <col min="2" max="2" width="11.42578125" bestFit="1" customWidth="1"/>
    <col min="3" max="3" width="8" bestFit="1" customWidth="1"/>
    <col min="4" max="4" width="8.7109375" bestFit="1" customWidth="1"/>
    <col min="5" max="5" width="12.5703125" bestFit="1" customWidth="1"/>
    <col min="6" max="7" width="8.7109375" bestFit="1" customWidth="1"/>
    <col min="8" max="8" width="10.7109375" bestFit="1" customWidth="1"/>
  </cols>
  <sheetData>
    <row r="3" spans="1:8">
      <c r="A3" s="36" t="s">
        <v>77</v>
      </c>
      <c r="B3" s="36" t="s">
        <v>1</v>
      </c>
    </row>
    <row r="4" spans="1:8">
      <c r="A4" s="36" t="s">
        <v>2</v>
      </c>
      <c r="B4" t="s">
        <v>22</v>
      </c>
      <c r="C4" t="s">
        <v>46</v>
      </c>
      <c r="D4" t="s">
        <v>17</v>
      </c>
      <c r="E4" t="s">
        <v>36</v>
      </c>
      <c r="F4" t="s">
        <v>14</v>
      </c>
      <c r="G4" t="s">
        <v>43</v>
      </c>
      <c r="H4" t="s">
        <v>78</v>
      </c>
    </row>
    <row r="5" spans="1:8">
      <c r="A5" t="s">
        <v>37</v>
      </c>
      <c r="B5">
        <v>89222</v>
      </c>
      <c r="C5">
        <v>45115</v>
      </c>
      <c r="D5">
        <v>64547</v>
      </c>
      <c r="E5">
        <v>35294</v>
      </c>
      <c r="F5">
        <v>50092</v>
      </c>
      <c r="G5">
        <v>57442</v>
      </c>
      <c r="H5">
        <v>341712</v>
      </c>
    </row>
    <row r="6" spans="1:8">
      <c r="A6" t="s">
        <v>76</v>
      </c>
      <c r="B6">
        <v>39354</v>
      </c>
      <c r="C6">
        <v>59024</v>
      </c>
      <c r="D6">
        <v>34713</v>
      </c>
      <c r="E6">
        <v>37226</v>
      </c>
      <c r="F6">
        <v>20713</v>
      </c>
      <c r="G6">
        <v>20580</v>
      </c>
      <c r="H6">
        <v>211610</v>
      </c>
    </row>
    <row r="7" spans="1:8">
      <c r="A7" t="s">
        <v>18</v>
      </c>
      <c r="B7">
        <v>38479</v>
      </c>
      <c r="C7">
        <v>37926</v>
      </c>
      <c r="D7">
        <v>56630</v>
      </c>
      <c r="E7">
        <v>67550</v>
      </c>
      <c r="F7">
        <v>41447</v>
      </c>
      <c r="G7">
        <v>57197</v>
      </c>
      <c r="H7">
        <v>299229</v>
      </c>
    </row>
    <row r="8" spans="1:8">
      <c r="A8" t="s">
        <v>29</v>
      </c>
      <c r="B8">
        <v>54908</v>
      </c>
      <c r="C8">
        <v>44198</v>
      </c>
      <c r="D8">
        <v>41923</v>
      </c>
      <c r="E8">
        <v>31773</v>
      </c>
      <c r="F8">
        <v>79100</v>
      </c>
      <c r="G8">
        <v>47894</v>
      </c>
      <c r="H8">
        <v>299796</v>
      </c>
    </row>
    <row r="9" spans="1:8">
      <c r="A9" t="s">
        <v>31</v>
      </c>
      <c r="B9">
        <v>27769</v>
      </c>
      <c r="C9">
        <v>41993</v>
      </c>
      <c r="D9">
        <v>58758</v>
      </c>
      <c r="E9">
        <v>55699</v>
      </c>
      <c r="F9">
        <v>34524</v>
      </c>
      <c r="G9">
        <v>42588</v>
      </c>
      <c r="H9">
        <v>261331</v>
      </c>
    </row>
    <row r="10" spans="1:8">
      <c r="A10" t="s">
        <v>65</v>
      </c>
      <c r="B10">
        <v>46879</v>
      </c>
      <c r="C10">
        <v>42028</v>
      </c>
      <c r="D10">
        <v>50820</v>
      </c>
      <c r="E10">
        <v>29211</v>
      </c>
      <c r="F10">
        <v>59948</v>
      </c>
      <c r="G10">
        <v>48650</v>
      </c>
      <c r="H10">
        <v>277536</v>
      </c>
    </row>
    <row r="11" spans="1:8">
      <c r="A11" t="s">
        <v>74</v>
      </c>
      <c r="B11">
        <v>58303</v>
      </c>
      <c r="C11">
        <v>36456</v>
      </c>
      <c r="D11">
        <v>27510</v>
      </c>
      <c r="E11">
        <v>45906</v>
      </c>
      <c r="F11">
        <v>39018</v>
      </c>
      <c r="G11">
        <v>42420</v>
      </c>
      <c r="H11">
        <v>249613</v>
      </c>
    </row>
    <row r="12" spans="1:8">
      <c r="A12" t="s">
        <v>75</v>
      </c>
      <c r="B12">
        <v>39949</v>
      </c>
      <c r="C12">
        <v>33376</v>
      </c>
      <c r="D12">
        <v>35427</v>
      </c>
      <c r="E12">
        <v>34013</v>
      </c>
      <c r="F12">
        <v>51233</v>
      </c>
      <c r="G12">
        <v>37590</v>
      </c>
      <c r="H12">
        <v>231588</v>
      </c>
    </row>
    <row r="13" spans="1:8">
      <c r="A13" t="s">
        <v>70</v>
      </c>
      <c r="B13">
        <v>37345</v>
      </c>
      <c r="C13">
        <v>57463</v>
      </c>
      <c r="D13">
        <v>27958</v>
      </c>
      <c r="E13">
        <v>20888</v>
      </c>
      <c r="F13">
        <v>56091</v>
      </c>
      <c r="G13">
        <v>41741</v>
      </c>
      <c r="H13">
        <v>241486</v>
      </c>
    </row>
    <row r="14" spans="1:8">
      <c r="A14" t="s">
        <v>49</v>
      </c>
      <c r="B14">
        <v>52199</v>
      </c>
      <c r="C14">
        <v>47964</v>
      </c>
      <c r="D14">
        <v>45892</v>
      </c>
      <c r="E14">
        <v>31157</v>
      </c>
      <c r="F14">
        <v>41384</v>
      </c>
      <c r="G14">
        <v>38059</v>
      </c>
      <c r="H14">
        <v>256655</v>
      </c>
    </row>
    <row r="15" spans="1:8">
      <c r="A15" t="s">
        <v>47</v>
      </c>
      <c r="B15">
        <v>64323</v>
      </c>
      <c r="C15">
        <v>24325</v>
      </c>
      <c r="D15">
        <v>79009</v>
      </c>
      <c r="E15">
        <v>60319</v>
      </c>
      <c r="F15">
        <v>39277</v>
      </c>
      <c r="G15">
        <v>45192</v>
      </c>
      <c r="H15">
        <v>312445</v>
      </c>
    </row>
    <row r="16" spans="1:8">
      <c r="A16" t="s">
        <v>60</v>
      </c>
      <c r="B16">
        <v>53088</v>
      </c>
      <c r="C16">
        <v>49924</v>
      </c>
      <c r="D16">
        <v>18368</v>
      </c>
      <c r="E16">
        <v>47124</v>
      </c>
      <c r="F16">
        <v>42266</v>
      </c>
      <c r="G16">
        <v>48377</v>
      </c>
      <c r="H16">
        <v>259147</v>
      </c>
    </row>
    <row r="17" spans="1:8">
      <c r="A17" t="s">
        <v>63</v>
      </c>
      <c r="B17">
        <v>45969</v>
      </c>
      <c r="C17">
        <v>50589</v>
      </c>
      <c r="D17">
        <v>18760</v>
      </c>
      <c r="E17">
        <v>49889</v>
      </c>
      <c r="F17">
        <v>42602</v>
      </c>
      <c r="G17">
        <v>67732</v>
      </c>
      <c r="H17">
        <v>275541</v>
      </c>
    </row>
    <row r="18" spans="1:8">
      <c r="A18" t="s">
        <v>55</v>
      </c>
      <c r="B18">
        <v>61173</v>
      </c>
      <c r="C18">
        <v>41727</v>
      </c>
      <c r="D18">
        <v>24206</v>
      </c>
      <c r="E18">
        <v>36855</v>
      </c>
      <c r="F18">
        <v>57036</v>
      </c>
      <c r="G18">
        <v>48251</v>
      </c>
      <c r="H18">
        <v>269248</v>
      </c>
    </row>
    <row r="19" spans="1:8">
      <c r="A19" t="s">
        <v>15</v>
      </c>
      <c r="B19">
        <v>50701</v>
      </c>
      <c r="C19">
        <v>15547</v>
      </c>
      <c r="D19">
        <v>69153</v>
      </c>
      <c r="E19">
        <v>86709</v>
      </c>
      <c r="F19">
        <v>25536</v>
      </c>
      <c r="G19">
        <v>36323</v>
      </c>
      <c r="H19">
        <v>283969</v>
      </c>
    </row>
    <row r="20" spans="1:8">
      <c r="A20" t="s">
        <v>44</v>
      </c>
      <c r="B20">
        <v>59717</v>
      </c>
      <c r="C20">
        <v>51156</v>
      </c>
      <c r="D20">
        <v>23219</v>
      </c>
      <c r="E20">
        <v>30758</v>
      </c>
      <c r="F20">
        <v>42252</v>
      </c>
      <c r="G20">
        <v>49042</v>
      </c>
      <c r="H20">
        <v>256144</v>
      </c>
    </row>
    <row r="21" spans="1:8">
      <c r="A21" t="s">
        <v>53</v>
      </c>
      <c r="B21">
        <v>60445</v>
      </c>
      <c r="C21">
        <v>36631</v>
      </c>
      <c r="D21">
        <v>68075</v>
      </c>
      <c r="E21">
        <v>53074</v>
      </c>
      <c r="F21">
        <v>25284</v>
      </c>
      <c r="G21">
        <v>51191</v>
      </c>
      <c r="H21">
        <v>294700</v>
      </c>
    </row>
    <row r="22" spans="1:8">
      <c r="A22" t="s">
        <v>20</v>
      </c>
      <c r="B22">
        <v>41055</v>
      </c>
      <c r="C22">
        <v>62181</v>
      </c>
      <c r="D22">
        <v>76910</v>
      </c>
      <c r="E22">
        <v>31374</v>
      </c>
      <c r="F22">
        <v>79695</v>
      </c>
      <c r="G22">
        <v>33628</v>
      </c>
      <c r="H22">
        <v>324843</v>
      </c>
    </row>
    <row r="23" spans="1:8">
      <c r="A23" t="s">
        <v>69</v>
      </c>
      <c r="B23">
        <v>52829</v>
      </c>
      <c r="C23">
        <v>12873</v>
      </c>
      <c r="D23">
        <v>39501</v>
      </c>
      <c r="E23">
        <v>32592</v>
      </c>
      <c r="F23">
        <v>43421</v>
      </c>
      <c r="G23">
        <v>83524</v>
      </c>
      <c r="H23">
        <v>264740</v>
      </c>
    </row>
    <row r="24" spans="1:8">
      <c r="A24" t="s">
        <v>27</v>
      </c>
      <c r="B24">
        <v>45269</v>
      </c>
      <c r="C24">
        <v>68257</v>
      </c>
      <c r="D24">
        <v>76041</v>
      </c>
      <c r="E24">
        <v>39004</v>
      </c>
      <c r="F24">
        <v>75628</v>
      </c>
      <c r="G24">
        <v>45493</v>
      </c>
      <c r="H24">
        <v>349692</v>
      </c>
    </row>
    <row r="25" spans="1:8">
      <c r="A25" t="s">
        <v>57</v>
      </c>
      <c r="B25">
        <v>61005</v>
      </c>
      <c r="C25">
        <v>58051</v>
      </c>
      <c r="D25">
        <v>75495</v>
      </c>
      <c r="E25">
        <v>36127</v>
      </c>
      <c r="F25">
        <v>37562</v>
      </c>
      <c r="G25">
        <v>25214</v>
      </c>
      <c r="H25">
        <v>293454</v>
      </c>
    </row>
    <row r="26" spans="1:8">
      <c r="A26" t="s">
        <v>62</v>
      </c>
      <c r="B26">
        <v>57386</v>
      </c>
      <c r="C26">
        <v>46095</v>
      </c>
      <c r="D26">
        <v>32886</v>
      </c>
      <c r="E26">
        <v>57876</v>
      </c>
      <c r="F26">
        <v>67683</v>
      </c>
      <c r="G26">
        <v>67221</v>
      </c>
      <c r="H26">
        <v>329147</v>
      </c>
    </row>
    <row r="27" spans="1:8">
      <c r="A27" t="s">
        <v>78</v>
      </c>
      <c r="B27">
        <v>1137367</v>
      </c>
      <c r="C27">
        <v>962899</v>
      </c>
      <c r="D27">
        <v>1045801</v>
      </c>
      <c r="E27">
        <v>950418</v>
      </c>
      <c r="F27">
        <v>1051792</v>
      </c>
      <c r="G27">
        <v>1035349</v>
      </c>
      <c r="H27">
        <v>6183626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54EE-3D0B-412A-AB11-50F12056E386}">
  <dimension ref="A3:E10"/>
  <sheetViews>
    <sheetView tabSelected="1" workbookViewId="0">
      <selection activeCell="G5" sqref="G5"/>
    </sheetView>
  </sheetViews>
  <sheetFormatPr defaultRowHeight="15"/>
  <cols>
    <col min="1" max="1" width="12.28515625" bestFit="1" customWidth="1"/>
    <col min="2" max="2" width="16.5703125" bestFit="1" customWidth="1"/>
    <col min="3" max="3" width="16.28515625" style="37" bestFit="1" customWidth="1"/>
    <col min="4" max="4" width="18.28515625" style="38" bestFit="1" customWidth="1"/>
    <col min="5" max="5" width="18" bestFit="1" customWidth="1"/>
  </cols>
  <sheetData>
    <row r="3" spans="1:5">
      <c r="A3" s="36" t="s">
        <v>1</v>
      </c>
      <c r="B3" s="38" t="s">
        <v>79</v>
      </c>
      <c r="C3" t="s">
        <v>77</v>
      </c>
      <c r="D3" t="s">
        <v>80</v>
      </c>
      <c r="E3" t="s">
        <v>81</v>
      </c>
    </row>
    <row r="4" spans="1:5">
      <c r="A4" t="s">
        <v>22</v>
      </c>
      <c r="B4" s="38">
        <v>5548.1317073170731</v>
      </c>
      <c r="C4">
        <v>1137367</v>
      </c>
      <c r="D4">
        <v>19453</v>
      </c>
      <c r="E4">
        <v>63</v>
      </c>
    </row>
    <row r="5" spans="1:5">
      <c r="A5" t="s">
        <v>46</v>
      </c>
      <c r="B5" s="38">
        <v>5502.28</v>
      </c>
      <c r="C5">
        <v>962899</v>
      </c>
      <c r="D5">
        <v>16793</v>
      </c>
      <c r="E5">
        <v>210</v>
      </c>
    </row>
    <row r="6" spans="1:5">
      <c r="A6" t="s">
        <v>17</v>
      </c>
      <c r="B6" s="38">
        <v>5683.701086956522</v>
      </c>
      <c r="C6">
        <v>1045801</v>
      </c>
      <c r="D6">
        <v>22050</v>
      </c>
      <c r="E6">
        <v>28</v>
      </c>
    </row>
    <row r="7" spans="1:5">
      <c r="A7" t="s">
        <v>36</v>
      </c>
      <c r="B7" s="38">
        <v>5493.745664739884</v>
      </c>
      <c r="C7">
        <v>950418</v>
      </c>
      <c r="D7">
        <v>19481</v>
      </c>
      <c r="E7">
        <v>7</v>
      </c>
    </row>
    <row r="8" spans="1:5">
      <c r="A8" t="s">
        <v>14</v>
      </c>
      <c r="B8" s="38">
        <v>5908.9438202247193</v>
      </c>
      <c r="C8">
        <v>1051792</v>
      </c>
      <c r="D8">
        <v>18991</v>
      </c>
      <c r="E8">
        <v>7</v>
      </c>
    </row>
    <row r="9" spans="1:5">
      <c r="A9" t="s">
        <v>43</v>
      </c>
      <c r="B9" s="38">
        <v>5784.0726256983244</v>
      </c>
      <c r="C9">
        <v>1035349</v>
      </c>
      <c r="D9">
        <v>17465</v>
      </c>
      <c r="E9">
        <v>70</v>
      </c>
    </row>
    <row r="10" spans="1:5">
      <c r="A10" t="s">
        <v>78</v>
      </c>
      <c r="B10" s="38">
        <v>5652.3089579524676</v>
      </c>
      <c r="C10">
        <v>6183626</v>
      </c>
      <c r="D10">
        <v>22050</v>
      </c>
      <c r="E10">
        <v>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78A-DD8E-44C5-8DF6-449DB283B20C}">
  <dimension ref="A1:G1097"/>
  <sheetViews>
    <sheetView workbookViewId="0"/>
  </sheetViews>
  <sheetFormatPr defaultRowHeight="15"/>
  <cols>
    <col min="1" max="1" width="23.28515625" bestFit="1" customWidth="1"/>
    <col min="2" max="2" width="14.85546875" bestFit="1" customWidth="1"/>
    <col min="3" max="3" width="25.85546875" bestFit="1" customWidth="1"/>
    <col min="4" max="5" width="12.28515625" bestFit="1" customWidth="1"/>
    <col min="6" max="6" width="20.42578125" bestFit="1" customWidth="1"/>
    <col min="7" max="7" width="17.7109375" bestFit="1" customWidth="1"/>
  </cols>
  <sheetData>
    <row r="1" spans="1:7" ht="27.7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1" t="s">
        <v>13</v>
      </c>
      <c r="B2" s="1" t="s">
        <v>14</v>
      </c>
      <c r="C2" s="1" t="s">
        <v>15</v>
      </c>
      <c r="D2" s="3">
        <v>44565</v>
      </c>
      <c r="E2" s="4">
        <v>5320</v>
      </c>
      <c r="F2" s="1">
        <v>180</v>
      </c>
      <c r="G2" s="5">
        <f t="shared" ref="G2:G65" si="0">E2/F2</f>
        <v>29.555555555555557</v>
      </c>
    </row>
    <row r="3" spans="1:7" ht="15.75">
      <c r="A3" s="1" t="s">
        <v>16</v>
      </c>
      <c r="B3" s="1" t="s">
        <v>17</v>
      </c>
      <c r="C3" s="1" t="s">
        <v>18</v>
      </c>
      <c r="D3" s="3">
        <v>44774</v>
      </c>
      <c r="E3" s="4">
        <v>7896</v>
      </c>
      <c r="F3" s="1">
        <v>94</v>
      </c>
      <c r="G3" s="5">
        <f t="shared" si="0"/>
        <v>84</v>
      </c>
    </row>
    <row r="4" spans="1:7" ht="15.75">
      <c r="A4" s="1" t="s">
        <v>19</v>
      </c>
      <c r="B4" s="1" t="s">
        <v>17</v>
      </c>
      <c r="C4" s="1" t="s">
        <v>20</v>
      </c>
      <c r="D4" s="3">
        <v>44749</v>
      </c>
      <c r="E4" s="4">
        <v>4502</v>
      </c>
      <c r="F4" s="1">
        <v>91</v>
      </c>
      <c r="G4" s="5">
        <f t="shared" si="0"/>
        <v>49.472527472527474</v>
      </c>
    </row>
    <row r="5" spans="1:7" ht="15.75">
      <c r="A5" s="1" t="s">
        <v>21</v>
      </c>
      <c r="B5" s="1" t="s">
        <v>22</v>
      </c>
      <c r="C5" s="1" t="s">
        <v>20</v>
      </c>
      <c r="D5" s="3">
        <v>44678</v>
      </c>
      <c r="E5" s="4">
        <v>12726</v>
      </c>
      <c r="F5" s="1">
        <v>342</v>
      </c>
      <c r="G5" s="5">
        <f t="shared" si="0"/>
        <v>37.210526315789473</v>
      </c>
    </row>
    <row r="6" spans="1:7" ht="15.75">
      <c r="A6" s="1" t="s">
        <v>13</v>
      </c>
      <c r="B6" s="1" t="s">
        <v>14</v>
      </c>
      <c r="C6" s="1" t="s">
        <v>20</v>
      </c>
      <c r="D6" s="3">
        <v>44616</v>
      </c>
      <c r="E6" s="4">
        <v>13685</v>
      </c>
      <c r="F6" s="1">
        <v>184</v>
      </c>
      <c r="G6" s="5">
        <f t="shared" si="0"/>
        <v>74.375</v>
      </c>
    </row>
    <row r="7" spans="1:7" ht="15.75">
      <c r="A7" s="1" t="s">
        <v>16</v>
      </c>
      <c r="B7" s="1" t="s">
        <v>17</v>
      </c>
      <c r="C7" s="1" t="s">
        <v>27</v>
      </c>
      <c r="D7" s="3">
        <v>44718</v>
      </c>
      <c r="E7" s="4">
        <v>5376</v>
      </c>
      <c r="F7" s="1">
        <v>38</v>
      </c>
      <c r="G7" s="5">
        <f t="shared" si="0"/>
        <v>141.47368421052633</v>
      </c>
    </row>
    <row r="8" spans="1:7" ht="15.75">
      <c r="A8" s="1" t="s">
        <v>28</v>
      </c>
      <c r="B8" s="1" t="s">
        <v>14</v>
      </c>
      <c r="C8" s="1" t="s">
        <v>29</v>
      </c>
      <c r="D8" s="3">
        <v>44586</v>
      </c>
      <c r="E8" s="4">
        <v>13685</v>
      </c>
      <c r="F8" s="1">
        <v>176</v>
      </c>
      <c r="G8" s="5">
        <f t="shared" si="0"/>
        <v>77.755681818181813</v>
      </c>
    </row>
    <row r="9" spans="1:7" ht="15.75">
      <c r="A9" s="1" t="s">
        <v>30</v>
      </c>
      <c r="B9" s="1" t="s">
        <v>22</v>
      </c>
      <c r="C9" s="1" t="s">
        <v>31</v>
      </c>
      <c r="D9" s="3">
        <v>44644</v>
      </c>
      <c r="E9" s="4">
        <v>3080</v>
      </c>
      <c r="F9" s="1">
        <v>73</v>
      </c>
      <c r="G9" s="5">
        <f t="shared" si="0"/>
        <v>42.19178082191781</v>
      </c>
    </row>
    <row r="10" spans="1:7" ht="15.75">
      <c r="A10" s="1" t="s">
        <v>13</v>
      </c>
      <c r="B10" s="1" t="s">
        <v>36</v>
      </c>
      <c r="C10" s="1" t="s">
        <v>37</v>
      </c>
      <c r="D10" s="3">
        <v>44671</v>
      </c>
      <c r="E10" s="4">
        <v>3990</v>
      </c>
      <c r="F10" s="1">
        <v>59</v>
      </c>
      <c r="G10" s="5">
        <f t="shared" si="0"/>
        <v>67.627118644067792</v>
      </c>
    </row>
    <row r="11" spans="1:7" ht="15.75">
      <c r="A11" s="1" t="s">
        <v>38</v>
      </c>
      <c r="B11" s="1" t="s">
        <v>22</v>
      </c>
      <c r="C11" s="1" t="s">
        <v>29</v>
      </c>
      <c r="D11" s="3">
        <v>44746</v>
      </c>
      <c r="E11" s="4">
        <v>2835</v>
      </c>
      <c r="F11" s="1">
        <v>102</v>
      </c>
      <c r="G11" s="5">
        <f t="shared" si="0"/>
        <v>27.794117647058822</v>
      </c>
    </row>
    <row r="12" spans="1:7" ht="15.75">
      <c r="A12" s="1" t="s">
        <v>39</v>
      </c>
      <c r="B12" s="1" t="s">
        <v>14</v>
      </c>
      <c r="C12" s="1" t="s">
        <v>27</v>
      </c>
      <c r="D12" s="3">
        <v>44574</v>
      </c>
      <c r="E12" s="4">
        <v>4704</v>
      </c>
      <c r="F12" s="1">
        <v>62</v>
      </c>
      <c r="G12" s="5">
        <f t="shared" si="0"/>
        <v>75.870967741935488</v>
      </c>
    </row>
    <row r="13" spans="1:7" ht="15.75">
      <c r="A13" s="1" t="s">
        <v>42</v>
      </c>
      <c r="B13" s="1" t="s">
        <v>43</v>
      </c>
      <c r="C13" s="1" t="s">
        <v>44</v>
      </c>
      <c r="D13" s="3">
        <v>44630</v>
      </c>
      <c r="E13" s="4">
        <v>3703</v>
      </c>
      <c r="F13" s="1">
        <v>11</v>
      </c>
      <c r="G13" s="5">
        <f t="shared" si="0"/>
        <v>336.63636363636363</v>
      </c>
    </row>
    <row r="14" spans="1:7" ht="15.75">
      <c r="A14" s="1" t="s">
        <v>45</v>
      </c>
      <c r="B14" s="1" t="s">
        <v>46</v>
      </c>
      <c r="C14" s="1" t="s">
        <v>47</v>
      </c>
      <c r="D14" s="3">
        <v>44574</v>
      </c>
      <c r="E14" s="4">
        <v>1442</v>
      </c>
      <c r="F14" s="1">
        <v>286</v>
      </c>
      <c r="G14" s="5">
        <f t="shared" si="0"/>
        <v>5.0419580419580416</v>
      </c>
    </row>
    <row r="15" spans="1:7" ht="15.75">
      <c r="A15" s="1" t="s">
        <v>48</v>
      </c>
      <c r="B15" s="1" t="s">
        <v>36</v>
      </c>
      <c r="C15" s="1" t="s">
        <v>49</v>
      </c>
      <c r="D15" s="3">
        <v>44770</v>
      </c>
      <c r="E15" s="4">
        <v>168</v>
      </c>
      <c r="F15" s="1">
        <v>156</v>
      </c>
      <c r="G15" s="5">
        <f t="shared" si="0"/>
        <v>1.0769230769230769</v>
      </c>
    </row>
    <row r="16" spans="1:7" ht="15.75">
      <c r="A16" s="1" t="s">
        <v>50</v>
      </c>
      <c r="B16" s="1" t="s">
        <v>36</v>
      </c>
      <c r="C16" s="1" t="s">
        <v>20</v>
      </c>
      <c r="D16" s="3">
        <v>44776</v>
      </c>
      <c r="E16" s="4">
        <v>8379</v>
      </c>
      <c r="F16" s="1">
        <v>173</v>
      </c>
      <c r="G16" s="5">
        <f t="shared" si="0"/>
        <v>48.433526011560694</v>
      </c>
    </row>
    <row r="17" spans="1:7" ht="15.75">
      <c r="A17" s="1" t="s">
        <v>52</v>
      </c>
      <c r="B17" s="1" t="s">
        <v>22</v>
      </c>
      <c r="C17" s="1" t="s">
        <v>53</v>
      </c>
      <c r="D17" s="3">
        <v>44587</v>
      </c>
      <c r="E17" s="4">
        <v>6790</v>
      </c>
      <c r="F17" s="1">
        <v>356</v>
      </c>
      <c r="G17" s="5">
        <f t="shared" si="0"/>
        <v>19.073033707865168</v>
      </c>
    </row>
    <row r="18" spans="1:7" ht="15.75">
      <c r="A18" s="1" t="s">
        <v>16</v>
      </c>
      <c r="B18" s="1" t="s">
        <v>46</v>
      </c>
      <c r="C18" s="1" t="s">
        <v>53</v>
      </c>
      <c r="D18" s="3">
        <v>44606</v>
      </c>
      <c r="E18" s="4">
        <v>4067</v>
      </c>
      <c r="F18" s="1">
        <v>42</v>
      </c>
      <c r="G18" s="5">
        <f t="shared" si="0"/>
        <v>96.833333333333329</v>
      </c>
    </row>
    <row r="19" spans="1:7" ht="15.75">
      <c r="A19" s="1" t="s">
        <v>54</v>
      </c>
      <c r="B19" s="1" t="s">
        <v>43</v>
      </c>
      <c r="C19" s="1" t="s">
        <v>27</v>
      </c>
      <c r="D19" s="3">
        <v>44656</v>
      </c>
      <c r="E19" s="4">
        <v>3017</v>
      </c>
      <c r="F19" s="1">
        <v>140</v>
      </c>
      <c r="G19" s="5">
        <f t="shared" si="0"/>
        <v>21.55</v>
      </c>
    </row>
    <row r="20" spans="1:7" ht="15.75">
      <c r="A20" s="1" t="s">
        <v>52</v>
      </c>
      <c r="B20" s="1" t="s">
        <v>46</v>
      </c>
      <c r="C20" s="1" t="s">
        <v>55</v>
      </c>
      <c r="D20" s="3">
        <v>44608</v>
      </c>
      <c r="E20" s="4">
        <v>8799</v>
      </c>
      <c r="F20" s="1">
        <v>250</v>
      </c>
      <c r="G20" s="5">
        <f t="shared" si="0"/>
        <v>35.195999999999998</v>
      </c>
    </row>
    <row r="21" spans="1:7" ht="15.75">
      <c r="A21" s="1" t="s">
        <v>56</v>
      </c>
      <c r="B21" s="1" t="s">
        <v>14</v>
      </c>
      <c r="C21" s="1" t="s">
        <v>18</v>
      </c>
      <c r="D21" s="3">
        <v>44720</v>
      </c>
      <c r="E21" s="4">
        <v>1085</v>
      </c>
      <c r="F21" s="1">
        <v>172</v>
      </c>
      <c r="G21" s="5">
        <f t="shared" si="0"/>
        <v>6.308139534883721</v>
      </c>
    </row>
    <row r="22" spans="1:7" ht="15.75">
      <c r="A22" s="1" t="s">
        <v>38</v>
      </c>
      <c r="B22" s="1" t="s">
        <v>22</v>
      </c>
      <c r="C22" s="1" t="s">
        <v>47</v>
      </c>
      <c r="D22" s="3">
        <v>44739</v>
      </c>
      <c r="E22" s="4">
        <v>6888</v>
      </c>
      <c r="F22" s="1">
        <v>88</v>
      </c>
      <c r="G22" s="5">
        <f t="shared" si="0"/>
        <v>78.272727272727266</v>
      </c>
    </row>
    <row r="23" spans="1:7" ht="15.75">
      <c r="A23" s="1" t="s">
        <v>30</v>
      </c>
      <c r="B23" s="1" t="s">
        <v>43</v>
      </c>
      <c r="C23" s="1" t="s">
        <v>57</v>
      </c>
      <c r="D23" s="3">
        <v>44609</v>
      </c>
      <c r="E23" s="4">
        <v>1267</v>
      </c>
      <c r="F23" s="1">
        <v>157</v>
      </c>
      <c r="G23" s="5">
        <f t="shared" si="0"/>
        <v>8.0700636942675157</v>
      </c>
    </row>
    <row r="24" spans="1:7" ht="15.75">
      <c r="A24" s="1" t="s">
        <v>50</v>
      </c>
      <c r="B24" s="1" t="s">
        <v>43</v>
      </c>
      <c r="C24" s="1" t="s">
        <v>31</v>
      </c>
      <c r="D24" s="3">
        <v>44711</v>
      </c>
      <c r="E24" s="4">
        <v>4753</v>
      </c>
      <c r="F24" s="1">
        <v>163</v>
      </c>
      <c r="G24" s="5">
        <f t="shared" si="0"/>
        <v>29.159509202453989</v>
      </c>
    </row>
    <row r="25" spans="1:7" ht="15.75">
      <c r="A25" s="1" t="s">
        <v>58</v>
      </c>
      <c r="B25" s="1" t="s">
        <v>14</v>
      </c>
      <c r="C25" s="1" t="s">
        <v>49</v>
      </c>
      <c r="D25" s="3">
        <v>44634</v>
      </c>
      <c r="E25" s="4">
        <v>3003</v>
      </c>
      <c r="F25" s="1">
        <v>113</v>
      </c>
      <c r="G25" s="5">
        <f t="shared" si="0"/>
        <v>26.575221238938052</v>
      </c>
    </row>
    <row r="26" spans="1:7" ht="15.75">
      <c r="A26" s="1" t="s">
        <v>59</v>
      </c>
      <c r="B26" s="1" t="s">
        <v>22</v>
      </c>
      <c r="C26" s="1" t="s">
        <v>47</v>
      </c>
      <c r="D26" s="3">
        <v>44620</v>
      </c>
      <c r="E26" s="4">
        <v>7672</v>
      </c>
      <c r="F26" s="1">
        <v>115</v>
      </c>
      <c r="G26" s="5">
        <f t="shared" si="0"/>
        <v>66.713043478260872</v>
      </c>
    </row>
    <row r="27" spans="1:7" ht="15.75">
      <c r="A27" s="1" t="s">
        <v>48</v>
      </c>
      <c r="B27" s="1" t="s">
        <v>17</v>
      </c>
      <c r="C27" s="1" t="s">
        <v>60</v>
      </c>
      <c r="D27" s="3">
        <v>44587</v>
      </c>
      <c r="E27" s="4">
        <v>168</v>
      </c>
      <c r="F27" s="1">
        <v>321</v>
      </c>
      <c r="G27" s="5">
        <f t="shared" si="0"/>
        <v>0.52336448598130836</v>
      </c>
    </row>
    <row r="28" spans="1:7" ht="15.75">
      <c r="A28" s="1" t="s">
        <v>54</v>
      </c>
      <c r="B28" s="1" t="s">
        <v>46</v>
      </c>
      <c r="C28" s="1" t="s">
        <v>57</v>
      </c>
      <c r="D28" s="3">
        <v>44601</v>
      </c>
      <c r="E28" s="4">
        <v>1652</v>
      </c>
      <c r="F28" s="1">
        <v>186</v>
      </c>
      <c r="G28" s="5">
        <f t="shared" si="0"/>
        <v>8.8817204301075261</v>
      </c>
    </row>
    <row r="29" spans="1:7" ht="15.75">
      <c r="A29" s="1" t="s">
        <v>58</v>
      </c>
      <c r="B29" s="1" t="s">
        <v>43</v>
      </c>
      <c r="C29" s="1" t="s">
        <v>47</v>
      </c>
      <c r="D29" s="3">
        <v>44749</v>
      </c>
      <c r="E29" s="4">
        <v>4025</v>
      </c>
      <c r="F29" s="1">
        <v>112</v>
      </c>
      <c r="G29" s="5">
        <f t="shared" si="0"/>
        <v>35.9375</v>
      </c>
    </row>
    <row r="30" spans="1:7" ht="15.75">
      <c r="A30" s="1" t="s">
        <v>61</v>
      </c>
      <c r="B30" s="1" t="s">
        <v>36</v>
      </c>
      <c r="C30" s="1" t="s">
        <v>62</v>
      </c>
      <c r="D30" s="3">
        <v>44747</v>
      </c>
      <c r="E30" s="4">
        <v>9492</v>
      </c>
      <c r="F30" s="1">
        <v>151</v>
      </c>
      <c r="G30" s="5">
        <f t="shared" si="0"/>
        <v>62.860927152317878</v>
      </c>
    </row>
    <row r="31" spans="1:7" ht="15.75">
      <c r="A31" s="1" t="s">
        <v>61</v>
      </c>
      <c r="B31" s="1" t="s">
        <v>36</v>
      </c>
      <c r="C31" s="1" t="s">
        <v>63</v>
      </c>
      <c r="D31" s="3">
        <v>44727</v>
      </c>
      <c r="E31" s="4">
        <v>5061</v>
      </c>
      <c r="F31" s="1">
        <v>301</v>
      </c>
      <c r="G31" s="5">
        <f t="shared" si="0"/>
        <v>16.813953488372093</v>
      </c>
    </row>
    <row r="32" spans="1:7" ht="15.75">
      <c r="A32" s="1" t="s">
        <v>16</v>
      </c>
      <c r="B32" s="1" t="s">
        <v>36</v>
      </c>
      <c r="C32" s="1" t="s">
        <v>18</v>
      </c>
      <c r="D32" s="3">
        <v>44705</v>
      </c>
      <c r="E32" s="4">
        <v>1722</v>
      </c>
      <c r="F32" s="1">
        <v>121</v>
      </c>
      <c r="G32" s="5">
        <f t="shared" si="0"/>
        <v>14.231404958677686</v>
      </c>
    </row>
    <row r="33" spans="1:7" ht="15.75">
      <c r="A33" s="1" t="s">
        <v>39</v>
      </c>
      <c r="B33" s="1" t="s">
        <v>14</v>
      </c>
      <c r="C33" s="1" t="s">
        <v>29</v>
      </c>
      <c r="D33" s="3">
        <v>44741</v>
      </c>
      <c r="E33" s="4">
        <v>12446</v>
      </c>
      <c r="F33" s="1">
        <v>150</v>
      </c>
      <c r="G33" s="5">
        <f t="shared" si="0"/>
        <v>82.973333333333329</v>
      </c>
    </row>
    <row r="34" spans="1:7" ht="15.75">
      <c r="A34" s="1" t="s">
        <v>64</v>
      </c>
      <c r="B34" s="1" t="s">
        <v>22</v>
      </c>
      <c r="C34" s="1" t="s">
        <v>63</v>
      </c>
      <c r="D34" s="3">
        <v>44692</v>
      </c>
      <c r="E34" s="4">
        <v>4284</v>
      </c>
      <c r="F34" s="1">
        <v>94</v>
      </c>
      <c r="G34" s="5">
        <f t="shared" si="0"/>
        <v>45.574468085106382</v>
      </c>
    </row>
    <row r="35" spans="1:7" ht="15.75">
      <c r="A35" s="1" t="s">
        <v>48</v>
      </c>
      <c r="B35" s="1" t="s">
        <v>14</v>
      </c>
      <c r="C35" s="1" t="s">
        <v>65</v>
      </c>
      <c r="D35" s="3">
        <v>44742</v>
      </c>
      <c r="E35" s="4">
        <v>6839</v>
      </c>
      <c r="F35" s="1">
        <v>133</v>
      </c>
      <c r="G35" s="5">
        <f t="shared" si="0"/>
        <v>51.421052631578945</v>
      </c>
    </row>
    <row r="36" spans="1:7" ht="15.75">
      <c r="A36" s="1" t="s">
        <v>66</v>
      </c>
      <c r="B36" s="1" t="s">
        <v>46</v>
      </c>
      <c r="C36" s="1" t="s">
        <v>31</v>
      </c>
      <c r="D36" s="3">
        <v>44692</v>
      </c>
      <c r="E36" s="4">
        <v>2163</v>
      </c>
      <c r="F36" s="1">
        <v>70</v>
      </c>
      <c r="G36" s="5">
        <f t="shared" si="0"/>
        <v>30.9</v>
      </c>
    </row>
    <row r="37" spans="1:7" ht="15.75">
      <c r="A37" s="1" t="s">
        <v>54</v>
      </c>
      <c r="B37" s="1" t="s">
        <v>43</v>
      </c>
      <c r="C37" s="1" t="s">
        <v>63</v>
      </c>
      <c r="D37" s="3">
        <v>44764</v>
      </c>
      <c r="E37" s="4">
        <v>9583</v>
      </c>
      <c r="F37" s="1">
        <v>315</v>
      </c>
      <c r="G37" s="5">
        <f t="shared" si="0"/>
        <v>30.422222222222221</v>
      </c>
    </row>
    <row r="38" spans="1:7" ht="15.75">
      <c r="A38" s="1" t="s">
        <v>66</v>
      </c>
      <c r="B38" s="1" t="s">
        <v>14</v>
      </c>
      <c r="C38" s="1" t="s">
        <v>37</v>
      </c>
      <c r="D38" s="3">
        <v>44797</v>
      </c>
      <c r="E38" s="4">
        <v>2653</v>
      </c>
      <c r="F38" s="1">
        <v>314</v>
      </c>
      <c r="G38" s="5">
        <f t="shared" si="0"/>
        <v>8.4490445859872612</v>
      </c>
    </row>
    <row r="39" spans="1:7" ht="15.75">
      <c r="A39" s="1" t="s">
        <v>67</v>
      </c>
      <c r="B39" s="1" t="s">
        <v>36</v>
      </c>
      <c r="C39" s="1" t="s">
        <v>31</v>
      </c>
      <c r="D39" s="3">
        <v>44749</v>
      </c>
      <c r="E39" s="4">
        <v>147</v>
      </c>
      <c r="F39" s="1">
        <v>72</v>
      </c>
      <c r="G39" s="5">
        <f t="shared" si="0"/>
        <v>2.0416666666666665</v>
      </c>
    </row>
    <row r="40" spans="1:7" ht="15.75">
      <c r="A40" s="1" t="s">
        <v>68</v>
      </c>
      <c r="B40" s="1" t="s">
        <v>22</v>
      </c>
      <c r="C40" s="1" t="s">
        <v>18</v>
      </c>
      <c r="D40" s="3">
        <v>44700</v>
      </c>
      <c r="E40" s="4">
        <v>3654</v>
      </c>
      <c r="F40" s="1">
        <v>14</v>
      </c>
      <c r="G40" s="5">
        <f t="shared" si="0"/>
        <v>261</v>
      </c>
    </row>
    <row r="41" spans="1:7" ht="15.75">
      <c r="A41" s="1" t="s">
        <v>48</v>
      </c>
      <c r="B41" s="1" t="s">
        <v>17</v>
      </c>
      <c r="C41" s="1" t="s">
        <v>63</v>
      </c>
      <c r="D41" s="3">
        <v>44746</v>
      </c>
      <c r="E41" s="4">
        <v>2443</v>
      </c>
      <c r="F41" s="1">
        <v>581</v>
      </c>
      <c r="G41" s="5">
        <f t="shared" si="0"/>
        <v>4.2048192771084336</v>
      </c>
    </row>
    <row r="42" spans="1:7" ht="15.75">
      <c r="A42" s="1" t="s">
        <v>67</v>
      </c>
      <c r="B42" s="1" t="s">
        <v>43</v>
      </c>
      <c r="C42" s="1" t="s">
        <v>31</v>
      </c>
      <c r="D42" s="3">
        <v>44714</v>
      </c>
      <c r="E42" s="4">
        <v>938</v>
      </c>
      <c r="F42" s="1">
        <v>16</v>
      </c>
      <c r="G42" s="5">
        <f t="shared" si="0"/>
        <v>58.625</v>
      </c>
    </row>
    <row r="43" spans="1:7" ht="15.75">
      <c r="A43" s="1" t="s">
        <v>48</v>
      </c>
      <c r="B43" s="1" t="s">
        <v>43</v>
      </c>
      <c r="C43" s="1" t="s">
        <v>69</v>
      </c>
      <c r="D43" s="3">
        <v>44666</v>
      </c>
      <c r="E43" s="4">
        <v>14749</v>
      </c>
      <c r="F43" s="1">
        <v>354</v>
      </c>
      <c r="G43" s="5">
        <f t="shared" si="0"/>
        <v>41.663841807909606</v>
      </c>
    </row>
    <row r="44" spans="1:7" ht="15.75">
      <c r="A44" s="1" t="s">
        <v>45</v>
      </c>
      <c r="B44" s="1" t="s">
        <v>46</v>
      </c>
      <c r="C44" s="1" t="s">
        <v>70</v>
      </c>
      <c r="D44" s="3">
        <v>44753</v>
      </c>
      <c r="E44" s="4">
        <v>4781</v>
      </c>
      <c r="F44" s="1">
        <v>241</v>
      </c>
      <c r="G44" s="5">
        <f t="shared" si="0"/>
        <v>19.838174273858922</v>
      </c>
    </row>
    <row r="45" spans="1:7" ht="15.75">
      <c r="A45" s="1" t="s">
        <v>66</v>
      </c>
      <c r="B45" s="1" t="s">
        <v>17</v>
      </c>
      <c r="C45" s="1" t="s">
        <v>57</v>
      </c>
      <c r="D45" s="3">
        <v>44615</v>
      </c>
      <c r="E45" s="4">
        <v>6307</v>
      </c>
      <c r="F45" s="1">
        <v>142</v>
      </c>
      <c r="G45" s="5">
        <f t="shared" si="0"/>
        <v>44.41549295774648</v>
      </c>
    </row>
    <row r="46" spans="1:7" ht="15.75">
      <c r="A46" s="1" t="s">
        <v>71</v>
      </c>
      <c r="B46" s="1" t="s">
        <v>46</v>
      </c>
      <c r="C46" s="1" t="s">
        <v>65</v>
      </c>
      <c r="D46" s="3">
        <v>44795</v>
      </c>
      <c r="E46" s="4">
        <v>7602</v>
      </c>
      <c r="F46" s="1">
        <v>102</v>
      </c>
      <c r="G46" s="5">
        <f t="shared" si="0"/>
        <v>74.529411764705884</v>
      </c>
    </row>
    <row r="47" spans="1:7" ht="15.75">
      <c r="A47" s="1" t="s">
        <v>59</v>
      </c>
      <c r="B47" s="1" t="s">
        <v>43</v>
      </c>
      <c r="C47" s="1" t="s">
        <v>20</v>
      </c>
      <c r="D47" s="3">
        <v>44608</v>
      </c>
      <c r="E47" s="4">
        <v>6790</v>
      </c>
      <c r="F47" s="1">
        <v>188</v>
      </c>
      <c r="G47" s="5">
        <f t="shared" si="0"/>
        <v>36.117021276595743</v>
      </c>
    </row>
    <row r="48" spans="1:7" ht="15.75">
      <c r="A48" s="1" t="s">
        <v>16</v>
      </c>
      <c r="B48" s="1" t="s">
        <v>43</v>
      </c>
      <c r="C48" s="1" t="s">
        <v>37</v>
      </c>
      <c r="D48" s="3">
        <v>44574</v>
      </c>
      <c r="E48" s="4">
        <v>9737</v>
      </c>
      <c r="F48" s="1">
        <v>160</v>
      </c>
      <c r="G48" s="5">
        <f t="shared" si="0"/>
        <v>60.856250000000003</v>
      </c>
    </row>
    <row r="49" spans="1:7" ht="15.75">
      <c r="A49" s="1" t="s">
        <v>56</v>
      </c>
      <c r="B49" s="1" t="s">
        <v>22</v>
      </c>
      <c r="C49" s="1" t="s">
        <v>55</v>
      </c>
      <c r="D49" s="3">
        <v>44606</v>
      </c>
      <c r="E49" s="4">
        <v>6979</v>
      </c>
      <c r="F49" s="1">
        <v>18</v>
      </c>
      <c r="G49" s="5">
        <f t="shared" si="0"/>
        <v>387.72222222222223</v>
      </c>
    </row>
    <row r="50" spans="1:7" ht="15.75">
      <c r="A50" s="1" t="s">
        <v>54</v>
      </c>
      <c r="B50" s="1" t="s">
        <v>17</v>
      </c>
      <c r="C50" s="1" t="s">
        <v>47</v>
      </c>
      <c r="D50" s="3">
        <v>44722</v>
      </c>
      <c r="E50" s="4">
        <v>4382</v>
      </c>
      <c r="F50" s="1">
        <v>303</v>
      </c>
      <c r="G50" s="5">
        <f t="shared" si="0"/>
        <v>14.462046204620462</v>
      </c>
    </row>
    <row r="51" spans="1:7" ht="15.75">
      <c r="A51" s="1" t="s">
        <v>56</v>
      </c>
      <c r="B51" s="1" t="s">
        <v>17</v>
      </c>
      <c r="C51" s="1" t="s">
        <v>60</v>
      </c>
      <c r="D51" s="3">
        <v>44749</v>
      </c>
      <c r="E51" s="4">
        <v>5243</v>
      </c>
      <c r="F51" s="1">
        <v>176</v>
      </c>
      <c r="G51" s="5">
        <f t="shared" si="0"/>
        <v>29.789772727272727</v>
      </c>
    </row>
    <row r="52" spans="1:7" ht="15.75">
      <c r="A52" s="1" t="s">
        <v>56</v>
      </c>
      <c r="B52" s="1" t="s">
        <v>46</v>
      </c>
      <c r="C52" s="1" t="s">
        <v>65</v>
      </c>
      <c r="D52" s="3">
        <v>44644</v>
      </c>
      <c r="E52" s="4">
        <v>4865</v>
      </c>
      <c r="F52" s="1">
        <v>70</v>
      </c>
      <c r="G52" s="5">
        <f t="shared" si="0"/>
        <v>69.5</v>
      </c>
    </row>
    <row r="53" spans="1:7" ht="15.75">
      <c r="A53" s="1" t="s">
        <v>38</v>
      </c>
      <c r="B53" s="1" t="s">
        <v>22</v>
      </c>
      <c r="C53" s="1" t="s">
        <v>60</v>
      </c>
      <c r="D53" s="3">
        <v>44718</v>
      </c>
      <c r="E53" s="4">
        <v>8575</v>
      </c>
      <c r="F53" s="1">
        <v>23</v>
      </c>
      <c r="G53" s="5">
        <f t="shared" si="0"/>
        <v>372.82608695652175</v>
      </c>
    </row>
    <row r="54" spans="1:7" ht="15.75">
      <c r="A54" s="1" t="s">
        <v>72</v>
      </c>
      <c r="B54" s="1" t="s">
        <v>22</v>
      </c>
      <c r="C54" s="1" t="s">
        <v>49</v>
      </c>
      <c r="D54" s="3">
        <v>44761</v>
      </c>
      <c r="E54" s="4">
        <v>91</v>
      </c>
      <c r="F54" s="1">
        <v>135</v>
      </c>
      <c r="G54" s="5">
        <f t="shared" si="0"/>
        <v>0.67407407407407405</v>
      </c>
    </row>
    <row r="55" spans="1:7" ht="15.75">
      <c r="A55" s="1" t="s">
        <v>52</v>
      </c>
      <c r="B55" s="1" t="s">
        <v>43</v>
      </c>
      <c r="C55" s="1" t="s">
        <v>69</v>
      </c>
      <c r="D55" s="3">
        <v>44670</v>
      </c>
      <c r="E55" s="4">
        <v>14798</v>
      </c>
      <c r="F55" s="1">
        <v>83</v>
      </c>
      <c r="G55" s="5">
        <f t="shared" si="0"/>
        <v>178.28915662650601</v>
      </c>
    </row>
    <row r="56" spans="1:7" ht="15.75">
      <c r="A56" s="1" t="s">
        <v>50</v>
      </c>
      <c r="B56" s="1" t="s">
        <v>17</v>
      </c>
      <c r="C56" s="1" t="s">
        <v>18</v>
      </c>
      <c r="D56" s="3">
        <v>44761</v>
      </c>
      <c r="E56" s="4">
        <v>2205</v>
      </c>
      <c r="F56" s="1">
        <v>179</v>
      </c>
      <c r="G56" s="5">
        <f t="shared" si="0"/>
        <v>12.318435754189943</v>
      </c>
    </row>
    <row r="57" spans="1:7" ht="15.75">
      <c r="A57" s="1" t="s">
        <v>13</v>
      </c>
      <c r="B57" s="1" t="s">
        <v>46</v>
      </c>
      <c r="C57" s="1" t="s">
        <v>49</v>
      </c>
      <c r="D57" s="3">
        <v>44757</v>
      </c>
      <c r="E57" s="4">
        <v>441</v>
      </c>
      <c r="F57" s="1">
        <v>24</v>
      </c>
      <c r="G57" s="5">
        <f t="shared" si="0"/>
        <v>18.375</v>
      </c>
    </row>
    <row r="58" spans="1:7" ht="15.75">
      <c r="A58" s="1" t="s">
        <v>73</v>
      </c>
      <c r="B58" s="1" t="s">
        <v>36</v>
      </c>
      <c r="C58" s="1" t="s">
        <v>57</v>
      </c>
      <c r="D58" s="3">
        <v>44606</v>
      </c>
      <c r="E58" s="4">
        <v>3556</v>
      </c>
      <c r="F58" s="1">
        <v>18</v>
      </c>
      <c r="G58" s="5">
        <f t="shared" si="0"/>
        <v>197.55555555555554</v>
      </c>
    </row>
    <row r="59" spans="1:7" ht="15.75">
      <c r="A59" s="1" t="s">
        <v>38</v>
      </c>
      <c r="B59" s="1" t="s">
        <v>46</v>
      </c>
      <c r="C59" s="1" t="s">
        <v>29</v>
      </c>
      <c r="D59" s="3">
        <v>44699</v>
      </c>
      <c r="E59" s="4">
        <v>16793</v>
      </c>
      <c r="F59" s="1">
        <v>416</v>
      </c>
      <c r="G59" s="5">
        <f t="shared" si="0"/>
        <v>40.36778846153846</v>
      </c>
    </row>
    <row r="60" spans="1:7" ht="15.75">
      <c r="A60" s="1" t="s">
        <v>42</v>
      </c>
      <c r="B60" s="1" t="s">
        <v>22</v>
      </c>
      <c r="C60" s="1" t="s">
        <v>60</v>
      </c>
      <c r="D60" s="3">
        <v>44742</v>
      </c>
      <c r="E60" s="4">
        <v>15421</v>
      </c>
      <c r="F60" s="1">
        <v>55</v>
      </c>
      <c r="G60" s="5">
        <f t="shared" si="0"/>
        <v>280.38181818181818</v>
      </c>
    </row>
    <row r="61" spans="1:7" ht="15.75">
      <c r="A61" s="1" t="s">
        <v>66</v>
      </c>
      <c r="B61" s="1" t="s">
        <v>22</v>
      </c>
      <c r="C61" s="1" t="s">
        <v>37</v>
      </c>
      <c r="D61" s="3">
        <v>44714</v>
      </c>
      <c r="E61" s="4">
        <v>4438</v>
      </c>
      <c r="F61" s="1">
        <v>227</v>
      </c>
      <c r="G61" s="5">
        <f t="shared" si="0"/>
        <v>19.550660792951543</v>
      </c>
    </row>
    <row r="62" spans="1:7" ht="15.75">
      <c r="A62" s="1" t="s">
        <v>66</v>
      </c>
      <c r="B62" s="1" t="s">
        <v>22</v>
      </c>
      <c r="C62" s="1" t="s">
        <v>49</v>
      </c>
      <c r="D62" s="3">
        <v>44740</v>
      </c>
      <c r="E62" s="4">
        <v>1603</v>
      </c>
      <c r="F62" s="1">
        <v>48</v>
      </c>
      <c r="G62" s="5">
        <f t="shared" si="0"/>
        <v>33.395833333333336</v>
      </c>
    </row>
    <row r="63" spans="1:7" ht="15.75">
      <c r="A63" s="1" t="s">
        <v>50</v>
      </c>
      <c r="B63" s="1" t="s">
        <v>22</v>
      </c>
      <c r="C63" s="1" t="s">
        <v>53</v>
      </c>
      <c r="D63" s="3">
        <v>44697</v>
      </c>
      <c r="E63" s="4">
        <v>273</v>
      </c>
      <c r="F63" s="1">
        <v>174</v>
      </c>
      <c r="G63" s="5">
        <f t="shared" si="0"/>
        <v>1.5689655172413792</v>
      </c>
    </row>
    <row r="64" spans="1:7" ht="15.75">
      <c r="A64" s="1" t="s">
        <v>67</v>
      </c>
      <c r="B64" s="1" t="s">
        <v>46</v>
      </c>
      <c r="C64" s="1" t="s">
        <v>74</v>
      </c>
      <c r="D64" s="3">
        <v>44707</v>
      </c>
      <c r="E64" s="4">
        <v>3073</v>
      </c>
      <c r="F64" s="1">
        <v>302</v>
      </c>
      <c r="G64" s="5">
        <f t="shared" si="0"/>
        <v>10.175496688741722</v>
      </c>
    </row>
    <row r="65" spans="1:7" ht="15.75">
      <c r="A65" s="1" t="s">
        <v>48</v>
      </c>
      <c r="B65" s="1" t="s">
        <v>17</v>
      </c>
      <c r="C65" s="1" t="s">
        <v>65</v>
      </c>
      <c r="D65" s="3">
        <v>44748</v>
      </c>
      <c r="E65" s="4">
        <v>6090</v>
      </c>
      <c r="F65" s="1">
        <v>149</v>
      </c>
      <c r="G65" s="5">
        <f t="shared" si="0"/>
        <v>40.872483221476507</v>
      </c>
    </row>
    <row r="66" spans="1:7" ht="15.75">
      <c r="A66" s="1" t="s">
        <v>28</v>
      </c>
      <c r="B66" s="1" t="s">
        <v>17</v>
      </c>
      <c r="C66" s="1" t="s">
        <v>29</v>
      </c>
      <c r="D66" s="3">
        <v>44708</v>
      </c>
      <c r="E66" s="4">
        <v>10255</v>
      </c>
      <c r="F66" s="1">
        <v>11</v>
      </c>
      <c r="G66" s="5">
        <f t="shared" ref="G66:G129" si="1">E66/F66</f>
        <v>932.27272727272725</v>
      </c>
    </row>
    <row r="67" spans="1:7" ht="15.75">
      <c r="A67" s="1" t="s">
        <v>64</v>
      </c>
      <c r="B67" s="1" t="s">
        <v>22</v>
      </c>
      <c r="C67" s="1" t="s">
        <v>75</v>
      </c>
      <c r="D67" s="3">
        <v>44665</v>
      </c>
      <c r="E67" s="4">
        <v>2030</v>
      </c>
      <c r="F67" s="1">
        <v>11</v>
      </c>
      <c r="G67" s="5">
        <f t="shared" si="1"/>
        <v>184.54545454545453</v>
      </c>
    </row>
    <row r="68" spans="1:7" ht="15.75">
      <c r="A68" s="1" t="s">
        <v>16</v>
      </c>
      <c r="B68" s="1" t="s">
        <v>22</v>
      </c>
      <c r="C68" s="1" t="s">
        <v>53</v>
      </c>
      <c r="D68" s="3">
        <v>44783</v>
      </c>
      <c r="E68" s="4">
        <v>19453</v>
      </c>
      <c r="F68" s="1">
        <v>14</v>
      </c>
      <c r="G68" s="5">
        <f t="shared" si="1"/>
        <v>1389.5</v>
      </c>
    </row>
    <row r="69" spans="1:7" ht="15.75">
      <c r="A69" s="1" t="s">
        <v>68</v>
      </c>
      <c r="B69" s="1" t="s">
        <v>17</v>
      </c>
      <c r="C69" s="1" t="s">
        <v>37</v>
      </c>
      <c r="D69" s="3">
        <v>44746</v>
      </c>
      <c r="E69" s="4">
        <v>9275</v>
      </c>
      <c r="F69" s="1">
        <v>411</v>
      </c>
      <c r="G69" s="5">
        <f t="shared" si="1"/>
        <v>22.566909975669098</v>
      </c>
    </row>
    <row r="70" spans="1:7" ht="15.75">
      <c r="A70" s="1" t="s">
        <v>28</v>
      </c>
      <c r="B70" s="1" t="s">
        <v>17</v>
      </c>
      <c r="C70" s="1" t="s">
        <v>53</v>
      </c>
      <c r="D70" s="3">
        <v>44750</v>
      </c>
      <c r="E70" s="4">
        <v>6181</v>
      </c>
      <c r="F70" s="1">
        <v>56</v>
      </c>
      <c r="G70" s="5">
        <f t="shared" si="1"/>
        <v>110.375</v>
      </c>
    </row>
    <row r="71" spans="1:7" ht="15.75">
      <c r="A71" s="1" t="s">
        <v>21</v>
      </c>
      <c r="B71" s="1" t="s">
        <v>43</v>
      </c>
      <c r="C71" s="1" t="s">
        <v>20</v>
      </c>
      <c r="D71" s="3">
        <v>44764</v>
      </c>
      <c r="E71" s="4">
        <v>9037</v>
      </c>
      <c r="F71" s="1">
        <v>102</v>
      </c>
      <c r="G71" s="5">
        <f t="shared" si="1"/>
        <v>88.598039215686271</v>
      </c>
    </row>
    <row r="72" spans="1:7" ht="15.75">
      <c r="A72" s="1" t="s">
        <v>19</v>
      </c>
      <c r="B72" s="1" t="s">
        <v>43</v>
      </c>
      <c r="C72" s="1" t="s">
        <v>70</v>
      </c>
      <c r="D72" s="3">
        <v>44622</v>
      </c>
      <c r="E72" s="4">
        <v>12313</v>
      </c>
      <c r="F72" s="1">
        <v>103</v>
      </c>
      <c r="G72" s="5">
        <f t="shared" si="1"/>
        <v>119.54368932038835</v>
      </c>
    </row>
    <row r="73" spans="1:7" ht="15.75">
      <c r="A73" s="1" t="s">
        <v>19</v>
      </c>
      <c r="B73" s="1" t="s">
        <v>14</v>
      </c>
      <c r="C73" s="1" t="s">
        <v>65</v>
      </c>
      <c r="D73" s="3">
        <v>44571</v>
      </c>
      <c r="E73" s="4">
        <v>5642</v>
      </c>
      <c r="F73" s="1">
        <v>9</v>
      </c>
      <c r="G73" s="5">
        <f t="shared" si="1"/>
        <v>626.88888888888891</v>
      </c>
    </row>
    <row r="74" spans="1:7" ht="15.75">
      <c r="A74" s="1" t="s">
        <v>13</v>
      </c>
      <c r="B74" s="1" t="s">
        <v>36</v>
      </c>
      <c r="C74" s="1" t="s">
        <v>62</v>
      </c>
      <c r="D74" s="3">
        <v>44631</v>
      </c>
      <c r="E74" s="4">
        <v>2800</v>
      </c>
      <c r="F74" s="1">
        <v>241</v>
      </c>
      <c r="G74" s="5">
        <f t="shared" si="1"/>
        <v>11.618257261410788</v>
      </c>
    </row>
    <row r="75" spans="1:7" ht="15.75">
      <c r="A75" s="1" t="s">
        <v>66</v>
      </c>
      <c r="B75" s="1" t="s">
        <v>36</v>
      </c>
      <c r="C75" s="1" t="s">
        <v>20</v>
      </c>
      <c r="D75" s="3">
        <v>44732</v>
      </c>
      <c r="E75" s="4">
        <v>959</v>
      </c>
      <c r="F75" s="1">
        <v>265</v>
      </c>
      <c r="G75" s="5">
        <f t="shared" si="1"/>
        <v>3.6188679245283017</v>
      </c>
    </row>
    <row r="76" spans="1:7" ht="15.75">
      <c r="A76" s="1" t="s">
        <v>16</v>
      </c>
      <c r="B76" s="1" t="s">
        <v>14</v>
      </c>
      <c r="C76" s="1" t="s">
        <v>53</v>
      </c>
      <c r="D76" s="3">
        <v>44799</v>
      </c>
      <c r="E76" s="4">
        <v>2002</v>
      </c>
      <c r="F76" s="1">
        <v>214</v>
      </c>
      <c r="G76" s="5">
        <f t="shared" si="1"/>
        <v>9.3551401869158877</v>
      </c>
    </row>
    <row r="77" spans="1:7" ht="15.75">
      <c r="A77" s="1" t="s">
        <v>54</v>
      </c>
      <c r="B77" s="1" t="s">
        <v>46</v>
      </c>
      <c r="C77" s="1" t="s">
        <v>55</v>
      </c>
      <c r="D77" s="3">
        <v>44755</v>
      </c>
      <c r="E77" s="4">
        <v>609</v>
      </c>
      <c r="F77" s="1">
        <v>32</v>
      </c>
      <c r="G77" s="5">
        <f t="shared" si="1"/>
        <v>19.03125</v>
      </c>
    </row>
    <row r="78" spans="1:7" ht="15.75">
      <c r="A78" s="1" t="s">
        <v>68</v>
      </c>
      <c r="B78" s="1" t="s">
        <v>43</v>
      </c>
      <c r="C78" s="1" t="s">
        <v>57</v>
      </c>
      <c r="D78" s="3">
        <v>44603</v>
      </c>
      <c r="E78" s="4">
        <v>1274</v>
      </c>
      <c r="F78" s="1">
        <v>244</v>
      </c>
      <c r="G78" s="5">
        <f t="shared" si="1"/>
        <v>5.221311475409836</v>
      </c>
    </row>
    <row r="79" spans="1:7" ht="15.75">
      <c r="A79" s="1" t="s">
        <v>50</v>
      </c>
      <c r="B79" s="1" t="s">
        <v>43</v>
      </c>
      <c r="C79" s="1" t="s">
        <v>44</v>
      </c>
      <c r="D79" s="3">
        <v>44588</v>
      </c>
      <c r="E79" s="4">
        <v>7595</v>
      </c>
      <c r="F79" s="1">
        <v>181</v>
      </c>
      <c r="G79" s="5">
        <f t="shared" si="1"/>
        <v>41.961325966850829</v>
      </c>
    </row>
    <row r="80" spans="1:7" ht="15.75">
      <c r="A80" s="1" t="s">
        <v>16</v>
      </c>
      <c r="B80" s="1" t="s">
        <v>14</v>
      </c>
      <c r="C80" s="1" t="s">
        <v>29</v>
      </c>
      <c r="D80" s="3">
        <v>44592</v>
      </c>
      <c r="E80" s="4">
        <v>4725</v>
      </c>
      <c r="F80" s="1">
        <v>137</v>
      </c>
      <c r="G80" s="5">
        <f t="shared" si="1"/>
        <v>34.489051094890513</v>
      </c>
    </row>
    <row r="81" spans="1:7" ht="15.75">
      <c r="A81" s="1" t="s">
        <v>68</v>
      </c>
      <c r="B81" s="1" t="s">
        <v>43</v>
      </c>
      <c r="C81" s="1" t="s">
        <v>62</v>
      </c>
      <c r="D81" s="3">
        <v>44791</v>
      </c>
      <c r="E81" s="4">
        <v>9681</v>
      </c>
      <c r="F81" s="1">
        <v>24</v>
      </c>
      <c r="G81" s="5">
        <f t="shared" si="1"/>
        <v>403.375</v>
      </c>
    </row>
    <row r="82" spans="1:7" ht="15.75">
      <c r="A82" s="1" t="s">
        <v>66</v>
      </c>
      <c r="B82" s="1" t="s">
        <v>43</v>
      </c>
      <c r="C82" s="1" t="s">
        <v>69</v>
      </c>
      <c r="D82" s="3">
        <v>44742</v>
      </c>
      <c r="E82" s="4">
        <v>14504</v>
      </c>
      <c r="F82" s="1">
        <v>21</v>
      </c>
      <c r="G82" s="5">
        <f t="shared" si="1"/>
        <v>690.66666666666663</v>
      </c>
    </row>
    <row r="83" spans="1:7" ht="15.75">
      <c r="A83" s="1" t="s">
        <v>72</v>
      </c>
      <c r="B83" s="1" t="s">
        <v>22</v>
      </c>
      <c r="C83" s="1" t="s">
        <v>60</v>
      </c>
      <c r="D83" s="3">
        <v>44796</v>
      </c>
      <c r="E83" s="4">
        <v>280</v>
      </c>
      <c r="F83" s="1">
        <v>311</v>
      </c>
      <c r="G83" s="5">
        <f t="shared" si="1"/>
        <v>0.90032154340836013</v>
      </c>
    </row>
    <row r="84" spans="1:7" ht="15.75">
      <c r="A84" s="1" t="s">
        <v>38</v>
      </c>
      <c r="B84" s="1" t="s">
        <v>36</v>
      </c>
      <c r="C84" s="1" t="s">
        <v>15</v>
      </c>
      <c r="D84" s="3">
        <v>44774</v>
      </c>
      <c r="E84" s="4">
        <v>63</v>
      </c>
      <c r="F84" s="1">
        <v>181</v>
      </c>
      <c r="G84" s="5">
        <f t="shared" si="1"/>
        <v>0.34806629834254144</v>
      </c>
    </row>
    <row r="85" spans="1:7" ht="15.75">
      <c r="A85" s="1" t="s">
        <v>54</v>
      </c>
      <c r="B85" s="1" t="s">
        <v>36</v>
      </c>
      <c r="C85" s="1" t="s">
        <v>31</v>
      </c>
      <c r="D85" s="3">
        <v>44706</v>
      </c>
      <c r="E85" s="4">
        <v>8001</v>
      </c>
      <c r="F85" s="1">
        <v>10</v>
      </c>
      <c r="G85" s="5">
        <f t="shared" si="1"/>
        <v>800.1</v>
      </c>
    </row>
    <row r="86" spans="1:7" ht="15.75">
      <c r="A86" s="1" t="s">
        <v>54</v>
      </c>
      <c r="B86" s="1" t="s">
        <v>46</v>
      </c>
      <c r="C86" s="1" t="s">
        <v>53</v>
      </c>
      <c r="D86" s="3">
        <v>44571</v>
      </c>
      <c r="E86" s="4">
        <v>4032</v>
      </c>
      <c r="F86" s="1">
        <v>82</v>
      </c>
      <c r="G86" s="5">
        <f t="shared" si="1"/>
        <v>49.170731707317074</v>
      </c>
    </row>
    <row r="87" spans="1:7" ht="15.75">
      <c r="A87" s="1" t="s">
        <v>61</v>
      </c>
      <c r="B87" s="1" t="s">
        <v>22</v>
      </c>
      <c r="C87" s="1" t="s">
        <v>76</v>
      </c>
      <c r="D87" s="3">
        <v>44599</v>
      </c>
      <c r="E87" s="4">
        <v>5859</v>
      </c>
      <c r="F87" s="1">
        <v>108</v>
      </c>
      <c r="G87" s="5">
        <f t="shared" si="1"/>
        <v>54.25</v>
      </c>
    </row>
    <row r="88" spans="1:7" ht="15.75">
      <c r="A88" s="1" t="s">
        <v>48</v>
      </c>
      <c r="B88" s="1" t="s">
        <v>43</v>
      </c>
      <c r="C88" s="1" t="s">
        <v>44</v>
      </c>
      <c r="D88" s="3">
        <v>44693</v>
      </c>
      <c r="E88" s="4">
        <v>11095</v>
      </c>
      <c r="F88" s="1">
        <v>401</v>
      </c>
      <c r="G88" s="5">
        <f t="shared" si="1"/>
        <v>27.668329177057355</v>
      </c>
    </row>
    <row r="89" spans="1:7" ht="15.75">
      <c r="A89" s="1" t="s">
        <v>71</v>
      </c>
      <c r="B89" s="1" t="s">
        <v>22</v>
      </c>
      <c r="C89" s="1" t="s">
        <v>57</v>
      </c>
      <c r="D89" s="3">
        <v>44627</v>
      </c>
      <c r="E89" s="4">
        <v>7182</v>
      </c>
      <c r="F89" s="1">
        <v>408</v>
      </c>
      <c r="G89" s="5">
        <f t="shared" si="1"/>
        <v>17.602941176470587</v>
      </c>
    </row>
    <row r="90" spans="1:7" ht="15.75">
      <c r="A90" s="1" t="s">
        <v>61</v>
      </c>
      <c r="B90" s="1" t="s">
        <v>22</v>
      </c>
      <c r="C90" s="1" t="s">
        <v>18</v>
      </c>
      <c r="D90" s="3">
        <v>44656</v>
      </c>
      <c r="E90" s="4">
        <v>6881</v>
      </c>
      <c r="F90" s="1">
        <v>420</v>
      </c>
      <c r="G90" s="5">
        <f t="shared" si="1"/>
        <v>16.383333333333333</v>
      </c>
    </row>
    <row r="91" spans="1:7" ht="15.75">
      <c r="A91" s="1" t="s">
        <v>66</v>
      </c>
      <c r="B91" s="1" t="s">
        <v>46</v>
      </c>
      <c r="C91" s="1" t="s">
        <v>75</v>
      </c>
      <c r="D91" s="3">
        <v>44564</v>
      </c>
      <c r="E91" s="4">
        <v>7154</v>
      </c>
      <c r="F91" s="1">
        <v>348</v>
      </c>
      <c r="G91" s="5">
        <f t="shared" si="1"/>
        <v>20.557471264367816</v>
      </c>
    </row>
    <row r="92" spans="1:7" ht="15.75">
      <c r="A92" s="1" t="s">
        <v>61</v>
      </c>
      <c r="B92" s="1" t="s">
        <v>14</v>
      </c>
      <c r="C92" s="1" t="s">
        <v>47</v>
      </c>
      <c r="D92" s="3">
        <v>44644</v>
      </c>
      <c r="E92" s="4">
        <v>6188</v>
      </c>
      <c r="F92" s="1">
        <v>270</v>
      </c>
      <c r="G92" s="5">
        <f t="shared" si="1"/>
        <v>22.918518518518518</v>
      </c>
    </row>
    <row r="93" spans="1:7" ht="15.75">
      <c r="A93" s="1" t="s">
        <v>71</v>
      </c>
      <c r="B93" s="1" t="s">
        <v>17</v>
      </c>
      <c r="C93" s="1" t="s">
        <v>69</v>
      </c>
      <c r="D93" s="3">
        <v>44749</v>
      </c>
      <c r="E93" s="4">
        <v>4221</v>
      </c>
      <c r="F93" s="1">
        <v>9</v>
      </c>
      <c r="G93" s="5">
        <f t="shared" si="1"/>
        <v>469</v>
      </c>
    </row>
    <row r="94" spans="1:7" ht="15.75">
      <c r="A94" s="1" t="s">
        <v>16</v>
      </c>
      <c r="B94" s="1" t="s">
        <v>43</v>
      </c>
      <c r="C94" s="1" t="s">
        <v>31</v>
      </c>
      <c r="D94" s="3">
        <v>44768</v>
      </c>
      <c r="E94" s="4">
        <v>630</v>
      </c>
      <c r="F94" s="1">
        <v>264</v>
      </c>
      <c r="G94" s="5">
        <f t="shared" si="1"/>
        <v>2.3863636363636362</v>
      </c>
    </row>
    <row r="95" spans="1:7" ht="15.75">
      <c r="A95" s="1" t="s">
        <v>64</v>
      </c>
      <c r="B95" s="1" t="s">
        <v>22</v>
      </c>
      <c r="C95" s="1" t="s">
        <v>53</v>
      </c>
      <c r="D95" s="3">
        <v>44749</v>
      </c>
      <c r="E95" s="4">
        <v>1743</v>
      </c>
      <c r="F95" s="1">
        <v>111</v>
      </c>
      <c r="G95" s="5">
        <f t="shared" si="1"/>
        <v>15.702702702702704</v>
      </c>
    </row>
    <row r="96" spans="1:7" ht="15.75">
      <c r="A96" s="1" t="s">
        <v>48</v>
      </c>
      <c r="B96" s="1" t="s">
        <v>46</v>
      </c>
      <c r="C96" s="1" t="s">
        <v>37</v>
      </c>
      <c r="D96" s="3">
        <v>44757</v>
      </c>
      <c r="E96" s="4">
        <v>2919</v>
      </c>
      <c r="F96" s="1">
        <v>65</v>
      </c>
      <c r="G96" s="5">
        <f t="shared" si="1"/>
        <v>44.907692307692308</v>
      </c>
    </row>
    <row r="97" spans="1:7" ht="15.75">
      <c r="A97" s="1" t="s">
        <v>54</v>
      </c>
      <c r="B97" s="1" t="s">
        <v>36</v>
      </c>
      <c r="C97" s="1" t="s">
        <v>44</v>
      </c>
      <c r="D97" s="3">
        <v>44652</v>
      </c>
      <c r="E97" s="4">
        <v>49</v>
      </c>
      <c r="F97" s="1">
        <v>97</v>
      </c>
      <c r="G97" s="5">
        <f t="shared" si="1"/>
        <v>0.50515463917525771</v>
      </c>
    </row>
    <row r="98" spans="1:7" ht="15.75">
      <c r="A98" s="1" t="s">
        <v>52</v>
      </c>
      <c r="B98" s="1" t="s">
        <v>22</v>
      </c>
      <c r="C98" s="1" t="s">
        <v>47</v>
      </c>
      <c r="D98" s="3">
        <v>44732</v>
      </c>
      <c r="E98" s="4">
        <v>1827</v>
      </c>
      <c r="F98" s="1">
        <v>6</v>
      </c>
      <c r="G98" s="5">
        <f t="shared" si="1"/>
        <v>304.5</v>
      </c>
    </row>
    <row r="99" spans="1:7" ht="15.75">
      <c r="A99" s="1" t="s">
        <v>67</v>
      </c>
      <c r="B99" s="1" t="s">
        <v>14</v>
      </c>
      <c r="C99" s="1" t="s">
        <v>60</v>
      </c>
      <c r="D99" s="3">
        <v>44741</v>
      </c>
      <c r="E99" s="4">
        <v>13006</v>
      </c>
      <c r="F99" s="1">
        <v>482</v>
      </c>
      <c r="G99" s="5">
        <f t="shared" si="1"/>
        <v>26.983402489626556</v>
      </c>
    </row>
    <row r="100" spans="1:7" ht="15.75">
      <c r="A100" s="1" t="s">
        <v>50</v>
      </c>
      <c r="B100" s="1" t="s">
        <v>43</v>
      </c>
      <c r="C100" s="1" t="s">
        <v>37</v>
      </c>
      <c r="D100" s="3">
        <v>44727</v>
      </c>
      <c r="E100" s="4">
        <v>1064</v>
      </c>
      <c r="F100" s="1">
        <v>106</v>
      </c>
      <c r="G100" s="5">
        <f t="shared" si="1"/>
        <v>10.037735849056604</v>
      </c>
    </row>
    <row r="101" spans="1:7" ht="15.75">
      <c r="A101" s="1" t="s">
        <v>58</v>
      </c>
      <c r="B101" s="1" t="s">
        <v>43</v>
      </c>
      <c r="C101" s="1" t="s">
        <v>31</v>
      </c>
      <c r="D101" s="3">
        <v>44659</v>
      </c>
      <c r="E101" s="4">
        <v>11571</v>
      </c>
      <c r="F101" s="1">
        <v>180</v>
      </c>
      <c r="G101" s="5">
        <f t="shared" si="1"/>
        <v>64.283333333333331</v>
      </c>
    </row>
    <row r="102" spans="1:7" ht="15.75">
      <c r="A102" s="1" t="s">
        <v>61</v>
      </c>
      <c r="B102" s="1" t="s">
        <v>22</v>
      </c>
      <c r="C102" s="1" t="s">
        <v>69</v>
      </c>
      <c r="D102" s="3">
        <v>44634</v>
      </c>
      <c r="E102" s="4">
        <v>5740</v>
      </c>
      <c r="F102" s="1">
        <v>31</v>
      </c>
      <c r="G102" s="5">
        <f t="shared" si="1"/>
        <v>185.16129032258064</v>
      </c>
    </row>
    <row r="103" spans="1:7" ht="15.75">
      <c r="A103" s="1" t="s">
        <v>66</v>
      </c>
      <c r="B103" s="1" t="s">
        <v>43</v>
      </c>
      <c r="C103" s="1" t="s">
        <v>60</v>
      </c>
      <c r="D103" s="3">
        <v>44757</v>
      </c>
      <c r="E103" s="4">
        <v>1456</v>
      </c>
      <c r="F103" s="1">
        <v>359</v>
      </c>
      <c r="G103" s="5">
        <f t="shared" si="1"/>
        <v>4.0557103064066853</v>
      </c>
    </row>
    <row r="104" spans="1:7" ht="15.75">
      <c r="A104" s="1" t="s">
        <v>67</v>
      </c>
      <c r="B104" s="1" t="s">
        <v>17</v>
      </c>
      <c r="C104" s="1" t="s">
        <v>47</v>
      </c>
      <c r="D104" s="3">
        <v>44670</v>
      </c>
      <c r="E104" s="4">
        <v>5334</v>
      </c>
      <c r="F104" s="1">
        <v>80</v>
      </c>
      <c r="G104" s="5">
        <f t="shared" si="1"/>
        <v>66.674999999999997</v>
      </c>
    </row>
    <row r="105" spans="1:7" ht="15.75">
      <c r="A105" s="1" t="s">
        <v>50</v>
      </c>
      <c r="B105" s="1" t="s">
        <v>43</v>
      </c>
      <c r="C105" s="1" t="s">
        <v>29</v>
      </c>
      <c r="D105" s="3">
        <v>44648</v>
      </c>
      <c r="E105" s="4">
        <v>4151</v>
      </c>
      <c r="F105" s="1">
        <v>296</v>
      </c>
      <c r="G105" s="5">
        <f t="shared" si="1"/>
        <v>14.023648648648649</v>
      </c>
    </row>
    <row r="106" spans="1:7" ht="15.75">
      <c r="A106" s="1" t="s">
        <v>38</v>
      </c>
      <c r="B106" s="1" t="s">
        <v>46</v>
      </c>
      <c r="C106" s="1" t="s">
        <v>57</v>
      </c>
      <c r="D106" s="3">
        <v>44624</v>
      </c>
      <c r="E106" s="4">
        <v>8106</v>
      </c>
      <c r="F106" s="1">
        <v>101</v>
      </c>
      <c r="G106" s="5">
        <f t="shared" si="1"/>
        <v>80.257425742574256</v>
      </c>
    </row>
    <row r="107" spans="1:7" ht="15.75">
      <c r="A107" s="1" t="s">
        <v>48</v>
      </c>
      <c r="B107" s="1" t="s">
        <v>36</v>
      </c>
      <c r="C107" s="1" t="s">
        <v>76</v>
      </c>
      <c r="D107" s="3">
        <v>44775</v>
      </c>
      <c r="E107" s="4">
        <v>126</v>
      </c>
      <c r="F107" s="1">
        <v>40</v>
      </c>
      <c r="G107" s="5">
        <f t="shared" si="1"/>
        <v>3.15</v>
      </c>
    </row>
    <row r="108" spans="1:7" ht="15.75">
      <c r="A108" s="1" t="s">
        <v>58</v>
      </c>
      <c r="B108" s="1" t="s">
        <v>14</v>
      </c>
      <c r="C108" s="1" t="s">
        <v>57</v>
      </c>
      <c r="D108" s="3">
        <v>44798</v>
      </c>
      <c r="E108" s="4">
        <v>4697</v>
      </c>
      <c r="F108" s="1">
        <v>42</v>
      </c>
      <c r="G108" s="5">
        <f t="shared" si="1"/>
        <v>111.83333333333333</v>
      </c>
    </row>
    <row r="109" spans="1:7" ht="15.75">
      <c r="A109" s="1" t="s">
        <v>50</v>
      </c>
      <c r="B109" s="1" t="s">
        <v>43</v>
      </c>
      <c r="C109" s="1" t="s">
        <v>65</v>
      </c>
      <c r="D109" s="3">
        <v>44617</v>
      </c>
      <c r="E109" s="4">
        <v>7798</v>
      </c>
      <c r="F109" s="1">
        <v>167</v>
      </c>
      <c r="G109" s="5">
        <f t="shared" si="1"/>
        <v>46.694610778443113</v>
      </c>
    </row>
    <row r="110" spans="1:7" ht="15.75">
      <c r="A110" s="1" t="s">
        <v>67</v>
      </c>
      <c r="B110" s="1" t="s">
        <v>17</v>
      </c>
      <c r="C110" s="1" t="s">
        <v>44</v>
      </c>
      <c r="D110" s="3">
        <v>44719</v>
      </c>
      <c r="E110" s="4">
        <v>9408</v>
      </c>
      <c r="F110" s="1">
        <v>138</v>
      </c>
      <c r="G110" s="5">
        <f t="shared" si="1"/>
        <v>68.173913043478265</v>
      </c>
    </row>
    <row r="111" spans="1:7" ht="15.75">
      <c r="A111" s="1" t="s">
        <v>21</v>
      </c>
      <c r="B111" s="1" t="s">
        <v>17</v>
      </c>
      <c r="C111" s="1" t="s">
        <v>57</v>
      </c>
      <c r="D111" s="3">
        <v>44663</v>
      </c>
      <c r="E111" s="4">
        <v>1939</v>
      </c>
      <c r="F111" s="1">
        <v>520</v>
      </c>
      <c r="G111" s="5">
        <f t="shared" si="1"/>
        <v>3.7288461538461539</v>
      </c>
    </row>
    <row r="112" spans="1:7" ht="15.75">
      <c r="A112" s="1" t="s">
        <v>73</v>
      </c>
      <c r="B112" s="1" t="s">
        <v>17</v>
      </c>
      <c r="C112" s="1" t="s">
        <v>57</v>
      </c>
      <c r="D112" s="3">
        <v>44748</v>
      </c>
      <c r="E112" s="4">
        <v>10906</v>
      </c>
      <c r="F112" s="1">
        <v>94</v>
      </c>
      <c r="G112" s="5">
        <f t="shared" si="1"/>
        <v>116.02127659574468</v>
      </c>
    </row>
    <row r="113" spans="1:7" ht="15.75">
      <c r="A113" s="1" t="s">
        <v>67</v>
      </c>
      <c r="B113" s="1" t="s">
        <v>14</v>
      </c>
      <c r="C113" s="1" t="s">
        <v>27</v>
      </c>
      <c r="D113" s="3">
        <v>44580</v>
      </c>
      <c r="E113" s="4">
        <v>5929</v>
      </c>
      <c r="F113" s="1">
        <v>175</v>
      </c>
      <c r="G113" s="5">
        <f t="shared" si="1"/>
        <v>33.880000000000003</v>
      </c>
    </row>
    <row r="114" spans="1:7" ht="15.75">
      <c r="A114" s="1" t="s">
        <v>71</v>
      </c>
      <c r="B114" s="1" t="s">
        <v>22</v>
      </c>
      <c r="C114" s="1" t="s">
        <v>60</v>
      </c>
      <c r="D114" s="3">
        <v>44566</v>
      </c>
      <c r="E114" s="4">
        <v>5579</v>
      </c>
      <c r="F114" s="1">
        <v>92</v>
      </c>
      <c r="G114" s="5">
        <f t="shared" si="1"/>
        <v>60.641304347826086</v>
      </c>
    </row>
    <row r="115" spans="1:7" ht="15.75">
      <c r="A115" s="1" t="s">
        <v>71</v>
      </c>
      <c r="B115" s="1" t="s">
        <v>46</v>
      </c>
      <c r="C115" s="1" t="s">
        <v>76</v>
      </c>
      <c r="D115" s="3">
        <v>44585</v>
      </c>
      <c r="E115" s="4">
        <v>10927</v>
      </c>
      <c r="F115" s="1">
        <v>141</v>
      </c>
      <c r="G115" s="5">
        <f t="shared" si="1"/>
        <v>77.496453900709213</v>
      </c>
    </row>
    <row r="116" spans="1:7" ht="15.75">
      <c r="A116" s="1" t="s">
        <v>64</v>
      </c>
      <c r="B116" s="1" t="s">
        <v>22</v>
      </c>
      <c r="C116" s="1" t="s">
        <v>49</v>
      </c>
      <c r="D116" s="3">
        <v>44657</v>
      </c>
      <c r="E116" s="4">
        <v>623</v>
      </c>
      <c r="F116" s="1">
        <v>283</v>
      </c>
      <c r="G116" s="5">
        <f t="shared" si="1"/>
        <v>2.2014134275618376</v>
      </c>
    </row>
    <row r="117" spans="1:7" ht="15.75">
      <c r="A117" s="1" t="s">
        <v>30</v>
      </c>
      <c r="B117" s="1" t="s">
        <v>22</v>
      </c>
      <c r="C117" s="1" t="s">
        <v>60</v>
      </c>
      <c r="D117" s="3">
        <v>44727</v>
      </c>
      <c r="E117" s="4">
        <v>6013</v>
      </c>
      <c r="F117" s="1">
        <v>21</v>
      </c>
      <c r="G117" s="5">
        <f t="shared" si="1"/>
        <v>286.33333333333331</v>
      </c>
    </row>
    <row r="118" spans="1:7" ht="15.75">
      <c r="A118" s="1" t="s">
        <v>19</v>
      </c>
      <c r="B118" s="1" t="s">
        <v>46</v>
      </c>
      <c r="C118" s="1" t="s">
        <v>74</v>
      </c>
      <c r="D118" s="3">
        <v>44589</v>
      </c>
      <c r="E118" s="4">
        <v>1505</v>
      </c>
      <c r="F118" s="1">
        <v>47</v>
      </c>
      <c r="G118" s="5">
        <f t="shared" si="1"/>
        <v>32.021276595744681</v>
      </c>
    </row>
    <row r="119" spans="1:7" ht="15.75">
      <c r="A119" s="1" t="s">
        <v>67</v>
      </c>
      <c r="B119" s="1" t="s">
        <v>17</v>
      </c>
      <c r="C119" s="1" t="s">
        <v>75</v>
      </c>
      <c r="D119" s="3">
        <v>44636</v>
      </c>
      <c r="E119" s="4">
        <v>476</v>
      </c>
      <c r="F119" s="1">
        <v>125</v>
      </c>
      <c r="G119" s="5">
        <f t="shared" si="1"/>
        <v>3.8079999999999998</v>
      </c>
    </row>
    <row r="120" spans="1:7" ht="15.75">
      <c r="A120" s="1" t="s">
        <v>39</v>
      </c>
      <c r="B120" s="1" t="s">
        <v>22</v>
      </c>
      <c r="C120" s="1" t="s">
        <v>49</v>
      </c>
      <c r="D120" s="3">
        <v>44613</v>
      </c>
      <c r="E120" s="4">
        <v>11550</v>
      </c>
      <c r="F120" s="1">
        <v>396</v>
      </c>
      <c r="G120" s="5">
        <f t="shared" si="1"/>
        <v>29.166666666666668</v>
      </c>
    </row>
    <row r="121" spans="1:7" ht="15.75">
      <c r="A121" s="1" t="s">
        <v>67</v>
      </c>
      <c r="B121" s="1" t="s">
        <v>43</v>
      </c>
      <c r="C121" s="1" t="s">
        <v>63</v>
      </c>
      <c r="D121" s="3">
        <v>44608</v>
      </c>
      <c r="E121" s="4">
        <v>17318</v>
      </c>
      <c r="F121" s="1">
        <v>87</v>
      </c>
      <c r="G121" s="5">
        <f t="shared" si="1"/>
        <v>199.05747126436782</v>
      </c>
    </row>
    <row r="122" spans="1:7" ht="15.75">
      <c r="A122" s="1" t="s">
        <v>13</v>
      </c>
      <c r="B122" s="1" t="s">
        <v>46</v>
      </c>
      <c r="C122" s="1" t="s">
        <v>57</v>
      </c>
      <c r="D122" s="3">
        <v>44574</v>
      </c>
      <c r="E122" s="4">
        <v>1848</v>
      </c>
      <c r="F122" s="1">
        <v>27</v>
      </c>
      <c r="G122" s="5">
        <f t="shared" si="1"/>
        <v>68.444444444444443</v>
      </c>
    </row>
    <row r="123" spans="1:7" ht="15.75">
      <c r="A123" s="1" t="s">
        <v>67</v>
      </c>
      <c r="B123" s="1" t="s">
        <v>22</v>
      </c>
      <c r="C123" s="1" t="s">
        <v>47</v>
      </c>
      <c r="D123" s="3">
        <v>44643</v>
      </c>
      <c r="E123" s="4">
        <v>7273</v>
      </c>
      <c r="F123" s="1">
        <v>547</v>
      </c>
      <c r="G123" s="5">
        <f t="shared" si="1"/>
        <v>13.296160877513712</v>
      </c>
    </row>
    <row r="124" spans="1:7" ht="15.75">
      <c r="A124" s="1" t="s">
        <v>56</v>
      </c>
      <c r="B124" s="1" t="s">
        <v>46</v>
      </c>
      <c r="C124" s="1" t="s">
        <v>57</v>
      </c>
      <c r="D124" s="3">
        <v>44728</v>
      </c>
      <c r="E124" s="4">
        <v>854</v>
      </c>
      <c r="F124" s="1">
        <v>118</v>
      </c>
      <c r="G124" s="5">
        <f t="shared" si="1"/>
        <v>7.2372881355932206</v>
      </c>
    </row>
    <row r="125" spans="1:7" ht="15.75">
      <c r="A125" s="1" t="s">
        <v>28</v>
      </c>
      <c r="B125" s="1" t="s">
        <v>17</v>
      </c>
      <c r="C125" s="1" t="s">
        <v>69</v>
      </c>
      <c r="D125" s="3">
        <v>44665</v>
      </c>
      <c r="E125" s="4">
        <v>6832</v>
      </c>
      <c r="F125" s="1">
        <v>46</v>
      </c>
      <c r="G125" s="5">
        <f t="shared" si="1"/>
        <v>148.52173913043478</v>
      </c>
    </row>
    <row r="126" spans="1:7" ht="15.75">
      <c r="A126" s="1" t="s">
        <v>67</v>
      </c>
      <c r="B126" s="1" t="s">
        <v>14</v>
      </c>
      <c r="C126" s="1" t="s">
        <v>47</v>
      </c>
      <c r="D126" s="3">
        <v>44586</v>
      </c>
      <c r="E126" s="4">
        <v>4606</v>
      </c>
      <c r="F126" s="1">
        <v>57</v>
      </c>
      <c r="G126" s="5">
        <f t="shared" si="1"/>
        <v>80.807017543859644</v>
      </c>
    </row>
    <row r="127" spans="1:7" ht="15.75">
      <c r="A127" s="1" t="s">
        <v>21</v>
      </c>
      <c r="B127" s="1" t="s">
        <v>17</v>
      </c>
      <c r="C127" s="1" t="s">
        <v>65</v>
      </c>
      <c r="D127" s="3">
        <v>44631</v>
      </c>
      <c r="E127" s="4">
        <v>4466</v>
      </c>
      <c r="F127" s="1">
        <v>22</v>
      </c>
      <c r="G127" s="5">
        <f t="shared" si="1"/>
        <v>203</v>
      </c>
    </row>
    <row r="128" spans="1:7" ht="15.75">
      <c r="A128" s="1" t="s">
        <v>72</v>
      </c>
      <c r="B128" s="1" t="s">
        <v>14</v>
      </c>
      <c r="C128" s="1" t="s">
        <v>65</v>
      </c>
      <c r="D128" s="3">
        <v>44770</v>
      </c>
      <c r="E128" s="4">
        <v>16114</v>
      </c>
      <c r="F128" s="1">
        <v>96</v>
      </c>
      <c r="G128" s="5">
        <f t="shared" si="1"/>
        <v>167.85416666666666</v>
      </c>
    </row>
    <row r="129" spans="1:7" ht="15.75">
      <c r="A129" s="1" t="s">
        <v>50</v>
      </c>
      <c r="B129" s="1" t="s">
        <v>36</v>
      </c>
      <c r="C129" s="1" t="s">
        <v>31</v>
      </c>
      <c r="D129" s="3">
        <v>44629</v>
      </c>
      <c r="E129" s="4">
        <v>1561</v>
      </c>
      <c r="F129" s="1">
        <v>44</v>
      </c>
      <c r="G129" s="5">
        <f t="shared" si="1"/>
        <v>35.477272727272727</v>
      </c>
    </row>
    <row r="130" spans="1:7" ht="15.75">
      <c r="A130" s="1" t="s">
        <v>58</v>
      </c>
      <c r="B130" s="1" t="s">
        <v>22</v>
      </c>
      <c r="C130" s="1" t="s">
        <v>44</v>
      </c>
      <c r="D130" s="3">
        <v>44740</v>
      </c>
      <c r="E130" s="4">
        <v>8897</v>
      </c>
      <c r="F130" s="1">
        <v>188</v>
      </c>
      <c r="G130" s="5">
        <f t="shared" ref="G130:G193" si="2">E130/F130</f>
        <v>47.324468085106382</v>
      </c>
    </row>
    <row r="131" spans="1:7" ht="15.75">
      <c r="A131" s="1" t="s">
        <v>50</v>
      </c>
      <c r="B131" s="1" t="s">
        <v>22</v>
      </c>
      <c r="C131" s="1" t="s">
        <v>55</v>
      </c>
      <c r="D131" s="3">
        <v>44770</v>
      </c>
      <c r="E131" s="4">
        <v>2464</v>
      </c>
      <c r="F131" s="1">
        <v>387</v>
      </c>
      <c r="G131" s="5">
        <f t="shared" si="2"/>
        <v>6.3669250645994833</v>
      </c>
    </row>
    <row r="132" spans="1:7" ht="15.75">
      <c r="A132" s="1" t="s">
        <v>67</v>
      </c>
      <c r="B132" s="1" t="s">
        <v>46</v>
      </c>
      <c r="C132" s="1" t="s">
        <v>29</v>
      </c>
      <c r="D132" s="3">
        <v>44788</v>
      </c>
      <c r="E132" s="4">
        <v>4830</v>
      </c>
      <c r="F132" s="1">
        <v>50</v>
      </c>
      <c r="G132" s="5">
        <f t="shared" si="2"/>
        <v>96.6</v>
      </c>
    </row>
    <row r="133" spans="1:7" ht="15.75">
      <c r="A133" s="1" t="s">
        <v>59</v>
      </c>
      <c r="B133" s="1" t="s">
        <v>22</v>
      </c>
      <c r="C133" s="1" t="s">
        <v>63</v>
      </c>
      <c r="D133" s="3">
        <v>44573</v>
      </c>
      <c r="E133" s="4">
        <v>2765</v>
      </c>
      <c r="F133" s="1">
        <v>264</v>
      </c>
      <c r="G133" s="5">
        <f t="shared" si="2"/>
        <v>10.473484848484848</v>
      </c>
    </row>
    <row r="134" spans="1:7" ht="15.75">
      <c r="A134" s="1" t="s">
        <v>52</v>
      </c>
      <c r="B134" s="1" t="s">
        <v>36</v>
      </c>
      <c r="C134" s="1" t="s">
        <v>62</v>
      </c>
      <c r="D134" s="3">
        <v>44644</v>
      </c>
      <c r="E134" s="4">
        <v>7126</v>
      </c>
      <c r="F134" s="1">
        <v>7</v>
      </c>
      <c r="G134" s="5">
        <f t="shared" si="2"/>
        <v>1018</v>
      </c>
    </row>
    <row r="135" spans="1:7" ht="15.75">
      <c r="A135" s="1" t="s">
        <v>16</v>
      </c>
      <c r="B135" s="1" t="s">
        <v>14</v>
      </c>
      <c r="C135" s="1" t="s">
        <v>55</v>
      </c>
      <c r="D135" s="3">
        <v>44767</v>
      </c>
      <c r="E135" s="4">
        <v>4263</v>
      </c>
      <c r="F135" s="1">
        <v>90</v>
      </c>
      <c r="G135" s="5">
        <f t="shared" si="2"/>
        <v>47.366666666666667</v>
      </c>
    </row>
    <row r="136" spans="1:7" ht="15.75">
      <c r="A136" s="1" t="s">
        <v>28</v>
      </c>
      <c r="B136" s="1" t="s">
        <v>46</v>
      </c>
      <c r="C136" s="1" t="s">
        <v>29</v>
      </c>
      <c r="D136" s="3">
        <v>44774</v>
      </c>
      <c r="E136" s="4">
        <v>3605</v>
      </c>
      <c r="F136" s="1">
        <v>403</v>
      </c>
      <c r="G136" s="5">
        <f t="shared" si="2"/>
        <v>8.9454094292803976</v>
      </c>
    </row>
    <row r="137" spans="1:7" ht="15.75">
      <c r="A137" s="1" t="s">
        <v>16</v>
      </c>
      <c r="B137" s="1" t="s">
        <v>17</v>
      </c>
      <c r="C137" s="1" t="s">
        <v>53</v>
      </c>
      <c r="D137" s="3">
        <v>44697</v>
      </c>
      <c r="E137" s="4">
        <v>19929</v>
      </c>
      <c r="F137" s="1">
        <v>174</v>
      </c>
      <c r="G137" s="5">
        <f t="shared" si="2"/>
        <v>114.53448275862068</v>
      </c>
    </row>
    <row r="138" spans="1:7" ht="15.75">
      <c r="A138" s="1" t="s">
        <v>54</v>
      </c>
      <c r="B138" s="1" t="s">
        <v>17</v>
      </c>
      <c r="C138" s="1" t="s">
        <v>27</v>
      </c>
      <c r="D138" s="3">
        <v>44783</v>
      </c>
      <c r="E138" s="4">
        <v>5103</v>
      </c>
      <c r="F138" s="1">
        <v>140</v>
      </c>
      <c r="G138" s="5">
        <f t="shared" si="2"/>
        <v>36.450000000000003</v>
      </c>
    </row>
    <row r="139" spans="1:7" ht="15.75">
      <c r="A139" s="1" t="s">
        <v>21</v>
      </c>
      <c r="B139" s="1" t="s">
        <v>17</v>
      </c>
      <c r="C139" s="1" t="s">
        <v>47</v>
      </c>
      <c r="D139" s="3">
        <v>44566</v>
      </c>
      <c r="E139" s="4">
        <v>2541</v>
      </c>
      <c r="F139" s="1">
        <v>27</v>
      </c>
      <c r="G139" s="5">
        <f t="shared" si="2"/>
        <v>94.111111111111114</v>
      </c>
    </row>
    <row r="140" spans="1:7" ht="15.75">
      <c r="A140" s="1" t="s">
        <v>73</v>
      </c>
      <c r="B140" s="1" t="s">
        <v>14</v>
      </c>
      <c r="C140" s="1" t="s">
        <v>27</v>
      </c>
      <c r="D140" s="3">
        <v>44753</v>
      </c>
      <c r="E140" s="4">
        <v>5663</v>
      </c>
      <c r="F140" s="1">
        <v>110</v>
      </c>
      <c r="G140" s="5">
        <f t="shared" si="2"/>
        <v>51.481818181818184</v>
      </c>
    </row>
    <row r="141" spans="1:7" ht="15.75">
      <c r="A141" s="1" t="s">
        <v>64</v>
      </c>
      <c r="B141" s="1" t="s">
        <v>43</v>
      </c>
      <c r="C141" s="1" t="s">
        <v>31</v>
      </c>
      <c r="D141" s="3">
        <v>44676</v>
      </c>
      <c r="E141" s="4">
        <v>392</v>
      </c>
      <c r="F141" s="1">
        <v>30</v>
      </c>
      <c r="G141" s="5">
        <f t="shared" si="2"/>
        <v>13.066666666666666</v>
      </c>
    </row>
    <row r="142" spans="1:7" ht="15.75">
      <c r="A142" s="1" t="s">
        <v>19</v>
      </c>
      <c r="B142" s="1" t="s">
        <v>36</v>
      </c>
      <c r="C142" s="1" t="s">
        <v>60</v>
      </c>
      <c r="D142" s="3">
        <v>44655</v>
      </c>
      <c r="E142" s="4">
        <v>10976</v>
      </c>
      <c r="F142" s="1">
        <v>121</v>
      </c>
      <c r="G142" s="5">
        <f t="shared" si="2"/>
        <v>90.710743801652896</v>
      </c>
    </row>
    <row r="143" spans="1:7" ht="15.75">
      <c r="A143" s="1" t="s">
        <v>42</v>
      </c>
      <c r="B143" s="1" t="s">
        <v>43</v>
      </c>
      <c r="C143" s="1" t="s">
        <v>69</v>
      </c>
      <c r="D143" s="3">
        <v>44663</v>
      </c>
      <c r="E143" s="4">
        <v>9282</v>
      </c>
      <c r="F143" s="1">
        <v>101</v>
      </c>
      <c r="G143" s="5">
        <f t="shared" si="2"/>
        <v>91.900990099009903</v>
      </c>
    </row>
    <row r="144" spans="1:7" ht="15.75">
      <c r="A144" s="1" t="s">
        <v>64</v>
      </c>
      <c r="B144" s="1" t="s">
        <v>36</v>
      </c>
      <c r="C144" s="1" t="s">
        <v>18</v>
      </c>
      <c r="D144" s="3">
        <v>44775</v>
      </c>
      <c r="E144" s="4">
        <v>1827</v>
      </c>
      <c r="F144" s="1">
        <v>117</v>
      </c>
      <c r="G144" s="5">
        <f t="shared" si="2"/>
        <v>15.615384615384615</v>
      </c>
    </row>
    <row r="145" spans="1:7" ht="15.75">
      <c r="A145" s="1" t="s">
        <v>19</v>
      </c>
      <c r="B145" s="1" t="s">
        <v>36</v>
      </c>
      <c r="C145" s="1" t="s">
        <v>63</v>
      </c>
      <c r="D145" s="3">
        <v>44740</v>
      </c>
      <c r="E145" s="4">
        <v>8267</v>
      </c>
      <c r="F145" s="1">
        <v>272</v>
      </c>
      <c r="G145" s="5">
        <f t="shared" si="2"/>
        <v>30.393382352941178</v>
      </c>
    </row>
    <row r="146" spans="1:7" ht="15.75">
      <c r="A146" s="1" t="s">
        <v>73</v>
      </c>
      <c r="B146" s="1" t="s">
        <v>22</v>
      </c>
      <c r="C146" s="1" t="s">
        <v>47</v>
      </c>
      <c r="D146" s="3">
        <v>44747</v>
      </c>
      <c r="E146" s="4">
        <v>4116</v>
      </c>
      <c r="F146" s="1">
        <v>128</v>
      </c>
      <c r="G146" s="5">
        <f t="shared" si="2"/>
        <v>32.15625</v>
      </c>
    </row>
    <row r="147" spans="1:7" ht="15.75">
      <c r="A147" s="1" t="s">
        <v>39</v>
      </c>
      <c r="B147" s="1" t="s">
        <v>36</v>
      </c>
      <c r="C147" s="1" t="s">
        <v>70</v>
      </c>
      <c r="D147" s="3">
        <v>44719</v>
      </c>
      <c r="E147" s="4">
        <v>2093</v>
      </c>
      <c r="F147" s="1">
        <v>45</v>
      </c>
      <c r="G147" s="5">
        <f t="shared" si="2"/>
        <v>46.511111111111113</v>
      </c>
    </row>
    <row r="148" spans="1:7" ht="15.75">
      <c r="A148" s="1" t="s">
        <v>38</v>
      </c>
      <c r="B148" s="1" t="s">
        <v>36</v>
      </c>
      <c r="C148" s="1" t="s">
        <v>27</v>
      </c>
      <c r="D148" s="3">
        <v>44579</v>
      </c>
      <c r="E148" s="4">
        <v>1015</v>
      </c>
      <c r="F148" s="1">
        <v>27</v>
      </c>
      <c r="G148" s="5">
        <f t="shared" si="2"/>
        <v>37.592592592592595</v>
      </c>
    </row>
    <row r="149" spans="1:7" ht="15.75">
      <c r="A149" s="1" t="s">
        <v>38</v>
      </c>
      <c r="B149" s="1" t="s">
        <v>22</v>
      </c>
      <c r="C149" s="1" t="s">
        <v>74</v>
      </c>
      <c r="D149" s="3">
        <v>44565</v>
      </c>
      <c r="E149" s="4">
        <v>12516</v>
      </c>
      <c r="F149" s="1">
        <v>212</v>
      </c>
      <c r="G149" s="5">
        <f t="shared" si="2"/>
        <v>59.037735849056602</v>
      </c>
    </row>
    <row r="150" spans="1:7" ht="15.75">
      <c r="A150" s="1" t="s">
        <v>61</v>
      </c>
      <c r="B150" s="1" t="s">
        <v>22</v>
      </c>
      <c r="C150" s="1" t="s">
        <v>29</v>
      </c>
      <c r="D150" s="3">
        <v>44592</v>
      </c>
      <c r="E150" s="4">
        <v>2758</v>
      </c>
      <c r="F150" s="1">
        <v>18</v>
      </c>
      <c r="G150" s="5">
        <f t="shared" si="2"/>
        <v>153.22222222222223</v>
      </c>
    </row>
    <row r="151" spans="1:7" ht="15.75">
      <c r="A151" s="1" t="s">
        <v>67</v>
      </c>
      <c r="B151" s="1" t="s">
        <v>17</v>
      </c>
      <c r="C151" s="1" t="s">
        <v>65</v>
      </c>
      <c r="D151" s="3">
        <v>44634</v>
      </c>
      <c r="E151" s="4">
        <v>3297</v>
      </c>
      <c r="F151" s="1">
        <v>149</v>
      </c>
      <c r="G151" s="5">
        <f t="shared" si="2"/>
        <v>22.127516778523489</v>
      </c>
    </row>
    <row r="152" spans="1:7" ht="15.75">
      <c r="A152" s="1" t="s">
        <v>68</v>
      </c>
      <c r="B152" s="1" t="s">
        <v>22</v>
      </c>
      <c r="C152" s="1" t="s">
        <v>76</v>
      </c>
      <c r="D152" s="3">
        <v>44680</v>
      </c>
      <c r="E152" s="4">
        <v>6048</v>
      </c>
      <c r="F152" s="1">
        <v>477</v>
      </c>
      <c r="G152" s="5">
        <f t="shared" si="2"/>
        <v>12.679245283018869</v>
      </c>
    </row>
    <row r="153" spans="1:7" ht="15.75">
      <c r="A153" s="1" t="s">
        <v>28</v>
      </c>
      <c r="B153" s="1" t="s">
        <v>17</v>
      </c>
      <c r="C153" s="1" t="s">
        <v>27</v>
      </c>
      <c r="D153" s="3">
        <v>44599</v>
      </c>
      <c r="E153" s="4">
        <v>10101</v>
      </c>
      <c r="F153" s="1">
        <v>108</v>
      </c>
      <c r="G153" s="5">
        <f t="shared" si="2"/>
        <v>93.527777777777771</v>
      </c>
    </row>
    <row r="154" spans="1:7" ht="15.75">
      <c r="A154" s="1" t="s">
        <v>59</v>
      </c>
      <c r="B154" s="1" t="s">
        <v>14</v>
      </c>
      <c r="C154" s="1" t="s">
        <v>53</v>
      </c>
      <c r="D154" s="3">
        <v>44651</v>
      </c>
      <c r="E154" s="4">
        <v>2282</v>
      </c>
      <c r="F154" s="1">
        <v>178</v>
      </c>
      <c r="G154" s="5">
        <f t="shared" si="2"/>
        <v>12.820224719101123</v>
      </c>
    </row>
    <row r="155" spans="1:7" ht="15.75">
      <c r="A155" s="1" t="s">
        <v>50</v>
      </c>
      <c r="B155" s="1" t="s">
        <v>17</v>
      </c>
      <c r="C155" s="1" t="s">
        <v>75</v>
      </c>
      <c r="D155" s="3">
        <v>44636</v>
      </c>
      <c r="E155" s="4">
        <v>4361</v>
      </c>
      <c r="F155" s="1">
        <v>81</v>
      </c>
      <c r="G155" s="5">
        <f t="shared" si="2"/>
        <v>53.839506172839506</v>
      </c>
    </row>
    <row r="156" spans="1:7" ht="15.75">
      <c r="A156" s="1" t="s">
        <v>48</v>
      </c>
      <c r="B156" s="1" t="s">
        <v>14</v>
      </c>
      <c r="C156" s="1" t="s">
        <v>47</v>
      </c>
      <c r="D156" s="3">
        <v>44586</v>
      </c>
      <c r="E156" s="4">
        <v>7798</v>
      </c>
      <c r="F156" s="1">
        <v>196</v>
      </c>
      <c r="G156" s="5">
        <f t="shared" si="2"/>
        <v>39.785714285714285</v>
      </c>
    </row>
    <row r="157" spans="1:7" ht="15.75">
      <c r="A157" s="1" t="s">
        <v>16</v>
      </c>
      <c r="B157" s="1" t="s">
        <v>17</v>
      </c>
      <c r="C157" s="1" t="s">
        <v>74</v>
      </c>
      <c r="D157" s="3">
        <v>44732</v>
      </c>
      <c r="E157" s="4">
        <v>3052</v>
      </c>
      <c r="F157" s="1">
        <v>447</v>
      </c>
      <c r="G157" s="5">
        <f t="shared" si="2"/>
        <v>6.8277404921700224</v>
      </c>
    </row>
    <row r="158" spans="1:7" ht="15.75">
      <c r="A158" s="1" t="s">
        <v>19</v>
      </c>
      <c r="B158" s="1" t="s">
        <v>14</v>
      </c>
      <c r="C158" s="1" t="s">
        <v>31</v>
      </c>
      <c r="D158" s="3">
        <v>44649</v>
      </c>
      <c r="E158" s="4">
        <v>8029</v>
      </c>
      <c r="F158" s="1">
        <v>175</v>
      </c>
      <c r="G158" s="5">
        <f t="shared" si="2"/>
        <v>45.88</v>
      </c>
    </row>
    <row r="159" spans="1:7" ht="15.75">
      <c r="A159" s="1" t="s">
        <v>56</v>
      </c>
      <c r="B159" s="1" t="s">
        <v>22</v>
      </c>
      <c r="C159" s="1" t="s">
        <v>44</v>
      </c>
      <c r="D159" s="3">
        <v>44754</v>
      </c>
      <c r="E159" s="4">
        <v>854</v>
      </c>
      <c r="F159" s="1">
        <v>136</v>
      </c>
      <c r="G159" s="5">
        <f t="shared" si="2"/>
        <v>6.2794117647058822</v>
      </c>
    </row>
    <row r="160" spans="1:7" ht="15.75">
      <c r="A160" s="1" t="s">
        <v>13</v>
      </c>
      <c r="B160" s="1" t="s">
        <v>46</v>
      </c>
      <c r="C160" s="1" t="s">
        <v>27</v>
      </c>
      <c r="D160" s="3">
        <v>44753</v>
      </c>
      <c r="E160" s="4">
        <v>5460</v>
      </c>
      <c r="F160" s="1">
        <v>138</v>
      </c>
      <c r="G160" s="5">
        <f t="shared" si="2"/>
        <v>39.565217391304351</v>
      </c>
    </row>
    <row r="161" spans="1:7" ht="15.75">
      <c r="A161" s="1" t="s">
        <v>48</v>
      </c>
      <c r="B161" s="1" t="s">
        <v>46</v>
      </c>
      <c r="C161" s="1" t="s">
        <v>27</v>
      </c>
      <c r="D161" s="3">
        <v>44580</v>
      </c>
      <c r="E161" s="4">
        <v>3017</v>
      </c>
      <c r="F161" s="1">
        <v>184</v>
      </c>
      <c r="G161" s="5">
        <f t="shared" si="2"/>
        <v>16.396739130434781</v>
      </c>
    </row>
    <row r="162" spans="1:7" ht="15.75">
      <c r="A162" s="1" t="s">
        <v>66</v>
      </c>
      <c r="B162" s="1" t="s">
        <v>43</v>
      </c>
      <c r="C162" s="1" t="s">
        <v>18</v>
      </c>
      <c r="D162" s="3">
        <v>44656</v>
      </c>
      <c r="E162" s="4">
        <v>8911</v>
      </c>
      <c r="F162" s="1">
        <v>82</v>
      </c>
      <c r="G162" s="5">
        <f t="shared" si="2"/>
        <v>108.67073170731707</v>
      </c>
    </row>
    <row r="163" spans="1:7" ht="15.75">
      <c r="A163" s="1" t="s">
        <v>13</v>
      </c>
      <c r="B163" s="1" t="s">
        <v>46</v>
      </c>
      <c r="C163" s="1" t="s">
        <v>55</v>
      </c>
      <c r="D163" s="3">
        <v>44613</v>
      </c>
      <c r="E163" s="4">
        <v>7203</v>
      </c>
      <c r="F163" s="1">
        <v>12</v>
      </c>
      <c r="G163" s="5">
        <f t="shared" si="2"/>
        <v>600.25</v>
      </c>
    </row>
    <row r="164" spans="1:7" ht="15.75">
      <c r="A164" s="1" t="s">
        <v>39</v>
      </c>
      <c r="B164" s="1" t="s">
        <v>36</v>
      </c>
      <c r="C164" s="1" t="s">
        <v>75</v>
      </c>
      <c r="D164" s="3">
        <v>44701</v>
      </c>
      <c r="E164" s="4">
        <v>13083</v>
      </c>
      <c r="F164" s="1">
        <v>14</v>
      </c>
      <c r="G164" s="5">
        <f t="shared" si="2"/>
        <v>934.5</v>
      </c>
    </row>
    <row r="165" spans="1:7" ht="15.75">
      <c r="A165" s="1" t="s">
        <v>45</v>
      </c>
      <c r="B165" s="1" t="s">
        <v>22</v>
      </c>
      <c r="C165" s="1" t="s">
        <v>55</v>
      </c>
      <c r="D165" s="3">
        <v>44771</v>
      </c>
      <c r="E165" s="4">
        <v>2779</v>
      </c>
      <c r="F165" s="1">
        <v>104</v>
      </c>
      <c r="G165" s="5">
        <f t="shared" si="2"/>
        <v>26.721153846153847</v>
      </c>
    </row>
    <row r="166" spans="1:7" ht="15.75">
      <c r="A166" s="1" t="s">
        <v>42</v>
      </c>
      <c r="B166" s="1" t="s">
        <v>43</v>
      </c>
      <c r="C166" s="1" t="s">
        <v>60</v>
      </c>
      <c r="D166" s="3">
        <v>44589</v>
      </c>
      <c r="E166" s="4">
        <v>9058</v>
      </c>
      <c r="F166" s="1">
        <v>46</v>
      </c>
      <c r="G166" s="5">
        <f t="shared" si="2"/>
        <v>196.91304347826087</v>
      </c>
    </row>
    <row r="167" spans="1:7" ht="15.75">
      <c r="A167" s="1" t="s">
        <v>50</v>
      </c>
      <c r="B167" s="1" t="s">
        <v>14</v>
      </c>
      <c r="C167" s="1" t="s">
        <v>75</v>
      </c>
      <c r="D167" s="3">
        <v>44761</v>
      </c>
      <c r="E167" s="4">
        <v>3549</v>
      </c>
      <c r="F167" s="1">
        <v>112</v>
      </c>
      <c r="G167" s="5">
        <f t="shared" si="2"/>
        <v>31.6875</v>
      </c>
    </row>
    <row r="168" spans="1:7" ht="15.75">
      <c r="A168" s="1" t="s">
        <v>45</v>
      </c>
      <c r="B168" s="1" t="s">
        <v>36</v>
      </c>
      <c r="C168" s="1" t="s">
        <v>63</v>
      </c>
      <c r="D168" s="3">
        <v>44664</v>
      </c>
      <c r="E168" s="4">
        <v>9436</v>
      </c>
      <c r="F168" s="1">
        <v>11</v>
      </c>
      <c r="G168" s="5">
        <f t="shared" si="2"/>
        <v>857.81818181818187</v>
      </c>
    </row>
    <row r="169" spans="1:7" ht="15.75">
      <c r="A169" s="1" t="s">
        <v>54</v>
      </c>
      <c r="B169" s="1" t="s">
        <v>17</v>
      </c>
      <c r="C169" s="1" t="s">
        <v>20</v>
      </c>
      <c r="D169" s="3">
        <v>44603</v>
      </c>
      <c r="E169" s="4">
        <v>10283</v>
      </c>
      <c r="F169" s="1">
        <v>21</v>
      </c>
      <c r="G169" s="5">
        <f t="shared" si="2"/>
        <v>489.66666666666669</v>
      </c>
    </row>
    <row r="170" spans="1:7" ht="15.75">
      <c r="A170" s="1" t="s">
        <v>54</v>
      </c>
      <c r="B170" s="1" t="s">
        <v>36</v>
      </c>
      <c r="C170" s="1" t="s">
        <v>55</v>
      </c>
      <c r="D170" s="3">
        <v>44622</v>
      </c>
      <c r="E170" s="4">
        <v>5446</v>
      </c>
      <c r="F170" s="1">
        <v>116</v>
      </c>
      <c r="G170" s="5">
        <f t="shared" si="2"/>
        <v>46.948275862068968</v>
      </c>
    </row>
    <row r="171" spans="1:7" ht="15.75">
      <c r="A171" s="1" t="s">
        <v>73</v>
      </c>
      <c r="B171" s="1" t="s">
        <v>22</v>
      </c>
      <c r="C171" s="1" t="s">
        <v>62</v>
      </c>
      <c r="D171" s="3">
        <v>44622</v>
      </c>
      <c r="E171" s="4">
        <v>1043</v>
      </c>
      <c r="F171" s="1">
        <v>202</v>
      </c>
      <c r="G171" s="5">
        <f t="shared" si="2"/>
        <v>5.1633663366336631</v>
      </c>
    </row>
    <row r="172" spans="1:7" ht="15.75">
      <c r="A172" s="1" t="s">
        <v>16</v>
      </c>
      <c r="B172" s="1" t="s">
        <v>43</v>
      </c>
      <c r="C172" s="1" t="s">
        <v>29</v>
      </c>
      <c r="D172" s="3">
        <v>44770</v>
      </c>
      <c r="E172" s="4">
        <v>12586</v>
      </c>
      <c r="F172" s="1">
        <v>6</v>
      </c>
      <c r="G172" s="5">
        <f t="shared" si="2"/>
        <v>2097.6666666666665</v>
      </c>
    </row>
    <row r="173" spans="1:7" ht="15.75">
      <c r="A173" s="1" t="s">
        <v>67</v>
      </c>
      <c r="B173" s="1" t="s">
        <v>17</v>
      </c>
      <c r="C173" s="1" t="s">
        <v>31</v>
      </c>
      <c r="D173" s="3">
        <v>44568</v>
      </c>
      <c r="E173" s="4">
        <v>1687</v>
      </c>
      <c r="F173" s="1">
        <v>520</v>
      </c>
      <c r="G173" s="5">
        <f t="shared" si="2"/>
        <v>3.2442307692307693</v>
      </c>
    </row>
    <row r="174" spans="1:7" ht="15.75">
      <c r="A174" s="1" t="s">
        <v>38</v>
      </c>
      <c r="B174" s="1" t="s">
        <v>14</v>
      </c>
      <c r="C174" s="1" t="s">
        <v>62</v>
      </c>
      <c r="D174" s="3">
        <v>44663</v>
      </c>
      <c r="E174" s="4">
        <v>5299</v>
      </c>
      <c r="F174" s="1">
        <v>167</v>
      </c>
      <c r="G174" s="5">
        <f t="shared" si="2"/>
        <v>31.730538922155688</v>
      </c>
    </row>
    <row r="175" spans="1:7" ht="15.75">
      <c r="A175" s="1" t="s">
        <v>16</v>
      </c>
      <c r="B175" s="1" t="s">
        <v>46</v>
      </c>
      <c r="C175" s="1" t="s">
        <v>65</v>
      </c>
      <c r="D175" s="3">
        <v>44739</v>
      </c>
      <c r="E175" s="4">
        <v>3213</v>
      </c>
      <c r="F175" s="1">
        <v>72</v>
      </c>
      <c r="G175" s="5">
        <f t="shared" si="2"/>
        <v>44.625</v>
      </c>
    </row>
    <row r="176" spans="1:7" ht="15.75">
      <c r="A176" s="1" t="s">
        <v>13</v>
      </c>
      <c r="B176" s="1" t="s">
        <v>22</v>
      </c>
      <c r="C176" s="1" t="s">
        <v>37</v>
      </c>
      <c r="D176" s="3">
        <v>44575</v>
      </c>
      <c r="E176" s="4">
        <v>5194</v>
      </c>
      <c r="F176" s="1">
        <v>418</v>
      </c>
      <c r="G176" s="5">
        <f t="shared" si="2"/>
        <v>12.425837320574162</v>
      </c>
    </row>
    <row r="177" spans="1:7" ht="15.75">
      <c r="A177" s="1" t="s">
        <v>48</v>
      </c>
      <c r="B177" s="1" t="s">
        <v>14</v>
      </c>
      <c r="C177" s="1" t="s">
        <v>74</v>
      </c>
      <c r="D177" s="3">
        <v>44599</v>
      </c>
      <c r="E177" s="4">
        <v>4753</v>
      </c>
      <c r="F177" s="1">
        <v>389</v>
      </c>
      <c r="G177" s="5">
        <f t="shared" si="2"/>
        <v>12.218508997429305</v>
      </c>
    </row>
    <row r="178" spans="1:7" ht="15.75">
      <c r="A178" s="1" t="s">
        <v>13</v>
      </c>
      <c r="B178" s="1" t="s">
        <v>22</v>
      </c>
      <c r="C178" s="1" t="s">
        <v>44</v>
      </c>
      <c r="D178" s="3">
        <v>44643</v>
      </c>
      <c r="E178" s="4">
        <v>13706</v>
      </c>
      <c r="F178" s="1">
        <v>26</v>
      </c>
      <c r="G178" s="5">
        <f t="shared" si="2"/>
        <v>527.15384615384619</v>
      </c>
    </row>
    <row r="179" spans="1:7" ht="15.75">
      <c r="A179" s="1" t="s">
        <v>50</v>
      </c>
      <c r="B179" s="1" t="s">
        <v>17</v>
      </c>
      <c r="C179" s="1" t="s">
        <v>20</v>
      </c>
      <c r="D179" s="3">
        <v>44571</v>
      </c>
      <c r="E179" s="4">
        <v>6489</v>
      </c>
      <c r="F179" s="1">
        <v>146</v>
      </c>
      <c r="G179" s="5">
        <f t="shared" si="2"/>
        <v>44.445205479452056</v>
      </c>
    </row>
    <row r="180" spans="1:7" ht="15.75">
      <c r="A180" s="1" t="s">
        <v>28</v>
      </c>
      <c r="B180" s="1" t="s">
        <v>14</v>
      </c>
      <c r="C180" s="1" t="s">
        <v>70</v>
      </c>
      <c r="D180" s="3">
        <v>44637</v>
      </c>
      <c r="E180" s="4">
        <v>9324</v>
      </c>
      <c r="F180" s="1">
        <v>41</v>
      </c>
      <c r="G180" s="5">
        <f t="shared" si="2"/>
        <v>227.41463414634146</v>
      </c>
    </row>
    <row r="181" spans="1:7" ht="15.75">
      <c r="A181" s="1" t="s">
        <v>19</v>
      </c>
      <c r="B181" s="1" t="s">
        <v>43</v>
      </c>
      <c r="C181" s="1" t="s">
        <v>57</v>
      </c>
      <c r="D181" s="3">
        <v>44582</v>
      </c>
      <c r="E181" s="4">
        <v>10829</v>
      </c>
      <c r="F181" s="1">
        <v>54</v>
      </c>
      <c r="G181" s="5">
        <f t="shared" si="2"/>
        <v>200.53703703703704</v>
      </c>
    </row>
    <row r="182" spans="1:7" ht="15.75">
      <c r="A182" s="1" t="s">
        <v>42</v>
      </c>
      <c r="B182" s="1" t="s">
        <v>22</v>
      </c>
      <c r="C182" s="1" t="s">
        <v>62</v>
      </c>
      <c r="D182" s="3">
        <v>44746</v>
      </c>
      <c r="E182" s="4">
        <v>8113</v>
      </c>
      <c r="F182" s="1">
        <v>370</v>
      </c>
      <c r="G182" s="5">
        <f t="shared" si="2"/>
        <v>21.927027027027027</v>
      </c>
    </row>
    <row r="183" spans="1:7" ht="15.75">
      <c r="A183" s="1" t="s">
        <v>59</v>
      </c>
      <c r="B183" s="1" t="s">
        <v>46</v>
      </c>
      <c r="C183" s="1" t="s">
        <v>20</v>
      </c>
      <c r="D183" s="3">
        <v>44746</v>
      </c>
      <c r="E183" s="4">
        <v>3269</v>
      </c>
      <c r="F183" s="1">
        <v>176</v>
      </c>
      <c r="G183" s="5">
        <f t="shared" si="2"/>
        <v>18.573863636363637</v>
      </c>
    </row>
    <row r="184" spans="1:7" ht="15.75">
      <c r="A184" s="1" t="s">
        <v>72</v>
      </c>
      <c r="B184" s="1" t="s">
        <v>43</v>
      </c>
      <c r="C184" s="1" t="s">
        <v>63</v>
      </c>
      <c r="D184" s="3">
        <v>44783</v>
      </c>
      <c r="E184" s="4">
        <v>273</v>
      </c>
      <c r="F184" s="1">
        <v>210</v>
      </c>
      <c r="G184" s="5">
        <f t="shared" si="2"/>
        <v>1.3</v>
      </c>
    </row>
    <row r="185" spans="1:7" ht="15.75">
      <c r="A185" s="1" t="s">
        <v>61</v>
      </c>
      <c r="B185" s="1" t="s">
        <v>22</v>
      </c>
      <c r="C185" s="1" t="s">
        <v>37</v>
      </c>
      <c r="D185" s="3">
        <v>44652</v>
      </c>
      <c r="E185" s="4">
        <v>7287</v>
      </c>
      <c r="F185" s="1">
        <v>12</v>
      </c>
      <c r="G185" s="5">
        <f t="shared" si="2"/>
        <v>607.25</v>
      </c>
    </row>
    <row r="186" spans="1:7" ht="15.75">
      <c r="A186" s="1" t="s">
        <v>19</v>
      </c>
      <c r="B186" s="1" t="s">
        <v>17</v>
      </c>
      <c r="C186" s="1" t="s">
        <v>69</v>
      </c>
      <c r="D186" s="3">
        <v>44614</v>
      </c>
      <c r="E186" s="4">
        <v>2583</v>
      </c>
      <c r="F186" s="1">
        <v>159</v>
      </c>
      <c r="G186" s="5">
        <f t="shared" si="2"/>
        <v>16.245283018867923</v>
      </c>
    </row>
    <row r="187" spans="1:7" ht="15.75">
      <c r="A187" s="1" t="s">
        <v>68</v>
      </c>
      <c r="B187" s="1" t="s">
        <v>14</v>
      </c>
      <c r="C187" s="1" t="s">
        <v>62</v>
      </c>
      <c r="D187" s="3">
        <v>44564</v>
      </c>
      <c r="E187" s="4">
        <v>9982</v>
      </c>
      <c r="F187" s="1">
        <v>187</v>
      </c>
      <c r="G187" s="5">
        <f t="shared" si="2"/>
        <v>53.37967914438503</v>
      </c>
    </row>
    <row r="188" spans="1:7" ht="15.75">
      <c r="A188" s="1" t="s">
        <v>48</v>
      </c>
      <c r="B188" s="1" t="s">
        <v>17</v>
      </c>
      <c r="C188" s="1" t="s">
        <v>49</v>
      </c>
      <c r="D188" s="3">
        <v>44712</v>
      </c>
      <c r="E188" s="4">
        <v>4795</v>
      </c>
      <c r="F188" s="1">
        <v>233</v>
      </c>
      <c r="G188" s="5">
        <f t="shared" si="2"/>
        <v>20.579399141630901</v>
      </c>
    </row>
    <row r="189" spans="1:7" ht="15.75">
      <c r="A189" s="1" t="s">
        <v>72</v>
      </c>
      <c r="B189" s="1" t="s">
        <v>14</v>
      </c>
      <c r="C189" s="1" t="s">
        <v>29</v>
      </c>
      <c r="D189" s="3">
        <v>44564</v>
      </c>
      <c r="E189" s="4">
        <v>9310</v>
      </c>
      <c r="F189" s="1">
        <v>282</v>
      </c>
      <c r="G189" s="5">
        <f t="shared" si="2"/>
        <v>33.01418439716312</v>
      </c>
    </row>
    <row r="190" spans="1:7" ht="15.75">
      <c r="A190" s="1" t="s">
        <v>58</v>
      </c>
      <c r="B190" s="1" t="s">
        <v>36</v>
      </c>
      <c r="C190" s="1" t="s">
        <v>75</v>
      </c>
      <c r="D190" s="3">
        <v>44588</v>
      </c>
      <c r="E190" s="4">
        <v>497</v>
      </c>
      <c r="F190" s="1">
        <v>475</v>
      </c>
      <c r="G190" s="5">
        <f t="shared" si="2"/>
        <v>1.0463157894736843</v>
      </c>
    </row>
    <row r="191" spans="1:7" ht="15.75">
      <c r="A191" s="1" t="s">
        <v>42</v>
      </c>
      <c r="B191" s="1" t="s">
        <v>14</v>
      </c>
      <c r="C191" s="1" t="s">
        <v>37</v>
      </c>
      <c r="D191" s="3">
        <v>44589</v>
      </c>
      <c r="E191" s="4">
        <v>581</v>
      </c>
      <c r="F191" s="1">
        <v>65</v>
      </c>
      <c r="G191" s="5">
        <f t="shared" si="2"/>
        <v>8.9384615384615387</v>
      </c>
    </row>
    <row r="192" spans="1:7" ht="15.75">
      <c r="A192" s="1" t="s">
        <v>56</v>
      </c>
      <c r="B192" s="1" t="s">
        <v>22</v>
      </c>
      <c r="C192" s="1" t="s">
        <v>53</v>
      </c>
      <c r="D192" s="3">
        <v>44740</v>
      </c>
      <c r="E192" s="4">
        <v>3472</v>
      </c>
      <c r="F192" s="1">
        <v>311</v>
      </c>
      <c r="G192" s="5">
        <f t="shared" si="2"/>
        <v>11.163987138263666</v>
      </c>
    </row>
    <row r="193" spans="1:7" ht="15.75">
      <c r="A193" s="1" t="s">
        <v>58</v>
      </c>
      <c r="B193" s="1" t="s">
        <v>14</v>
      </c>
      <c r="C193" s="1" t="s">
        <v>70</v>
      </c>
      <c r="D193" s="3">
        <v>44622</v>
      </c>
      <c r="E193" s="4">
        <v>4333</v>
      </c>
      <c r="F193" s="1">
        <v>43</v>
      </c>
      <c r="G193" s="5">
        <f t="shared" si="2"/>
        <v>100.76744186046511</v>
      </c>
    </row>
    <row r="194" spans="1:7" ht="15.75">
      <c r="A194" s="1" t="s">
        <v>64</v>
      </c>
      <c r="B194" s="1" t="s">
        <v>22</v>
      </c>
      <c r="C194" s="1" t="s">
        <v>31</v>
      </c>
      <c r="D194" s="3">
        <v>44708</v>
      </c>
      <c r="E194" s="4">
        <v>3325</v>
      </c>
      <c r="F194" s="1">
        <v>26</v>
      </c>
      <c r="G194" s="5">
        <f t="shared" ref="G194:G257" si="3">E194/F194</f>
        <v>127.88461538461539</v>
      </c>
    </row>
    <row r="195" spans="1:7" ht="15.75">
      <c r="A195" s="1" t="s">
        <v>61</v>
      </c>
      <c r="B195" s="1" t="s">
        <v>43</v>
      </c>
      <c r="C195" s="1" t="s">
        <v>65</v>
      </c>
      <c r="D195" s="3">
        <v>44742</v>
      </c>
      <c r="E195" s="4">
        <v>11718</v>
      </c>
      <c r="F195" s="1">
        <v>84</v>
      </c>
      <c r="G195" s="5">
        <f t="shared" si="3"/>
        <v>139.5</v>
      </c>
    </row>
    <row r="196" spans="1:7" ht="15.75">
      <c r="A196" s="1" t="s">
        <v>42</v>
      </c>
      <c r="B196" s="1" t="s">
        <v>46</v>
      </c>
      <c r="C196" s="1" t="s">
        <v>20</v>
      </c>
      <c r="D196" s="3">
        <v>44719</v>
      </c>
      <c r="E196" s="4">
        <v>2100</v>
      </c>
      <c r="F196" s="1">
        <v>78</v>
      </c>
      <c r="G196" s="5">
        <f t="shared" si="3"/>
        <v>26.923076923076923</v>
      </c>
    </row>
    <row r="197" spans="1:7" ht="15.75">
      <c r="A197" s="1" t="s">
        <v>59</v>
      </c>
      <c r="B197" s="1" t="s">
        <v>43</v>
      </c>
      <c r="C197" s="1" t="s">
        <v>76</v>
      </c>
      <c r="D197" s="3">
        <v>44693</v>
      </c>
      <c r="E197" s="4">
        <v>4018</v>
      </c>
      <c r="F197" s="1">
        <v>100</v>
      </c>
      <c r="G197" s="5">
        <f t="shared" si="3"/>
        <v>40.18</v>
      </c>
    </row>
    <row r="198" spans="1:7" ht="15.75">
      <c r="A198" s="1" t="s">
        <v>42</v>
      </c>
      <c r="B198" s="1" t="s">
        <v>36</v>
      </c>
      <c r="C198" s="1" t="s">
        <v>69</v>
      </c>
      <c r="D198" s="3">
        <v>44771</v>
      </c>
      <c r="E198" s="4">
        <v>6468</v>
      </c>
      <c r="F198" s="1">
        <v>66</v>
      </c>
      <c r="G198" s="5">
        <f t="shared" si="3"/>
        <v>98</v>
      </c>
    </row>
    <row r="199" spans="1:7" ht="15.75">
      <c r="A199" s="1" t="s">
        <v>61</v>
      </c>
      <c r="B199" s="1" t="s">
        <v>14</v>
      </c>
      <c r="C199" s="1" t="s">
        <v>62</v>
      </c>
      <c r="D199" s="3">
        <v>44776</v>
      </c>
      <c r="E199" s="4">
        <v>7238</v>
      </c>
      <c r="F199" s="1">
        <v>265</v>
      </c>
      <c r="G199" s="5">
        <f t="shared" si="3"/>
        <v>27.31320754716981</v>
      </c>
    </row>
    <row r="200" spans="1:7" ht="15.75">
      <c r="A200" s="1" t="s">
        <v>42</v>
      </c>
      <c r="B200" s="1" t="s">
        <v>17</v>
      </c>
      <c r="C200" s="1" t="s">
        <v>74</v>
      </c>
      <c r="D200" s="3">
        <v>44791</v>
      </c>
      <c r="E200" s="4">
        <v>6454</v>
      </c>
      <c r="F200" s="1">
        <v>141</v>
      </c>
      <c r="G200" s="5">
        <f t="shared" si="3"/>
        <v>45.773049645390074</v>
      </c>
    </row>
    <row r="201" spans="1:7" ht="15.75">
      <c r="A201" s="1" t="s">
        <v>16</v>
      </c>
      <c r="B201" s="1" t="s">
        <v>36</v>
      </c>
      <c r="C201" s="1" t="s">
        <v>27</v>
      </c>
      <c r="D201" s="3">
        <v>44726</v>
      </c>
      <c r="E201" s="4">
        <v>3115</v>
      </c>
      <c r="F201" s="1">
        <v>42</v>
      </c>
      <c r="G201" s="5">
        <f t="shared" si="3"/>
        <v>74.166666666666671</v>
      </c>
    </row>
    <row r="202" spans="1:7" ht="15.75">
      <c r="A202" s="1" t="s">
        <v>52</v>
      </c>
      <c r="B202" s="1" t="s">
        <v>14</v>
      </c>
      <c r="C202" s="1" t="s">
        <v>62</v>
      </c>
      <c r="D202" s="3">
        <v>44742</v>
      </c>
      <c r="E202" s="4">
        <v>6475</v>
      </c>
      <c r="F202" s="1">
        <v>76</v>
      </c>
      <c r="G202" s="5">
        <f t="shared" si="3"/>
        <v>85.19736842105263</v>
      </c>
    </row>
    <row r="203" spans="1:7" ht="15.75">
      <c r="A203" s="1" t="s">
        <v>68</v>
      </c>
      <c r="B203" s="1" t="s">
        <v>36</v>
      </c>
      <c r="C203" s="1" t="s">
        <v>15</v>
      </c>
      <c r="D203" s="3">
        <v>44725</v>
      </c>
      <c r="E203" s="4">
        <v>1162</v>
      </c>
      <c r="F203" s="1">
        <v>190</v>
      </c>
      <c r="G203" s="5">
        <f t="shared" si="3"/>
        <v>6.1157894736842104</v>
      </c>
    </row>
    <row r="204" spans="1:7" ht="15.75">
      <c r="A204" s="1" t="s">
        <v>73</v>
      </c>
      <c r="B204" s="1" t="s">
        <v>14</v>
      </c>
      <c r="C204" s="1" t="s">
        <v>44</v>
      </c>
      <c r="D204" s="3">
        <v>44678</v>
      </c>
      <c r="E204" s="4">
        <v>14238</v>
      </c>
      <c r="F204" s="1">
        <v>54</v>
      </c>
      <c r="G204" s="5">
        <f t="shared" si="3"/>
        <v>263.66666666666669</v>
      </c>
    </row>
    <row r="205" spans="1:7" ht="15.75">
      <c r="A205" s="1" t="s">
        <v>21</v>
      </c>
      <c r="B205" s="1" t="s">
        <v>22</v>
      </c>
      <c r="C205" s="1" t="s">
        <v>62</v>
      </c>
      <c r="D205" s="3">
        <v>44769</v>
      </c>
      <c r="E205" s="4">
        <v>3472</v>
      </c>
      <c r="F205" s="1">
        <v>32</v>
      </c>
      <c r="G205" s="5">
        <f t="shared" si="3"/>
        <v>108.5</v>
      </c>
    </row>
    <row r="206" spans="1:7" ht="15.75">
      <c r="A206" s="1" t="s">
        <v>45</v>
      </c>
      <c r="B206" s="1" t="s">
        <v>46</v>
      </c>
      <c r="C206" s="1" t="s">
        <v>18</v>
      </c>
      <c r="D206" s="3">
        <v>44671</v>
      </c>
      <c r="E206" s="4">
        <v>1428</v>
      </c>
      <c r="F206" s="1">
        <v>424</v>
      </c>
      <c r="G206" s="5">
        <f t="shared" si="3"/>
        <v>3.3679245283018866</v>
      </c>
    </row>
    <row r="207" spans="1:7" ht="15.75">
      <c r="A207" s="1" t="s">
        <v>39</v>
      </c>
      <c r="B207" s="1" t="s">
        <v>17</v>
      </c>
      <c r="C207" s="1" t="s">
        <v>57</v>
      </c>
      <c r="D207" s="3">
        <v>44565</v>
      </c>
      <c r="E207" s="4">
        <v>8064</v>
      </c>
      <c r="F207" s="1">
        <v>134</v>
      </c>
      <c r="G207" s="5">
        <f t="shared" si="3"/>
        <v>60.179104477611943</v>
      </c>
    </row>
    <row r="208" spans="1:7" ht="15.75">
      <c r="A208" s="1" t="s">
        <v>73</v>
      </c>
      <c r="B208" s="1" t="s">
        <v>22</v>
      </c>
      <c r="C208" s="1" t="s">
        <v>15</v>
      </c>
      <c r="D208" s="3">
        <v>44613</v>
      </c>
      <c r="E208" s="4">
        <v>9660</v>
      </c>
      <c r="F208" s="1">
        <v>92</v>
      </c>
      <c r="G208" s="5">
        <f t="shared" si="3"/>
        <v>105</v>
      </c>
    </row>
    <row r="209" spans="1:7" ht="15.75">
      <c r="A209" s="1" t="s">
        <v>48</v>
      </c>
      <c r="B209" s="1" t="s">
        <v>22</v>
      </c>
      <c r="C209" s="1" t="s">
        <v>62</v>
      </c>
      <c r="D209" s="3">
        <v>44566</v>
      </c>
      <c r="E209" s="4">
        <v>7357</v>
      </c>
      <c r="F209" s="1">
        <v>48</v>
      </c>
      <c r="G209" s="5">
        <f t="shared" si="3"/>
        <v>153.27083333333334</v>
      </c>
    </row>
    <row r="210" spans="1:7" ht="15.75">
      <c r="A210" s="1" t="s">
        <v>52</v>
      </c>
      <c r="B210" s="1" t="s">
        <v>17</v>
      </c>
      <c r="C210" s="1" t="s">
        <v>49</v>
      </c>
      <c r="D210" s="3">
        <v>44757</v>
      </c>
      <c r="E210" s="4">
        <v>6055</v>
      </c>
      <c r="F210" s="1">
        <v>46</v>
      </c>
      <c r="G210" s="5">
        <f t="shared" si="3"/>
        <v>131.63043478260869</v>
      </c>
    </row>
    <row r="211" spans="1:7" ht="15.75">
      <c r="A211" s="1" t="s">
        <v>38</v>
      </c>
      <c r="B211" s="1" t="s">
        <v>22</v>
      </c>
      <c r="C211" s="1" t="s">
        <v>70</v>
      </c>
      <c r="D211" s="3">
        <v>44706</v>
      </c>
      <c r="E211" s="4">
        <v>5124</v>
      </c>
      <c r="F211" s="1">
        <v>62</v>
      </c>
      <c r="G211" s="5">
        <f t="shared" si="3"/>
        <v>82.645161290322577</v>
      </c>
    </row>
    <row r="212" spans="1:7" ht="15.75">
      <c r="A212" s="1" t="s">
        <v>48</v>
      </c>
      <c r="B212" s="1" t="s">
        <v>46</v>
      </c>
      <c r="C212" s="1" t="s">
        <v>47</v>
      </c>
      <c r="D212" s="3">
        <v>44671</v>
      </c>
      <c r="E212" s="4">
        <v>3479</v>
      </c>
      <c r="F212" s="1">
        <v>358</v>
      </c>
      <c r="G212" s="5">
        <f t="shared" si="3"/>
        <v>9.7178770949720672</v>
      </c>
    </row>
    <row r="213" spans="1:7" ht="15.75">
      <c r="A213" s="1" t="s">
        <v>19</v>
      </c>
      <c r="B213" s="1" t="s">
        <v>43</v>
      </c>
      <c r="C213" s="1" t="s">
        <v>29</v>
      </c>
      <c r="D213" s="3">
        <v>44714</v>
      </c>
      <c r="E213" s="4">
        <v>784</v>
      </c>
      <c r="F213" s="1">
        <v>249</v>
      </c>
      <c r="G213" s="5">
        <f t="shared" si="3"/>
        <v>3.1485943775100402</v>
      </c>
    </row>
    <row r="214" spans="1:7" ht="15.75">
      <c r="A214" s="1" t="s">
        <v>50</v>
      </c>
      <c r="B214" s="1" t="s">
        <v>14</v>
      </c>
      <c r="C214" s="1" t="s">
        <v>27</v>
      </c>
      <c r="D214" s="3">
        <v>44694</v>
      </c>
      <c r="E214" s="4">
        <v>18991</v>
      </c>
      <c r="F214" s="1">
        <v>88</v>
      </c>
      <c r="G214" s="5">
        <f t="shared" si="3"/>
        <v>215.80681818181819</v>
      </c>
    </row>
    <row r="215" spans="1:7" ht="15.75">
      <c r="A215" s="1" t="s">
        <v>52</v>
      </c>
      <c r="B215" s="1" t="s">
        <v>36</v>
      </c>
      <c r="C215" s="1" t="s">
        <v>74</v>
      </c>
      <c r="D215" s="3">
        <v>44776</v>
      </c>
      <c r="E215" s="4">
        <v>1372</v>
      </c>
      <c r="F215" s="1">
        <v>144</v>
      </c>
      <c r="G215" s="5">
        <f t="shared" si="3"/>
        <v>9.5277777777777786</v>
      </c>
    </row>
    <row r="216" spans="1:7" ht="15.75">
      <c r="A216" s="1" t="s">
        <v>52</v>
      </c>
      <c r="B216" s="1" t="s">
        <v>22</v>
      </c>
      <c r="C216" s="1" t="s">
        <v>55</v>
      </c>
      <c r="D216" s="3">
        <v>44706</v>
      </c>
      <c r="E216" s="4">
        <v>735</v>
      </c>
      <c r="F216" s="1">
        <v>390</v>
      </c>
      <c r="G216" s="5">
        <f t="shared" si="3"/>
        <v>1.8846153846153846</v>
      </c>
    </row>
    <row r="217" spans="1:7" ht="15.75">
      <c r="A217" s="1" t="s">
        <v>16</v>
      </c>
      <c r="B217" s="1" t="s">
        <v>14</v>
      </c>
      <c r="C217" s="1" t="s">
        <v>69</v>
      </c>
      <c r="D217" s="3">
        <v>44636</v>
      </c>
      <c r="E217" s="4">
        <v>6538</v>
      </c>
      <c r="F217" s="1">
        <v>79</v>
      </c>
      <c r="G217" s="5">
        <f t="shared" si="3"/>
        <v>82.759493670886073</v>
      </c>
    </row>
    <row r="218" spans="1:7" ht="15.75">
      <c r="A218" s="1" t="s">
        <v>21</v>
      </c>
      <c r="B218" s="1" t="s">
        <v>22</v>
      </c>
      <c r="C218" s="1" t="s">
        <v>44</v>
      </c>
      <c r="D218" s="3">
        <v>44746</v>
      </c>
      <c r="E218" s="4">
        <v>3199</v>
      </c>
      <c r="F218" s="1">
        <v>122</v>
      </c>
      <c r="G218" s="5">
        <f t="shared" si="3"/>
        <v>26.221311475409838</v>
      </c>
    </row>
    <row r="219" spans="1:7" ht="15.75">
      <c r="A219" s="1" t="s">
        <v>13</v>
      </c>
      <c r="B219" s="1" t="s">
        <v>17</v>
      </c>
      <c r="C219" s="1" t="s">
        <v>37</v>
      </c>
      <c r="D219" s="3">
        <v>44747</v>
      </c>
      <c r="E219" s="4">
        <v>3472</v>
      </c>
      <c r="F219" s="1">
        <v>135</v>
      </c>
      <c r="G219" s="5">
        <f t="shared" si="3"/>
        <v>25.718518518518518</v>
      </c>
    </row>
    <row r="220" spans="1:7" ht="15.75">
      <c r="A220" s="1" t="s">
        <v>71</v>
      </c>
      <c r="B220" s="1" t="s">
        <v>43</v>
      </c>
      <c r="C220" s="1" t="s">
        <v>31</v>
      </c>
      <c r="D220" s="3">
        <v>44635</v>
      </c>
      <c r="E220" s="4">
        <v>4571</v>
      </c>
      <c r="F220" s="1">
        <v>430</v>
      </c>
      <c r="G220" s="5">
        <f t="shared" si="3"/>
        <v>10.630232558139534</v>
      </c>
    </row>
    <row r="221" spans="1:7" ht="15.75">
      <c r="A221" s="1" t="s">
        <v>42</v>
      </c>
      <c r="B221" s="1" t="s">
        <v>14</v>
      </c>
      <c r="C221" s="1" t="s">
        <v>69</v>
      </c>
      <c r="D221" s="3">
        <v>44795</v>
      </c>
      <c r="E221" s="4">
        <v>5481</v>
      </c>
      <c r="F221" s="1">
        <v>69</v>
      </c>
      <c r="G221" s="5">
        <f t="shared" si="3"/>
        <v>79.434782608695656</v>
      </c>
    </row>
    <row r="222" spans="1:7" ht="15.75">
      <c r="A222" s="1" t="s">
        <v>73</v>
      </c>
      <c r="B222" s="1" t="s">
        <v>22</v>
      </c>
      <c r="C222" s="1" t="s">
        <v>76</v>
      </c>
      <c r="D222" s="3">
        <v>44573</v>
      </c>
      <c r="E222" s="4">
        <v>3136</v>
      </c>
      <c r="F222" s="1">
        <v>125</v>
      </c>
      <c r="G222" s="5">
        <f t="shared" si="3"/>
        <v>25.088000000000001</v>
      </c>
    </row>
    <row r="223" spans="1:7" ht="15.75">
      <c r="A223" s="1" t="s">
        <v>50</v>
      </c>
      <c r="B223" s="1" t="s">
        <v>14</v>
      </c>
      <c r="C223" s="1" t="s">
        <v>74</v>
      </c>
      <c r="D223" s="3">
        <v>44722</v>
      </c>
      <c r="E223" s="4">
        <v>252</v>
      </c>
      <c r="F223" s="1">
        <v>154</v>
      </c>
      <c r="G223" s="5">
        <f t="shared" si="3"/>
        <v>1.6363636363636365</v>
      </c>
    </row>
    <row r="224" spans="1:7" ht="15.75">
      <c r="A224" s="1" t="s">
        <v>59</v>
      </c>
      <c r="B224" s="1" t="s">
        <v>22</v>
      </c>
      <c r="C224" s="1" t="s">
        <v>20</v>
      </c>
      <c r="D224" s="3">
        <v>44645</v>
      </c>
      <c r="E224" s="4">
        <v>5460</v>
      </c>
      <c r="F224" s="1">
        <v>286</v>
      </c>
      <c r="G224" s="5">
        <f t="shared" si="3"/>
        <v>19.09090909090909</v>
      </c>
    </row>
    <row r="225" spans="1:7" ht="15.75">
      <c r="A225" s="1" t="s">
        <v>39</v>
      </c>
      <c r="B225" s="1" t="s">
        <v>17</v>
      </c>
      <c r="C225" s="1" t="s">
        <v>65</v>
      </c>
      <c r="D225" s="3">
        <v>44769</v>
      </c>
      <c r="E225" s="4">
        <v>3395</v>
      </c>
      <c r="F225" s="1">
        <v>99</v>
      </c>
      <c r="G225" s="5">
        <f t="shared" si="3"/>
        <v>34.292929292929294</v>
      </c>
    </row>
    <row r="226" spans="1:7" ht="15.75">
      <c r="A226" s="1" t="s">
        <v>58</v>
      </c>
      <c r="B226" s="1" t="s">
        <v>14</v>
      </c>
      <c r="C226" s="1" t="s">
        <v>75</v>
      </c>
      <c r="D226" s="3">
        <v>44666</v>
      </c>
      <c r="E226" s="4">
        <v>14938</v>
      </c>
      <c r="F226" s="1">
        <v>433</v>
      </c>
      <c r="G226" s="5">
        <f t="shared" si="3"/>
        <v>34.498845265588912</v>
      </c>
    </row>
    <row r="227" spans="1:7" ht="15.75">
      <c r="A227" s="1" t="s">
        <v>54</v>
      </c>
      <c r="B227" s="1" t="s">
        <v>17</v>
      </c>
      <c r="C227" s="1" t="s">
        <v>44</v>
      </c>
      <c r="D227" s="3">
        <v>44739</v>
      </c>
      <c r="E227" s="4">
        <v>4053</v>
      </c>
      <c r="F227" s="1">
        <v>19</v>
      </c>
      <c r="G227" s="5">
        <f t="shared" si="3"/>
        <v>213.31578947368422</v>
      </c>
    </row>
    <row r="228" spans="1:7" ht="15.75">
      <c r="A228" s="1" t="s">
        <v>13</v>
      </c>
      <c r="B228" s="1" t="s">
        <v>14</v>
      </c>
      <c r="C228" s="1" t="s">
        <v>76</v>
      </c>
      <c r="D228" s="3">
        <v>44665</v>
      </c>
      <c r="E228" s="4">
        <v>5565</v>
      </c>
      <c r="F228" s="1">
        <v>258</v>
      </c>
      <c r="G228" s="5">
        <f t="shared" si="3"/>
        <v>21.569767441860463</v>
      </c>
    </row>
    <row r="229" spans="1:7" ht="15.75">
      <c r="A229" s="1" t="s">
        <v>58</v>
      </c>
      <c r="B229" s="1" t="s">
        <v>22</v>
      </c>
      <c r="C229" s="1" t="s">
        <v>63</v>
      </c>
      <c r="D229" s="3">
        <v>44635</v>
      </c>
      <c r="E229" s="4">
        <v>7161</v>
      </c>
      <c r="F229" s="1">
        <v>92</v>
      </c>
      <c r="G229" s="5">
        <f t="shared" si="3"/>
        <v>77.836956521739125</v>
      </c>
    </row>
    <row r="230" spans="1:7" ht="15.75">
      <c r="A230" s="1" t="s">
        <v>71</v>
      </c>
      <c r="B230" s="1" t="s">
        <v>43</v>
      </c>
      <c r="C230" s="1" t="s">
        <v>47</v>
      </c>
      <c r="D230" s="3">
        <v>44638</v>
      </c>
      <c r="E230" s="4">
        <v>8883</v>
      </c>
      <c r="F230" s="1">
        <v>200</v>
      </c>
      <c r="G230" s="5">
        <f t="shared" si="3"/>
        <v>44.414999999999999</v>
      </c>
    </row>
    <row r="231" spans="1:7" ht="15.75">
      <c r="A231" s="1" t="s">
        <v>38</v>
      </c>
      <c r="B231" s="1" t="s">
        <v>17</v>
      </c>
      <c r="C231" s="1" t="s">
        <v>47</v>
      </c>
      <c r="D231" s="3">
        <v>44680</v>
      </c>
      <c r="E231" s="4">
        <v>1351</v>
      </c>
      <c r="F231" s="1">
        <v>61</v>
      </c>
      <c r="G231" s="5">
        <f t="shared" si="3"/>
        <v>22.147540983606557</v>
      </c>
    </row>
    <row r="232" spans="1:7" ht="15.75">
      <c r="A232" s="1" t="s">
        <v>45</v>
      </c>
      <c r="B232" s="1" t="s">
        <v>36</v>
      </c>
      <c r="C232" s="1" t="s">
        <v>62</v>
      </c>
      <c r="D232" s="3">
        <v>44617</v>
      </c>
      <c r="E232" s="4">
        <v>3171</v>
      </c>
      <c r="F232" s="1">
        <v>246</v>
      </c>
      <c r="G232" s="5">
        <f t="shared" si="3"/>
        <v>12.890243902439025</v>
      </c>
    </row>
    <row r="233" spans="1:7" ht="15.75">
      <c r="A233" s="1" t="s">
        <v>58</v>
      </c>
      <c r="B233" s="1" t="s">
        <v>43</v>
      </c>
      <c r="C233" s="1" t="s">
        <v>55</v>
      </c>
      <c r="D233" s="3">
        <v>44622</v>
      </c>
      <c r="E233" s="4">
        <v>854</v>
      </c>
      <c r="F233" s="1">
        <v>56</v>
      </c>
      <c r="G233" s="5">
        <f t="shared" si="3"/>
        <v>15.25</v>
      </c>
    </row>
    <row r="234" spans="1:7" ht="15.75">
      <c r="A234" s="1" t="s">
        <v>16</v>
      </c>
      <c r="B234" s="1" t="s">
        <v>22</v>
      </c>
      <c r="C234" s="1" t="s">
        <v>55</v>
      </c>
      <c r="D234" s="3">
        <v>44732</v>
      </c>
      <c r="E234" s="4">
        <v>7910</v>
      </c>
      <c r="F234" s="1">
        <v>87</v>
      </c>
      <c r="G234" s="5">
        <f t="shared" si="3"/>
        <v>90.919540229885058</v>
      </c>
    </row>
    <row r="235" spans="1:7" ht="15.75">
      <c r="A235" s="1" t="s">
        <v>52</v>
      </c>
      <c r="B235" s="1" t="s">
        <v>46</v>
      </c>
      <c r="C235" s="1" t="s">
        <v>62</v>
      </c>
      <c r="D235" s="3">
        <v>44757</v>
      </c>
      <c r="E235" s="4">
        <v>9275</v>
      </c>
      <c r="F235" s="1">
        <v>173</v>
      </c>
      <c r="G235" s="5">
        <f t="shared" si="3"/>
        <v>53.612716763005778</v>
      </c>
    </row>
    <row r="236" spans="1:7" ht="15.75">
      <c r="A236" s="1" t="s">
        <v>72</v>
      </c>
      <c r="B236" s="1" t="s">
        <v>22</v>
      </c>
      <c r="C236" s="1" t="s">
        <v>37</v>
      </c>
      <c r="D236" s="3">
        <v>44693</v>
      </c>
      <c r="E236" s="4">
        <v>3108</v>
      </c>
      <c r="F236" s="1">
        <v>252</v>
      </c>
      <c r="G236" s="5">
        <f t="shared" si="3"/>
        <v>12.333333333333334</v>
      </c>
    </row>
    <row r="237" spans="1:7" ht="15.75">
      <c r="A237" s="1" t="s">
        <v>45</v>
      </c>
      <c r="B237" s="1" t="s">
        <v>36</v>
      </c>
      <c r="C237" s="1" t="s">
        <v>53</v>
      </c>
      <c r="D237" s="3">
        <v>44743</v>
      </c>
      <c r="E237" s="4">
        <v>5075</v>
      </c>
      <c r="F237" s="1">
        <v>256</v>
      </c>
      <c r="G237" s="5">
        <f t="shared" si="3"/>
        <v>19.82421875</v>
      </c>
    </row>
    <row r="238" spans="1:7" ht="15.75">
      <c r="A238" s="1" t="s">
        <v>58</v>
      </c>
      <c r="B238" s="1" t="s">
        <v>43</v>
      </c>
      <c r="C238" s="1" t="s">
        <v>18</v>
      </c>
      <c r="D238" s="3">
        <v>44781</v>
      </c>
      <c r="E238" s="4">
        <v>378</v>
      </c>
      <c r="F238" s="1">
        <v>54</v>
      </c>
      <c r="G238" s="5">
        <f t="shared" si="3"/>
        <v>7</v>
      </c>
    </row>
    <row r="239" spans="1:7" ht="15.75">
      <c r="A239" s="1" t="s">
        <v>71</v>
      </c>
      <c r="B239" s="1" t="s">
        <v>22</v>
      </c>
      <c r="C239" s="1" t="s">
        <v>37</v>
      </c>
      <c r="D239" s="3">
        <v>44767</v>
      </c>
      <c r="E239" s="4">
        <v>7350</v>
      </c>
      <c r="F239" s="1">
        <v>6</v>
      </c>
      <c r="G239" s="5">
        <f t="shared" si="3"/>
        <v>1225</v>
      </c>
    </row>
    <row r="240" spans="1:7" ht="15.75">
      <c r="A240" s="1" t="s">
        <v>64</v>
      </c>
      <c r="B240" s="1" t="s">
        <v>14</v>
      </c>
      <c r="C240" s="1" t="s">
        <v>49</v>
      </c>
      <c r="D240" s="3">
        <v>44699</v>
      </c>
      <c r="E240" s="4">
        <v>3388</v>
      </c>
      <c r="F240" s="1">
        <v>55</v>
      </c>
      <c r="G240" s="5">
        <f t="shared" si="3"/>
        <v>61.6</v>
      </c>
    </row>
    <row r="241" spans="1:7" ht="15.75">
      <c r="A241" s="1" t="s">
        <v>68</v>
      </c>
      <c r="B241" s="1" t="s">
        <v>17</v>
      </c>
      <c r="C241" s="1" t="s">
        <v>20</v>
      </c>
      <c r="D241" s="3">
        <v>44757</v>
      </c>
      <c r="E241" s="4">
        <v>11837</v>
      </c>
      <c r="F241" s="1">
        <v>277</v>
      </c>
      <c r="G241" s="5">
        <f t="shared" si="3"/>
        <v>42.73285198555957</v>
      </c>
    </row>
    <row r="242" spans="1:7" ht="15.75">
      <c r="A242" s="1" t="s">
        <v>56</v>
      </c>
      <c r="B242" s="1" t="s">
        <v>17</v>
      </c>
      <c r="C242" s="1" t="s">
        <v>76</v>
      </c>
      <c r="D242" s="3">
        <v>44747</v>
      </c>
      <c r="E242" s="4">
        <v>2282</v>
      </c>
      <c r="F242" s="1">
        <v>44</v>
      </c>
      <c r="G242" s="5">
        <f t="shared" si="3"/>
        <v>51.863636363636367</v>
      </c>
    </row>
    <row r="243" spans="1:7" ht="15.75">
      <c r="A243" s="1" t="s">
        <v>45</v>
      </c>
      <c r="B243" s="1" t="s">
        <v>43</v>
      </c>
      <c r="C243" s="1" t="s">
        <v>63</v>
      </c>
      <c r="D243" s="3">
        <v>44746</v>
      </c>
      <c r="E243" s="4">
        <v>5425</v>
      </c>
      <c r="F243" s="1">
        <v>96</v>
      </c>
      <c r="G243" s="5">
        <f t="shared" si="3"/>
        <v>56.510416666666664</v>
      </c>
    </row>
    <row r="244" spans="1:7" ht="15.75">
      <c r="A244" s="1" t="s">
        <v>72</v>
      </c>
      <c r="B244" s="1" t="s">
        <v>14</v>
      </c>
      <c r="C244" s="1" t="s">
        <v>76</v>
      </c>
      <c r="D244" s="3">
        <v>44732</v>
      </c>
      <c r="E244" s="4">
        <v>1267</v>
      </c>
      <c r="F244" s="1">
        <v>216</v>
      </c>
      <c r="G244" s="5">
        <f t="shared" si="3"/>
        <v>5.8657407407407405</v>
      </c>
    </row>
    <row r="245" spans="1:7" ht="15.75">
      <c r="A245" s="1" t="s">
        <v>30</v>
      </c>
      <c r="B245" s="1" t="s">
        <v>22</v>
      </c>
      <c r="C245" s="1" t="s">
        <v>65</v>
      </c>
      <c r="D245" s="3">
        <v>44586</v>
      </c>
      <c r="E245" s="4">
        <v>3752</v>
      </c>
      <c r="F245" s="1">
        <v>424</v>
      </c>
      <c r="G245" s="5">
        <f t="shared" si="3"/>
        <v>8.8490566037735849</v>
      </c>
    </row>
    <row r="246" spans="1:7" ht="15.75">
      <c r="A246" s="1" t="s">
        <v>59</v>
      </c>
      <c r="B246" s="1" t="s">
        <v>36</v>
      </c>
      <c r="C246" s="1" t="s">
        <v>57</v>
      </c>
      <c r="D246" s="3">
        <v>44743</v>
      </c>
      <c r="E246" s="4">
        <v>7728</v>
      </c>
      <c r="F246" s="1">
        <v>37</v>
      </c>
      <c r="G246" s="5">
        <f t="shared" si="3"/>
        <v>208.86486486486487</v>
      </c>
    </row>
    <row r="247" spans="1:7" ht="15.75">
      <c r="A247" s="1" t="s">
        <v>19</v>
      </c>
      <c r="B247" s="1" t="s">
        <v>43</v>
      </c>
      <c r="C247" s="1" t="s">
        <v>37</v>
      </c>
      <c r="D247" s="3">
        <v>44664</v>
      </c>
      <c r="E247" s="4">
        <v>2296</v>
      </c>
      <c r="F247" s="1">
        <v>59</v>
      </c>
      <c r="G247" s="5">
        <f t="shared" si="3"/>
        <v>38.915254237288138</v>
      </c>
    </row>
    <row r="248" spans="1:7" ht="15.75">
      <c r="A248" s="1" t="s">
        <v>52</v>
      </c>
      <c r="B248" s="1" t="s">
        <v>14</v>
      </c>
      <c r="C248" s="1" t="s">
        <v>27</v>
      </c>
      <c r="D248" s="3">
        <v>44685</v>
      </c>
      <c r="E248" s="4">
        <v>4403</v>
      </c>
      <c r="F248" s="1">
        <v>76</v>
      </c>
      <c r="G248" s="5">
        <f t="shared" si="3"/>
        <v>57.934210526315788</v>
      </c>
    </row>
    <row r="249" spans="1:7" ht="15.75">
      <c r="A249" s="1" t="s">
        <v>52</v>
      </c>
      <c r="B249" s="1" t="s">
        <v>22</v>
      </c>
      <c r="C249" s="1" t="s">
        <v>74</v>
      </c>
      <c r="D249" s="3">
        <v>44777</v>
      </c>
      <c r="E249" s="4">
        <v>3192</v>
      </c>
      <c r="F249" s="1">
        <v>109</v>
      </c>
      <c r="G249" s="5">
        <f t="shared" si="3"/>
        <v>29.284403669724771</v>
      </c>
    </row>
    <row r="250" spans="1:7" ht="15.75">
      <c r="A250" s="1" t="s">
        <v>52</v>
      </c>
      <c r="B250" s="1" t="s">
        <v>17</v>
      </c>
      <c r="C250" s="1" t="s">
        <v>76</v>
      </c>
      <c r="D250" s="3">
        <v>44713</v>
      </c>
      <c r="E250" s="4">
        <v>448</v>
      </c>
      <c r="F250" s="1">
        <v>146</v>
      </c>
      <c r="G250" s="5">
        <f t="shared" si="3"/>
        <v>3.0684931506849313</v>
      </c>
    </row>
    <row r="251" spans="1:7" ht="15.75">
      <c r="A251" s="1" t="s">
        <v>13</v>
      </c>
      <c r="B251" s="1" t="s">
        <v>14</v>
      </c>
      <c r="C251" s="1" t="s">
        <v>70</v>
      </c>
      <c r="D251" s="3">
        <v>44673</v>
      </c>
      <c r="E251" s="4">
        <v>4270</v>
      </c>
      <c r="F251" s="1">
        <v>185</v>
      </c>
      <c r="G251" s="5">
        <f t="shared" si="3"/>
        <v>23.081081081081081</v>
      </c>
    </row>
    <row r="252" spans="1:7" ht="15.75">
      <c r="A252" s="1" t="s">
        <v>59</v>
      </c>
      <c r="B252" s="1" t="s">
        <v>43</v>
      </c>
      <c r="C252" s="1" t="s">
        <v>37</v>
      </c>
      <c r="D252" s="3">
        <v>44776</v>
      </c>
      <c r="E252" s="4">
        <v>70</v>
      </c>
      <c r="F252" s="1">
        <v>27</v>
      </c>
      <c r="G252" s="5">
        <f t="shared" si="3"/>
        <v>2.5925925925925926</v>
      </c>
    </row>
    <row r="253" spans="1:7" ht="15.75">
      <c r="A253" s="1" t="s">
        <v>73</v>
      </c>
      <c r="B253" s="1" t="s">
        <v>43</v>
      </c>
      <c r="C253" s="1" t="s">
        <v>44</v>
      </c>
      <c r="D253" s="3">
        <v>44722</v>
      </c>
      <c r="E253" s="4">
        <v>1743</v>
      </c>
      <c r="F253" s="1">
        <v>69</v>
      </c>
      <c r="G253" s="5">
        <f t="shared" si="3"/>
        <v>25.260869565217391</v>
      </c>
    </row>
    <row r="254" spans="1:7" ht="15.75">
      <c r="A254" s="1" t="s">
        <v>30</v>
      </c>
      <c r="B254" s="1" t="s">
        <v>14</v>
      </c>
      <c r="C254" s="1" t="s">
        <v>63</v>
      </c>
      <c r="D254" s="3">
        <v>44739</v>
      </c>
      <c r="E254" s="4">
        <v>6762</v>
      </c>
      <c r="F254" s="1">
        <v>46</v>
      </c>
      <c r="G254" s="5">
        <f t="shared" si="3"/>
        <v>147</v>
      </c>
    </row>
    <row r="255" spans="1:7" ht="15.75">
      <c r="A255" s="1" t="s">
        <v>50</v>
      </c>
      <c r="B255" s="1" t="s">
        <v>22</v>
      </c>
      <c r="C255" s="1" t="s">
        <v>27</v>
      </c>
      <c r="D255" s="3">
        <v>44564</v>
      </c>
      <c r="E255" s="4">
        <v>3745</v>
      </c>
      <c r="F255" s="1">
        <v>170</v>
      </c>
      <c r="G255" s="5">
        <f t="shared" si="3"/>
        <v>22.029411764705884</v>
      </c>
    </row>
    <row r="256" spans="1:7" ht="15.75">
      <c r="A256" s="1" t="s">
        <v>50</v>
      </c>
      <c r="B256" s="1" t="s">
        <v>17</v>
      </c>
      <c r="C256" s="1" t="s">
        <v>31</v>
      </c>
      <c r="D256" s="3">
        <v>44753</v>
      </c>
      <c r="E256" s="4">
        <v>2639</v>
      </c>
      <c r="F256" s="1">
        <v>179</v>
      </c>
      <c r="G256" s="5">
        <f t="shared" si="3"/>
        <v>14.743016759776536</v>
      </c>
    </row>
    <row r="257" spans="1:7" ht="15.75">
      <c r="A257" s="1" t="s">
        <v>73</v>
      </c>
      <c r="B257" s="1" t="s">
        <v>36</v>
      </c>
      <c r="C257" s="1" t="s">
        <v>55</v>
      </c>
      <c r="D257" s="3">
        <v>44790</v>
      </c>
      <c r="E257" s="4">
        <v>4389</v>
      </c>
      <c r="F257" s="1">
        <v>126</v>
      </c>
      <c r="G257" s="5">
        <f t="shared" si="3"/>
        <v>34.833333333333336</v>
      </c>
    </row>
    <row r="258" spans="1:7" ht="15.75">
      <c r="A258" s="1" t="s">
        <v>39</v>
      </c>
      <c r="B258" s="1" t="s">
        <v>43</v>
      </c>
      <c r="C258" s="1" t="s">
        <v>60</v>
      </c>
      <c r="D258" s="3">
        <v>44579</v>
      </c>
      <c r="E258" s="4">
        <v>2604</v>
      </c>
      <c r="F258" s="1">
        <v>65</v>
      </c>
      <c r="G258" s="5">
        <f t="shared" ref="G258:G321" si="4">E258/F258</f>
        <v>40.061538461538461</v>
      </c>
    </row>
    <row r="259" spans="1:7" ht="15.75">
      <c r="A259" s="1" t="s">
        <v>73</v>
      </c>
      <c r="B259" s="1" t="s">
        <v>17</v>
      </c>
      <c r="C259" s="1" t="s">
        <v>53</v>
      </c>
      <c r="D259" s="3">
        <v>44628</v>
      </c>
      <c r="E259" s="4">
        <v>16569</v>
      </c>
      <c r="F259" s="1">
        <v>99</v>
      </c>
      <c r="G259" s="5">
        <f t="shared" si="4"/>
        <v>167.36363636363637</v>
      </c>
    </row>
    <row r="260" spans="1:7" ht="15.75">
      <c r="A260" s="1" t="s">
        <v>45</v>
      </c>
      <c r="B260" s="1" t="s">
        <v>22</v>
      </c>
      <c r="C260" s="1" t="s">
        <v>44</v>
      </c>
      <c r="D260" s="3">
        <v>44627</v>
      </c>
      <c r="E260" s="4">
        <v>14658</v>
      </c>
      <c r="F260" s="1">
        <v>275</v>
      </c>
      <c r="G260" s="5">
        <f t="shared" si="4"/>
        <v>53.301818181818184</v>
      </c>
    </row>
    <row r="261" spans="1:7" ht="15.75">
      <c r="A261" s="1" t="s">
        <v>58</v>
      </c>
      <c r="B261" s="1" t="s">
        <v>17</v>
      </c>
      <c r="C261" s="1" t="s">
        <v>76</v>
      </c>
      <c r="D261" s="3">
        <v>44690</v>
      </c>
      <c r="E261" s="4">
        <v>6454</v>
      </c>
      <c r="F261" s="1">
        <v>157</v>
      </c>
      <c r="G261" s="5">
        <f t="shared" si="4"/>
        <v>41.108280254777071</v>
      </c>
    </row>
    <row r="262" spans="1:7" ht="15.75">
      <c r="A262" s="1" t="s">
        <v>42</v>
      </c>
      <c r="B262" s="1" t="s">
        <v>36</v>
      </c>
      <c r="C262" s="1" t="s">
        <v>18</v>
      </c>
      <c r="D262" s="3">
        <v>44704</v>
      </c>
      <c r="E262" s="4">
        <v>2100</v>
      </c>
      <c r="F262" s="1">
        <v>157</v>
      </c>
      <c r="G262" s="5">
        <f t="shared" si="4"/>
        <v>13.375796178343949</v>
      </c>
    </row>
    <row r="263" spans="1:7" ht="15.75">
      <c r="A263" s="1" t="s">
        <v>71</v>
      </c>
      <c r="B263" s="1" t="s">
        <v>14</v>
      </c>
      <c r="C263" s="1" t="s">
        <v>75</v>
      </c>
      <c r="D263" s="3">
        <v>44666</v>
      </c>
      <c r="E263" s="4">
        <v>161</v>
      </c>
      <c r="F263" s="1">
        <v>145</v>
      </c>
      <c r="G263" s="5">
        <f t="shared" si="4"/>
        <v>1.1103448275862069</v>
      </c>
    </row>
    <row r="264" spans="1:7" ht="15.75">
      <c r="A264" s="1" t="s">
        <v>19</v>
      </c>
      <c r="B264" s="1" t="s">
        <v>22</v>
      </c>
      <c r="C264" s="1" t="s">
        <v>49</v>
      </c>
      <c r="D264" s="3">
        <v>44769</v>
      </c>
      <c r="E264" s="4">
        <v>2807</v>
      </c>
      <c r="F264" s="1">
        <v>139</v>
      </c>
      <c r="G264" s="5">
        <f t="shared" si="4"/>
        <v>20.194244604316548</v>
      </c>
    </row>
    <row r="265" spans="1:7" ht="15.75">
      <c r="A265" s="1" t="s">
        <v>50</v>
      </c>
      <c r="B265" s="1" t="s">
        <v>46</v>
      </c>
      <c r="C265" s="1" t="s">
        <v>70</v>
      </c>
      <c r="D265" s="3">
        <v>44795</v>
      </c>
      <c r="E265" s="4">
        <v>2639</v>
      </c>
      <c r="F265" s="1">
        <v>406</v>
      </c>
      <c r="G265" s="5">
        <f t="shared" si="4"/>
        <v>6.5</v>
      </c>
    </row>
    <row r="266" spans="1:7" ht="15.75">
      <c r="A266" s="1" t="s">
        <v>73</v>
      </c>
      <c r="B266" s="1" t="s">
        <v>43</v>
      </c>
      <c r="C266" s="1" t="s">
        <v>76</v>
      </c>
      <c r="D266" s="3">
        <v>44692</v>
      </c>
      <c r="E266" s="4">
        <v>4571</v>
      </c>
      <c r="F266" s="1">
        <v>122</v>
      </c>
      <c r="G266" s="5">
        <f t="shared" si="4"/>
        <v>37.467213114754095</v>
      </c>
    </row>
    <row r="267" spans="1:7" ht="15.75">
      <c r="A267" s="1" t="s">
        <v>71</v>
      </c>
      <c r="B267" s="1" t="s">
        <v>17</v>
      </c>
      <c r="C267" s="1" t="s">
        <v>53</v>
      </c>
      <c r="D267" s="3">
        <v>44587</v>
      </c>
      <c r="E267" s="4">
        <v>4781</v>
      </c>
      <c r="F267" s="1">
        <v>38</v>
      </c>
      <c r="G267" s="5">
        <f t="shared" si="4"/>
        <v>125.81578947368421</v>
      </c>
    </row>
    <row r="268" spans="1:7" ht="15.75">
      <c r="A268" s="1" t="s">
        <v>42</v>
      </c>
      <c r="B268" s="1" t="s">
        <v>43</v>
      </c>
      <c r="C268" s="1" t="s">
        <v>37</v>
      </c>
      <c r="D268" s="3">
        <v>44665</v>
      </c>
      <c r="E268" s="4">
        <v>13034</v>
      </c>
      <c r="F268" s="1">
        <v>117</v>
      </c>
      <c r="G268" s="5">
        <f t="shared" si="4"/>
        <v>111.4017094017094</v>
      </c>
    </row>
    <row r="269" spans="1:7" ht="15.75">
      <c r="A269" s="1" t="s">
        <v>61</v>
      </c>
      <c r="B269" s="1" t="s">
        <v>36</v>
      </c>
      <c r="C269" s="1" t="s">
        <v>15</v>
      </c>
      <c r="D269" s="3">
        <v>44656</v>
      </c>
      <c r="E269" s="4">
        <v>6454</v>
      </c>
      <c r="F269" s="1">
        <v>417</v>
      </c>
      <c r="G269" s="5">
        <f t="shared" si="4"/>
        <v>15.477218225419664</v>
      </c>
    </row>
    <row r="270" spans="1:7" ht="15.75">
      <c r="A270" s="1" t="s">
        <v>50</v>
      </c>
      <c r="B270" s="1" t="s">
        <v>36</v>
      </c>
      <c r="C270" s="1" t="s">
        <v>27</v>
      </c>
      <c r="D270" s="3">
        <v>44726</v>
      </c>
      <c r="E270" s="4">
        <v>8484</v>
      </c>
      <c r="F270" s="1">
        <v>57</v>
      </c>
      <c r="G270" s="5">
        <f t="shared" si="4"/>
        <v>148.84210526315789</v>
      </c>
    </row>
    <row r="271" spans="1:7" ht="15.75">
      <c r="A271" s="1" t="s">
        <v>38</v>
      </c>
      <c r="B271" s="1" t="s">
        <v>46</v>
      </c>
      <c r="C271" s="1" t="s">
        <v>65</v>
      </c>
      <c r="D271" s="3">
        <v>44664</v>
      </c>
      <c r="E271" s="4">
        <v>4781</v>
      </c>
      <c r="F271" s="1">
        <v>125</v>
      </c>
      <c r="G271" s="5">
        <f t="shared" si="4"/>
        <v>38.247999999999998</v>
      </c>
    </row>
    <row r="272" spans="1:7" ht="15.75">
      <c r="A272" s="1" t="s">
        <v>52</v>
      </c>
      <c r="B272" s="1" t="s">
        <v>22</v>
      </c>
      <c r="C272" s="1" t="s">
        <v>62</v>
      </c>
      <c r="D272" s="3">
        <v>44739</v>
      </c>
      <c r="E272" s="4">
        <v>2240</v>
      </c>
      <c r="F272" s="1">
        <v>166</v>
      </c>
      <c r="G272" s="5">
        <f t="shared" si="4"/>
        <v>13.493975903614459</v>
      </c>
    </row>
    <row r="273" spans="1:7" ht="15.75">
      <c r="A273" s="1" t="s">
        <v>72</v>
      </c>
      <c r="B273" s="1" t="s">
        <v>22</v>
      </c>
      <c r="C273" s="1" t="s">
        <v>47</v>
      </c>
      <c r="D273" s="3">
        <v>44587</v>
      </c>
      <c r="E273" s="4">
        <v>6979</v>
      </c>
      <c r="F273" s="1">
        <v>3</v>
      </c>
      <c r="G273" s="5">
        <f t="shared" si="4"/>
        <v>2326.3333333333335</v>
      </c>
    </row>
    <row r="274" spans="1:7" ht="15.75">
      <c r="A274" s="1" t="s">
        <v>42</v>
      </c>
      <c r="B274" s="1" t="s">
        <v>14</v>
      </c>
      <c r="C274" s="1" t="s">
        <v>62</v>
      </c>
      <c r="D274" s="3">
        <v>44747</v>
      </c>
      <c r="E274" s="4">
        <v>1652</v>
      </c>
      <c r="F274" s="1">
        <v>72</v>
      </c>
      <c r="G274" s="5">
        <f t="shared" si="4"/>
        <v>22.944444444444443</v>
      </c>
    </row>
    <row r="275" spans="1:7" ht="15.75">
      <c r="A275" s="1" t="s">
        <v>52</v>
      </c>
      <c r="B275" s="1" t="s">
        <v>46</v>
      </c>
      <c r="C275" s="1" t="s">
        <v>74</v>
      </c>
      <c r="D275" s="3">
        <v>44572</v>
      </c>
      <c r="E275" s="4">
        <v>13447</v>
      </c>
      <c r="F275" s="1">
        <v>95</v>
      </c>
      <c r="G275" s="5">
        <f t="shared" si="4"/>
        <v>141.54736842105262</v>
      </c>
    </row>
    <row r="276" spans="1:7" ht="15.75">
      <c r="A276" s="1" t="s">
        <v>67</v>
      </c>
      <c r="B276" s="1" t="s">
        <v>43</v>
      </c>
      <c r="C276" s="1" t="s">
        <v>62</v>
      </c>
      <c r="D276" s="3">
        <v>44627</v>
      </c>
      <c r="E276" s="4">
        <v>9422</v>
      </c>
      <c r="F276" s="1">
        <v>22</v>
      </c>
      <c r="G276" s="5">
        <f t="shared" si="4"/>
        <v>428.27272727272725</v>
      </c>
    </row>
    <row r="277" spans="1:7" ht="15.75">
      <c r="A277" s="1" t="s">
        <v>59</v>
      </c>
      <c r="B277" s="1" t="s">
        <v>46</v>
      </c>
      <c r="C277" s="1" t="s">
        <v>37</v>
      </c>
      <c r="D277" s="3">
        <v>44624</v>
      </c>
      <c r="E277" s="4">
        <v>8687</v>
      </c>
      <c r="F277" s="1">
        <v>100</v>
      </c>
      <c r="G277" s="5">
        <f t="shared" si="4"/>
        <v>86.87</v>
      </c>
    </row>
    <row r="278" spans="1:7" ht="15.75">
      <c r="A278" s="1" t="s">
        <v>48</v>
      </c>
      <c r="B278" s="1" t="s">
        <v>46</v>
      </c>
      <c r="C278" s="1" t="s">
        <v>53</v>
      </c>
      <c r="D278" s="3">
        <v>44757</v>
      </c>
      <c r="E278" s="4">
        <v>2415</v>
      </c>
      <c r="F278" s="1">
        <v>312</v>
      </c>
      <c r="G278" s="5">
        <f t="shared" si="4"/>
        <v>7.740384615384615</v>
      </c>
    </row>
    <row r="279" spans="1:7" ht="15.75">
      <c r="A279" s="1" t="s">
        <v>59</v>
      </c>
      <c r="B279" s="1" t="s">
        <v>14</v>
      </c>
      <c r="C279" s="1" t="s">
        <v>20</v>
      </c>
      <c r="D279" s="3">
        <v>44692</v>
      </c>
      <c r="E279" s="4">
        <v>6272</v>
      </c>
      <c r="F279" s="1">
        <v>86</v>
      </c>
      <c r="G279" s="5">
        <f t="shared" si="4"/>
        <v>72.930232558139537</v>
      </c>
    </row>
    <row r="280" spans="1:7" ht="15.75">
      <c r="A280" s="1" t="s">
        <v>48</v>
      </c>
      <c r="B280" s="1" t="s">
        <v>43</v>
      </c>
      <c r="C280" s="1" t="s">
        <v>55</v>
      </c>
      <c r="D280" s="3">
        <v>44588</v>
      </c>
      <c r="E280" s="4">
        <v>4389</v>
      </c>
      <c r="F280" s="1">
        <v>7</v>
      </c>
      <c r="G280" s="5">
        <f t="shared" si="4"/>
        <v>627</v>
      </c>
    </row>
    <row r="281" spans="1:7" ht="15.75">
      <c r="A281" s="1" t="s">
        <v>48</v>
      </c>
      <c r="B281" s="1" t="s">
        <v>17</v>
      </c>
      <c r="C281" s="1" t="s">
        <v>44</v>
      </c>
      <c r="D281" s="3">
        <v>44739</v>
      </c>
      <c r="E281" s="4">
        <v>3122</v>
      </c>
      <c r="F281" s="1">
        <v>149</v>
      </c>
      <c r="G281" s="5">
        <f t="shared" si="4"/>
        <v>20.953020134228186</v>
      </c>
    </row>
    <row r="282" spans="1:7" ht="15.75">
      <c r="A282" s="1" t="s">
        <v>73</v>
      </c>
      <c r="B282" s="1" t="s">
        <v>17</v>
      </c>
      <c r="C282" s="1" t="s">
        <v>27</v>
      </c>
      <c r="D282" s="3">
        <v>44776</v>
      </c>
      <c r="E282" s="4">
        <v>8043</v>
      </c>
      <c r="F282" s="1">
        <v>18</v>
      </c>
      <c r="G282" s="5">
        <f t="shared" si="4"/>
        <v>446.83333333333331</v>
      </c>
    </row>
    <row r="283" spans="1:7" ht="15.75">
      <c r="A283" s="1" t="s">
        <v>64</v>
      </c>
      <c r="B283" s="1" t="s">
        <v>36</v>
      </c>
      <c r="C283" s="1" t="s">
        <v>15</v>
      </c>
      <c r="D283" s="3">
        <v>44792</v>
      </c>
      <c r="E283" s="4">
        <v>11662</v>
      </c>
      <c r="F283" s="1">
        <v>242</v>
      </c>
      <c r="G283" s="5">
        <f t="shared" si="4"/>
        <v>48.190082644628099</v>
      </c>
    </row>
    <row r="284" spans="1:7" ht="15.75">
      <c r="A284" s="1" t="s">
        <v>64</v>
      </c>
      <c r="B284" s="1" t="s">
        <v>22</v>
      </c>
      <c r="C284" s="1" t="s">
        <v>60</v>
      </c>
      <c r="D284" s="3">
        <v>44727</v>
      </c>
      <c r="E284" s="4">
        <v>392</v>
      </c>
      <c r="F284" s="1">
        <v>102</v>
      </c>
      <c r="G284" s="5">
        <f t="shared" si="4"/>
        <v>3.8431372549019609</v>
      </c>
    </row>
    <row r="285" spans="1:7" ht="15.75">
      <c r="A285" s="1" t="s">
        <v>61</v>
      </c>
      <c r="B285" s="1" t="s">
        <v>14</v>
      </c>
      <c r="C285" s="1" t="s">
        <v>20</v>
      </c>
      <c r="D285" s="3">
        <v>44599</v>
      </c>
      <c r="E285" s="4">
        <v>8925</v>
      </c>
      <c r="F285" s="1">
        <v>158</v>
      </c>
      <c r="G285" s="5">
        <f t="shared" si="4"/>
        <v>56.4873417721519</v>
      </c>
    </row>
    <row r="286" spans="1:7" ht="15.75">
      <c r="A286" s="1" t="s">
        <v>48</v>
      </c>
      <c r="B286" s="1" t="s">
        <v>22</v>
      </c>
      <c r="C286" s="1" t="s">
        <v>65</v>
      </c>
      <c r="D286" s="3">
        <v>44750</v>
      </c>
      <c r="E286" s="4">
        <v>7294</v>
      </c>
      <c r="F286" s="1">
        <v>128</v>
      </c>
      <c r="G286" s="5">
        <f t="shared" si="4"/>
        <v>56.984375</v>
      </c>
    </row>
    <row r="287" spans="1:7" ht="15.75">
      <c r="A287" s="1" t="s">
        <v>61</v>
      </c>
      <c r="B287" s="1" t="s">
        <v>17</v>
      </c>
      <c r="C287" s="1" t="s">
        <v>55</v>
      </c>
      <c r="D287" s="3">
        <v>44672</v>
      </c>
      <c r="E287" s="4">
        <v>1526</v>
      </c>
      <c r="F287" s="1">
        <v>96</v>
      </c>
      <c r="G287" s="5">
        <f t="shared" si="4"/>
        <v>15.895833333333334</v>
      </c>
    </row>
    <row r="288" spans="1:7" ht="15.75">
      <c r="A288" s="1" t="s">
        <v>73</v>
      </c>
      <c r="B288" s="1" t="s">
        <v>14</v>
      </c>
      <c r="C288" s="1" t="s">
        <v>15</v>
      </c>
      <c r="D288" s="3">
        <v>44659</v>
      </c>
      <c r="E288" s="4">
        <v>2688</v>
      </c>
      <c r="F288" s="1">
        <v>209</v>
      </c>
      <c r="G288" s="5">
        <f t="shared" si="4"/>
        <v>12.861244019138756</v>
      </c>
    </row>
    <row r="289" spans="1:7" ht="15.75">
      <c r="A289" s="1" t="s">
        <v>58</v>
      </c>
      <c r="B289" s="1" t="s">
        <v>22</v>
      </c>
      <c r="C289" s="1" t="s">
        <v>37</v>
      </c>
      <c r="D289" s="3">
        <v>44792</v>
      </c>
      <c r="E289" s="4">
        <v>14889</v>
      </c>
      <c r="F289" s="1">
        <v>52</v>
      </c>
      <c r="G289" s="5">
        <f t="shared" si="4"/>
        <v>286.32692307692309</v>
      </c>
    </row>
    <row r="290" spans="1:7" ht="15.75">
      <c r="A290" s="1" t="s">
        <v>21</v>
      </c>
      <c r="B290" s="1" t="s">
        <v>17</v>
      </c>
      <c r="C290" s="1" t="s">
        <v>60</v>
      </c>
      <c r="D290" s="3">
        <v>44685</v>
      </c>
      <c r="E290" s="4">
        <v>2912</v>
      </c>
      <c r="F290" s="1">
        <v>55</v>
      </c>
      <c r="G290" s="5">
        <f t="shared" si="4"/>
        <v>52.945454545454545</v>
      </c>
    </row>
    <row r="291" spans="1:7" ht="15.75">
      <c r="A291" s="1" t="s">
        <v>45</v>
      </c>
      <c r="B291" s="1" t="s">
        <v>43</v>
      </c>
      <c r="C291" s="1" t="s">
        <v>18</v>
      </c>
      <c r="D291" s="3">
        <v>44692</v>
      </c>
      <c r="E291" s="4">
        <v>2632</v>
      </c>
      <c r="F291" s="1">
        <v>108</v>
      </c>
      <c r="G291" s="5">
        <f t="shared" si="4"/>
        <v>24.37037037037037</v>
      </c>
    </row>
    <row r="292" spans="1:7" ht="15.75">
      <c r="A292" s="1" t="s">
        <v>45</v>
      </c>
      <c r="B292" s="1" t="s">
        <v>43</v>
      </c>
      <c r="C292" s="1" t="s">
        <v>47</v>
      </c>
      <c r="D292" s="3">
        <v>44642</v>
      </c>
      <c r="E292" s="4">
        <v>6328</v>
      </c>
      <c r="F292" s="1">
        <v>51</v>
      </c>
      <c r="G292" s="5">
        <f t="shared" si="4"/>
        <v>124.07843137254902</v>
      </c>
    </row>
    <row r="293" spans="1:7" ht="15.75">
      <c r="A293" s="1" t="s">
        <v>61</v>
      </c>
      <c r="B293" s="1" t="s">
        <v>46</v>
      </c>
      <c r="C293" s="1" t="s">
        <v>57</v>
      </c>
      <c r="D293" s="3">
        <v>44783</v>
      </c>
      <c r="E293" s="4">
        <v>2527</v>
      </c>
      <c r="F293" s="1">
        <v>216</v>
      </c>
      <c r="G293" s="5">
        <f t="shared" si="4"/>
        <v>11.699074074074074</v>
      </c>
    </row>
    <row r="294" spans="1:7" ht="15.75">
      <c r="A294" s="1" t="s">
        <v>61</v>
      </c>
      <c r="B294" s="1" t="s">
        <v>43</v>
      </c>
      <c r="C294" s="1" t="s">
        <v>60</v>
      </c>
      <c r="D294" s="3">
        <v>44685</v>
      </c>
      <c r="E294" s="4">
        <v>1414</v>
      </c>
      <c r="F294" s="1">
        <v>318</v>
      </c>
      <c r="G294" s="5">
        <f t="shared" si="4"/>
        <v>4.4465408805031448</v>
      </c>
    </row>
    <row r="295" spans="1:7" ht="15.75">
      <c r="A295" s="1" t="s">
        <v>67</v>
      </c>
      <c r="B295" s="1" t="s">
        <v>43</v>
      </c>
      <c r="C295" s="1" t="s">
        <v>29</v>
      </c>
      <c r="D295" s="3">
        <v>44791</v>
      </c>
      <c r="E295" s="4">
        <v>7714</v>
      </c>
      <c r="F295" s="1">
        <v>238</v>
      </c>
      <c r="G295" s="5">
        <f t="shared" si="4"/>
        <v>32.411764705882355</v>
      </c>
    </row>
    <row r="296" spans="1:7" ht="15.75">
      <c r="A296" s="1" t="s">
        <v>72</v>
      </c>
      <c r="B296" s="1" t="s">
        <v>46</v>
      </c>
      <c r="C296" s="1" t="s">
        <v>69</v>
      </c>
      <c r="D296" s="3">
        <v>44776</v>
      </c>
      <c r="E296" s="4">
        <v>4347</v>
      </c>
      <c r="F296" s="1">
        <v>238</v>
      </c>
      <c r="G296" s="5">
        <f t="shared" si="4"/>
        <v>18.264705882352942</v>
      </c>
    </row>
    <row r="297" spans="1:7" ht="15.75">
      <c r="A297" s="1" t="s">
        <v>50</v>
      </c>
      <c r="B297" s="1" t="s">
        <v>36</v>
      </c>
      <c r="C297" s="1" t="s">
        <v>55</v>
      </c>
      <c r="D297" s="3">
        <v>44575</v>
      </c>
      <c r="E297" s="4">
        <v>7490</v>
      </c>
      <c r="F297" s="1">
        <v>315</v>
      </c>
      <c r="G297" s="5">
        <f t="shared" si="4"/>
        <v>23.777777777777779</v>
      </c>
    </row>
    <row r="298" spans="1:7" ht="15.75">
      <c r="A298" s="1" t="s">
        <v>71</v>
      </c>
      <c r="B298" s="1" t="s">
        <v>22</v>
      </c>
      <c r="C298" s="1" t="s">
        <v>70</v>
      </c>
      <c r="D298" s="3">
        <v>44659</v>
      </c>
      <c r="E298" s="4">
        <v>2058</v>
      </c>
      <c r="F298" s="1">
        <v>72</v>
      </c>
      <c r="G298" s="5">
        <f t="shared" si="4"/>
        <v>28.583333333333332</v>
      </c>
    </row>
    <row r="299" spans="1:7" ht="15.75">
      <c r="A299" s="1" t="s">
        <v>67</v>
      </c>
      <c r="B299" s="1" t="s">
        <v>14</v>
      </c>
      <c r="C299" s="1" t="s">
        <v>44</v>
      </c>
      <c r="D299" s="3">
        <v>44774</v>
      </c>
      <c r="E299" s="4">
        <v>3640</v>
      </c>
      <c r="F299" s="1">
        <v>3</v>
      </c>
      <c r="G299" s="5">
        <f t="shared" si="4"/>
        <v>1213.3333333333333</v>
      </c>
    </row>
    <row r="300" spans="1:7" ht="15.75">
      <c r="A300" s="1" t="s">
        <v>61</v>
      </c>
      <c r="B300" s="1" t="s">
        <v>46</v>
      </c>
      <c r="C300" s="1" t="s">
        <v>47</v>
      </c>
      <c r="D300" s="3">
        <v>44635</v>
      </c>
      <c r="E300" s="4">
        <v>455</v>
      </c>
      <c r="F300" s="1">
        <v>45</v>
      </c>
      <c r="G300" s="5">
        <f t="shared" si="4"/>
        <v>10.111111111111111</v>
      </c>
    </row>
    <row r="301" spans="1:7" ht="15.75">
      <c r="A301" s="1" t="s">
        <v>48</v>
      </c>
      <c r="B301" s="1" t="s">
        <v>17</v>
      </c>
      <c r="C301" s="1" t="s">
        <v>15</v>
      </c>
      <c r="D301" s="3">
        <v>44757</v>
      </c>
      <c r="E301" s="4">
        <v>10990</v>
      </c>
      <c r="F301" s="1">
        <v>184</v>
      </c>
      <c r="G301" s="5">
        <f t="shared" si="4"/>
        <v>59.728260869565219</v>
      </c>
    </row>
    <row r="302" spans="1:7" ht="15.75">
      <c r="A302" s="1" t="s">
        <v>42</v>
      </c>
      <c r="B302" s="1" t="s">
        <v>36</v>
      </c>
      <c r="C302" s="1" t="s">
        <v>65</v>
      </c>
      <c r="D302" s="3">
        <v>44574</v>
      </c>
      <c r="E302" s="4">
        <v>5558</v>
      </c>
      <c r="F302" s="1">
        <v>127</v>
      </c>
      <c r="G302" s="5">
        <f t="shared" si="4"/>
        <v>43.763779527559052</v>
      </c>
    </row>
    <row r="303" spans="1:7" ht="15.75">
      <c r="A303" s="1" t="s">
        <v>45</v>
      </c>
      <c r="B303" s="1" t="s">
        <v>22</v>
      </c>
      <c r="C303" s="1" t="s">
        <v>18</v>
      </c>
      <c r="D303" s="3">
        <v>44799</v>
      </c>
      <c r="E303" s="4">
        <v>2541</v>
      </c>
      <c r="F303" s="1">
        <v>53</v>
      </c>
      <c r="G303" s="5">
        <f t="shared" si="4"/>
        <v>47.943396226415096</v>
      </c>
    </row>
    <row r="304" spans="1:7" ht="15.75">
      <c r="A304" s="1" t="s">
        <v>73</v>
      </c>
      <c r="B304" s="1" t="s">
        <v>46</v>
      </c>
      <c r="C304" s="1" t="s">
        <v>47</v>
      </c>
      <c r="D304" s="3">
        <v>44571</v>
      </c>
      <c r="E304" s="4">
        <v>1876</v>
      </c>
      <c r="F304" s="1">
        <v>172</v>
      </c>
      <c r="G304" s="5">
        <f t="shared" si="4"/>
        <v>10.906976744186046</v>
      </c>
    </row>
    <row r="305" spans="1:7" ht="15.75">
      <c r="A305" s="1" t="s">
        <v>19</v>
      </c>
      <c r="B305" s="1" t="s">
        <v>22</v>
      </c>
      <c r="C305" s="1" t="s">
        <v>62</v>
      </c>
      <c r="D305" s="3">
        <v>44692</v>
      </c>
      <c r="E305" s="4">
        <v>5523</v>
      </c>
      <c r="F305" s="1">
        <v>87</v>
      </c>
      <c r="G305" s="5">
        <f t="shared" si="4"/>
        <v>63.482758620689658</v>
      </c>
    </row>
    <row r="306" spans="1:7" ht="15.75">
      <c r="A306" s="1" t="s">
        <v>52</v>
      </c>
      <c r="B306" s="1" t="s">
        <v>36</v>
      </c>
      <c r="C306" s="1" t="s">
        <v>18</v>
      </c>
      <c r="D306" s="3">
        <v>44803</v>
      </c>
      <c r="E306" s="4">
        <v>11200</v>
      </c>
      <c r="F306" s="1">
        <v>22</v>
      </c>
      <c r="G306" s="5">
        <f t="shared" si="4"/>
        <v>509.09090909090907</v>
      </c>
    </row>
    <row r="307" spans="1:7" ht="15.75">
      <c r="A307" s="1" t="s">
        <v>59</v>
      </c>
      <c r="B307" s="1" t="s">
        <v>43</v>
      </c>
      <c r="C307" s="1" t="s">
        <v>75</v>
      </c>
      <c r="D307" s="3">
        <v>44763</v>
      </c>
      <c r="E307" s="4">
        <v>5593</v>
      </c>
      <c r="F307" s="1">
        <v>122</v>
      </c>
      <c r="G307" s="5">
        <f t="shared" si="4"/>
        <v>45.844262295081968</v>
      </c>
    </row>
    <row r="308" spans="1:7" ht="15.75">
      <c r="A308" s="1" t="s">
        <v>45</v>
      </c>
      <c r="B308" s="1" t="s">
        <v>22</v>
      </c>
      <c r="C308" s="1" t="s">
        <v>65</v>
      </c>
      <c r="D308" s="3">
        <v>44774</v>
      </c>
      <c r="E308" s="4">
        <v>7882</v>
      </c>
      <c r="F308" s="1">
        <v>125</v>
      </c>
      <c r="G308" s="5">
        <f t="shared" si="4"/>
        <v>63.055999999999997</v>
      </c>
    </row>
    <row r="309" spans="1:7" ht="15.75">
      <c r="A309" s="1" t="s">
        <v>38</v>
      </c>
      <c r="B309" s="1" t="s">
        <v>46</v>
      </c>
      <c r="C309" s="1" t="s">
        <v>18</v>
      </c>
      <c r="D309" s="3">
        <v>44609</v>
      </c>
      <c r="E309" s="4">
        <v>10241</v>
      </c>
      <c r="F309" s="1">
        <v>259</v>
      </c>
      <c r="G309" s="5">
        <f t="shared" si="4"/>
        <v>39.54054054054054</v>
      </c>
    </row>
    <row r="310" spans="1:7" ht="15.75">
      <c r="A310" s="1" t="s">
        <v>38</v>
      </c>
      <c r="B310" s="1" t="s">
        <v>22</v>
      </c>
      <c r="C310" s="1" t="s">
        <v>49</v>
      </c>
      <c r="D310" s="3">
        <v>44769</v>
      </c>
      <c r="E310" s="4">
        <v>6832</v>
      </c>
      <c r="F310" s="1">
        <v>156</v>
      </c>
      <c r="G310" s="5">
        <f t="shared" si="4"/>
        <v>43.794871794871796</v>
      </c>
    </row>
    <row r="311" spans="1:7" ht="15.75">
      <c r="A311" s="1" t="s">
        <v>72</v>
      </c>
      <c r="B311" s="1" t="s">
        <v>43</v>
      </c>
      <c r="C311" s="1" t="s">
        <v>44</v>
      </c>
      <c r="D311" s="3">
        <v>44615</v>
      </c>
      <c r="E311" s="4">
        <v>1379</v>
      </c>
      <c r="F311" s="1">
        <v>107</v>
      </c>
      <c r="G311" s="5">
        <f t="shared" si="4"/>
        <v>12.88785046728972</v>
      </c>
    </row>
    <row r="312" spans="1:7" ht="15.75">
      <c r="A312" s="1" t="s">
        <v>39</v>
      </c>
      <c r="B312" s="1" t="s">
        <v>22</v>
      </c>
      <c r="C312" s="1" t="s">
        <v>37</v>
      </c>
      <c r="D312" s="3">
        <v>44642</v>
      </c>
      <c r="E312" s="4">
        <v>3010</v>
      </c>
      <c r="F312" s="1">
        <v>40</v>
      </c>
      <c r="G312" s="5">
        <f t="shared" si="4"/>
        <v>75.25</v>
      </c>
    </row>
    <row r="313" spans="1:7" ht="15.75">
      <c r="A313" s="1" t="s">
        <v>61</v>
      </c>
      <c r="B313" s="1" t="s">
        <v>17</v>
      </c>
      <c r="C313" s="1" t="s">
        <v>29</v>
      </c>
      <c r="D313" s="3">
        <v>44735</v>
      </c>
      <c r="E313" s="4">
        <v>6888</v>
      </c>
      <c r="F313" s="1">
        <v>311</v>
      </c>
      <c r="G313" s="5">
        <f t="shared" si="4"/>
        <v>22.14790996784566</v>
      </c>
    </row>
    <row r="314" spans="1:7" ht="15.75">
      <c r="A314" s="1" t="s">
        <v>56</v>
      </c>
      <c r="B314" s="1" t="s">
        <v>14</v>
      </c>
      <c r="C314" s="1" t="s">
        <v>62</v>
      </c>
      <c r="D314" s="3">
        <v>44593</v>
      </c>
      <c r="E314" s="4">
        <v>1540</v>
      </c>
      <c r="F314" s="1">
        <v>73</v>
      </c>
      <c r="G314" s="5">
        <f t="shared" si="4"/>
        <v>21.095890410958905</v>
      </c>
    </row>
    <row r="315" spans="1:7" ht="15.75">
      <c r="A315" s="1" t="s">
        <v>67</v>
      </c>
      <c r="B315" s="1" t="s">
        <v>22</v>
      </c>
      <c r="C315" s="1" t="s">
        <v>31</v>
      </c>
      <c r="D315" s="3">
        <v>44622</v>
      </c>
      <c r="E315" s="4">
        <v>6916</v>
      </c>
      <c r="F315" s="1">
        <v>288</v>
      </c>
      <c r="G315" s="5">
        <f t="shared" si="4"/>
        <v>24.013888888888889</v>
      </c>
    </row>
    <row r="316" spans="1:7" ht="15.75">
      <c r="A316" s="1" t="s">
        <v>19</v>
      </c>
      <c r="B316" s="1" t="s">
        <v>14</v>
      </c>
      <c r="C316" s="1" t="s">
        <v>60</v>
      </c>
      <c r="D316" s="3">
        <v>44657</v>
      </c>
      <c r="E316" s="4">
        <v>1232</v>
      </c>
      <c r="F316" s="1">
        <v>86</v>
      </c>
      <c r="G316" s="5">
        <f t="shared" si="4"/>
        <v>14.325581395348838</v>
      </c>
    </row>
    <row r="317" spans="1:7" ht="15.75">
      <c r="A317" s="1" t="s">
        <v>30</v>
      </c>
      <c r="B317" s="1" t="s">
        <v>22</v>
      </c>
      <c r="C317" s="1" t="s">
        <v>69</v>
      </c>
      <c r="D317" s="3">
        <v>44637</v>
      </c>
      <c r="E317" s="4">
        <v>602</v>
      </c>
      <c r="F317" s="1">
        <v>72</v>
      </c>
      <c r="G317" s="5">
        <f t="shared" si="4"/>
        <v>8.3611111111111107</v>
      </c>
    </row>
    <row r="318" spans="1:7" ht="15.75">
      <c r="A318" s="1" t="s">
        <v>56</v>
      </c>
      <c r="B318" s="1" t="s">
        <v>14</v>
      </c>
      <c r="C318" s="1" t="s">
        <v>60</v>
      </c>
      <c r="D318" s="3">
        <v>44736</v>
      </c>
      <c r="E318" s="4">
        <v>10927</v>
      </c>
      <c r="F318" s="1">
        <v>136</v>
      </c>
      <c r="G318" s="5">
        <f t="shared" si="4"/>
        <v>80.345588235294116</v>
      </c>
    </row>
    <row r="319" spans="1:7" ht="15.75">
      <c r="A319" s="1" t="s">
        <v>42</v>
      </c>
      <c r="B319" s="1" t="s">
        <v>46</v>
      </c>
      <c r="C319" s="1" t="s">
        <v>37</v>
      </c>
      <c r="D319" s="3">
        <v>44761</v>
      </c>
      <c r="E319" s="4">
        <v>10185</v>
      </c>
      <c r="F319" s="1">
        <v>303</v>
      </c>
      <c r="G319" s="5">
        <f t="shared" si="4"/>
        <v>33.613861386138616</v>
      </c>
    </row>
    <row r="320" spans="1:7" ht="15.75">
      <c r="A320" s="1" t="s">
        <v>56</v>
      </c>
      <c r="B320" s="1" t="s">
        <v>43</v>
      </c>
      <c r="C320" s="1" t="s">
        <v>57</v>
      </c>
      <c r="D320" s="3">
        <v>44753</v>
      </c>
      <c r="E320" s="4">
        <v>1603</v>
      </c>
      <c r="F320" s="1">
        <v>264</v>
      </c>
      <c r="G320" s="5">
        <f t="shared" si="4"/>
        <v>6.0719696969696972</v>
      </c>
    </row>
    <row r="321" spans="1:7" ht="15.75">
      <c r="A321" s="1" t="s">
        <v>38</v>
      </c>
      <c r="B321" s="1" t="s">
        <v>17</v>
      </c>
      <c r="C321" s="1" t="s">
        <v>65</v>
      </c>
      <c r="D321" s="3">
        <v>44574</v>
      </c>
      <c r="E321" s="4">
        <v>2170</v>
      </c>
      <c r="F321" s="1">
        <v>218</v>
      </c>
      <c r="G321" s="5">
        <f t="shared" si="4"/>
        <v>9.9541284403669721</v>
      </c>
    </row>
    <row r="322" spans="1:7" ht="15.75">
      <c r="A322" s="1" t="s">
        <v>28</v>
      </c>
      <c r="B322" s="1" t="s">
        <v>36</v>
      </c>
      <c r="C322" s="1" t="s">
        <v>27</v>
      </c>
      <c r="D322" s="3">
        <v>44749</v>
      </c>
      <c r="E322" s="4">
        <v>8673</v>
      </c>
      <c r="F322" s="1">
        <v>60</v>
      </c>
      <c r="G322" s="5">
        <f t="shared" ref="G322:G385" si="5">E322/F322</f>
        <v>144.55000000000001</v>
      </c>
    </row>
    <row r="323" spans="1:7" ht="15.75">
      <c r="A323" s="1" t="s">
        <v>21</v>
      </c>
      <c r="B323" s="1" t="s">
        <v>17</v>
      </c>
      <c r="C323" s="1" t="s">
        <v>18</v>
      </c>
      <c r="D323" s="3">
        <v>44706</v>
      </c>
      <c r="E323" s="4">
        <v>4760</v>
      </c>
      <c r="F323" s="1">
        <v>418</v>
      </c>
      <c r="G323" s="5">
        <f t="shared" si="5"/>
        <v>11.387559808612441</v>
      </c>
    </row>
    <row r="324" spans="1:7" ht="15.75">
      <c r="A324" s="1" t="s">
        <v>50</v>
      </c>
      <c r="B324" s="1" t="s">
        <v>17</v>
      </c>
      <c r="C324" s="1" t="s">
        <v>60</v>
      </c>
      <c r="D324" s="3">
        <v>44664</v>
      </c>
      <c r="E324" s="4">
        <v>4753</v>
      </c>
      <c r="F324" s="1">
        <v>151</v>
      </c>
      <c r="G324" s="5">
        <f t="shared" si="5"/>
        <v>31.476821192052981</v>
      </c>
    </row>
    <row r="325" spans="1:7" ht="15.75">
      <c r="A325" s="1" t="s">
        <v>66</v>
      </c>
      <c r="B325" s="1" t="s">
        <v>36</v>
      </c>
      <c r="C325" s="1" t="s">
        <v>37</v>
      </c>
      <c r="D325" s="3">
        <v>44622</v>
      </c>
      <c r="E325" s="4">
        <v>3374</v>
      </c>
      <c r="F325" s="1">
        <v>202</v>
      </c>
      <c r="G325" s="5">
        <f t="shared" si="5"/>
        <v>16.702970297029704</v>
      </c>
    </row>
    <row r="326" spans="1:7" ht="15.75">
      <c r="A326" s="1" t="s">
        <v>30</v>
      </c>
      <c r="B326" s="1" t="s">
        <v>46</v>
      </c>
      <c r="C326" s="1" t="s">
        <v>69</v>
      </c>
      <c r="D326" s="3">
        <v>44735</v>
      </c>
      <c r="E326" s="4">
        <v>2058</v>
      </c>
      <c r="F326" s="1">
        <v>126</v>
      </c>
      <c r="G326" s="5">
        <f t="shared" si="5"/>
        <v>16.333333333333332</v>
      </c>
    </row>
    <row r="327" spans="1:7" ht="15.75">
      <c r="A327" s="1" t="s">
        <v>67</v>
      </c>
      <c r="B327" s="1" t="s">
        <v>43</v>
      </c>
      <c r="C327" s="1" t="s">
        <v>49</v>
      </c>
      <c r="D327" s="3">
        <v>44768</v>
      </c>
      <c r="E327" s="4">
        <v>6454</v>
      </c>
      <c r="F327" s="1">
        <v>160</v>
      </c>
      <c r="G327" s="5">
        <f t="shared" si="5"/>
        <v>40.337499999999999</v>
      </c>
    </row>
    <row r="328" spans="1:7" ht="15.75">
      <c r="A328" s="1" t="s">
        <v>16</v>
      </c>
      <c r="B328" s="1" t="s">
        <v>46</v>
      </c>
      <c r="C328" s="1" t="s">
        <v>62</v>
      </c>
      <c r="D328" s="3">
        <v>44642</v>
      </c>
      <c r="E328" s="4">
        <v>420</v>
      </c>
      <c r="F328" s="1">
        <v>3</v>
      </c>
      <c r="G328" s="5">
        <f t="shared" si="5"/>
        <v>140</v>
      </c>
    </row>
    <row r="329" spans="1:7" ht="15.75">
      <c r="A329" s="1" t="s">
        <v>39</v>
      </c>
      <c r="B329" s="1" t="s">
        <v>43</v>
      </c>
      <c r="C329" s="1" t="s">
        <v>74</v>
      </c>
      <c r="D329" s="3">
        <v>44721</v>
      </c>
      <c r="E329" s="4">
        <v>2863</v>
      </c>
      <c r="F329" s="1">
        <v>58</v>
      </c>
      <c r="G329" s="5">
        <f t="shared" si="5"/>
        <v>49.362068965517238</v>
      </c>
    </row>
    <row r="330" spans="1:7" ht="15.75">
      <c r="A330" s="1" t="s">
        <v>16</v>
      </c>
      <c r="B330" s="1" t="s">
        <v>22</v>
      </c>
      <c r="C330" s="1" t="s">
        <v>75</v>
      </c>
      <c r="D330" s="3">
        <v>44698</v>
      </c>
      <c r="E330" s="4">
        <v>5936</v>
      </c>
      <c r="F330" s="1">
        <v>59</v>
      </c>
      <c r="G330" s="5">
        <f t="shared" si="5"/>
        <v>100.61016949152543</v>
      </c>
    </row>
    <row r="331" spans="1:7" ht="15.75">
      <c r="A331" s="1" t="s">
        <v>73</v>
      </c>
      <c r="B331" s="1" t="s">
        <v>36</v>
      </c>
      <c r="C331" s="1" t="s">
        <v>20</v>
      </c>
      <c r="D331" s="3">
        <v>44624</v>
      </c>
      <c r="E331" s="4">
        <v>889</v>
      </c>
      <c r="F331" s="1">
        <v>273</v>
      </c>
      <c r="G331" s="5">
        <f t="shared" si="5"/>
        <v>3.2564102564102564</v>
      </c>
    </row>
    <row r="332" spans="1:7" ht="15.75">
      <c r="A332" s="1" t="s">
        <v>67</v>
      </c>
      <c r="B332" s="1" t="s">
        <v>46</v>
      </c>
      <c r="C332" s="1" t="s">
        <v>55</v>
      </c>
      <c r="D332" s="3">
        <v>44749</v>
      </c>
      <c r="E332" s="4">
        <v>16016</v>
      </c>
      <c r="F332" s="1">
        <v>28</v>
      </c>
      <c r="G332" s="5">
        <f t="shared" si="5"/>
        <v>572</v>
      </c>
    </row>
    <row r="333" spans="1:7" ht="15.75">
      <c r="A333" s="1" t="s">
        <v>61</v>
      </c>
      <c r="B333" s="1" t="s">
        <v>46</v>
      </c>
      <c r="C333" s="1" t="s">
        <v>70</v>
      </c>
      <c r="D333" s="3">
        <v>44574</v>
      </c>
      <c r="E333" s="4">
        <v>10479</v>
      </c>
      <c r="F333" s="1">
        <v>118</v>
      </c>
      <c r="G333" s="5">
        <f t="shared" si="5"/>
        <v>88.805084745762713</v>
      </c>
    </row>
    <row r="334" spans="1:7" ht="15.75">
      <c r="A334" s="1" t="s">
        <v>56</v>
      </c>
      <c r="B334" s="1" t="s">
        <v>22</v>
      </c>
      <c r="C334" s="1" t="s">
        <v>65</v>
      </c>
      <c r="D334" s="3">
        <v>44755</v>
      </c>
      <c r="E334" s="4">
        <v>2912</v>
      </c>
      <c r="F334" s="1">
        <v>75</v>
      </c>
      <c r="G334" s="5">
        <f t="shared" si="5"/>
        <v>38.826666666666668</v>
      </c>
    </row>
    <row r="335" spans="1:7" ht="15.75">
      <c r="A335" s="1" t="s">
        <v>71</v>
      </c>
      <c r="B335" s="1" t="s">
        <v>22</v>
      </c>
      <c r="C335" s="1" t="s">
        <v>18</v>
      </c>
      <c r="D335" s="3">
        <v>44728</v>
      </c>
      <c r="E335" s="4">
        <v>1575</v>
      </c>
      <c r="F335" s="1">
        <v>329</v>
      </c>
      <c r="G335" s="5">
        <f t="shared" si="5"/>
        <v>4.7872340425531918</v>
      </c>
    </row>
    <row r="336" spans="1:7" ht="15.75">
      <c r="A336" s="1" t="s">
        <v>19</v>
      </c>
      <c r="B336" s="1" t="s">
        <v>14</v>
      </c>
      <c r="C336" s="1" t="s">
        <v>37</v>
      </c>
      <c r="D336" s="3">
        <v>44760</v>
      </c>
      <c r="E336" s="4">
        <v>8197</v>
      </c>
      <c r="F336" s="1">
        <v>69</v>
      </c>
      <c r="G336" s="5">
        <f t="shared" si="5"/>
        <v>118.79710144927536</v>
      </c>
    </row>
    <row r="337" spans="1:7" ht="15.75">
      <c r="A337" s="1" t="s">
        <v>73</v>
      </c>
      <c r="B337" s="1" t="s">
        <v>14</v>
      </c>
      <c r="C337" s="1" t="s">
        <v>63</v>
      </c>
      <c r="D337" s="3">
        <v>44711</v>
      </c>
      <c r="E337" s="4">
        <v>4221</v>
      </c>
      <c r="F337" s="1">
        <v>395</v>
      </c>
      <c r="G337" s="5">
        <f t="shared" si="5"/>
        <v>10.686075949367089</v>
      </c>
    </row>
    <row r="338" spans="1:7" ht="15.75">
      <c r="A338" s="1" t="s">
        <v>19</v>
      </c>
      <c r="B338" s="1" t="s">
        <v>14</v>
      </c>
      <c r="C338" s="1" t="s">
        <v>76</v>
      </c>
      <c r="D338" s="3">
        <v>44733</v>
      </c>
      <c r="E338" s="4">
        <v>840</v>
      </c>
      <c r="F338" s="1">
        <v>81</v>
      </c>
      <c r="G338" s="5">
        <f t="shared" si="5"/>
        <v>10.37037037037037</v>
      </c>
    </row>
    <row r="339" spans="1:7" ht="15.75">
      <c r="A339" s="1" t="s">
        <v>13</v>
      </c>
      <c r="B339" s="1" t="s">
        <v>22</v>
      </c>
      <c r="C339" s="1" t="s">
        <v>20</v>
      </c>
      <c r="D339" s="3">
        <v>44736</v>
      </c>
      <c r="E339" s="4">
        <v>5691</v>
      </c>
      <c r="F339" s="1">
        <v>38</v>
      </c>
      <c r="G339" s="5">
        <f t="shared" si="5"/>
        <v>149.76315789473685</v>
      </c>
    </row>
    <row r="340" spans="1:7" ht="15.75">
      <c r="A340" s="1" t="s">
        <v>50</v>
      </c>
      <c r="B340" s="1" t="s">
        <v>17</v>
      </c>
      <c r="C340" s="1" t="s">
        <v>47</v>
      </c>
      <c r="D340" s="3">
        <v>44574</v>
      </c>
      <c r="E340" s="4">
        <v>3472</v>
      </c>
      <c r="F340" s="1">
        <v>96</v>
      </c>
      <c r="G340" s="5">
        <f t="shared" si="5"/>
        <v>36.166666666666664</v>
      </c>
    </row>
    <row r="341" spans="1:7" ht="15.75">
      <c r="A341" s="1" t="s">
        <v>56</v>
      </c>
      <c r="B341" s="1" t="s">
        <v>46</v>
      </c>
      <c r="C341" s="1" t="s">
        <v>60</v>
      </c>
      <c r="D341" s="3">
        <v>44655</v>
      </c>
      <c r="E341" s="4">
        <v>4193</v>
      </c>
      <c r="F341" s="1">
        <v>195</v>
      </c>
      <c r="G341" s="5">
        <f t="shared" si="5"/>
        <v>21.502564102564104</v>
      </c>
    </row>
    <row r="342" spans="1:7" ht="15.75">
      <c r="A342" s="1" t="s">
        <v>59</v>
      </c>
      <c r="B342" s="1" t="s">
        <v>14</v>
      </c>
      <c r="C342" s="1" t="s">
        <v>27</v>
      </c>
      <c r="D342" s="3">
        <v>44720</v>
      </c>
      <c r="E342" s="4">
        <v>9016</v>
      </c>
      <c r="F342" s="1">
        <v>554</v>
      </c>
      <c r="G342" s="5">
        <f t="shared" si="5"/>
        <v>16.274368231046932</v>
      </c>
    </row>
    <row r="343" spans="1:7" ht="15.75">
      <c r="A343" s="1" t="s">
        <v>48</v>
      </c>
      <c r="B343" s="1" t="s">
        <v>46</v>
      </c>
      <c r="C343" s="1" t="s">
        <v>57</v>
      </c>
      <c r="D343" s="3">
        <v>44775</v>
      </c>
      <c r="E343" s="4">
        <v>6328</v>
      </c>
      <c r="F343" s="1">
        <v>47</v>
      </c>
      <c r="G343" s="5">
        <f t="shared" si="5"/>
        <v>134.63829787234042</v>
      </c>
    </row>
    <row r="344" spans="1:7" ht="15.75">
      <c r="A344" s="1" t="s">
        <v>67</v>
      </c>
      <c r="B344" s="1" t="s">
        <v>43</v>
      </c>
      <c r="C344" s="1" t="s">
        <v>53</v>
      </c>
      <c r="D344" s="3">
        <v>44763</v>
      </c>
      <c r="E344" s="4">
        <v>9870</v>
      </c>
      <c r="F344" s="1">
        <v>152</v>
      </c>
      <c r="G344" s="5">
        <f t="shared" si="5"/>
        <v>64.934210526315795</v>
      </c>
    </row>
    <row r="345" spans="1:7" ht="15.75">
      <c r="A345" s="1" t="s">
        <v>56</v>
      </c>
      <c r="B345" s="1" t="s">
        <v>17</v>
      </c>
      <c r="C345" s="1" t="s">
        <v>57</v>
      </c>
      <c r="D345" s="3">
        <v>44732</v>
      </c>
      <c r="E345" s="4">
        <v>161</v>
      </c>
      <c r="F345" s="1">
        <v>134</v>
      </c>
      <c r="G345" s="5">
        <f t="shared" si="5"/>
        <v>1.2014925373134329</v>
      </c>
    </row>
    <row r="346" spans="1:7" ht="15.75">
      <c r="A346" s="1" t="s">
        <v>54</v>
      </c>
      <c r="B346" s="1" t="s">
        <v>17</v>
      </c>
      <c r="C346" s="1" t="s">
        <v>31</v>
      </c>
      <c r="D346" s="3">
        <v>44734</v>
      </c>
      <c r="E346" s="4">
        <v>2576</v>
      </c>
      <c r="F346" s="1">
        <v>112</v>
      </c>
      <c r="G346" s="5">
        <f t="shared" si="5"/>
        <v>23</v>
      </c>
    </row>
    <row r="347" spans="1:7" ht="15.75">
      <c r="A347" s="1" t="s">
        <v>68</v>
      </c>
      <c r="B347" s="1" t="s">
        <v>22</v>
      </c>
      <c r="C347" s="1" t="s">
        <v>75</v>
      </c>
      <c r="D347" s="3">
        <v>44683</v>
      </c>
      <c r="E347" s="4">
        <v>3178</v>
      </c>
      <c r="F347" s="1">
        <v>16</v>
      </c>
      <c r="G347" s="5">
        <f t="shared" si="5"/>
        <v>198.625</v>
      </c>
    </row>
    <row r="348" spans="1:7" ht="15.75">
      <c r="A348" s="1" t="s">
        <v>56</v>
      </c>
      <c r="B348" s="1" t="s">
        <v>22</v>
      </c>
      <c r="C348" s="1" t="s">
        <v>29</v>
      </c>
      <c r="D348" s="3">
        <v>44568</v>
      </c>
      <c r="E348" s="4">
        <v>4676</v>
      </c>
      <c r="F348" s="1">
        <v>84</v>
      </c>
      <c r="G348" s="5">
        <f t="shared" si="5"/>
        <v>55.666666666666664</v>
      </c>
    </row>
    <row r="349" spans="1:7" ht="15.75">
      <c r="A349" s="1" t="s">
        <v>45</v>
      </c>
      <c r="B349" s="1" t="s">
        <v>14</v>
      </c>
      <c r="C349" s="1" t="s">
        <v>37</v>
      </c>
      <c r="D349" s="3">
        <v>44613</v>
      </c>
      <c r="E349" s="4">
        <v>5502</v>
      </c>
      <c r="F349" s="1">
        <v>99</v>
      </c>
      <c r="G349" s="5">
        <f t="shared" si="5"/>
        <v>55.575757575757578</v>
      </c>
    </row>
    <row r="350" spans="1:7" ht="15.75">
      <c r="A350" s="1" t="s">
        <v>73</v>
      </c>
      <c r="B350" s="1" t="s">
        <v>46</v>
      </c>
      <c r="C350" s="1" t="s">
        <v>74</v>
      </c>
      <c r="D350" s="3">
        <v>44641</v>
      </c>
      <c r="E350" s="4">
        <v>7462</v>
      </c>
      <c r="F350" s="1">
        <v>371</v>
      </c>
      <c r="G350" s="5">
        <f t="shared" si="5"/>
        <v>20.113207547169811</v>
      </c>
    </row>
    <row r="351" spans="1:7" ht="15.75">
      <c r="A351" s="1" t="s">
        <v>16</v>
      </c>
      <c r="B351" s="1" t="s">
        <v>14</v>
      </c>
      <c r="C351" s="1" t="s">
        <v>49</v>
      </c>
      <c r="D351" s="3">
        <v>44655</v>
      </c>
      <c r="E351" s="4">
        <v>5803</v>
      </c>
      <c r="F351" s="1">
        <v>136</v>
      </c>
      <c r="G351" s="5">
        <f t="shared" si="5"/>
        <v>42.669117647058826</v>
      </c>
    </row>
    <row r="352" spans="1:7" ht="15.75">
      <c r="A352" s="1" t="s">
        <v>30</v>
      </c>
      <c r="B352" s="1" t="s">
        <v>46</v>
      </c>
      <c r="C352" s="1" t="s">
        <v>60</v>
      </c>
      <c r="D352" s="3">
        <v>44644</v>
      </c>
      <c r="E352" s="4">
        <v>13888</v>
      </c>
      <c r="F352" s="1">
        <v>203</v>
      </c>
      <c r="G352" s="5">
        <f t="shared" si="5"/>
        <v>68.41379310344827</v>
      </c>
    </row>
    <row r="353" spans="1:7" ht="15.75">
      <c r="A353" s="1" t="s">
        <v>30</v>
      </c>
      <c r="B353" s="1" t="s">
        <v>36</v>
      </c>
      <c r="C353" s="1" t="s">
        <v>57</v>
      </c>
      <c r="D353" s="3">
        <v>44740</v>
      </c>
      <c r="E353" s="4">
        <v>6867</v>
      </c>
      <c r="F353" s="1">
        <v>183</v>
      </c>
      <c r="G353" s="5">
        <f t="shared" si="5"/>
        <v>37.524590163934427</v>
      </c>
    </row>
    <row r="354" spans="1:7" ht="15.75">
      <c r="A354" s="1" t="s">
        <v>30</v>
      </c>
      <c r="B354" s="1" t="s">
        <v>22</v>
      </c>
      <c r="C354" s="1" t="s">
        <v>49</v>
      </c>
      <c r="D354" s="3">
        <v>44575</v>
      </c>
      <c r="E354" s="4">
        <v>2317</v>
      </c>
      <c r="F354" s="1">
        <v>195</v>
      </c>
      <c r="G354" s="5">
        <f t="shared" si="5"/>
        <v>11.882051282051282</v>
      </c>
    </row>
    <row r="355" spans="1:7" ht="15.75">
      <c r="A355" s="1" t="s">
        <v>48</v>
      </c>
      <c r="B355" s="1" t="s">
        <v>36</v>
      </c>
      <c r="C355" s="1" t="s">
        <v>60</v>
      </c>
      <c r="D355" s="3">
        <v>44599</v>
      </c>
      <c r="E355" s="4">
        <v>1218</v>
      </c>
      <c r="F355" s="1">
        <v>135</v>
      </c>
      <c r="G355" s="5">
        <f t="shared" si="5"/>
        <v>9.0222222222222221</v>
      </c>
    </row>
    <row r="356" spans="1:7" ht="15.75">
      <c r="A356" s="1" t="s">
        <v>61</v>
      </c>
      <c r="B356" s="1" t="s">
        <v>36</v>
      </c>
      <c r="C356" s="1" t="s">
        <v>49</v>
      </c>
      <c r="D356" s="3">
        <v>44572</v>
      </c>
      <c r="E356" s="4">
        <v>4109</v>
      </c>
      <c r="F356" s="1">
        <v>197</v>
      </c>
      <c r="G356" s="5">
        <f t="shared" si="5"/>
        <v>20.857868020304569</v>
      </c>
    </row>
    <row r="357" spans="1:7" ht="15.75">
      <c r="A357" s="1" t="s">
        <v>13</v>
      </c>
      <c r="B357" s="1" t="s">
        <v>17</v>
      </c>
      <c r="C357" s="1" t="s">
        <v>29</v>
      </c>
      <c r="D357" s="3">
        <v>44617</v>
      </c>
      <c r="E357" s="4">
        <v>1953</v>
      </c>
      <c r="F357" s="1">
        <v>242</v>
      </c>
      <c r="G357" s="5">
        <f t="shared" si="5"/>
        <v>8.0702479338842981</v>
      </c>
    </row>
    <row r="358" spans="1:7" ht="15.75">
      <c r="A358" s="1" t="s">
        <v>72</v>
      </c>
      <c r="B358" s="1" t="s">
        <v>22</v>
      </c>
      <c r="C358" s="1" t="s">
        <v>15</v>
      </c>
      <c r="D358" s="3">
        <v>44774</v>
      </c>
      <c r="E358" s="4">
        <v>6790</v>
      </c>
      <c r="F358" s="1">
        <v>25</v>
      </c>
      <c r="G358" s="5">
        <f t="shared" si="5"/>
        <v>271.60000000000002</v>
      </c>
    </row>
    <row r="359" spans="1:7" ht="15.75">
      <c r="A359" s="1" t="s">
        <v>54</v>
      </c>
      <c r="B359" s="1" t="s">
        <v>22</v>
      </c>
      <c r="C359" s="1" t="s">
        <v>15</v>
      </c>
      <c r="D359" s="3">
        <v>44686</v>
      </c>
      <c r="E359" s="4">
        <v>6797</v>
      </c>
      <c r="F359" s="1">
        <v>252</v>
      </c>
      <c r="G359" s="5">
        <f t="shared" si="5"/>
        <v>26.972222222222221</v>
      </c>
    </row>
    <row r="360" spans="1:7" ht="15.75">
      <c r="A360" s="1" t="s">
        <v>71</v>
      </c>
      <c r="B360" s="1" t="s">
        <v>36</v>
      </c>
      <c r="C360" s="1" t="s">
        <v>69</v>
      </c>
      <c r="D360" s="3">
        <v>44699</v>
      </c>
      <c r="E360" s="4">
        <v>9226</v>
      </c>
      <c r="F360" s="1">
        <v>415</v>
      </c>
      <c r="G360" s="5">
        <f t="shared" si="5"/>
        <v>22.231325301204819</v>
      </c>
    </row>
    <row r="361" spans="1:7" ht="15.75">
      <c r="A361" s="1" t="s">
        <v>72</v>
      </c>
      <c r="B361" s="1" t="s">
        <v>36</v>
      </c>
      <c r="C361" s="1" t="s">
        <v>70</v>
      </c>
      <c r="D361" s="3">
        <v>44565</v>
      </c>
      <c r="E361" s="4">
        <v>5733</v>
      </c>
      <c r="F361" s="1">
        <v>348</v>
      </c>
      <c r="G361" s="5">
        <f t="shared" si="5"/>
        <v>16.474137931034484</v>
      </c>
    </row>
    <row r="362" spans="1:7" ht="15.75">
      <c r="A362" s="1" t="s">
        <v>54</v>
      </c>
      <c r="B362" s="1" t="s">
        <v>36</v>
      </c>
      <c r="C362" s="1" t="s">
        <v>37</v>
      </c>
      <c r="D362" s="3">
        <v>44690</v>
      </c>
      <c r="E362" s="4">
        <v>4312</v>
      </c>
      <c r="F362" s="1">
        <v>211</v>
      </c>
      <c r="G362" s="5">
        <f t="shared" si="5"/>
        <v>20.436018957345972</v>
      </c>
    </row>
    <row r="363" spans="1:7" ht="15.75">
      <c r="A363" s="1" t="s">
        <v>39</v>
      </c>
      <c r="B363" s="1" t="s">
        <v>17</v>
      </c>
      <c r="C363" s="1" t="s">
        <v>27</v>
      </c>
      <c r="D363" s="3">
        <v>44687</v>
      </c>
      <c r="E363" s="4">
        <v>1638</v>
      </c>
      <c r="F363" s="1">
        <v>81</v>
      </c>
      <c r="G363" s="5">
        <f t="shared" si="5"/>
        <v>20.222222222222221</v>
      </c>
    </row>
    <row r="364" spans="1:7" ht="15.75">
      <c r="A364" s="1" t="s">
        <v>58</v>
      </c>
      <c r="B364" s="1" t="s">
        <v>14</v>
      </c>
      <c r="C364" s="1" t="s">
        <v>62</v>
      </c>
      <c r="D364" s="3">
        <v>44574</v>
      </c>
      <c r="E364" s="4">
        <v>10815</v>
      </c>
      <c r="F364" s="1">
        <v>145</v>
      </c>
      <c r="G364" s="5">
        <f t="shared" si="5"/>
        <v>74.58620689655173</v>
      </c>
    </row>
    <row r="365" spans="1:7" ht="15.75">
      <c r="A365" s="1" t="s">
        <v>54</v>
      </c>
      <c r="B365" s="1" t="s">
        <v>22</v>
      </c>
      <c r="C365" s="1" t="s">
        <v>65</v>
      </c>
      <c r="D365" s="3">
        <v>44736</v>
      </c>
      <c r="E365" s="4">
        <v>4466</v>
      </c>
      <c r="F365" s="1">
        <v>74</v>
      </c>
      <c r="G365" s="5">
        <f t="shared" si="5"/>
        <v>60.351351351351354</v>
      </c>
    </row>
    <row r="366" spans="1:7" ht="15.75">
      <c r="A366" s="1" t="s">
        <v>16</v>
      </c>
      <c r="B366" s="1" t="s">
        <v>43</v>
      </c>
      <c r="C366" s="1" t="s">
        <v>75</v>
      </c>
      <c r="D366" s="3">
        <v>44606</v>
      </c>
      <c r="E366" s="4">
        <v>987</v>
      </c>
      <c r="F366" s="1">
        <v>21</v>
      </c>
      <c r="G366" s="5">
        <f t="shared" si="5"/>
        <v>47</v>
      </c>
    </row>
    <row r="367" spans="1:7" ht="15.75">
      <c r="A367" s="1" t="s">
        <v>68</v>
      </c>
      <c r="B367" s="1" t="s">
        <v>22</v>
      </c>
      <c r="C367" s="1" t="s">
        <v>29</v>
      </c>
      <c r="D367" s="3">
        <v>44579</v>
      </c>
      <c r="E367" s="4">
        <v>4669</v>
      </c>
      <c r="F367" s="1">
        <v>101</v>
      </c>
      <c r="G367" s="5">
        <f t="shared" si="5"/>
        <v>46.227722772277225</v>
      </c>
    </row>
    <row r="368" spans="1:7" ht="15.75">
      <c r="A368" s="1" t="s">
        <v>59</v>
      </c>
      <c r="B368" s="1" t="s">
        <v>17</v>
      </c>
      <c r="C368" s="1" t="s">
        <v>55</v>
      </c>
      <c r="D368" s="3">
        <v>44683</v>
      </c>
      <c r="E368" s="4">
        <v>2905</v>
      </c>
      <c r="F368" s="1">
        <v>91</v>
      </c>
      <c r="G368" s="5">
        <f t="shared" si="5"/>
        <v>31.923076923076923</v>
      </c>
    </row>
    <row r="369" spans="1:7" ht="15.75">
      <c r="A369" s="1" t="s">
        <v>73</v>
      </c>
      <c r="B369" s="1" t="s">
        <v>22</v>
      </c>
      <c r="C369" s="1" t="s">
        <v>27</v>
      </c>
      <c r="D369" s="3">
        <v>44697</v>
      </c>
      <c r="E369" s="4">
        <v>7490</v>
      </c>
      <c r="F369" s="1">
        <v>54</v>
      </c>
      <c r="G369" s="5">
        <f t="shared" si="5"/>
        <v>138.7037037037037</v>
      </c>
    </row>
    <row r="370" spans="1:7" ht="15.75">
      <c r="A370" s="1" t="s">
        <v>45</v>
      </c>
      <c r="B370" s="1" t="s">
        <v>43</v>
      </c>
      <c r="C370" s="1" t="s">
        <v>65</v>
      </c>
      <c r="D370" s="3">
        <v>44589</v>
      </c>
      <c r="E370" s="4">
        <v>6986</v>
      </c>
      <c r="F370" s="1">
        <v>368</v>
      </c>
      <c r="G370" s="5">
        <f t="shared" si="5"/>
        <v>18.983695652173914</v>
      </c>
    </row>
    <row r="371" spans="1:7" ht="15.75">
      <c r="A371" s="1" t="s">
        <v>59</v>
      </c>
      <c r="B371" s="1" t="s">
        <v>46</v>
      </c>
      <c r="C371" s="1" t="s">
        <v>29</v>
      </c>
      <c r="D371" s="3">
        <v>44736</v>
      </c>
      <c r="E371" s="4">
        <v>1288</v>
      </c>
      <c r="F371" s="1">
        <v>409</v>
      </c>
      <c r="G371" s="5">
        <f t="shared" si="5"/>
        <v>3.1491442542787285</v>
      </c>
    </row>
    <row r="372" spans="1:7" ht="15.75">
      <c r="A372" s="1" t="s">
        <v>28</v>
      </c>
      <c r="B372" s="1" t="s">
        <v>14</v>
      </c>
      <c r="C372" s="1" t="s">
        <v>31</v>
      </c>
      <c r="D372" s="3">
        <v>44760</v>
      </c>
      <c r="E372" s="4">
        <v>2345</v>
      </c>
      <c r="F372" s="1">
        <v>104</v>
      </c>
      <c r="G372" s="5">
        <f t="shared" si="5"/>
        <v>22.548076923076923</v>
      </c>
    </row>
    <row r="373" spans="1:7" ht="15.75">
      <c r="A373" s="1" t="s">
        <v>30</v>
      </c>
      <c r="B373" s="1" t="s">
        <v>14</v>
      </c>
      <c r="C373" s="1" t="s">
        <v>47</v>
      </c>
      <c r="D373" s="3">
        <v>44664</v>
      </c>
      <c r="E373" s="4">
        <v>3619</v>
      </c>
      <c r="F373" s="1">
        <v>164</v>
      </c>
      <c r="G373" s="5">
        <f t="shared" si="5"/>
        <v>22.067073170731707</v>
      </c>
    </row>
    <row r="374" spans="1:7" ht="15.75">
      <c r="A374" s="1" t="s">
        <v>72</v>
      </c>
      <c r="B374" s="1" t="s">
        <v>43</v>
      </c>
      <c r="C374" s="1" t="s">
        <v>75</v>
      </c>
      <c r="D374" s="3">
        <v>44666</v>
      </c>
      <c r="E374" s="4">
        <v>16982</v>
      </c>
      <c r="F374" s="1">
        <v>76</v>
      </c>
      <c r="G374" s="5">
        <f t="shared" si="5"/>
        <v>223.44736842105263</v>
      </c>
    </row>
    <row r="375" spans="1:7" ht="15.75">
      <c r="A375" s="1" t="s">
        <v>21</v>
      </c>
      <c r="B375" s="1" t="s">
        <v>17</v>
      </c>
      <c r="C375" s="1" t="s">
        <v>20</v>
      </c>
      <c r="D375" s="3">
        <v>44565</v>
      </c>
      <c r="E375" s="4">
        <v>8092</v>
      </c>
      <c r="F375" s="1">
        <v>178</v>
      </c>
      <c r="G375" s="5">
        <f t="shared" si="5"/>
        <v>45.460674157303373</v>
      </c>
    </row>
    <row r="376" spans="1:7" ht="15.75">
      <c r="A376" s="1" t="s">
        <v>58</v>
      </c>
      <c r="B376" s="1" t="s">
        <v>22</v>
      </c>
      <c r="C376" s="1" t="s">
        <v>47</v>
      </c>
      <c r="D376" s="3">
        <v>44746</v>
      </c>
      <c r="E376" s="4">
        <v>6993</v>
      </c>
      <c r="F376" s="1">
        <v>31</v>
      </c>
      <c r="G376" s="5">
        <f t="shared" si="5"/>
        <v>225.58064516129033</v>
      </c>
    </row>
    <row r="377" spans="1:7" ht="15.75">
      <c r="A377" s="1" t="s">
        <v>52</v>
      </c>
      <c r="B377" s="1" t="s">
        <v>43</v>
      </c>
      <c r="C377" s="1" t="s">
        <v>27</v>
      </c>
      <c r="D377" s="3">
        <v>44644</v>
      </c>
      <c r="E377" s="4">
        <v>2317</v>
      </c>
      <c r="F377" s="1">
        <v>352</v>
      </c>
      <c r="G377" s="5">
        <f t="shared" si="5"/>
        <v>6.5823863636363633</v>
      </c>
    </row>
    <row r="378" spans="1:7" ht="15.75">
      <c r="A378" s="1" t="s">
        <v>68</v>
      </c>
      <c r="B378" s="1" t="s">
        <v>22</v>
      </c>
      <c r="C378" s="1" t="s">
        <v>63</v>
      </c>
      <c r="D378" s="3">
        <v>44637</v>
      </c>
      <c r="E378" s="4">
        <v>637</v>
      </c>
      <c r="F378" s="1">
        <v>169</v>
      </c>
      <c r="G378" s="5">
        <f t="shared" si="5"/>
        <v>3.7692307692307692</v>
      </c>
    </row>
    <row r="379" spans="1:7" ht="15.75">
      <c r="A379" s="1" t="s">
        <v>28</v>
      </c>
      <c r="B379" s="1" t="s">
        <v>22</v>
      </c>
      <c r="C379" s="1" t="s">
        <v>65</v>
      </c>
      <c r="D379" s="3">
        <v>44607</v>
      </c>
      <c r="E379" s="4">
        <v>6034</v>
      </c>
      <c r="F379" s="1">
        <v>223</v>
      </c>
      <c r="G379" s="5">
        <f t="shared" si="5"/>
        <v>27.058295964125559</v>
      </c>
    </row>
    <row r="380" spans="1:7" ht="15.75">
      <c r="A380" s="1" t="s">
        <v>21</v>
      </c>
      <c r="B380" s="1" t="s">
        <v>43</v>
      </c>
      <c r="C380" s="1" t="s">
        <v>44</v>
      </c>
      <c r="D380" s="3">
        <v>44741</v>
      </c>
      <c r="E380" s="4">
        <v>980</v>
      </c>
      <c r="F380" s="1">
        <v>146</v>
      </c>
      <c r="G380" s="5">
        <f t="shared" si="5"/>
        <v>6.7123287671232879</v>
      </c>
    </row>
    <row r="381" spans="1:7" ht="15.75">
      <c r="A381" s="1" t="s">
        <v>19</v>
      </c>
      <c r="B381" s="1" t="s">
        <v>43</v>
      </c>
      <c r="C381" s="1" t="s">
        <v>60</v>
      </c>
      <c r="D381" s="3">
        <v>44705</v>
      </c>
      <c r="E381" s="4">
        <v>2821</v>
      </c>
      <c r="F381" s="1">
        <v>112</v>
      </c>
      <c r="G381" s="5">
        <f t="shared" si="5"/>
        <v>25.1875</v>
      </c>
    </row>
    <row r="382" spans="1:7" ht="15.75">
      <c r="A382" s="1" t="s">
        <v>45</v>
      </c>
      <c r="B382" s="1" t="s">
        <v>14</v>
      </c>
      <c r="C382" s="1" t="s">
        <v>55</v>
      </c>
      <c r="D382" s="3">
        <v>44571</v>
      </c>
      <c r="E382" s="4">
        <v>3563</v>
      </c>
      <c r="F382" s="1">
        <v>284</v>
      </c>
      <c r="G382" s="5">
        <f t="shared" si="5"/>
        <v>12.545774647887324</v>
      </c>
    </row>
    <row r="383" spans="1:7" ht="15.75">
      <c r="A383" s="1" t="s">
        <v>56</v>
      </c>
      <c r="B383" s="1" t="s">
        <v>43</v>
      </c>
      <c r="C383" s="1" t="s">
        <v>69</v>
      </c>
      <c r="D383" s="3">
        <v>44635</v>
      </c>
      <c r="E383" s="4">
        <v>2996</v>
      </c>
      <c r="F383" s="1">
        <v>139</v>
      </c>
      <c r="G383" s="5">
        <f t="shared" si="5"/>
        <v>21.553956834532375</v>
      </c>
    </row>
    <row r="384" spans="1:7" ht="15.75">
      <c r="A384" s="1" t="s">
        <v>50</v>
      </c>
      <c r="B384" s="1" t="s">
        <v>46</v>
      </c>
      <c r="C384" s="1" t="s">
        <v>55</v>
      </c>
      <c r="D384" s="3">
        <v>44600</v>
      </c>
      <c r="E384" s="4">
        <v>2436</v>
      </c>
      <c r="F384" s="1">
        <v>309</v>
      </c>
      <c r="G384" s="5">
        <f t="shared" si="5"/>
        <v>7.883495145631068</v>
      </c>
    </row>
    <row r="385" spans="1:7" ht="15.75">
      <c r="A385" s="1" t="s">
        <v>38</v>
      </c>
      <c r="B385" s="1" t="s">
        <v>17</v>
      </c>
      <c r="C385" s="1" t="s">
        <v>75</v>
      </c>
      <c r="D385" s="3">
        <v>44617</v>
      </c>
      <c r="E385" s="4">
        <v>1540</v>
      </c>
      <c r="F385" s="1">
        <v>100</v>
      </c>
      <c r="G385" s="5">
        <f t="shared" si="5"/>
        <v>15.4</v>
      </c>
    </row>
    <row r="386" spans="1:7" ht="15.75">
      <c r="A386" s="1" t="s">
        <v>30</v>
      </c>
      <c r="B386" s="1" t="s">
        <v>43</v>
      </c>
      <c r="C386" s="1" t="s">
        <v>47</v>
      </c>
      <c r="D386" s="3">
        <v>44684</v>
      </c>
      <c r="E386" s="4">
        <v>6916</v>
      </c>
      <c r="F386" s="1">
        <v>42</v>
      </c>
      <c r="G386" s="5">
        <f t="shared" ref="G386:G449" si="6">E386/F386</f>
        <v>164.66666666666666</v>
      </c>
    </row>
    <row r="387" spans="1:7" ht="15.75">
      <c r="A387" s="1" t="s">
        <v>54</v>
      </c>
      <c r="B387" s="1" t="s">
        <v>43</v>
      </c>
      <c r="C387" s="1" t="s">
        <v>60</v>
      </c>
      <c r="D387" s="3">
        <v>44726</v>
      </c>
      <c r="E387" s="4">
        <v>5509</v>
      </c>
      <c r="F387" s="1">
        <v>24</v>
      </c>
      <c r="G387" s="5">
        <f t="shared" si="6"/>
        <v>229.54166666666666</v>
      </c>
    </row>
    <row r="388" spans="1:7" ht="15.75">
      <c r="A388" s="1" t="s">
        <v>30</v>
      </c>
      <c r="B388" s="1" t="s">
        <v>17</v>
      </c>
      <c r="C388" s="1" t="s">
        <v>37</v>
      </c>
      <c r="D388" s="3">
        <v>44782</v>
      </c>
      <c r="E388" s="4">
        <v>12992</v>
      </c>
      <c r="F388" s="1">
        <v>83</v>
      </c>
      <c r="G388" s="5">
        <f t="shared" si="6"/>
        <v>156.53012048192772</v>
      </c>
    </row>
    <row r="389" spans="1:7" ht="15.75">
      <c r="A389" s="1" t="s">
        <v>64</v>
      </c>
      <c r="B389" s="1" t="s">
        <v>36</v>
      </c>
      <c r="C389" s="1" t="s">
        <v>63</v>
      </c>
      <c r="D389" s="3">
        <v>44753</v>
      </c>
      <c r="E389" s="4">
        <v>3724</v>
      </c>
      <c r="F389" s="1">
        <v>234</v>
      </c>
      <c r="G389" s="5">
        <f t="shared" si="6"/>
        <v>15.914529914529915</v>
      </c>
    </row>
    <row r="390" spans="1:7" ht="15.75">
      <c r="A390" s="1" t="s">
        <v>59</v>
      </c>
      <c r="B390" s="1" t="s">
        <v>14</v>
      </c>
      <c r="C390" s="1" t="s">
        <v>63</v>
      </c>
      <c r="D390" s="3">
        <v>44575</v>
      </c>
      <c r="E390" s="4">
        <v>7133</v>
      </c>
      <c r="F390" s="1">
        <v>118</v>
      </c>
      <c r="G390" s="5">
        <f t="shared" si="6"/>
        <v>60.449152542372879</v>
      </c>
    </row>
    <row r="391" spans="1:7" ht="15.75">
      <c r="A391" s="1" t="s">
        <v>16</v>
      </c>
      <c r="B391" s="1" t="s">
        <v>46</v>
      </c>
      <c r="C391" s="1" t="s">
        <v>63</v>
      </c>
      <c r="D391" s="3">
        <v>44616</v>
      </c>
      <c r="E391" s="4">
        <v>8617</v>
      </c>
      <c r="F391" s="1">
        <v>46</v>
      </c>
      <c r="G391" s="5">
        <f t="shared" si="6"/>
        <v>187.32608695652175</v>
      </c>
    </row>
    <row r="392" spans="1:7" ht="15.75">
      <c r="A392" s="1" t="s">
        <v>64</v>
      </c>
      <c r="B392" s="1" t="s">
        <v>36</v>
      </c>
      <c r="C392" s="1" t="s">
        <v>65</v>
      </c>
      <c r="D392" s="3">
        <v>44635</v>
      </c>
      <c r="E392" s="4">
        <v>9198</v>
      </c>
      <c r="F392" s="1">
        <v>144</v>
      </c>
      <c r="G392" s="5">
        <f t="shared" si="6"/>
        <v>63.875</v>
      </c>
    </row>
    <row r="393" spans="1:7" ht="15.75">
      <c r="A393" s="1" t="s">
        <v>28</v>
      </c>
      <c r="B393" s="1" t="s">
        <v>36</v>
      </c>
      <c r="C393" s="1" t="s">
        <v>74</v>
      </c>
      <c r="D393" s="3">
        <v>44676</v>
      </c>
      <c r="E393" s="4">
        <v>11823</v>
      </c>
      <c r="F393" s="1">
        <v>47</v>
      </c>
      <c r="G393" s="5">
        <f t="shared" si="6"/>
        <v>251.55319148936169</v>
      </c>
    </row>
    <row r="394" spans="1:7" ht="15.75">
      <c r="A394" s="1" t="s">
        <v>61</v>
      </c>
      <c r="B394" s="1" t="s">
        <v>22</v>
      </c>
      <c r="C394" s="1" t="s">
        <v>53</v>
      </c>
      <c r="D394" s="3">
        <v>44691</v>
      </c>
      <c r="E394" s="4">
        <v>5775</v>
      </c>
      <c r="F394" s="1">
        <v>41</v>
      </c>
      <c r="G394" s="5">
        <f t="shared" si="6"/>
        <v>140.85365853658536</v>
      </c>
    </row>
    <row r="395" spans="1:7" ht="15.75">
      <c r="A395" s="1" t="s">
        <v>50</v>
      </c>
      <c r="B395" s="1" t="s">
        <v>22</v>
      </c>
      <c r="C395" s="1" t="s">
        <v>57</v>
      </c>
      <c r="D395" s="3">
        <v>44735</v>
      </c>
      <c r="E395" s="4">
        <v>13125</v>
      </c>
      <c r="F395" s="1">
        <v>275</v>
      </c>
      <c r="G395" s="5">
        <f t="shared" si="6"/>
        <v>47.727272727272727</v>
      </c>
    </row>
    <row r="396" spans="1:7" ht="15.75">
      <c r="A396" s="1" t="s">
        <v>52</v>
      </c>
      <c r="B396" s="1" t="s">
        <v>46</v>
      </c>
      <c r="C396" s="1" t="s">
        <v>27</v>
      </c>
      <c r="D396" s="3">
        <v>44620</v>
      </c>
      <c r="E396" s="4">
        <v>14287</v>
      </c>
      <c r="F396" s="1">
        <v>370</v>
      </c>
      <c r="G396" s="5">
        <f t="shared" si="6"/>
        <v>38.61351351351351</v>
      </c>
    </row>
    <row r="397" spans="1:7" ht="15.75">
      <c r="A397" s="1" t="s">
        <v>38</v>
      </c>
      <c r="B397" s="1" t="s">
        <v>43</v>
      </c>
      <c r="C397" s="1" t="s">
        <v>53</v>
      </c>
      <c r="D397" s="3">
        <v>44706</v>
      </c>
      <c r="E397" s="4">
        <v>16233</v>
      </c>
      <c r="F397" s="1">
        <v>138</v>
      </c>
      <c r="G397" s="5">
        <f t="shared" si="6"/>
        <v>117.6304347826087</v>
      </c>
    </row>
    <row r="398" spans="1:7" ht="15.75">
      <c r="A398" s="1" t="s">
        <v>54</v>
      </c>
      <c r="B398" s="1" t="s">
        <v>36</v>
      </c>
      <c r="C398" s="1" t="s">
        <v>74</v>
      </c>
      <c r="D398" s="3">
        <v>44614</v>
      </c>
      <c r="E398" s="4">
        <v>5313</v>
      </c>
      <c r="F398" s="1">
        <v>215</v>
      </c>
      <c r="G398" s="5">
        <f t="shared" si="6"/>
        <v>24.711627906976744</v>
      </c>
    </row>
    <row r="399" spans="1:7" ht="15.75">
      <c r="A399" s="1" t="s">
        <v>16</v>
      </c>
      <c r="B399" s="1" t="s">
        <v>14</v>
      </c>
      <c r="C399" s="1" t="s">
        <v>18</v>
      </c>
      <c r="D399" s="3">
        <v>44753</v>
      </c>
      <c r="E399" s="4">
        <v>3577</v>
      </c>
      <c r="F399" s="1">
        <v>134</v>
      </c>
      <c r="G399" s="5">
        <f t="shared" si="6"/>
        <v>26.694029850746269</v>
      </c>
    </row>
    <row r="400" spans="1:7" ht="15.75">
      <c r="A400" s="1" t="s">
        <v>50</v>
      </c>
      <c r="B400" s="1" t="s">
        <v>46</v>
      </c>
      <c r="C400" s="1" t="s">
        <v>57</v>
      </c>
      <c r="D400" s="3">
        <v>44564</v>
      </c>
      <c r="E400" s="4">
        <v>3528</v>
      </c>
      <c r="F400" s="1">
        <v>336</v>
      </c>
      <c r="G400" s="5">
        <f t="shared" si="6"/>
        <v>10.5</v>
      </c>
    </row>
    <row r="401" spans="1:7" ht="15.75">
      <c r="A401" s="1" t="s">
        <v>39</v>
      </c>
      <c r="B401" s="1" t="s">
        <v>36</v>
      </c>
      <c r="C401" s="1" t="s">
        <v>76</v>
      </c>
      <c r="D401" s="3">
        <v>44797</v>
      </c>
      <c r="E401" s="4">
        <v>679</v>
      </c>
      <c r="F401" s="1">
        <v>280</v>
      </c>
      <c r="G401" s="5">
        <f t="shared" si="6"/>
        <v>2.4249999999999998</v>
      </c>
    </row>
    <row r="402" spans="1:7" ht="15.75">
      <c r="A402" s="1" t="s">
        <v>52</v>
      </c>
      <c r="B402" s="1" t="s">
        <v>43</v>
      </c>
      <c r="C402" s="1" t="s">
        <v>37</v>
      </c>
      <c r="D402" s="3">
        <v>44770</v>
      </c>
      <c r="E402" s="4">
        <v>2450</v>
      </c>
      <c r="F402" s="1">
        <v>352</v>
      </c>
      <c r="G402" s="5">
        <f t="shared" si="6"/>
        <v>6.9602272727272725</v>
      </c>
    </row>
    <row r="403" spans="1:7" ht="15.75">
      <c r="A403" s="1" t="s">
        <v>38</v>
      </c>
      <c r="B403" s="1" t="s">
        <v>43</v>
      </c>
      <c r="C403" s="1" t="s">
        <v>15</v>
      </c>
      <c r="D403" s="3">
        <v>44706</v>
      </c>
      <c r="E403" s="4">
        <v>10577</v>
      </c>
      <c r="F403" s="1">
        <v>150</v>
      </c>
      <c r="G403" s="5">
        <f t="shared" si="6"/>
        <v>70.513333333333335</v>
      </c>
    </row>
    <row r="404" spans="1:7" ht="15.75">
      <c r="A404" s="1" t="s">
        <v>48</v>
      </c>
      <c r="B404" s="1" t="s">
        <v>36</v>
      </c>
      <c r="C404" s="1" t="s">
        <v>47</v>
      </c>
      <c r="D404" s="3">
        <v>44687</v>
      </c>
      <c r="E404" s="4">
        <v>2597</v>
      </c>
      <c r="F404" s="1">
        <v>177</v>
      </c>
      <c r="G404" s="5">
        <f t="shared" si="6"/>
        <v>14.672316384180791</v>
      </c>
    </row>
    <row r="405" spans="1:7" ht="15.75">
      <c r="A405" s="1" t="s">
        <v>42</v>
      </c>
      <c r="B405" s="1" t="s">
        <v>17</v>
      </c>
      <c r="C405" s="1" t="s">
        <v>49</v>
      </c>
      <c r="D405" s="3">
        <v>44589</v>
      </c>
      <c r="E405" s="4">
        <v>2219</v>
      </c>
      <c r="F405" s="1">
        <v>142</v>
      </c>
      <c r="G405" s="5">
        <f t="shared" si="6"/>
        <v>15.626760563380282</v>
      </c>
    </row>
    <row r="406" spans="1:7" ht="15.75">
      <c r="A406" s="1" t="s">
        <v>50</v>
      </c>
      <c r="B406" s="1" t="s">
        <v>14</v>
      </c>
      <c r="C406" s="1" t="s">
        <v>44</v>
      </c>
      <c r="D406" s="3">
        <v>44718</v>
      </c>
      <c r="E406" s="4">
        <v>11319</v>
      </c>
      <c r="F406" s="1">
        <v>12</v>
      </c>
      <c r="G406" s="5">
        <f t="shared" si="6"/>
        <v>943.25</v>
      </c>
    </row>
    <row r="407" spans="1:7" ht="15.75">
      <c r="A407" s="1" t="s">
        <v>38</v>
      </c>
      <c r="B407" s="1" t="s">
        <v>36</v>
      </c>
      <c r="C407" s="1" t="s">
        <v>74</v>
      </c>
      <c r="D407" s="3">
        <v>44754</v>
      </c>
      <c r="E407" s="4">
        <v>5978</v>
      </c>
      <c r="F407" s="1">
        <v>24</v>
      </c>
      <c r="G407" s="5">
        <f t="shared" si="6"/>
        <v>249.08333333333334</v>
      </c>
    </row>
    <row r="408" spans="1:7" ht="15.75">
      <c r="A408" s="1" t="s">
        <v>73</v>
      </c>
      <c r="B408" s="1" t="s">
        <v>46</v>
      </c>
      <c r="C408" s="1" t="s">
        <v>57</v>
      </c>
      <c r="D408" s="3">
        <v>44778</v>
      </c>
      <c r="E408" s="4">
        <v>5327</v>
      </c>
      <c r="F408" s="1">
        <v>183</v>
      </c>
      <c r="G408" s="5">
        <f t="shared" si="6"/>
        <v>29.10928961748634</v>
      </c>
    </row>
    <row r="409" spans="1:7" ht="15.75">
      <c r="A409" s="1" t="s">
        <v>38</v>
      </c>
      <c r="B409" s="1" t="s">
        <v>43</v>
      </c>
      <c r="C409" s="1" t="s">
        <v>44</v>
      </c>
      <c r="D409" s="3">
        <v>44589</v>
      </c>
      <c r="E409" s="4">
        <v>6020</v>
      </c>
      <c r="F409" s="1">
        <v>147</v>
      </c>
      <c r="G409" s="5">
        <f t="shared" si="6"/>
        <v>40.952380952380949</v>
      </c>
    </row>
    <row r="410" spans="1:7" ht="15.75">
      <c r="A410" s="1" t="s">
        <v>59</v>
      </c>
      <c r="B410" s="1" t="s">
        <v>17</v>
      </c>
      <c r="C410" s="1" t="s">
        <v>57</v>
      </c>
      <c r="D410" s="3">
        <v>44804</v>
      </c>
      <c r="E410" s="4">
        <v>5614</v>
      </c>
      <c r="F410" s="1">
        <v>137</v>
      </c>
      <c r="G410" s="5">
        <f t="shared" si="6"/>
        <v>40.978102189781019</v>
      </c>
    </row>
    <row r="411" spans="1:7" ht="15.75">
      <c r="A411" s="1" t="s">
        <v>45</v>
      </c>
      <c r="B411" s="1" t="s">
        <v>43</v>
      </c>
      <c r="C411" s="1" t="s">
        <v>37</v>
      </c>
      <c r="D411" s="3">
        <v>44670</v>
      </c>
      <c r="E411" s="4">
        <v>1736</v>
      </c>
      <c r="F411" s="1">
        <v>13</v>
      </c>
      <c r="G411" s="5">
        <f t="shared" si="6"/>
        <v>133.53846153846155</v>
      </c>
    </row>
    <row r="412" spans="1:7" ht="15.75">
      <c r="A412" s="1" t="s">
        <v>45</v>
      </c>
      <c r="B412" s="1" t="s">
        <v>14</v>
      </c>
      <c r="C412" s="1" t="s">
        <v>15</v>
      </c>
      <c r="D412" s="3">
        <v>44741</v>
      </c>
      <c r="E412" s="4">
        <v>6384</v>
      </c>
      <c r="F412" s="1">
        <v>2</v>
      </c>
      <c r="G412" s="5">
        <f t="shared" si="6"/>
        <v>3192</v>
      </c>
    </row>
    <row r="413" spans="1:7" ht="15.75">
      <c r="A413" s="1" t="s">
        <v>52</v>
      </c>
      <c r="B413" s="1" t="s">
        <v>17</v>
      </c>
      <c r="C413" s="1" t="s">
        <v>70</v>
      </c>
      <c r="D413" s="3">
        <v>44616</v>
      </c>
      <c r="E413" s="4">
        <v>3577</v>
      </c>
      <c r="F413" s="1">
        <v>261</v>
      </c>
      <c r="G413" s="5">
        <f t="shared" si="6"/>
        <v>13.704980842911878</v>
      </c>
    </row>
    <row r="414" spans="1:7" ht="15.75">
      <c r="A414" s="1" t="s">
        <v>71</v>
      </c>
      <c r="B414" s="1" t="s">
        <v>14</v>
      </c>
      <c r="C414" s="1" t="s">
        <v>27</v>
      </c>
      <c r="D414" s="3">
        <v>44624</v>
      </c>
      <c r="E414" s="4">
        <v>14539</v>
      </c>
      <c r="F414" s="1">
        <v>84</v>
      </c>
      <c r="G414" s="5">
        <f t="shared" si="6"/>
        <v>173.08333333333334</v>
      </c>
    </row>
    <row r="415" spans="1:7" ht="15.75">
      <c r="A415" s="1" t="s">
        <v>19</v>
      </c>
      <c r="B415" s="1" t="s">
        <v>17</v>
      </c>
      <c r="C415" s="1" t="s">
        <v>47</v>
      </c>
      <c r="D415" s="3">
        <v>44733</v>
      </c>
      <c r="E415" s="4">
        <v>3493</v>
      </c>
      <c r="F415" s="1">
        <v>68</v>
      </c>
      <c r="G415" s="5">
        <f t="shared" si="6"/>
        <v>51.367647058823529</v>
      </c>
    </row>
    <row r="416" spans="1:7" ht="15.75">
      <c r="A416" s="1" t="s">
        <v>39</v>
      </c>
      <c r="B416" s="1" t="s">
        <v>22</v>
      </c>
      <c r="C416" s="1" t="s">
        <v>53</v>
      </c>
      <c r="D416" s="3">
        <v>44587</v>
      </c>
      <c r="E416" s="4">
        <v>994</v>
      </c>
      <c r="F416" s="1">
        <v>105</v>
      </c>
      <c r="G416" s="5">
        <f t="shared" si="6"/>
        <v>9.4666666666666668</v>
      </c>
    </row>
    <row r="417" spans="1:7" ht="15.75">
      <c r="A417" s="1" t="s">
        <v>28</v>
      </c>
      <c r="B417" s="1" t="s">
        <v>36</v>
      </c>
      <c r="C417" s="1" t="s">
        <v>62</v>
      </c>
      <c r="D417" s="3">
        <v>44722</v>
      </c>
      <c r="E417" s="4">
        <v>4361</v>
      </c>
      <c r="F417" s="1">
        <v>40</v>
      </c>
      <c r="G417" s="5">
        <f t="shared" si="6"/>
        <v>109.02500000000001</v>
      </c>
    </row>
    <row r="418" spans="1:7" ht="15.75">
      <c r="A418" s="1" t="s">
        <v>66</v>
      </c>
      <c r="B418" s="1" t="s">
        <v>14</v>
      </c>
      <c r="C418" s="1" t="s">
        <v>49</v>
      </c>
      <c r="D418" s="3">
        <v>44704</v>
      </c>
      <c r="E418" s="4">
        <v>1554</v>
      </c>
      <c r="F418" s="1">
        <v>65</v>
      </c>
      <c r="G418" s="5">
        <f t="shared" si="6"/>
        <v>23.907692307692308</v>
      </c>
    </row>
    <row r="419" spans="1:7" ht="15.75">
      <c r="A419" s="1" t="s">
        <v>67</v>
      </c>
      <c r="B419" s="1" t="s">
        <v>17</v>
      </c>
      <c r="C419" s="1" t="s">
        <v>55</v>
      </c>
      <c r="D419" s="3">
        <v>44666</v>
      </c>
      <c r="E419" s="4">
        <v>966</v>
      </c>
      <c r="F419" s="1">
        <v>107</v>
      </c>
      <c r="G419" s="5">
        <f t="shared" si="6"/>
        <v>9.0280373831775709</v>
      </c>
    </row>
    <row r="420" spans="1:7" ht="15.75">
      <c r="A420" s="1" t="s">
        <v>48</v>
      </c>
      <c r="B420" s="1" t="s">
        <v>36</v>
      </c>
      <c r="C420" s="1" t="s">
        <v>75</v>
      </c>
      <c r="D420" s="3">
        <v>44592</v>
      </c>
      <c r="E420" s="4">
        <v>5334</v>
      </c>
      <c r="F420" s="1">
        <v>227</v>
      </c>
      <c r="G420" s="5">
        <f t="shared" si="6"/>
        <v>23.497797356828194</v>
      </c>
    </row>
    <row r="421" spans="1:7" ht="15.75">
      <c r="A421" s="1" t="s">
        <v>66</v>
      </c>
      <c r="B421" s="1" t="s">
        <v>36</v>
      </c>
      <c r="C421" s="1" t="s">
        <v>53</v>
      </c>
      <c r="D421" s="3">
        <v>44624</v>
      </c>
      <c r="E421" s="4">
        <v>4935</v>
      </c>
      <c r="F421" s="1">
        <v>39</v>
      </c>
      <c r="G421" s="5">
        <f t="shared" si="6"/>
        <v>126.53846153846153</v>
      </c>
    </row>
    <row r="422" spans="1:7" ht="15.75">
      <c r="A422" s="1" t="s">
        <v>42</v>
      </c>
      <c r="B422" s="1" t="s">
        <v>36</v>
      </c>
      <c r="C422" s="1" t="s">
        <v>31</v>
      </c>
      <c r="D422" s="3">
        <v>44670</v>
      </c>
      <c r="E422" s="4">
        <v>10024</v>
      </c>
      <c r="F422" s="1">
        <v>84</v>
      </c>
      <c r="G422" s="5">
        <f t="shared" si="6"/>
        <v>119.33333333333333</v>
      </c>
    </row>
    <row r="423" spans="1:7" ht="15.75">
      <c r="A423" s="1" t="s">
        <v>52</v>
      </c>
      <c r="B423" s="1" t="s">
        <v>14</v>
      </c>
      <c r="C423" s="1" t="s">
        <v>65</v>
      </c>
      <c r="D423" s="3">
        <v>44697</v>
      </c>
      <c r="E423" s="4">
        <v>2506</v>
      </c>
      <c r="F423" s="1">
        <v>100</v>
      </c>
      <c r="G423" s="5">
        <f t="shared" si="6"/>
        <v>25.06</v>
      </c>
    </row>
    <row r="424" spans="1:7" ht="15.75">
      <c r="A424" s="1" t="s">
        <v>28</v>
      </c>
      <c r="B424" s="1" t="s">
        <v>22</v>
      </c>
      <c r="C424" s="1" t="s">
        <v>69</v>
      </c>
      <c r="D424" s="3">
        <v>44609</v>
      </c>
      <c r="E424" s="4">
        <v>1043</v>
      </c>
      <c r="F424" s="1">
        <v>120</v>
      </c>
      <c r="G424" s="5">
        <f t="shared" si="6"/>
        <v>8.6916666666666664</v>
      </c>
    </row>
    <row r="425" spans="1:7" ht="15.75">
      <c r="A425" s="1" t="s">
        <v>61</v>
      </c>
      <c r="B425" s="1" t="s">
        <v>43</v>
      </c>
      <c r="C425" s="1" t="s">
        <v>69</v>
      </c>
      <c r="D425" s="3">
        <v>44579</v>
      </c>
      <c r="E425" s="4">
        <v>6524</v>
      </c>
      <c r="F425" s="1">
        <v>257</v>
      </c>
      <c r="G425" s="5">
        <f t="shared" si="6"/>
        <v>25.3852140077821</v>
      </c>
    </row>
    <row r="426" spans="1:7" ht="15.75">
      <c r="A426" s="1" t="s">
        <v>54</v>
      </c>
      <c r="B426" s="1" t="s">
        <v>46</v>
      </c>
      <c r="C426" s="1" t="s">
        <v>44</v>
      </c>
      <c r="D426" s="3">
        <v>44601</v>
      </c>
      <c r="E426" s="4">
        <v>8148</v>
      </c>
      <c r="F426" s="1">
        <v>85</v>
      </c>
      <c r="G426" s="5">
        <f t="shared" si="6"/>
        <v>95.858823529411765</v>
      </c>
    </row>
    <row r="427" spans="1:7" ht="15.75">
      <c r="A427" s="1" t="s">
        <v>45</v>
      </c>
      <c r="B427" s="1" t="s">
        <v>46</v>
      </c>
      <c r="C427" s="1" t="s">
        <v>44</v>
      </c>
      <c r="D427" s="3">
        <v>44643</v>
      </c>
      <c r="E427" s="4">
        <v>3577</v>
      </c>
      <c r="F427" s="1">
        <v>178</v>
      </c>
      <c r="G427" s="5">
        <f t="shared" si="6"/>
        <v>20.09550561797753</v>
      </c>
    </row>
    <row r="428" spans="1:7" ht="15.75">
      <c r="A428" s="1" t="s">
        <v>71</v>
      </c>
      <c r="B428" s="1" t="s">
        <v>36</v>
      </c>
      <c r="C428" s="1" t="s">
        <v>75</v>
      </c>
      <c r="D428" s="3">
        <v>44593</v>
      </c>
      <c r="E428" s="4">
        <v>3374</v>
      </c>
      <c r="F428" s="1">
        <v>151</v>
      </c>
      <c r="G428" s="5">
        <f t="shared" si="6"/>
        <v>22.344370860927153</v>
      </c>
    </row>
    <row r="429" spans="1:7" ht="15.75">
      <c r="A429" s="1" t="s">
        <v>45</v>
      </c>
      <c r="B429" s="1" t="s">
        <v>17</v>
      </c>
      <c r="C429" s="1" t="s">
        <v>49</v>
      </c>
      <c r="D429" s="3">
        <v>44627</v>
      </c>
      <c r="E429" s="4">
        <v>3948</v>
      </c>
      <c r="F429" s="1">
        <v>142</v>
      </c>
      <c r="G429" s="5">
        <f t="shared" si="6"/>
        <v>27.802816901408452</v>
      </c>
    </row>
    <row r="430" spans="1:7" ht="15.75">
      <c r="A430" s="1" t="s">
        <v>73</v>
      </c>
      <c r="B430" s="1" t="s">
        <v>14</v>
      </c>
      <c r="C430" s="1" t="s">
        <v>62</v>
      </c>
      <c r="D430" s="3">
        <v>44564</v>
      </c>
      <c r="E430" s="4">
        <v>3269</v>
      </c>
      <c r="F430" s="1">
        <v>226</v>
      </c>
      <c r="G430" s="5">
        <f t="shared" si="6"/>
        <v>14.464601769911505</v>
      </c>
    </row>
    <row r="431" spans="1:7" ht="15.75">
      <c r="A431" s="1" t="s">
        <v>73</v>
      </c>
      <c r="B431" s="1" t="s">
        <v>43</v>
      </c>
      <c r="C431" s="1" t="s">
        <v>62</v>
      </c>
      <c r="D431" s="3">
        <v>44603</v>
      </c>
      <c r="E431" s="4">
        <v>5271</v>
      </c>
      <c r="F431" s="1">
        <v>341</v>
      </c>
      <c r="G431" s="5">
        <f t="shared" si="6"/>
        <v>15.457478005865102</v>
      </c>
    </row>
    <row r="432" spans="1:7" ht="15.75">
      <c r="A432" s="1" t="s">
        <v>61</v>
      </c>
      <c r="B432" s="1" t="s">
        <v>36</v>
      </c>
      <c r="C432" s="1" t="s">
        <v>44</v>
      </c>
      <c r="D432" s="3">
        <v>44636</v>
      </c>
      <c r="E432" s="4">
        <v>4571</v>
      </c>
      <c r="F432" s="1">
        <v>140</v>
      </c>
      <c r="G432" s="5">
        <f t="shared" si="6"/>
        <v>32.65</v>
      </c>
    </row>
    <row r="433" spans="1:7" ht="15.75">
      <c r="A433" s="1" t="s">
        <v>72</v>
      </c>
      <c r="B433" s="1" t="s">
        <v>17</v>
      </c>
      <c r="C433" s="1" t="s">
        <v>62</v>
      </c>
      <c r="D433" s="3">
        <v>44788</v>
      </c>
      <c r="E433" s="4">
        <v>12327</v>
      </c>
      <c r="F433" s="1">
        <v>330</v>
      </c>
      <c r="G433" s="5">
        <f t="shared" si="6"/>
        <v>37.354545454545452</v>
      </c>
    </row>
    <row r="434" spans="1:7" ht="15.75">
      <c r="A434" s="1" t="s">
        <v>19</v>
      </c>
      <c r="B434" s="1" t="s">
        <v>17</v>
      </c>
      <c r="C434" s="1" t="s">
        <v>63</v>
      </c>
      <c r="D434" s="3">
        <v>44693</v>
      </c>
      <c r="E434" s="4">
        <v>4935</v>
      </c>
      <c r="F434" s="1">
        <v>73</v>
      </c>
      <c r="G434" s="5">
        <f t="shared" si="6"/>
        <v>67.602739726027394</v>
      </c>
    </row>
    <row r="435" spans="1:7" ht="15.75">
      <c r="A435" s="1" t="s">
        <v>16</v>
      </c>
      <c r="B435" s="1" t="s">
        <v>17</v>
      </c>
      <c r="C435" s="1" t="s">
        <v>57</v>
      </c>
      <c r="D435" s="3">
        <v>44662</v>
      </c>
      <c r="E435" s="4">
        <v>6167</v>
      </c>
      <c r="F435" s="1">
        <v>4</v>
      </c>
      <c r="G435" s="5">
        <f t="shared" si="6"/>
        <v>1541.75</v>
      </c>
    </row>
    <row r="436" spans="1:7" ht="15.75">
      <c r="A436" s="1" t="s">
        <v>21</v>
      </c>
      <c r="B436" s="1" t="s">
        <v>36</v>
      </c>
      <c r="C436" s="1" t="s">
        <v>15</v>
      </c>
      <c r="D436" s="3">
        <v>44742</v>
      </c>
      <c r="E436" s="4">
        <v>18340</v>
      </c>
      <c r="F436" s="1">
        <v>285</v>
      </c>
      <c r="G436" s="5">
        <f t="shared" si="6"/>
        <v>64.350877192982452</v>
      </c>
    </row>
    <row r="437" spans="1:7" ht="15.75">
      <c r="A437" s="1" t="s">
        <v>72</v>
      </c>
      <c r="B437" s="1" t="s">
        <v>36</v>
      </c>
      <c r="C437" s="1" t="s">
        <v>62</v>
      </c>
      <c r="D437" s="3">
        <v>44727</v>
      </c>
      <c r="E437" s="4">
        <v>7014</v>
      </c>
      <c r="F437" s="1">
        <v>60</v>
      </c>
      <c r="G437" s="5">
        <f t="shared" si="6"/>
        <v>116.9</v>
      </c>
    </row>
    <row r="438" spans="1:7" ht="15.75">
      <c r="A438" s="1" t="s">
        <v>39</v>
      </c>
      <c r="B438" s="1" t="s">
        <v>46</v>
      </c>
      <c r="C438" s="1" t="s">
        <v>75</v>
      </c>
      <c r="D438" s="3">
        <v>44774</v>
      </c>
      <c r="E438" s="4">
        <v>7119</v>
      </c>
      <c r="F438" s="1">
        <v>101</v>
      </c>
      <c r="G438" s="5">
        <f t="shared" si="6"/>
        <v>70.485148514851488</v>
      </c>
    </row>
    <row r="439" spans="1:7" ht="15.75">
      <c r="A439" s="1" t="s">
        <v>59</v>
      </c>
      <c r="B439" s="1" t="s">
        <v>43</v>
      </c>
      <c r="C439" s="1" t="s">
        <v>55</v>
      </c>
      <c r="D439" s="3">
        <v>44727</v>
      </c>
      <c r="E439" s="4">
        <v>15491</v>
      </c>
      <c r="F439" s="1">
        <v>58</v>
      </c>
      <c r="G439" s="5">
        <f t="shared" si="6"/>
        <v>267.08620689655174</v>
      </c>
    </row>
    <row r="440" spans="1:7" ht="15.75">
      <c r="A440" s="1" t="s">
        <v>38</v>
      </c>
      <c r="B440" s="1" t="s">
        <v>17</v>
      </c>
      <c r="C440" s="1" t="s">
        <v>31</v>
      </c>
      <c r="D440" s="3">
        <v>44728</v>
      </c>
      <c r="E440" s="4">
        <v>5747</v>
      </c>
      <c r="F440" s="1">
        <v>45</v>
      </c>
      <c r="G440" s="5">
        <f t="shared" si="6"/>
        <v>127.71111111111111</v>
      </c>
    </row>
    <row r="441" spans="1:7" ht="15.75">
      <c r="A441" s="1" t="s">
        <v>28</v>
      </c>
      <c r="B441" s="1" t="s">
        <v>36</v>
      </c>
      <c r="C441" s="1" t="s">
        <v>69</v>
      </c>
      <c r="D441" s="3">
        <v>44694</v>
      </c>
      <c r="E441" s="4">
        <v>4550</v>
      </c>
      <c r="F441" s="1">
        <v>281</v>
      </c>
      <c r="G441" s="5">
        <f t="shared" si="6"/>
        <v>16.192170818505339</v>
      </c>
    </row>
    <row r="442" spans="1:7" ht="15.75">
      <c r="A442" s="1" t="s">
        <v>61</v>
      </c>
      <c r="B442" s="1" t="s">
        <v>43</v>
      </c>
      <c r="C442" s="1" t="s">
        <v>49</v>
      </c>
      <c r="D442" s="3">
        <v>44691</v>
      </c>
      <c r="E442" s="4">
        <v>2191</v>
      </c>
      <c r="F442" s="1">
        <v>138</v>
      </c>
      <c r="G442" s="5">
        <f t="shared" si="6"/>
        <v>15.876811594202898</v>
      </c>
    </row>
    <row r="443" spans="1:7" ht="15.75">
      <c r="A443" s="1" t="s">
        <v>28</v>
      </c>
      <c r="B443" s="1" t="s">
        <v>17</v>
      </c>
      <c r="C443" s="1" t="s">
        <v>47</v>
      </c>
      <c r="D443" s="3">
        <v>44798</v>
      </c>
      <c r="E443" s="4">
        <v>5663</v>
      </c>
      <c r="F443" s="1">
        <v>322</v>
      </c>
      <c r="G443" s="5">
        <f t="shared" si="6"/>
        <v>17.586956521739129</v>
      </c>
    </row>
    <row r="444" spans="1:7" ht="15.75">
      <c r="A444" s="1" t="s">
        <v>73</v>
      </c>
      <c r="B444" s="1" t="s">
        <v>36</v>
      </c>
      <c r="C444" s="1" t="s">
        <v>53</v>
      </c>
      <c r="D444" s="3">
        <v>44757</v>
      </c>
      <c r="E444" s="4">
        <v>7623</v>
      </c>
      <c r="F444" s="1">
        <v>85</v>
      </c>
      <c r="G444" s="5">
        <f t="shared" si="6"/>
        <v>89.682352941176475</v>
      </c>
    </row>
    <row r="445" spans="1:7" ht="15.75">
      <c r="A445" s="1" t="s">
        <v>19</v>
      </c>
      <c r="B445" s="1" t="s">
        <v>14</v>
      </c>
      <c r="C445" s="1" t="s">
        <v>74</v>
      </c>
      <c r="D445" s="3">
        <v>44697</v>
      </c>
      <c r="E445" s="4">
        <v>9023</v>
      </c>
      <c r="F445" s="1">
        <v>409</v>
      </c>
      <c r="G445" s="5">
        <f t="shared" si="6"/>
        <v>22.061124694376527</v>
      </c>
    </row>
    <row r="446" spans="1:7" ht="15.75">
      <c r="A446" s="1" t="s">
        <v>21</v>
      </c>
      <c r="B446" s="1" t="s">
        <v>22</v>
      </c>
      <c r="C446" s="1" t="s">
        <v>37</v>
      </c>
      <c r="D446" s="3">
        <v>44726</v>
      </c>
      <c r="E446" s="4">
        <v>3402</v>
      </c>
      <c r="F446" s="1">
        <v>182</v>
      </c>
      <c r="G446" s="5">
        <f t="shared" si="6"/>
        <v>18.692307692307693</v>
      </c>
    </row>
    <row r="447" spans="1:7" ht="15.75">
      <c r="A447" s="1" t="s">
        <v>52</v>
      </c>
      <c r="B447" s="1" t="s">
        <v>22</v>
      </c>
      <c r="C447" s="1" t="s">
        <v>27</v>
      </c>
      <c r="D447" s="3">
        <v>44586</v>
      </c>
      <c r="E447" s="4">
        <v>10507</v>
      </c>
      <c r="F447" s="1">
        <v>467</v>
      </c>
      <c r="G447" s="5">
        <f t="shared" si="6"/>
        <v>22.498929336188436</v>
      </c>
    </row>
    <row r="448" spans="1:7" ht="15.75">
      <c r="A448" s="1" t="s">
        <v>73</v>
      </c>
      <c r="B448" s="1" t="s">
        <v>43</v>
      </c>
      <c r="C448" s="1" t="s">
        <v>53</v>
      </c>
      <c r="D448" s="3">
        <v>44770</v>
      </c>
      <c r="E448" s="4">
        <v>7721</v>
      </c>
      <c r="F448" s="1">
        <v>14</v>
      </c>
      <c r="G448" s="5">
        <f t="shared" si="6"/>
        <v>551.5</v>
      </c>
    </row>
    <row r="449" spans="1:7" ht="15.75">
      <c r="A449" s="1" t="s">
        <v>38</v>
      </c>
      <c r="B449" s="1" t="s">
        <v>46</v>
      </c>
      <c r="C449" s="1" t="s">
        <v>15</v>
      </c>
      <c r="D449" s="3">
        <v>44589</v>
      </c>
      <c r="E449" s="4">
        <v>5033</v>
      </c>
      <c r="F449" s="1">
        <v>178</v>
      </c>
      <c r="G449" s="5">
        <f t="shared" si="6"/>
        <v>28.275280898876403</v>
      </c>
    </row>
    <row r="450" spans="1:7" ht="15.75">
      <c r="A450" s="1" t="s">
        <v>59</v>
      </c>
      <c r="B450" s="1" t="s">
        <v>14</v>
      </c>
      <c r="C450" s="1" t="s">
        <v>44</v>
      </c>
      <c r="D450" s="3">
        <v>44741</v>
      </c>
      <c r="E450" s="4">
        <v>1960</v>
      </c>
      <c r="F450" s="1">
        <v>191</v>
      </c>
      <c r="G450" s="5">
        <f t="shared" ref="G450:G513" si="7">E450/F450</f>
        <v>10.261780104712042</v>
      </c>
    </row>
    <row r="451" spans="1:7" ht="15.75">
      <c r="A451" s="1" t="s">
        <v>48</v>
      </c>
      <c r="B451" s="1" t="s">
        <v>22</v>
      </c>
      <c r="C451" s="1" t="s">
        <v>76</v>
      </c>
      <c r="D451" s="3">
        <v>44736</v>
      </c>
      <c r="E451" s="4">
        <v>238</v>
      </c>
      <c r="F451" s="1">
        <v>317</v>
      </c>
      <c r="G451" s="5">
        <f t="shared" si="7"/>
        <v>0.75078864353312302</v>
      </c>
    </row>
    <row r="452" spans="1:7" ht="15.75">
      <c r="A452" s="1" t="s">
        <v>30</v>
      </c>
      <c r="B452" s="1" t="s">
        <v>46</v>
      </c>
      <c r="C452" s="1" t="s">
        <v>15</v>
      </c>
      <c r="D452" s="3">
        <v>44743</v>
      </c>
      <c r="E452" s="4">
        <v>7756</v>
      </c>
      <c r="F452" s="1">
        <v>410</v>
      </c>
      <c r="G452" s="5">
        <f t="shared" si="7"/>
        <v>18.917073170731708</v>
      </c>
    </row>
    <row r="453" spans="1:7" ht="15.75">
      <c r="A453" s="1" t="s">
        <v>54</v>
      </c>
      <c r="B453" s="1" t="s">
        <v>43</v>
      </c>
      <c r="C453" s="1" t="s">
        <v>20</v>
      </c>
      <c r="D453" s="3">
        <v>44617</v>
      </c>
      <c r="E453" s="4">
        <v>1736</v>
      </c>
      <c r="F453" s="1">
        <v>137</v>
      </c>
      <c r="G453" s="5">
        <f t="shared" si="7"/>
        <v>12.671532846715328</v>
      </c>
    </row>
    <row r="454" spans="1:7" ht="15.75">
      <c r="A454" s="1" t="s">
        <v>56</v>
      </c>
      <c r="B454" s="1" t="s">
        <v>46</v>
      </c>
      <c r="C454" s="1" t="s">
        <v>27</v>
      </c>
      <c r="D454" s="3">
        <v>44774</v>
      </c>
      <c r="E454" s="4">
        <v>2660</v>
      </c>
      <c r="F454" s="1">
        <v>12</v>
      </c>
      <c r="G454" s="5">
        <f t="shared" si="7"/>
        <v>221.66666666666666</v>
      </c>
    </row>
    <row r="455" spans="1:7" ht="15.75">
      <c r="A455" s="1" t="s">
        <v>28</v>
      </c>
      <c r="B455" s="1" t="s">
        <v>22</v>
      </c>
      <c r="C455" s="1" t="s">
        <v>55</v>
      </c>
      <c r="D455" s="3">
        <v>44733</v>
      </c>
      <c r="E455" s="4">
        <v>7672</v>
      </c>
      <c r="F455" s="1">
        <v>254</v>
      </c>
      <c r="G455" s="5">
        <f t="shared" si="7"/>
        <v>30.204724409448819</v>
      </c>
    </row>
    <row r="456" spans="1:7" ht="15.75">
      <c r="A456" s="1" t="s">
        <v>68</v>
      </c>
      <c r="B456" s="1" t="s">
        <v>36</v>
      </c>
      <c r="C456" s="1" t="s">
        <v>57</v>
      </c>
      <c r="D456" s="3">
        <v>44586</v>
      </c>
      <c r="E456" s="4">
        <v>11564</v>
      </c>
      <c r="F456" s="1">
        <v>24</v>
      </c>
      <c r="G456" s="5">
        <f t="shared" si="7"/>
        <v>481.83333333333331</v>
      </c>
    </row>
    <row r="457" spans="1:7" ht="15.75">
      <c r="A457" s="1" t="s">
        <v>19</v>
      </c>
      <c r="B457" s="1" t="s">
        <v>14</v>
      </c>
      <c r="C457" s="1" t="s">
        <v>55</v>
      </c>
      <c r="D457" s="3">
        <v>44698</v>
      </c>
      <c r="E457" s="4">
        <v>1365</v>
      </c>
      <c r="F457" s="1">
        <v>232</v>
      </c>
      <c r="G457" s="5">
        <f t="shared" si="7"/>
        <v>5.8836206896551726</v>
      </c>
    </row>
    <row r="458" spans="1:7" ht="15.75">
      <c r="A458" s="1" t="s">
        <v>66</v>
      </c>
      <c r="B458" s="1" t="s">
        <v>22</v>
      </c>
      <c r="C458" s="1" t="s">
        <v>18</v>
      </c>
      <c r="D458" s="3">
        <v>44796</v>
      </c>
      <c r="E458" s="4">
        <v>4186</v>
      </c>
      <c r="F458" s="1">
        <v>233</v>
      </c>
      <c r="G458" s="5">
        <f t="shared" si="7"/>
        <v>17.965665236051503</v>
      </c>
    </row>
    <row r="459" spans="1:7" ht="15.75">
      <c r="A459" s="1" t="s">
        <v>68</v>
      </c>
      <c r="B459" s="1" t="s">
        <v>22</v>
      </c>
      <c r="C459" s="1" t="s">
        <v>27</v>
      </c>
      <c r="D459" s="3">
        <v>44623</v>
      </c>
      <c r="E459" s="4">
        <v>7406</v>
      </c>
      <c r="F459" s="1">
        <v>118</v>
      </c>
      <c r="G459" s="5">
        <f t="shared" si="7"/>
        <v>62.762711864406782</v>
      </c>
    </row>
    <row r="460" spans="1:7" ht="15.75">
      <c r="A460" s="1" t="s">
        <v>54</v>
      </c>
      <c r="B460" s="1" t="s">
        <v>17</v>
      </c>
      <c r="C460" s="1" t="s">
        <v>75</v>
      </c>
      <c r="D460" s="3">
        <v>44711</v>
      </c>
      <c r="E460" s="4">
        <v>8911</v>
      </c>
      <c r="F460" s="1">
        <v>543</v>
      </c>
      <c r="G460" s="5">
        <f t="shared" si="7"/>
        <v>16.410681399631677</v>
      </c>
    </row>
    <row r="461" spans="1:7" ht="15.75">
      <c r="A461" s="1" t="s">
        <v>48</v>
      </c>
      <c r="B461" s="1" t="s">
        <v>43</v>
      </c>
      <c r="C461" s="1" t="s">
        <v>49</v>
      </c>
      <c r="D461" s="3">
        <v>44741</v>
      </c>
      <c r="E461" s="4">
        <v>112</v>
      </c>
      <c r="F461" s="1">
        <v>223</v>
      </c>
      <c r="G461" s="5">
        <f t="shared" si="7"/>
        <v>0.50224215246636772</v>
      </c>
    </row>
    <row r="462" spans="1:7" ht="15.75">
      <c r="A462" s="1" t="s">
        <v>66</v>
      </c>
      <c r="B462" s="1" t="s">
        <v>46</v>
      </c>
      <c r="C462" s="1" t="s">
        <v>53</v>
      </c>
      <c r="D462" s="3">
        <v>44565</v>
      </c>
      <c r="E462" s="4">
        <v>8204</v>
      </c>
      <c r="F462" s="1">
        <v>204</v>
      </c>
      <c r="G462" s="5">
        <f t="shared" si="7"/>
        <v>40.215686274509807</v>
      </c>
    </row>
    <row r="463" spans="1:7" ht="15.75">
      <c r="A463" s="1" t="s">
        <v>13</v>
      </c>
      <c r="B463" s="1" t="s">
        <v>22</v>
      </c>
      <c r="C463" s="1" t="s">
        <v>49</v>
      </c>
      <c r="D463" s="3">
        <v>44575</v>
      </c>
      <c r="E463" s="4">
        <v>2611</v>
      </c>
      <c r="F463" s="1">
        <v>65</v>
      </c>
      <c r="G463" s="5">
        <f t="shared" si="7"/>
        <v>40.169230769230772</v>
      </c>
    </row>
    <row r="464" spans="1:7" ht="15.75">
      <c r="A464" s="1" t="s">
        <v>48</v>
      </c>
      <c r="B464" s="1" t="s">
        <v>43</v>
      </c>
      <c r="C464" s="1" t="s">
        <v>15</v>
      </c>
      <c r="D464" s="3">
        <v>44607</v>
      </c>
      <c r="E464" s="4">
        <v>15652</v>
      </c>
      <c r="F464" s="1">
        <v>53</v>
      </c>
      <c r="G464" s="5">
        <f t="shared" si="7"/>
        <v>295.32075471698113</v>
      </c>
    </row>
    <row r="465" spans="1:7" ht="15.75">
      <c r="A465" s="1" t="s">
        <v>56</v>
      </c>
      <c r="B465" s="1" t="s">
        <v>36</v>
      </c>
      <c r="C465" s="1" t="s">
        <v>57</v>
      </c>
      <c r="D465" s="3">
        <v>44571</v>
      </c>
      <c r="E465" s="4">
        <v>4074</v>
      </c>
      <c r="F465" s="1">
        <v>469</v>
      </c>
      <c r="G465" s="5">
        <f t="shared" si="7"/>
        <v>8.6865671641791042</v>
      </c>
    </row>
    <row r="466" spans="1:7" ht="15.75">
      <c r="A466" s="1" t="s">
        <v>71</v>
      </c>
      <c r="B466" s="1" t="s">
        <v>43</v>
      </c>
      <c r="C466" s="1" t="s">
        <v>62</v>
      </c>
      <c r="D466" s="3">
        <v>44685</v>
      </c>
      <c r="E466" s="4">
        <v>12250</v>
      </c>
      <c r="F466" s="1">
        <v>213</v>
      </c>
      <c r="G466" s="5">
        <f t="shared" si="7"/>
        <v>57.51173708920188</v>
      </c>
    </row>
    <row r="467" spans="1:7" ht="15.75">
      <c r="A467" s="1" t="s">
        <v>66</v>
      </c>
      <c r="B467" s="1" t="s">
        <v>43</v>
      </c>
      <c r="C467" s="1" t="s">
        <v>57</v>
      </c>
      <c r="D467" s="3">
        <v>44704</v>
      </c>
      <c r="E467" s="4">
        <v>2366</v>
      </c>
      <c r="F467" s="1">
        <v>5</v>
      </c>
      <c r="G467" s="5">
        <f t="shared" si="7"/>
        <v>473.2</v>
      </c>
    </row>
    <row r="468" spans="1:7" ht="15.75">
      <c r="A468" s="1" t="s">
        <v>42</v>
      </c>
      <c r="B468" s="1" t="s">
        <v>36</v>
      </c>
      <c r="C468" s="1" t="s">
        <v>60</v>
      </c>
      <c r="D468" s="3">
        <v>44677</v>
      </c>
      <c r="E468" s="4">
        <v>1687</v>
      </c>
      <c r="F468" s="1">
        <v>147</v>
      </c>
      <c r="G468" s="5">
        <f t="shared" si="7"/>
        <v>11.476190476190476</v>
      </c>
    </row>
    <row r="469" spans="1:7" ht="15.75">
      <c r="A469" s="1" t="s">
        <v>28</v>
      </c>
      <c r="B469" s="1" t="s">
        <v>46</v>
      </c>
      <c r="C469" s="1" t="s">
        <v>53</v>
      </c>
      <c r="D469" s="3">
        <v>44747</v>
      </c>
      <c r="E469" s="4">
        <v>1232</v>
      </c>
      <c r="F469" s="1">
        <v>74</v>
      </c>
      <c r="G469" s="5">
        <f t="shared" si="7"/>
        <v>16.648648648648649</v>
      </c>
    </row>
    <row r="470" spans="1:7" ht="15.75">
      <c r="A470" s="1" t="s">
        <v>71</v>
      </c>
      <c r="B470" s="1" t="s">
        <v>14</v>
      </c>
      <c r="C470" s="1" t="s">
        <v>53</v>
      </c>
      <c r="D470" s="3">
        <v>44763</v>
      </c>
      <c r="E470" s="4">
        <v>6965</v>
      </c>
      <c r="F470" s="1">
        <v>163</v>
      </c>
      <c r="G470" s="5">
        <f t="shared" si="7"/>
        <v>42.730061349693251</v>
      </c>
    </row>
    <row r="471" spans="1:7" ht="15.75">
      <c r="A471" s="1" t="s">
        <v>72</v>
      </c>
      <c r="B471" s="1" t="s">
        <v>43</v>
      </c>
      <c r="C471" s="1" t="s">
        <v>15</v>
      </c>
      <c r="D471" s="3">
        <v>44613</v>
      </c>
      <c r="E471" s="4">
        <v>5292</v>
      </c>
      <c r="F471" s="1">
        <v>248</v>
      </c>
      <c r="G471" s="5">
        <f t="shared" si="7"/>
        <v>21.338709677419356</v>
      </c>
    </row>
    <row r="472" spans="1:7" ht="15.75">
      <c r="A472" s="1" t="s">
        <v>67</v>
      </c>
      <c r="B472" s="1" t="s">
        <v>43</v>
      </c>
      <c r="C472" s="1" t="s">
        <v>44</v>
      </c>
      <c r="D472" s="3">
        <v>44595</v>
      </c>
      <c r="E472" s="4">
        <v>1379</v>
      </c>
      <c r="F472" s="1">
        <v>138</v>
      </c>
      <c r="G472" s="5">
        <f t="shared" si="7"/>
        <v>9.9927536231884062</v>
      </c>
    </row>
    <row r="473" spans="1:7" ht="15.75">
      <c r="A473" s="1" t="s">
        <v>19</v>
      </c>
      <c r="B473" s="1" t="s">
        <v>22</v>
      </c>
      <c r="C473" s="1" t="s">
        <v>75</v>
      </c>
      <c r="D473" s="3">
        <v>44750</v>
      </c>
      <c r="E473" s="4">
        <v>8001</v>
      </c>
      <c r="F473" s="1">
        <v>151</v>
      </c>
      <c r="G473" s="5">
        <f t="shared" si="7"/>
        <v>52.986754966887418</v>
      </c>
    </row>
    <row r="474" spans="1:7" ht="15.75">
      <c r="A474" s="1" t="s">
        <v>45</v>
      </c>
      <c r="B474" s="1" t="s">
        <v>17</v>
      </c>
      <c r="C474" s="1" t="s">
        <v>37</v>
      </c>
      <c r="D474" s="3">
        <v>44712</v>
      </c>
      <c r="E474" s="4">
        <v>588</v>
      </c>
      <c r="F474" s="1">
        <v>139</v>
      </c>
      <c r="G474" s="5">
        <f t="shared" si="7"/>
        <v>4.2302158273381298</v>
      </c>
    </row>
    <row r="475" spans="1:7" ht="15.75">
      <c r="A475" s="1" t="s">
        <v>16</v>
      </c>
      <c r="B475" s="1" t="s">
        <v>36</v>
      </c>
      <c r="C475" s="1" t="s">
        <v>15</v>
      </c>
      <c r="D475" s="3">
        <v>44739</v>
      </c>
      <c r="E475" s="4">
        <v>4046</v>
      </c>
      <c r="F475" s="1">
        <v>103</v>
      </c>
      <c r="G475" s="5">
        <f t="shared" si="7"/>
        <v>39.28155339805825</v>
      </c>
    </row>
    <row r="476" spans="1:7" ht="15.75">
      <c r="A476" s="1" t="s">
        <v>16</v>
      </c>
      <c r="B476" s="1" t="s">
        <v>17</v>
      </c>
      <c r="C476" s="1" t="s">
        <v>37</v>
      </c>
      <c r="D476" s="3">
        <v>44694</v>
      </c>
      <c r="E476" s="4">
        <v>5103</v>
      </c>
      <c r="F476" s="1">
        <v>129</v>
      </c>
      <c r="G476" s="5">
        <f t="shared" si="7"/>
        <v>39.558139534883722</v>
      </c>
    </row>
    <row r="477" spans="1:7" ht="15.75">
      <c r="A477" s="1" t="s">
        <v>16</v>
      </c>
      <c r="B477" s="1" t="s">
        <v>43</v>
      </c>
      <c r="C477" s="1" t="s">
        <v>63</v>
      </c>
      <c r="D477" s="3">
        <v>44712</v>
      </c>
      <c r="E477" s="4">
        <v>2317</v>
      </c>
      <c r="F477" s="1">
        <v>102</v>
      </c>
      <c r="G477" s="5">
        <f t="shared" si="7"/>
        <v>22.715686274509803</v>
      </c>
    </row>
    <row r="478" spans="1:7" ht="15.75">
      <c r="A478" s="1" t="s">
        <v>64</v>
      </c>
      <c r="B478" s="1" t="s">
        <v>43</v>
      </c>
      <c r="C478" s="1" t="s">
        <v>44</v>
      </c>
      <c r="D478" s="3">
        <v>44620</v>
      </c>
      <c r="E478" s="4">
        <v>7042</v>
      </c>
      <c r="F478" s="1">
        <v>37</v>
      </c>
      <c r="G478" s="5">
        <f t="shared" si="7"/>
        <v>190.32432432432432</v>
      </c>
    </row>
    <row r="479" spans="1:7" ht="15.75">
      <c r="A479" s="1" t="s">
        <v>42</v>
      </c>
      <c r="B479" s="1" t="s">
        <v>36</v>
      </c>
      <c r="C479" s="1" t="s">
        <v>47</v>
      </c>
      <c r="D479" s="3">
        <v>44648</v>
      </c>
      <c r="E479" s="4">
        <v>6713</v>
      </c>
      <c r="F479" s="1">
        <v>31</v>
      </c>
      <c r="G479" s="5">
        <f t="shared" si="7"/>
        <v>216.54838709677421</v>
      </c>
    </row>
    <row r="480" spans="1:7" ht="15.75">
      <c r="A480" s="1" t="s">
        <v>19</v>
      </c>
      <c r="B480" s="1" t="s">
        <v>43</v>
      </c>
      <c r="C480" s="1" t="s">
        <v>31</v>
      </c>
      <c r="D480" s="3">
        <v>44575</v>
      </c>
      <c r="E480" s="4">
        <v>1848</v>
      </c>
      <c r="F480" s="1">
        <v>227</v>
      </c>
      <c r="G480" s="5">
        <f t="shared" si="7"/>
        <v>8.140969162995594</v>
      </c>
    </row>
    <row r="481" spans="1:7" ht="15.75">
      <c r="A481" s="1" t="s">
        <v>42</v>
      </c>
      <c r="B481" s="1" t="s">
        <v>36</v>
      </c>
      <c r="C481" s="1" t="s">
        <v>15</v>
      </c>
      <c r="D481" s="3">
        <v>44613</v>
      </c>
      <c r="E481" s="4">
        <v>6440</v>
      </c>
      <c r="F481" s="1">
        <v>145</v>
      </c>
      <c r="G481" s="5">
        <f t="shared" si="7"/>
        <v>44.413793103448278</v>
      </c>
    </row>
    <row r="482" spans="1:7" ht="15.75">
      <c r="A482" s="1" t="s">
        <v>61</v>
      </c>
      <c r="B482" s="1" t="s">
        <v>46</v>
      </c>
      <c r="C482" s="1" t="s">
        <v>18</v>
      </c>
      <c r="D482" s="3">
        <v>44774</v>
      </c>
      <c r="E482" s="4">
        <v>10885</v>
      </c>
      <c r="F482" s="1">
        <v>90</v>
      </c>
      <c r="G482" s="5">
        <f t="shared" si="7"/>
        <v>120.94444444444444</v>
      </c>
    </row>
    <row r="483" spans="1:7" ht="15.75">
      <c r="A483" s="1" t="s">
        <v>52</v>
      </c>
      <c r="B483" s="1" t="s">
        <v>36</v>
      </c>
      <c r="C483" s="1" t="s">
        <v>27</v>
      </c>
      <c r="D483" s="3">
        <v>44700</v>
      </c>
      <c r="E483" s="4">
        <v>2387</v>
      </c>
      <c r="F483" s="1">
        <v>59</v>
      </c>
      <c r="G483" s="5">
        <f t="shared" si="7"/>
        <v>40.457627118644069</v>
      </c>
    </row>
    <row r="484" spans="1:7" ht="15.75">
      <c r="A484" s="1" t="s">
        <v>58</v>
      </c>
      <c r="B484" s="1" t="s">
        <v>43</v>
      </c>
      <c r="C484" s="1" t="s">
        <v>62</v>
      </c>
      <c r="D484" s="3">
        <v>44755</v>
      </c>
      <c r="E484" s="4">
        <v>2030</v>
      </c>
      <c r="F484" s="1">
        <v>60</v>
      </c>
      <c r="G484" s="5">
        <f t="shared" si="7"/>
        <v>33.833333333333336</v>
      </c>
    </row>
    <row r="485" spans="1:7" ht="15.75">
      <c r="A485" s="1" t="s">
        <v>66</v>
      </c>
      <c r="B485" s="1" t="s">
        <v>22</v>
      </c>
      <c r="C485" s="1" t="s">
        <v>20</v>
      </c>
      <c r="D485" s="3">
        <v>44671</v>
      </c>
      <c r="E485" s="4">
        <v>6678</v>
      </c>
      <c r="F485" s="1">
        <v>148</v>
      </c>
      <c r="G485" s="5">
        <f t="shared" si="7"/>
        <v>45.121621621621621</v>
      </c>
    </row>
    <row r="486" spans="1:7" ht="15.75">
      <c r="A486" s="1" t="s">
        <v>61</v>
      </c>
      <c r="B486" s="1" t="s">
        <v>17</v>
      </c>
      <c r="C486" s="1" t="s">
        <v>18</v>
      </c>
      <c r="D486" s="3">
        <v>44742</v>
      </c>
      <c r="E486" s="4">
        <v>4515</v>
      </c>
      <c r="F486" s="1">
        <v>22</v>
      </c>
      <c r="G486" s="5">
        <f t="shared" si="7"/>
        <v>205.22727272727272</v>
      </c>
    </row>
    <row r="487" spans="1:7" ht="15.75">
      <c r="A487" s="1" t="s">
        <v>56</v>
      </c>
      <c r="B487" s="1" t="s">
        <v>14</v>
      </c>
      <c r="C487" s="1" t="s">
        <v>37</v>
      </c>
      <c r="D487" s="3">
        <v>44628</v>
      </c>
      <c r="E487" s="4">
        <v>3374</v>
      </c>
      <c r="F487" s="1">
        <v>142</v>
      </c>
      <c r="G487" s="5">
        <f t="shared" si="7"/>
        <v>23.760563380281692</v>
      </c>
    </row>
    <row r="488" spans="1:7" ht="15.75">
      <c r="A488" s="1" t="s">
        <v>30</v>
      </c>
      <c r="B488" s="1" t="s">
        <v>43</v>
      </c>
      <c r="C488" s="1" t="s">
        <v>60</v>
      </c>
      <c r="D488" s="3">
        <v>44629</v>
      </c>
      <c r="E488" s="4">
        <v>5852</v>
      </c>
      <c r="F488" s="1">
        <v>93</v>
      </c>
      <c r="G488" s="5">
        <f t="shared" si="7"/>
        <v>62.924731182795696</v>
      </c>
    </row>
    <row r="489" spans="1:7" ht="15.75">
      <c r="A489" s="1" t="s">
        <v>28</v>
      </c>
      <c r="B489" s="1" t="s">
        <v>46</v>
      </c>
      <c r="C489" s="1" t="s">
        <v>69</v>
      </c>
      <c r="D489" s="3">
        <v>44728</v>
      </c>
      <c r="E489" s="4">
        <v>1750</v>
      </c>
      <c r="F489" s="1">
        <v>208</v>
      </c>
      <c r="G489" s="5">
        <f t="shared" si="7"/>
        <v>8.4134615384615383</v>
      </c>
    </row>
    <row r="490" spans="1:7" ht="15.75">
      <c r="A490" s="1" t="s">
        <v>19</v>
      </c>
      <c r="B490" s="1" t="s">
        <v>14</v>
      </c>
      <c r="C490" s="1" t="s">
        <v>49</v>
      </c>
      <c r="D490" s="3">
        <v>44742</v>
      </c>
      <c r="E490" s="4">
        <v>5782</v>
      </c>
      <c r="F490" s="1">
        <v>42</v>
      </c>
      <c r="G490" s="5">
        <f t="shared" si="7"/>
        <v>137.66666666666666</v>
      </c>
    </row>
    <row r="491" spans="1:7" ht="15.75">
      <c r="A491" s="1" t="s">
        <v>67</v>
      </c>
      <c r="B491" s="1" t="s">
        <v>17</v>
      </c>
      <c r="C491" s="1" t="s">
        <v>15</v>
      </c>
      <c r="D491" s="3">
        <v>44770</v>
      </c>
      <c r="E491" s="4">
        <v>2870</v>
      </c>
      <c r="F491" s="1">
        <v>120</v>
      </c>
      <c r="G491" s="5">
        <f t="shared" si="7"/>
        <v>23.916666666666668</v>
      </c>
    </row>
    <row r="492" spans="1:7" ht="15.75">
      <c r="A492" s="1" t="s">
        <v>48</v>
      </c>
      <c r="B492" s="1" t="s">
        <v>46</v>
      </c>
      <c r="C492" s="1" t="s">
        <v>20</v>
      </c>
      <c r="D492" s="3">
        <v>44785</v>
      </c>
      <c r="E492" s="4">
        <v>3094</v>
      </c>
      <c r="F492" s="1">
        <v>159</v>
      </c>
      <c r="G492" s="5">
        <f t="shared" si="7"/>
        <v>19.459119496855347</v>
      </c>
    </row>
    <row r="493" spans="1:7" ht="15.75">
      <c r="A493" s="1" t="s">
        <v>42</v>
      </c>
      <c r="B493" s="1" t="s">
        <v>14</v>
      </c>
      <c r="C493" s="1" t="s">
        <v>15</v>
      </c>
      <c r="D493" s="3">
        <v>44749</v>
      </c>
      <c r="E493" s="4">
        <v>3724</v>
      </c>
      <c r="F493" s="1">
        <v>316</v>
      </c>
      <c r="G493" s="5">
        <f t="shared" si="7"/>
        <v>11.784810126582279</v>
      </c>
    </row>
    <row r="494" spans="1:7" ht="15.75">
      <c r="A494" s="1" t="s">
        <v>42</v>
      </c>
      <c r="B494" s="1" t="s">
        <v>43</v>
      </c>
      <c r="C494" s="1" t="s">
        <v>18</v>
      </c>
      <c r="D494" s="3">
        <v>44798</v>
      </c>
      <c r="E494" s="4">
        <v>12761</v>
      </c>
      <c r="F494" s="1">
        <v>47</v>
      </c>
      <c r="G494" s="5">
        <f t="shared" si="7"/>
        <v>271.51063829787233</v>
      </c>
    </row>
    <row r="495" spans="1:7" ht="15.75">
      <c r="A495" s="1" t="s">
        <v>58</v>
      </c>
      <c r="B495" s="1" t="s">
        <v>46</v>
      </c>
      <c r="C495" s="1" t="s">
        <v>47</v>
      </c>
      <c r="D495" s="3">
        <v>44578</v>
      </c>
      <c r="E495" s="4">
        <v>3696</v>
      </c>
      <c r="F495" s="1">
        <v>233</v>
      </c>
      <c r="G495" s="5">
        <f t="shared" si="7"/>
        <v>15.862660944206009</v>
      </c>
    </row>
    <row r="496" spans="1:7" ht="15.75">
      <c r="A496" s="1" t="s">
        <v>21</v>
      </c>
      <c r="B496" s="1" t="s">
        <v>22</v>
      </c>
      <c r="C496" s="1" t="s">
        <v>76</v>
      </c>
      <c r="D496" s="3">
        <v>44624</v>
      </c>
      <c r="E496" s="4">
        <v>5222</v>
      </c>
      <c r="F496" s="1">
        <v>384</v>
      </c>
      <c r="G496" s="5">
        <f t="shared" si="7"/>
        <v>13.598958333333334</v>
      </c>
    </row>
    <row r="497" spans="1:7" ht="15.75">
      <c r="A497" s="1" t="s">
        <v>50</v>
      </c>
      <c r="B497" s="1" t="s">
        <v>36</v>
      </c>
      <c r="C497" s="1" t="s">
        <v>60</v>
      </c>
      <c r="D497" s="3">
        <v>44798</v>
      </c>
      <c r="E497" s="4">
        <v>8939</v>
      </c>
      <c r="F497" s="1">
        <v>4</v>
      </c>
      <c r="G497" s="5">
        <f t="shared" si="7"/>
        <v>2234.75</v>
      </c>
    </row>
    <row r="498" spans="1:7" ht="15.75">
      <c r="A498" s="1" t="s">
        <v>73</v>
      </c>
      <c r="B498" s="1" t="s">
        <v>14</v>
      </c>
      <c r="C498" s="1" t="s">
        <v>20</v>
      </c>
      <c r="D498" s="3">
        <v>44666</v>
      </c>
      <c r="E498" s="4">
        <v>2156</v>
      </c>
      <c r="F498" s="1">
        <v>260</v>
      </c>
      <c r="G498" s="5">
        <f t="shared" si="7"/>
        <v>8.292307692307693</v>
      </c>
    </row>
    <row r="499" spans="1:7" ht="15.75">
      <c r="A499" s="1" t="s">
        <v>59</v>
      </c>
      <c r="B499" s="1" t="s">
        <v>43</v>
      </c>
      <c r="C499" s="1" t="s">
        <v>53</v>
      </c>
      <c r="D499" s="3">
        <v>44631</v>
      </c>
      <c r="E499" s="4">
        <v>2380</v>
      </c>
      <c r="F499" s="1">
        <v>22</v>
      </c>
      <c r="G499" s="5">
        <f t="shared" si="7"/>
        <v>108.18181818181819</v>
      </c>
    </row>
    <row r="500" spans="1:7" ht="15.75">
      <c r="A500" s="1" t="s">
        <v>68</v>
      </c>
      <c r="B500" s="1" t="s">
        <v>43</v>
      </c>
      <c r="C500" s="1" t="s">
        <v>69</v>
      </c>
      <c r="D500" s="3">
        <v>44701</v>
      </c>
      <c r="E500" s="4">
        <v>3339</v>
      </c>
      <c r="F500" s="1">
        <v>18</v>
      </c>
      <c r="G500" s="5">
        <f t="shared" si="7"/>
        <v>185.5</v>
      </c>
    </row>
    <row r="501" spans="1:7" ht="15.75">
      <c r="A501" s="1" t="s">
        <v>38</v>
      </c>
      <c r="B501" s="1" t="s">
        <v>36</v>
      </c>
      <c r="C501" s="1" t="s">
        <v>63</v>
      </c>
      <c r="D501" s="3">
        <v>44726</v>
      </c>
      <c r="E501" s="4">
        <v>14980</v>
      </c>
      <c r="F501" s="1">
        <v>42</v>
      </c>
      <c r="G501" s="5">
        <f t="shared" si="7"/>
        <v>356.66666666666669</v>
      </c>
    </row>
    <row r="502" spans="1:7" ht="15.75">
      <c r="A502" s="1" t="s">
        <v>13</v>
      </c>
      <c r="B502" s="1" t="s">
        <v>36</v>
      </c>
      <c r="C502" s="1" t="s">
        <v>31</v>
      </c>
      <c r="D502" s="3">
        <v>44665</v>
      </c>
      <c r="E502" s="4">
        <v>1512</v>
      </c>
      <c r="F502" s="1">
        <v>73</v>
      </c>
      <c r="G502" s="5">
        <f t="shared" si="7"/>
        <v>20.712328767123289</v>
      </c>
    </row>
    <row r="503" spans="1:7" ht="15.75">
      <c r="A503" s="1" t="s">
        <v>13</v>
      </c>
      <c r="B503" s="1" t="s">
        <v>43</v>
      </c>
      <c r="C503" s="1" t="s">
        <v>27</v>
      </c>
      <c r="D503" s="3">
        <v>44749</v>
      </c>
      <c r="E503" s="4">
        <v>6657</v>
      </c>
      <c r="F503" s="1">
        <v>154</v>
      </c>
      <c r="G503" s="5">
        <f t="shared" si="7"/>
        <v>43.227272727272727</v>
      </c>
    </row>
    <row r="504" spans="1:7" ht="15.75">
      <c r="A504" s="1" t="s">
        <v>71</v>
      </c>
      <c r="B504" s="1" t="s">
        <v>17</v>
      </c>
      <c r="C504" s="1" t="s">
        <v>15</v>
      </c>
      <c r="D504" s="3">
        <v>44797</v>
      </c>
      <c r="E504" s="4">
        <v>3836</v>
      </c>
      <c r="F504" s="1">
        <v>71</v>
      </c>
      <c r="G504" s="5">
        <f t="shared" si="7"/>
        <v>54.028169014084504</v>
      </c>
    </row>
    <row r="505" spans="1:7" ht="15.75">
      <c r="A505" s="1" t="s">
        <v>13</v>
      </c>
      <c r="B505" s="1" t="s">
        <v>17</v>
      </c>
      <c r="C505" s="1" t="s">
        <v>47</v>
      </c>
      <c r="D505" s="3">
        <v>44616</v>
      </c>
      <c r="E505" s="4">
        <v>8771</v>
      </c>
      <c r="F505" s="1">
        <v>127</v>
      </c>
      <c r="G505" s="5">
        <f t="shared" si="7"/>
        <v>69.062992125984252</v>
      </c>
    </row>
    <row r="506" spans="1:7" ht="15.75">
      <c r="A506" s="1" t="s">
        <v>48</v>
      </c>
      <c r="B506" s="1" t="s">
        <v>46</v>
      </c>
      <c r="C506" s="1" t="s">
        <v>69</v>
      </c>
      <c r="D506" s="3">
        <v>44690</v>
      </c>
      <c r="E506" s="4">
        <v>651</v>
      </c>
      <c r="F506" s="1">
        <v>224</v>
      </c>
      <c r="G506" s="5">
        <f t="shared" si="7"/>
        <v>2.90625</v>
      </c>
    </row>
    <row r="507" spans="1:7" ht="15.75">
      <c r="A507" s="1" t="s">
        <v>59</v>
      </c>
      <c r="B507" s="1" t="s">
        <v>22</v>
      </c>
      <c r="C507" s="1" t="s">
        <v>76</v>
      </c>
      <c r="D507" s="3">
        <v>44600</v>
      </c>
      <c r="E507" s="4">
        <v>6706</v>
      </c>
      <c r="F507" s="1">
        <v>223</v>
      </c>
      <c r="G507" s="5">
        <f t="shared" si="7"/>
        <v>30.071748878923767</v>
      </c>
    </row>
    <row r="508" spans="1:7" ht="15.75">
      <c r="A508" s="1" t="s">
        <v>54</v>
      </c>
      <c r="B508" s="1" t="s">
        <v>14</v>
      </c>
      <c r="C508" s="1" t="s">
        <v>76</v>
      </c>
      <c r="D508" s="3">
        <v>44644</v>
      </c>
      <c r="E508" s="4">
        <v>1421</v>
      </c>
      <c r="F508" s="1">
        <v>284</v>
      </c>
      <c r="G508" s="5">
        <f t="shared" si="7"/>
        <v>5.003521126760563</v>
      </c>
    </row>
    <row r="509" spans="1:7" ht="15.75">
      <c r="A509" s="1" t="s">
        <v>39</v>
      </c>
      <c r="B509" s="1" t="s">
        <v>43</v>
      </c>
      <c r="C509" s="1" t="s">
        <v>49</v>
      </c>
      <c r="D509" s="3">
        <v>44732</v>
      </c>
      <c r="E509" s="4">
        <v>8526</v>
      </c>
      <c r="F509" s="1">
        <v>73</v>
      </c>
      <c r="G509" s="5">
        <f t="shared" si="7"/>
        <v>116.79452054794521</v>
      </c>
    </row>
    <row r="510" spans="1:7" ht="15.75">
      <c r="A510" s="1" t="s">
        <v>45</v>
      </c>
      <c r="B510" s="1" t="s">
        <v>46</v>
      </c>
      <c r="C510" s="1" t="s">
        <v>63</v>
      </c>
      <c r="D510" s="3">
        <v>44627</v>
      </c>
      <c r="E510" s="4">
        <v>1435</v>
      </c>
      <c r="F510" s="1">
        <v>112</v>
      </c>
      <c r="G510" s="5">
        <f t="shared" si="7"/>
        <v>12.8125</v>
      </c>
    </row>
    <row r="511" spans="1:7" ht="15.75">
      <c r="A511" s="1" t="s">
        <v>59</v>
      </c>
      <c r="B511" s="1" t="s">
        <v>22</v>
      </c>
      <c r="C511" s="1" t="s">
        <v>60</v>
      </c>
      <c r="D511" s="3">
        <v>44732</v>
      </c>
      <c r="E511" s="4">
        <v>7434</v>
      </c>
      <c r="F511" s="1">
        <v>85</v>
      </c>
      <c r="G511" s="5">
        <f t="shared" si="7"/>
        <v>87.45882352941176</v>
      </c>
    </row>
    <row r="512" spans="1:7" ht="15.75">
      <c r="A512" s="1" t="s">
        <v>28</v>
      </c>
      <c r="B512" s="1" t="s">
        <v>36</v>
      </c>
      <c r="C512" s="1" t="s">
        <v>53</v>
      </c>
      <c r="D512" s="3">
        <v>44609</v>
      </c>
      <c r="E512" s="4">
        <v>15316</v>
      </c>
      <c r="F512" s="1">
        <v>270</v>
      </c>
      <c r="G512" s="5">
        <f t="shared" si="7"/>
        <v>56.725925925925928</v>
      </c>
    </row>
    <row r="513" spans="1:7" ht="15.75">
      <c r="A513" s="1" t="s">
        <v>71</v>
      </c>
      <c r="B513" s="1" t="s">
        <v>14</v>
      </c>
      <c r="C513" s="1" t="s">
        <v>29</v>
      </c>
      <c r="D513" s="3">
        <v>44587</v>
      </c>
      <c r="E513" s="4">
        <v>10479</v>
      </c>
      <c r="F513" s="1">
        <v>45</v>
      </c>
      <c r="G513" s="5">
        <f t="shared" si="7"/>
        <v>232.86666666666667</v>
      </c>
    </row>
    <row r="514" spans="1:7" ht="15.75">
      <c r="A514" s="1" t="s">
        <v>71</v>
      </c>
      <c r="B514" s="1" t="s">
        <v>22</v>
      </c>
      <c r="C514" s="1" t="s">
        <v>15</v>
      </c>
      <c r="D514" s="3">
        <v>44683</v>
      </c>
      <c r="E514" s="4">
        <v>2751</v>
      </c>
      <c r="F514" s="1">
        <v>153</v>
      </c>
      <c r="G514" s="5">
        <f t="shared" ref="G514:G577" si="8">E514/F514</f>
        <v>17.980392156862745</v>
      </c>
    </row>
    <row r="515" spans="1:7" ht="15.75">
      <c r="A515" s="1" t="s">
        <v>56</v>
      </c>
      <c r="B515" s="1" t="s">
        <v>46</v>
      </c>
      <c r="C515" s="1" t="s">
        <v>29</v>
      </c>
      <c r="D515" s="3">
        <v>44749</v>
      </c>
      <c r="E515" s="4">
        <v>12586</v>
      </c>
      <c r="F515" s="1">
        <v>7</v>
      </c>
      <c r="G515" s="5">
        <f t="shared" si="8"/>
        <v>1798</v>
      </c>
    </row>
    <row r="516" spans="1:7" ht="15.75">
      <c r="A516" s="1" t="s">
        <v>39</v>
      </c>
      <c r="B516" s="1" t="s">
        <v>22</v>
      </c>
      <c r="C516" s="1" t="s">
        <v>74</v>
      </c>
      <c r="D516" s="3">
        <v>44795</v>
      </c>
      <c r="E516" s="4">
        <v>2786</v>
      </c>
      <c r="F516" s="1">
        <v>51</v>
      </c>
      <c r="G516" s="5">
        <f t="shared" si="8"/>
        <v>54.627450980392155</v>
      </c>
    </row>
    <row r="517" spans="1:7" ht="15.75">
      <c r="A517" s="1" t="s">
        <v>48</v>
      </c>
      <c r="B517" s="1" t="s">
        <v>22</v>
      </c>
      <c r="C517" s="1" t="s">
        <v>31</v>
      </c>
      <c r="D517" s="3">
        <v>44784</v>
      </c>
      <c r="E517" s="4">
        <v>2303</v>
      </c>
      <c r="F517" s="1">
        <v>67</v>
      </c>
      <c r="G517" s="5">
        <f t="shared" si="8"/>
        <v>34.373134328358212</v>
      </c>
    </row>
    <row r="518" spans="1:7" ht="15.75">
      <c r="A518" s="1" t="s">
        <v>50</v>
      </c>
      <c r="B518" s="1" t="s">
        <v>14</v>
      </c>
      <c r="C518" s="1" t="s">
        <v>29</v>
      </c>
      <c r="D518" s="3">
        <v>44574</v>
      </c>
      <c r="E518" s="4">
        <v>8113</v>
      </c>
      <c r="F518" s="1">
        <v>194</v>
      </c>
      <c r="G518" s="5">
        <f t="shared" si="8"/>
        <v>41.819587628865982</v>
      </c>
    </row>
    <row r="519" spans="1:7" ht="15.75">
      <c r="A519" s="1" t="s">
        <v>30</v>
      </c>
      <c r="B519" s="1" t="s">
        <v>22</v>
      </c>
      <c r="C519" s="1" t="s">
        <v>37</v>
      </c>
      <c r="D519" s="3">
        <v>44622</v>
      </c>
      <c r="E519" s="4">
        <v>12271</v>
      </c>
      <c r="F519" s="1">
        <v>116</v>
      </c>
      <c r="G519" s="5">
        <f t="shared" si="8"/>
        <v>105.78448275862068</v>
      </c>
    </row>
    <row r="520" spans="1:7" ht="15.75">
      <c r="A520" s="1" t="s">
        <v>50</v>
      </c>
      <c r="B520" s="1" t="s">
        <v>22</v>
      </c>
      <c r="C520" s="1" t="s">
        <v>70</v>
      </c>
      <c r="D520" s="3">
        <v>44769</v>
      </c>
      <c r="E520" s="4">
        <v>11298</v>
      </c>
      <c r="F520" s="1">
        <v>41</v>
      </c>
      <c r="G520" s="5">
        <f t="shared" si="8"/>
        <v>275.5609756097561</v>
      </c>
    </row>
    <row r="521" spans="1:7" ht="15.75">
      <c r="A521" s="1" t="s">
        <v>67</v>
      </c>
      <c r="B521" s="1" t="s">
        <v>36</v>
      </c>
      <c r="C521" s="1" t="s">
        <v>49</v>
      </c>
      <c r="D521" s="3">
        <v>44630</v>
      </c>
      <c r="E521" s="4">
        <v>15855</v>
      </c>
      <c r="F521" s="1">
        <v>111</v>
      </c>
      <c r="G521" s="5">
        <f t="shared" si="8"/>
        <v>142.83783783783784</v>
      </c>
    </row>
    <row r="522" spans="1:7" ht="15.75">
      <c r="A522" s="1" t="s">
        <v>52</v>
      </c>
      <c r="B522" s="1" t="s">
        <v>43</v>
      </c>
      <c r="C522" s="1" t="s">
        <v>18</v>
      </c>
      <c r="D522" s="3">
        <v>44796</v>
      </c>
      <c r="E522" s="4">
        <v>12404</v>
      </c>
      <c r="F522" s="1">
        <v>334</v>
      </c>
      <c r="G522" s="5">
        <f t="shared" si="8"/>
        <v>37.137724550898206</v>
      </c>
    </row>
    <row r="523" spans="1:7" ht="15.75">
      <c r="A523" s="1" t="s">
        <v>54</v>
      </c>
      <c r="B523" s="1" t="s">
        <v>43</v>
      </c>
      <c r="C523" s="1" t="s">
        <v>47</v>
      </c>
      <c r="D523" s="3">
        <v>44676</v>
      </c>
      <c r="E523" s="4">
        <v>3990</v>
      </c>
      <c r="F523" s="1">
        <v>155</v>
      </c>
      <c r="G523" s="5">
        <f t="shared" si="8"/>
        <v>25.741935483870968</v>
      </c>
    </row>
    <row r="524" spans="1:7" ht="15.75">
      <c r="A524" s="1" t="s">
        <v>61</v>
      </c>
      <c r="B524" s="1" t="s">
        <v>14</v>
      </c>
      <c r="C524" s="1" t="s">
        <v>55</v>
      </c>
      <c r="D524" s="3">
        <v>44627</v>
      </c>
      <c r="E524" s="4">
        <v>10808</v>
      </c>
      <c r="F524" s="1">
        <v>407</v>
      </c>
      <c r="G524" s="5">
        <f t="shared" si="8"/>
        <v>26.555282555282556</v>
      </c>
    </row>
    <row r="525" spans="1:7" ht="15.75">
      <c r="A525" s="1" t="s">
        <v>64</v>
      </c>
      <c r="B525" s="1" t="s">
        <v>14</v>
      </c>
      <c r="C525" s="1" t="s">
        <v>53</v>
      </c>
      <c r="D525" s="3">
        <v>44754</v>
      </c>
      <c r="E525" s="4">
        <v>4858</v>
      </c>
      <c r="F525" s="1">
        <v>52</v>
      </c>
      <c r="G525" s="5">
        <f t="shared" si="8"/>
        <v>93.42307692307692</v>
      </c>
    </row>
    <row r="526" spans="1:7" ht="15.75">
      <c r="A526" s="1" t="s">
        <v>71</v>
      </c>
      <c r="B526" s="1" t="s">
        <v>43</v>
      </c>
      <c r="C526" s="1" t="s">
        <v>44</v>
      </c>
      <c r="D526" s="3">
        <v>44697</v>
      </c>
      <c r="E526" s="4">
        <v>7742</v>
      </c>
      <c r="F526" s="1">
        <v>138</v>
      </c>
      <c r="G526" s="5">
        <f t="shared" si="8"/>
        <v>56.10144927536232</v>
      </c>
    </row>
    <row r="527" spans="1:7" ht="15.75">
      <c r="A527" s="1" t="s">
        <v>30</v>
      </c>
      <c r="B527" s="1" t="s">
        <v>17</v>
      </c>
      <c r="C527" s="1" t="s">
        <v>27</v>
      </c>
      <c r="D527" s="3">
        <v>44622</v>
      </c>
      <c r="E527" s="4">
        <v>3752</v>
      </c>
      <c r="F527" s="1">
        <v>70</v>
      </c>
      <c r="G527" s="5">
        <f t="shared" si="8"/>
        <v>53.6</v>
      </c>
    </row>
    <row r="528" spans="1:7" ht="15.75">
      <c r="A528" s="1" t="s">
        <v>50</v>
      </c>
      <c r="B528" s="1" t="s">
        <v>36</v>
      </c>
      <c r="C528" s="1" t="s">
        <v>18</v>
      </c>
      <c r="D528" s="3">
        <v>44711</v>
      </c>
      <c r="E528" s="4">
        <v>1218</v>
      </c>
      <c r="F528" s="1">
        <v>149</v>
      </c>
      <c r="G528" s="5">
        <f t="shared" si="8"/>
        <v>8.1744966442953029</v>
      </c>
    </row>
    <row r="529" spans="1:7" ht="15.75">
      <c r="A529" s="1" t="s">
        <v>50</v>
      </c>
      <c r="B529" s="1" t="s">
        <v>14</v>
      </c>
      <c r="C529" s="1" t="s">
        <v>63</v>
      </c>
      <c r="D529" s="3">
        <v>44722</v>
      </c>
      <c r="E529" s="4">
        <v>10983</v>
      </c>
      <c r="F529" s="1">
        <v>179</v>
      </c>
      <c r="G529" s="5">
        <f t="shared" si="8"/>
        <v>61.357541899441344</v>
      </c>
    </row>
    <row r="530" spans="1:7" ht="15.75">
      <c r="A530" s="1" t="s">
        <v>38</v>
      </c>
      <c r="B530" s="1" t="s">
        <v>43</v>
      </c>
      <c r="C530" s="1" t="s">
        <v>29</v>
      </c>
      <c r="D530" s="3">
        <v>44767</v>
      </c>
      <c r="E530" s="4">
        <v>6769</v>
      </c>
      <c r="F530" s="1">
        <v>353</v>
      </c>
      <c r="G530" s="5">
        <f t="shared" si="8"/>
        <v>19.175637393767705</v>
      </c>
    </row>
    <row r="531" spans="1:7" ht="15.75">
      <c r="A531" s="1" t="s">
        <v>52</v>
      </c>
      <c r="B531" s="1" t="s">
        <v>36</v>
      </c>
      <c r="C531" s="1" t="s">
        <v>15</v>
      </c>
      <c r="D531" s="3">
        <v>44721</v>
      </c>
      <c r="E531" s="4">
        <v>4361</v>
      </c>
      <c r="F531" s="1">
        <v>97</v>
      </c>
      <c r="G531" s="5">
        <f t="shared" si="8"/>
        <v>44.958762886597938</v>
      </c>
    </row>
    <row r="532" spans="1:7" ht="15.75">
      <c r="A532" s="1" t="s">
        <v>61</v>
      </c>
      <c r="B532" s="1" t="s">
        <v>43</v>
      </c>
      <c r="C532" s="1" t="s">
        <v>55</v>
      </c>
      <c r="D532" s="3">
        <v>44693</v>
      </c>
      <c r="E532" s="4">
        <v>777</v>
      </c>
      <c r="F532" s="1">
        <v>60</v>
      </c>
      <c r="G532" s="5">
        <f t="shared" si="8"/>
        <v>12.95</v>
      </c>
    </row>
    <row r="533" spans="1:7" ht="15.75">
      <c r="A533" s="1" t="s">
        <v>30</v>
      </c>
      <c r="B533" s="1" t="s">
        <v>43</v>
      </c>
      <c r="C533" s="1" t="s">
        <v>49</v>
      </c>
      <c r="D533" s="3">
        <v>44690</v>
      </c>
      <c r="E533" s="4">
        <v>3843</v>
      </c>
      <c r="F533" s="1">
        <v>5</v>
      </c>
      <c r="G533" s="5">
        <f t="shared" si="8"/>
        <v>768.6</v>
      </c>
    </row>
    <row r="534" spans="1:7" ht="15.75">
      <c r="A534" s="1" t="s">
        <v>38</v>
      </c>
      <c r="B534" s="1" t="s">
        <v>46</v>
      </c>
      <c r="C534" s="1" t="s">
        <v>63</v>
      </c>
      <c r="D534" s="3">
        <v>44782</v>
      </c>
      <c r="E534" s="4">
        <v>6930</v>
      </c>
      <c r="F534" s="1">
        <v>182</v>
      </c>
      <c r="G534" s="5">
        <f t="shared" si="8"/>
        <v>38.07692307692308</v>
      </c>
    </row>
    <row r="535" spans="1:7" ht="15.75">
      <c r="A535" s="1" t="s">
        <v>16</v>
      </c>
      <c r="B535" s="1" t="s">
        <v>17</v>
      </c>
      <c r="C535" s="1" t="s">
        <v>70</v>
      </c>
      <c r="D535" s="3">
        <v>44664</v>
      </c>
      <c r="E535" s="4">
        <v>5733</v>
      </c>
      <c r="F535" s="1">
        <v>114</v>
      </c>
      <c r="G535" s="5">
        <f t="shared" si="8"/>
        <v>50.289473684210527</v>
      </c>
    </row>
    <row r="536" spans="1:7" ht="15.75">
      <c r="A536" s="1" t="s">
        <v>66</v>
      </c>
      <c r="B536" s="1" t="s">
        <v>43</v>
      </c>
      <c r="C536" s="1" t="s">
        <v>75</v>
      </c>
      <c r="D536" s="3">
        <v>44683</v>
      </c>
      <c r="E536" s="4">
        <v>8393</v>
      </c>
      <c r="F536" s="1">
        <v>46</v>
      </c>
      <c r="G536" s="5">
        <f t="shared" si="8"/>
        <v>182.45652173913044</v>
      </c>
    </row>
    <row r="537" spans="1:7" ht="15.75">
      <c r="A537" s="1" t="s">
        <v>72</v>
      </c>
      <c r="B537" s="1" t="s">
        <v>43</v>
      </c>
      <c r="C537" s="1" t="s">
        <v>29</v>
      </c>
      <c r="D537" s="3">
        <v>44782</v>
      </c>
      <c r="E537" s="4">
        <v>3822</v>
      </c>
      <c r="F537" s="1">
        <v>320</v>
      </c>
      <c r="G537" s="5">
        <f t="shared" si="8"/>
        <v>11.94375</v>
      </c>
    </row>
    <row r="538" spans="1:7" ht="15.75">
      <c r="A538" s="1" t="s">
        <v>68</v>
      </c>
      <c r="B538" s="1" t="s">
        <v>22</v>
      </c>
      <c r="C538" s="1" t="s">
        <v>69</v>
      </c>
      <c r="D538" s="3">
        <v>44796</v>
      </c>
      <c r="E538" s="4">
        <v>6342</v>
      </c>
      <c r="F538" s="1">
        <v>178</v>
      </c>
      <c r="G538" s="5">
        <f t="shared" si="8"/>
        <v>35.629213483146067</v>
      </c>
    </row>
    <row r="539" spans="1:7" ht="15.75">
      <c r="A539" s="1" t="s">
        <v>30</v>
      </c>
      <c r="B539" s="1" t="s">
        <v>17</v>
      </c>
      <c r="C539" s="1" t="s">
        <v>57</v>
      </c>
      <c r="D539" s="3">
        <v>44694</v>
      </c>
      <c r="E539" s="4">
        <v>6510</v>
      </c>
      <c r="F539" s="1">
        <v>170</v>
      </c>
      <c r="G539" s="5">
        <f t="shared" si="8"/>
        <v>38.294117647058826</v>
      </c>
    </row>
    <row r="540" spans="1:7" ht="15.75">
      <c r="A540" s="1" t="s">
        <v>48</v>
      </c>
      <c r="B540" s="1" t="s">
        <v>43</v>
      </c>
      <c r="C540" s="1" t="s">
        <v>63</v>
      </c>
      <c r="D540" s="3">
        <v>44593</v>
      </c>
      <c r="E540" s="4">
        <v>10171</v>
      </c>
      <c r="F540" s="1">
        <v>67</v>
      </c>
      <c r="G540" s="5">
        <f t="shared" si="8"/>
        <v>151.80597014925374</v>
      </c>
    </row>
    <row r="541" spans="1:7" ht="15.75">
      <c r="A541" s="1" t="s">
        <v>68</v>
      </c>
      <c r="B541" s="1" t="s">
        <v>43</v>
      </c>
      <c r="C541" s="1" t="s">
        <v>37</v>
      </c>
      <c r="D541" s="3">
        <v>44735</v>
      </c>
      <c r="E541" s="4">
        <v>5908</v>
      </c>
      <c r="F541" s="1">
        <v>301</v>
      </c>
      <c r="G541" s="5">
        <f t="shared" si="8"/>
        <v>19.627906976744185</v>
      </c>
    </row>
    <row r="542" spans="1:7" ht="15.75">
      <c r="A542" s="1" t="s">
        <v>71</v>
      </c>
      <c r="B542" s="1" t="s">
        <v>14</v>
      </c>
      <c r="C542" s="1" t="s">
        <v>70</v>
      </c>
      <c r="D542" s="3">
        <v>44705</v>
      </c>
      <c r="E542" s="4">
        <v>10164</v>
      </c>
      <c r="F542" s="1">
        <v>134</v>
      </c>
      <c r="G542" s="5">
        <f t="shared" si="8"/>
        <v>75.850746268656721</v>
      </c>
    </row>
    <row r="543" spans="1:7" ht="15.75">
      <c r="A543" s="1" t="s">
        <v>21</v>
      </c>
      <c r="B543" s="1" t="s">
        <v>46</v>
      </c>
      <c r="C543" s="1" t="s">
        <v>15</v>
      </c>
      <c r="D543" s="3">
        <v>44652</v>
      </c>
      <c r="E543" s="4">
        <v>1064</v>
      </c>
      <c r="F543" s="1">
        <v>211</v>
      </c>
      <c r="G543" s="5">
        <f t="shared" si="8"/>
        <v>5.0426540284360186</v>
      </c>
    </row>
    <row r="544" spans="1:7" ht="15.75">
      <c r="A544" s="1" t="s">
        <v>68</v>
      </c>
      <c r="B544" s="1" t="s">
        <v>46</v>
      </c>
      <c r="C544" s="1" t="s">
        <v>76</v>
      </c>
      <c r="D544" s="3">
        <v>44769</v>
      </c>
      <c r="E544" s="4">
        <v>9716</v>
      </c>
      <c r="F544" s="1">
        <v>151</v>
      </c>
      <c r="G544" s="5">
        <f t="shared" si="8"/>
        <v>64.344370860927157</v>
      </c>
    </row>
    <row r="545" spans="1:7" ht="15.75">
      <c r="A545" s="1" t="s">
        <v>73</v>
      </c>
      <c r="B545" s="1" t="s">
        <v>17</v>
      </c>
      <c r="C545" s="1" t="s">
        <v>20</v>
      </c>
      <c r="D545" s="3">
        <v>44588</v>
      </c>
      <c r="E545" s="4">
        <v>22050</v>
      </c>
      <c r="F545" s="1">
        <v>208</v>
      </c>
      <c r="G545" s="5">
        <f t="shared" si="8"/>
        <v>106.00961538461539</v>
      </c>
    </row>
    <row r="546" spans="1:7" ht="15.75">
      <c r="A546" s="1" t="s">
        <v>21</v>
      </c>
      <c r="B546" s="1" t="s">
        <v>17</v>
      </c>
      <c r="C546" s="1" t="s">
        <v>70</v>
      </c>
      <c r="D546" s="3">
        <v>44785</v>
      </c>
      <c r="E546" s="4">
        <v>2541</v>
      </c>
      <c r="F546" s="1">
        <v>134</v>
      </c>
      <c r="G546" s="5">
        <f t="shared" si="8"/>
        <v>18.96268656716418</v>
      </c>
    </row>
    <row r="547" spans="1:7" ht="15.75">
      <c r="A547" s="1" t="s">
        <v>19</v>
      </c>
      <c r="B547" s="1" t="s">
        <v>46</v>
      </c>
      <c r="C547" s="1" t="s">
        <v>65</v>
      </c>
      <c r="D547" s="3">
        <v>44593</v>
      </c>
      <c r="E547" s="4">
        <v>9989</v>
      </c>
      <c r="F547" s="1">
        <v>49</v>
      </c>
      <c r="G547" s="5">
        <f t="shared" si="8"/>
        <v>203.85714285714286</v>
      </c>
    </row>
    <row r="548" spans="1:7" ht="15.75">
      <c r="A548" s="1" t="s">
        <v>39</v>
      </c>
      <c r="B548" s="1" t="s">
        <v>17</v>
      </c>
      <c r="C548" s="1" t="s">
        <v>31</v>
      </c>
      <c r="D548" s="3">
        <v>44622</v>
      </c>
      <c r="E548" s="4">
        <v>4739</v>
      </c>
      <c r="F548" s="1">
        <v>204</v>
      </c>
      <c r="G548" s="5">
        <f t="shared" si="8"/>
        <v>23.230392156862745</v>
      </c>
    </row>
    <row r="549" spans="1:7" ht="15.75">
      <c r="A549" s="1" t="s">
        <v>67</v>
      </c>
      <c r="B549" s="1" t="s">
        <v>22</v>
      </c>
      <c r="C549" s="1" t="s">
        <v>29</v>
      </c>
      <c r="D549" s="3">
        <v>44742</v>
      </c>
      <c r="E549" s="4">
        <v>3185</v>
      </c>
      <c r="F549" s="1">
        <v>34</v>
      </c>
      <c r="G549" s="5">
        <f t="shared" si="8"/>
        <v>93.67647058823529</v>
      </c>
    </row>
    <row r="550" spans="1:7" ht="15.75">
      <c r="A550" s="1" t="s">
        <v>72</v>
      </c>
      <c r="B550" s="1" t="s">
        <v>22</v>
      </c>
      <c r="C550" s="1" t="s">
        <v>57</v>
      </c>
      <c r="D550" s="3">
        <v>44578</v>
      </c>
      <c r="E550" s="4">
        <v>8225</v>
      </c>
      <c r="F550" s="1">
        <v>91</v>
      </c>
      <c r="G550" s="5">
        <f t="shared" si="8"/>
        <v>90.384615384615387</v>
      </c>
    </row>
    <row r="551" spans="1:7" ht="15.75">
      <c r="A551" s="1" t="s">
        <v>38</v>
      </c>
      <c r="B551" s="1" t="s">
        <v>43</v>
      </c>
      <c r="C551" s="1" t="s">
        <v>55</v>
      </c>
      <c r="D551" s="3">
        <v>44749</v>
      </c>
      <c r="E551" s="4">
        <v>14301</v>
      </c>
      <c r="F551" s="1">
        <v>130</v>
      </c>
      <c r="G551" s="5">
        <f t="shared" si="8"/>
        <v>110.00769230769231</v>
      </c>
    </row>
    <row r="552" spans="1:7" ht="15.75">
      <c r="A552" s="1" t="s">
        <v>45</v>
      </c>
      <c r="B552" s="1" t="s">
        <v>36</v>
      </c>
      <c r="C552" s="1" t="s">
        <v>15</v>
      </c>
      <c r="D552" s="3">
        <v>44592</v>
      </c>
      <c r="E552" s="4">
        <v>1316</v>
      </c>
      <c r="F552" s="1">
        <v>107</v>
      </c>
      <c r="G552" s="5">
        <f t="shared" si="8"/>
        <v>12.299065420560748</v>
      </c>
    </row>
    <row r="553" spans="1:7" ht="15.75">
      <c r="A553" s="1" t="s">
        <v>52</v>
      </c>
      <c r="B553" s="1" t="s">
        <v>14</v>
      </c>
      <c r="C553" s="1" t="s">
        <v>29</v>
      </c>
      <c r="D553" s="3">
        <v>44783</v>
      </c>
      <c r="E553" s="4">
        <v>3486</v>
      </c>
      <c r="F553" s="1">
        <v>121</v>
      </c>
      <c r="G553" s="5">
        <f t="shared" si="8"/>
        <v>28.809917355371901</v>
      </c>
    </row>
    <row r="554" spans="1:7" ht="15.75">
      <c r="A554" s="1" t="s">
        <v>52</v>
      </c>
      <c r="B554" s="1" t="s">
        <v>43</v>
      </c>
      <c r="C554" s="1" t="s">
        <v>20</v>
      </c>
      <c r="D554" s="3">
        <v>44791</v>
      </c>
      <c r="E554" s="4">
        <v>13930</v>
      </c>
      <c r="F554" s="1">
        <v>339</v>
      </c>
      <c r="G554" s="5">
        <f t="shared" si="8"/>
        <v>41.091445427728615</v>
      </c>
    </row>
    <row r="555" spans="1:7" ht="15.75">
      <c r="A555" s="1" t="s">
        <v>38</v>
      </c>
      <c r="B555" s="1" t="s">
        <v>36</v>
      </c>
      <c r="C555" s="1" t="s">
        <v>62</v>
      </c>
      <c r="D555" s="3">
        <v>44727</v>
      </c>
      <c r="E555" s="4">
        <v>5509</v>
      </c>
      <c r="F555" s="1">
        <v>321</v>
      </c>
      <c r="G555" s="5">
        <f t="shared" si="8"/>
        <v>17.161993769470406</v>
      </c>
    </row>
    <row r="556" spans="1:7" ht="15.75">
      <c r="A556" s="1" t="s">
        <v>50</v>
      </c>
      <c r="B556" s="1" t="s">
        <v>43</v>
      </c>
      <c r="C556" s="1" t="s">
        <v>74</v>
      </c>
      <c r="D556" s="3">
        <v>44587</v>
      </c>
      <c r="E556" s="4">
        <v>8470</v>
      </c>
      <c r="F556" s="1">
        <v>9</v>
      </c>
      <c r="G556" s="5">
        <f t="shared" si="8"/>
        <v>941.11111111111109</v>
      </c>
    </row>
    <row r="557" spans="1:7" ht="15.75">
      <c r="A557" s="1" t="s">
        <v>67</v>
      </c>
      <c r="B557" s="1" t="s">
        <v>43</v>
      </c>
      <c r="C557" s="1" t="s">
        <v>57</v>
      </c>
      <c r="D557" s="3">
        <v>44680</v>
      </c>
      <c r="E557" s="4">
        <v>77</v>
      </c>
      <c r="F557" s="1">
        <v>69</v>
      </c>
      <c r="G557" s="5">
        <f t="shared" si="8"/>
        <v>1.1159420289855073</v>
      </c>
    </row>
    <row r="558" spans="1:7" ht="15.75">
      <c r="A558" s="1" t="s">
        <v>45</v>
      </c>
      <c r="B558" s="1" t="s">
        <v>46</v>
      </c>
      <c r="C558" s="1" t="s">
        <v>62</v>
      </c>
      <c r="D558" s="3">
        <v>44623</v>
      </c>
      <c r="E558" s="4">
        <v>3381</v>
      </c>
      <c r="F558" s="1">
        <v>72</v>
      </c>
      <c r="G558" s="5">
        <f t="shared" si="8"/>
        <v>46.958333333333336</v>
      </c>
    </row>
    <row r="559" spans="1:7" ht="15.75">
      <c r="A559" s="1" t="s">
        <v>59</v>
      </c>
      <c r="B559" s="1" t="s">
        <v>22</v>
      </c>
      <c r="C559" s="1" t="s">
        <v>65</v>
      </c>
      <c r="D559" s="3">
        <v>44614</v>
      </c>
      <c r="E559" s="4">
        <v>4102</v>
      </c>
      <c r="F559" s="1">
        <v>392</v>
      </c>
      <c r="G559" s="5">
        <f t="shared" si="8"/>
        <v>10.464285714285714</v>
      </c>
    </row>
    <row r="560" spans="1:7" ht="15.75">
      <c r="A560" s="1" t="s">
        <v>28</v>
      </c>
      <c r="B560" s="1" t="s">
        <v>43</v>
      </c>
      <c r="C560" s="1" t="s">
        <v>27</v>
      </c>
      <c r="D560" s="3">
        <v>44624</v>
      </c>
      <c r="E560" s="4">
        <v>3577</v>
      </c>
      <c r="F560" s="1">
        <v>158</v>
      </c>
      <c r="G560" s="5">
        <f t="shared" si="8"/>
        <v>22.639240506329113</v>
      </c>
    </row>
    <row r="561" spans="1:7" ht="15.75">
      <c r="A561" s="1" t="s">
        <v>61</v>
      </c>
      <c r="B561" s="1" t="s">
        <v>17</v>
      </c>
      <c r="C561" s="1" t="s">
        <v>27</v>
      </c>
      <c r="D561" s="3">
        <v>44749</v>
      </c>
      <c r="E561" s="4">
        <v>2975</v>
      </c>
      <c r="F561" s="1">
        <v>9</v>
      </c>
      <c r="G561" s="5">
        <f t="shared" si="8"/>
        <v>330.55555555555554</v>
      </c>
    </row>
    <row r="562" spans="1:7" ht="15.75">
      <c r="A562" s="1" t="s">
        <v>68</v>
      </c>
      <c r="B562" s="1" t="s">
        <v>36</v>
      </c>
      <c r="C562" s="1" t="s">
        <v>75</v>
      </c>
      <c r="D562" s="3">
        <v>44729</v>
      </c>
      <c r="E562" s="4">
        <v>4137</v>
      </c>
      <c r="F562" s="1">
        <v>347</v>
      </c>
      <c r="G562" s="5">
        <f t="shared" si="8"/>
        <v>11.922190201729107</v>
      </c>
    </row>
    <row r="563" spans="1:7" ht="15.75">
      <c r="A563" s="1" t="s">
        <v>21</v>
      </c>
      <c r="B563" s="1" t="s">
        <v>46</v>
      </c>
      <c r="C563" s="1" t="s">
        <v>75</v>
      </c>
      <c r="D563" s="3">
        <v>44775</v>
      </c>
      <c r="E563" s="4">
        <v>9541</v>
      </c>
      <c r="F563" s="1">
        <v>114</v>
      </c>
      <c r="G563" s="5">
        <f t="shared" si="8"/>
        <v>83.692982456140356</v>
      </c>
    </row>
    <row r="564" spans="1:7" ht="15.75">
      <c r="A564" s="1" t="s">
        <v>28</v>
      </c>
      <c r="B564" s="1" t="s">
        <v>43</v>
      </c>
      <c r="C564" s="1" t="s">
        <v>74</v>
      </c>
      <c r="D564" s="3">
        <v>44785</v>
      </c>
      <c r="E564" s="4">
        <v>8001</v>
      </c>
      <c r="F564" s="1">
        <v>120</v>
      </c>
      <c r="G564" s="5">
        <f t="shared" si="8"/>
        <v>66.674999999999997</v>
      </c>
    </row>
    <row r="565" spans="1:7" ht="15.75">
      <c r="A565" s="1" t="s">
        <v>71</v>
      </c>
      <c r="B565" s="1" t="s">
        <v>36</v>
      </c>
      <c r="C565" s="1" t="s">
        <v>20</v>
      </c>
      <c r="D565" s="3">
        <v>44589</v>
      </c>
      <c r="E565" s="4">
        <v>5152</v>
      </c>
      <c r="F565" s="1">
        <v>333</v>
      </c>
      <c r="G565" s="5">
        <f t="shared" si="8"/>
        <v>15.471471471471471</v>
      </c>
    </row>
    <row r="566" spans="1:7" ht="15.75">
      <c r="A566" s="1" t="s">
        <v>67</v>
      </c>
      <c r="B566" s="1" t="s">
        <v>22</v>
      </c>
      <c r="C566" s="1" t="s">
        <v>44</v>
      </c>
      <c r="D566" s="3">
        <v>44680</v>
      </c>
      <c r="E566" s="4">
        <v>11116</v>
      </c>
      <c r="F566" s="1">
        <v>432</v>
      </c>
      <c r="G566" s="5">
        <f t="shared" si="8"/>
        <v>25.731481481481481</v>
      </c>
    </row>
    <row r="567" spans="1:7" ht="15.75">
      <c r="A567" s="1" t="s">
        <v>50</v>
      </c>
      <c r="B567" s="1" t="s">
        <v>22</v>
      </c>
      <c r="C567" s="1" t="s">
        <v>63</v>
      </c>
      <c r="D567" s="3">
        <v>44656</v>
      </c>
      <c r="E567" s="4">
        <v>13076</v>
      </c>
      <c r="F567" s="1">
        <v>236</v>
      </c>
      <c r="G567" s="5">
        <f t="shared" si="8"/>
        <v>55.406779661016948</v>
      </c>
    </row>
    <row r="568" spans="1:7" ht="15.75">
      <c r="A568" s="1" t="s">
        <v>59</v>
      </c>
      <c r="B568" s="1" t="s">
        <v>46</v>
      </c>
      <c r="C568" s="1" t="s">
        <v>63</v>
      </c>
      <c r="D568" s="3">
        <v>44579</v>
      </c>
      <c r="E568" s="4">
        <v>10213</v>
      </c>
      <c r="F568" s="1">
        <v>135</v>
      </c>
      <c r="G568" s="5">
        <f t="shared" si="8"/>
        <v>75.651851851851845</v>
      </c>
    </row>
    <row r="569" spans="1:7" ht="15.75">
      <c r="A569" s="1" t="s">
        <v>13</v>
      </c>
      <c r="B569" s="1" t="s">
        <v>14</v>
      </c>
      <c r="C569" s="1" t="s">
        <v>74</v>
      </c>
      <c r="D569" s="3">
        <v>44697</v>
      </c>
      <c r="E569" s="4">
        <v>2485</v>
      </c>
      <c r="F569" s="1">
        <v>97</v>
      </c>
      <c r="G569" s="5">
        <f t="shared" si="8"/>
        <v>25.618556701030929</v>
      </c>
    </row>
    <row r="570" spans="1:7" ht="15.75">
      <c r="A570" s="1" t="s">
        <v>67</v>
      </c>
      <c r="B570" s="1" t="s">
        <v>22</v>
      </c>
      <c r="C570" s="1" t="s">
        <v>62</v>
      </c>
      <c r="D570" s="3">
        <v>44797</v>
      </c>
      <c r="E570" s="4">
        <v>8715</v>
      </c>
      <c r="F570" s="1">
        <v>168</v>
      </c>
      <c r="G570" s="5">
        <f t="shared" si="8"/>
        <v>51.875</v>
      </c>
    </row>
    <row r="571" spans="1:7" ht="15.75">
      <c r="A571" s="1" t="s">
        <v>56</v>
      </c>
      <c r="B571" s="1" t="s">
        <v>17</v>
      </c>
      <c r="C571" s="1" t="s">
        <v>18</v>
      </c>
      <c r="D571" s="3">
        <v>44579</v>
      </c>
      <c r="E571" s="4">
        <v>273</v>
      </c>
      <c r="F571" s="1">
        <v>402</v>
      </c>
      <c r="G571" s="5">
        <f t="shared" si="8"/>
        <v>0.67910447761194026</v>
      </c>
    </row>
    <row r="572" spans="1:7" ht="15.75">
      <c r="A572" s="1" t="s">
        <v>59</v>
      </c>
      <c r="B572" s="1" t="s">
        <v>43</v>
      </c>
      <c r="C572" s="1" t="s">
        <v>47</v>
      </c>
      <c r="D572" s="3">
        <v>44795</v>
      </c>
      <c r="E572" s="4">
        <v>7623</v>
      </c>
      <c r="F572" s="1">
        <v>10</v>
      </c>
      <c r="G572" s="5">
        <f t="shared" si="8"/>
        <v>762.3</v>
      </c>
    </row>
    <row r="573" spans="1:7" ht="15.75">
      <c r="A573" s="1" t="s">
        <v>30</v>
      </c>
      <c r="B573" s="1" t="s">
        <v>14</v>
      </c>
      <c r="C573" s="1" t="s">
        <v>29</v>
      </c>
      <c r="D573" s="3">
        <v>44627</v>
      </c>
      <c r="E573" s="4">
        <v>7</v>
      </c>
      <c r="F573" s="1">
        <v>84</v>
      </c>
      <c r="G573" s="5">
        <f t="shared" si="8"/>
        <v>8.3333333333333329E-2</v>
      </c>
    </row>
    <row r="574" spans="1:7" ht="15.75">
      <c r="A574" s="1" t="s">
        <v>52</v>
      </c>
      <c r="B574" s="1" t="s">
        <v>14</v>
      </c>
      <c r="C574" s="1" t="s">
        <v>70</v>
      </c>
      <c r="D574" s="3">
        <v>44624</v>
      </c>
      <c r="E574" s="4">
        <v>3010</v>
      </c>
      <c r="F574" s="1">
        <v>69</v>
      </c>
      <c r="G574" s="5">
        <f t="shared" si="8"/>
        <v>43.623188405797102</v>
      </c>
    </row>
    <row r="575" spans="1:7" ht="15.75">
      <c r="A575" s="1" t="s">
        <v>72</v>
      </c>
      <c r="B575" s="1" t="s">
        <v>46</v>
      </c>
      <c r="C575" s="1" t="s">
        <v>63</v>
      </c>
      <c r="D575" s="3">
        <v>44673</v>
      </c>
      <c r="E575" s="4">
        <v>11550</v>
      </c>
      <c r="F575" s="1">
        <v>111</v>
      </c>
      <c r="G575" s="5">
        <f t="shared" si="8"/>
        <v>104.05405405405405</v>
      </c>
    </row>
    <row r="576" spans="1:7" ht="15.75">
      <c r="A576" s="1" t="s">
        <v>59</v>
      </c>
      <c r="B576" s="1" t="s">
        <v>22</v>
      </c>
      <c r="C576" s="1" t="s">
        <v>55</v>
      </c>
      <c r="D576" s="3">
        <v>44721</v>
      </c>
      <c r="E576" s="4">
        <v>4046</v>
      </c>
      <c r="F576" s="1">
        <v>89</v>
      </c>
      <c r="G576" s="5">
        <f t="shared" si="8"/>
        <v>45.460674157303373</v>
      </c>
    </row>
    <row r="577" spans="1:7" ht="15.75">
      <c r="A577" s="1" t="s">
        <v>21</v>
      </c>
      <c r="B577" s="1" t="s">
        <v>46</v>
      </c>
      <c r="C577" s="1" t="s">
        <v>60</v>
      </c>
      <c r="D577" s="3">
        <v>44767</v>
      </c>
      <c r="E577" s="4">
        <v>8904</v>
      </c>
      <c r="F577" s="1">
        <v>199</v>
      </c>
      <c r="G577" s="5">
        <f t="shared" si="8"/>
        <v>44.743718592964825</v>
      </c>
    </row>
    <row r="578" spans="1:7" ht="15.75">
      <c r="A578" s="1" t="s">
        <v>21</v>
      </c>
      <c r="B578" s="1" t="s">
        <v>17</v>
      </c>
      <c r="C578" s="1" t="s">
        <v>27</v>
      </c>
      <c r="D578" s="3">
        <v>44776</v>
      </c>
      <c r="E578" s="4">
        <v>11298</v>
      </c>
      <c r="F578" s="1">
        <v>89</v>
      </c>
      <c r="G578" s="5">
        <f t="shared" ref="G578:G641" si="9">E578/F578</f>
        <v>126.9438202247191</v>
      </c>
    </row>
    <row r="579" spans="1:7" ht="15.75">
      <c r="A579" s="1" t="s">
        <v>39</v>
      </c>
      <c r="B579" s="1" t="s">
        <v>22</v>
      </c>
      <c r="C579" s="1" t="s">
        <v>63</v>
      </c>
      <c r="D579" s="3">
        <v>44776</v>
      </c>
      <c r="E579" s="4">
        <v>4396</v>
      </c>
      <c r="F579" s="1">
        <v>131</v>
      </c>
      <c r="G579" s="5">
        <f t="shared" si="9"/>
        <v>33.55725190839695</v>
      </c>
    </row>
    <row r="580" spans="1:7" ht="15.75">
      <c r="A580" s="1" t="s">
        <v>13</v>
      </c>
      <c r="B580" s="1" t="s">
        <v>14</v>
      </c>
      <c r="C580" s="1" t="s">
        <v>55</v>
      </c>
      <c r="D580" s="3">
        <v>44684</v>
      </c>
      <c r="E580" s="4">
        <v>12068</v>
      </c>
      <c r="F580" s="1">
        <v>227</v>
      </c>
      <c r="G580" s="5">
        <f t="shared" si="9"/>
        <v>53.162995594713657</v>
      </c>
    </row>
    <row r="581" spans="1:7" ht="15.75">
      <c r="A581" s="1" t="s">
        <v>58</v>
      </c>
      <c r="B581" s="1" t="s">
        <v>46</v>
      </c>
      <c r="C581" s="1" t="s">
        <v>31</v>
      </c>
      <c r="D581" s="3">
        <v>44580</v>
      </c>
      <c r="E581" s="4">
        <v>9772</v>
      </c>
      <c r="F581" s="1">
        <v>301</v>
      </c>
      <c r="G581" s="5">
        <f t="shared" si="9"/>
        <v>32.465116279069768</v>
      </c>
    </row>
    <row r="582" spans="1:7" ht="15.75">
      <c r="A582" s="1" t="s">
        <v>54</v>
      </c>
      <c r="B582" s="1" t="s">
        <v>43</v>
      </c>
      <c r="C582" s="1" t="s">
        <v>37</v>
      </c>
      <c r="D582" s="3">
        <v>44603</v>
      </c>
      <c r="E582" s="4">
        <v>10458</v>
      </c>
      <c r="F582" s="1">
        <v>316</v>
      </c>
      <c r="G582" s="5">
        <f t="shared" si="9"/>
        <v>33.094936708860757</v>
      </c>
    </row>
    <row r="583" spans="1:7" ht="15.75">
      <c r="A583" s="1" t="s">
        <v>16</v>
      </c>
      <c r="B583" s="1" t="s">
        <v>17</v>
      </c>
      <c r="C583" s="1" t="s">
        <v>65</v>
      </c>
      <c r="D583" s="3">
        <v>44726</v>
      </c>
      <c r="E583" s="4">
        <v>6426</v>
      </c>
      <c r="F583" s="1">
        <v>390</v>
      </c>
      <c r="G583" s="5">
        <f t="shared" si="9"/>
        <v>16.476923076923075</v>
      </c>
    </row>
    <row r="584" spans="1:7" ht="15.75">
      <c r="A584" s="1" t="s">
        <v>67</v>
      </c>
      <c r="B584" s="1" t="s">
        <v>43</v>
      </c>
      <c r="C584" s="1" t="s">
        <v>37</v>
      </c>
      <c r="D584" s="3">
        <v>44643</v>
      </c>
      <c r="E584" s="4">
        <v>6188</v>
      </c>
      <c r="F584" s="1">
        <v>223</v>
      </c>
      <c r="G584" s="5">
        <f t="shared" si="9"/>
        <v>27.748878923766817</v>
      </c>
    </row>
    <row r="585" spans="1:7" ht="15.75">
      <c r="A585" s="1" t="s">
        <v>71</v>
      </c>
      <c r="B585" s="1" t="s">
        <v>46</v>
      </c>
      <c r="C585" s="1" t="s">
        <v>18</v>
      </c>
      <c r="D585" s="3">
        <v>44609</v>
      </c>
      <c r="E585" s="4">
        <v>7504</v>
      </c>
      <c r="F585" s="1">
        <v>101</v>
      </c>
      <c r="G585" s="5">
        <f t="shared" si="9"/>
        <v>74.297029702970292</v>
      </c>
    </row>
    <row r="586" spans="1:7" ht="15.75">
      <c r="A586" s="1" t="s">
        <v>61</v>
      </c>
      <c r="B586" s="1" t="s">
        <v>46</v>
      </c>
      <c r="C586" s="1" t="s">
        <v>27</v>
      </c>
      <c r="D586" s="3">
        <v>44637</v>
      </c>
      <c r="E586" s="4">
        <v>1750</v>
      </c>
      <c r="F586" s="1">
        <v>479</v>
      </c>
      <c r="G586" s="5">
        <f t="shared" si="9"/>
        <v>3.6534446764091859</v>
      </c>
    </row>
    <row r="587" spans="1:7" ht="15.75">
      <c r="A587" s="1" t="s">
        <v>45</v>
      </c>
      <c r="B587" s="1" t="s">
        <v>22</v>
      </c>
      <c r="C587" s="1" t="s">
        <v>57</v>
      </c>
      <c r="D587" s="3">
        <v>44741</v>
      </c>
      <c r="E587" s="4">
        <v>5439</v>
      </c>
      <c r="F587" s="1">
        <v>287</v>
      </c>
      <c r="G587" s="5">
        <f t="shared" si="9"/>
        <v>18.951219512195124</v>
      </c>
    </row>
    <row r="588" spans="1:7" ht="15.75">
      <c r="A588" s="1" t="s">
        <v>73</v>
      </c>
      <c r="B588" s="1" t="s">
        <v>46</v>
      </c>
      <c r="C588" s="1" t="s">
        <v>70</v>
      </c>
      <c r="D588" s="3">
        <v>44797</v>
      </c>
      <c r="E588" s="4">
        <v>15547</v>
      </c>
      <c r="F588" s="1">
        <v>269</v>
      </c>
      <c r="G588" s="5">
        <f t="shared" si="9"/>
        <v>57.795539033457246</v>
      </c>
    </row>
    <row r="589" spans="1:7" ht="15.75">
      <c r="A589" s="1" t="s">
        <v>19</v>
      </c>
      <c r="B589" s="1" t="s">
        <v>46</v>
      </c>
      <c r="C589" s="1" t="s">
        <v>57</v>
      </c>
      <c r="D589" s="3">
        <v>44746</v>
      </c>
      <c r="E589" s="4">
        <v>11956</v>
      </c>
      <c r="F589" s="1">
        <v>277</v>
      </c>
      <c r="G589" s="5">
        <f t="shared" si="9"/>
        <v>43.162454873646212</v>
      </c>
    </row>
    <row r="590" spans="1:7" ht="15.75">
      <c r="A590" s="1" t="s">
        <v>54</v>
      </c>
      <c r="B590" s="1" t="s">
        <v>36</v>
      </c>
      <c r="C590" s="1" t="s">
        <v>65</v>
      </c>
      <c r="D590" s="3">
        <v>44648</v>
      </c>
      <c r="E590" s="4">
        <v>2723</v>
      </c>
      <c r="F590" s="1">
        <v>67</v>
      </c>
      <c r="G590" s="5">
        <f t="shared" si="9"/>
        <v>40.64179104477612</v>
      </c>
    </row>
    <row r="591" spans="1:7" ht="15.75">
      <c r="A591" s="1" t="s">
        <v>56</v>
      </c>
      <c r="B591" s="1" t="s">
        <v>17</v>
      </c>
      <c r="C591" s="1" t="s">
        <v>27</v>
      </c>
      <c r="D591" s="3">
        <v>44670</v>
      </c>
      <c r="E591" s="4">
        <v>19327</v>
      </c>
      <c r="F591" s="1">
        <v>135</v>
      </c>
      <c r="G591" s="5">
        <f t="shared" si="9"/>
        <v>143.16296296296295</v>
      </c>
    </row>
    <row r="592" spans="1:7" ht="15.75">
      <c r="A592" s="1" t="s">
        <v>73</v>
      </c>
      <c r="B592" s="1" t="s">
        <v>36</v>
      </c>
      <c r="C592" s="1" t="s">
        <v>15</v>
      </c>
      <c r="D592" s="3">
        <v>44579</v>
      </c>
      <c r="E592" s="4">
        <v>9058</v>
      </c>
      <c r="F592" s="1">
        <v>229</v>
      </c>
      <c r="G592" s="5">
        <f t="shared" si="9"/>
        <v>39.554585152838428</v>
      </c>
    </row>
    <row r="593" spans="1:7" ht="15.75">
      <c r="A593" s="1" t="s">
        <v>16</v>
      </c>
      <c r="B593" s="1" t="s">
        <v>36</v>
      </c>
      <c r="C593" s="1" t="s">
        <v>60</v>
      </c>
      <c r="D593" s="3">
        <v>44578</v>
      </c>
      <c r="E593" s="4">
        <v>2996</v>
      </c>
      <c r="F593" s="1">
        <v>88</v>
      </c>
      <c r="G593" s="5">
        <f t="shared" si="9"/>
        <v>34.045454545454547</v>
      </c>
    </row>
    <row r="594" spans="1:7" ht="15.75">
      <c r="A594" s="1" t="s">
        <v>66</v>
      </c>
      <c r="B594" s="1" t="s">
        <v>36</v>
      </c>
      <c r="C594" s="1" t="s">
        <v>15</v>
      </c>
      <c r="D594" s="3">
        <v>44607</v>
      </c>
      <c r="E594" s="4">
        <v>8848</v>
      </c>
      <c r="F594" s="1">
        <v>211</v>
      </c>
      <c r="G594" s="5">
        <f t="shared" si="9"/>
        <v>41.933649289099527</v>
      </c>
    </row>
    <row r="595" spans="1:7" ht="15.75">
      <c r="A595" s="1" t="s">
        <v>66</v>
      </c>
      <c r="B595" s="1" t="s">
        <v>14</v>
      </c>
      <c r="C595" s="1" t="s">
        <v>55</v>
      </c>
      <c r="D595" s="3">
        <v>44603</v>
      </c>
      <c r="E595" s="4">
        <v>14336</v>
      </c>
      <c r="F595" s="1">
        <v>293</v>
      </c>
      <c r="G595" s="5">
        <f t="shared" si="9"/>
        <v>48.928327645051198</v>
      </c>
    </row>
    <row r="596" spans="1:7" ht="15.75">
      <c r="A596" s="1" t="s">
        <v>68</v>
      </c>
      <c r="B596" s="1" t="s">
        <v>43</v>
      </c>
      <c r="C596" s="1" t="s">
        <v>63</v>
      </c>
      <c r="D596" s="3">
        <v>44641</v>
      </c>
      <c r="E596" s="4">
        <v>16401</v>
      </c>
      <c r="F596" s="1">
        <v>179</v>
      </c>
      <c r="G596" s="5">
        <f t="shared" si="9"/>
        <v>91.625698324022352</v>
      </c>
    </row>
    <row r="597" spans="1:7" ht="15.75">
      <c r="A597" s="1" t="s">
        <v>30</v>
      </c>
      <c r="B597" s="1" t="s">
        <v>36</v>
      </c>
      <c r="C597" s="1" t="s">
        <v>65</v>
      </c>
      <c r="D597" s="3">
        <v>44566</v>
      </c>
      <c r="E597" s="4">
        <v>5173</v>
      </c>
      <c r="F597" s="1">
        <v>129</v>
      </c>
      <c r="G597" s="5">
        <f t="shared" si="9"/>
        <v>40.100775193798448</v>
      </c>
    </row>
    <row r="598" spans="1:7" ht="15.75">
      <c r="A598" s="1" t="s">
        <v>38</v>
      </c>
      <c r="B598" s="1" t="s">
        <v>17</v>
      </c>
      <c r="C598" s="1" t="s">
        <v>69</v>
      </c>
      <c r="D598" s="3">
        <v>44711</v>
      </c>
      <c r="E598" s="4">
        <v>6328</v>
      </c>
      <c r="F598" s="1">
        <v>164</v>
      </c>
      <c r="G598" s="5">
        <f t="shared" si="9"/>
        <v>38.585365853658537</v>
      </c>
    </row>
    <row r="599" spans="1:7" ht="15.75">
      <c r="A599" s="1" t="s">
        <v>13</v>
      </c>
      <c r="B599" s="1" t="s">
        <v>43</v>
      </c>
      <c r="C599" s="1" t="s">
        <v>29</v>
      </c>
      <c r="D599" s="3">
        <v>44565</v>
      </c>
      <c r="E599" s="4">
        <v>2534</v>
      </c>
      <c r="F599" s="1">
        <v>219</v>
      </c>
      <c r="G599" s="5">
        <f t="shared" si="9"/>
        <v>11.570776255707763</v>
      </c>
    </row>
    <row r="600" spans="1:7" ht="15.75">
      <c r="A600" s="1" t="s">
        <v>52</v>
      </c>
      <c r="B600" s="1" t="s">
        <v>22</v>
      </c>
      <c r="C600" s="1" t="s">
        <v>60</v>
      </c>
      <c r="D600" s="3">
        <v>44673</v>
      </c>
      <c r="E600" s="4">
        <v>1435</v>
      </c>
      <c r="F600" s="1">
        <v>258</v>
      </c>
      <c r="G600" s="5">
        <f t="shared" si="9"/>
        <v>5.5620155038759691</v>
      </c>
    </row>
    <row r="601" spans="1:7" ht="15.75">
      <c r="A601" s="1" t="s">
        <v>19</v>
      </c>
      <c r="B601" s="1" t="s">
        <v>46</v>
      </c>
      <c r="C601" s="1" t="s">
        <v>55</v>
      </c>
      <c r="D601" s="3">
        <v>44602</v>
      </c>
      <c r="E601" s="4">
        <v>3052</v>
      </c>
      <c r="F601" s="1">
        <v>116</v>
      </c>
      <c r="G601" s="5">
        <f t="shared" si="9"/>
        <v>26.310344827586206</v>
      </c>
    </row>
    <row r="602" spans="1:7" ht="15.75">
      <c r="A602" s="1" t="s">
        <v>72</v>
      </c>
      <c r="B602" s="1" t="s">
        <v>17</v>
      </c>
      <c r="C602" s="1" t="s">
        <v>57</v>
      </c>
      <c r="D602" s="3">
        <v>44785</v>
      </c>
      <c r="E602" s="4">
        <v>910</v>
      </c>
      <c r="F602" s="1">
        <v>204</v>
      </c>
      <c r="G602" s="5">
        <f t="shared" si="9"/>
        <v>4.4607843137254903</v>
      </c>
    </row>
    <row r="603" spans="1:7" ht="15.75">
      <c r="A603" s="1" t="s">
        <v>30</v>
      </c>
      <c r="B603" s="1" t="s">
        <v>43</v>
      </c>
      <c r="C603" s="1" t="s">
        <v>53</v>
      </c>
      <c r="D603" s="3">
        <v>44783</v>
      </c>
      <c r="E603" s="4">
        <v>2331</v>
      </c>
      <c r="F603" s="1">
        <v>321</v>
      </c>
      <c r="G603" s="5">
        <f t="shared" si="9"/>
        <v>7.2616822429906538</v>
      </c>
    </row>
    <row r="604" spans="1:7" ht="15.75">
      <c r="A604" s="1" t="s">
        <v>67</v>
      </c>
      <c r="B604" s="1" t="s">
        <v>22</v>
      </c>
      <c r="C604" s="1" t="s">
        <v>69</v>
      </c>
      <c r="D604" s="3">
        <v>44719</v>
      </c>
      <c r="E604" s="4">
        <v>679</v>
      </c>
      <c r="F604" s="1">
        <v>56</v>
      </c>
      <c r="G604" s="5">
        <f t="shared" si="9"/>
        <v>12.125</v>
      </c>
    </row>
    <row r="605" spans="1:7" ht="15.75">
      <c r="A605" s="1" t="s">
        <v>13</v>
      </c>
      <c r="B605" s="1" t="s">
        <v>17</v>
      </c>
      <c r="C605" s="1" t="s">
        <v>74</v>
      </c>
      <c r="D605" s="3">
        <v>44718</v>
      </c>
      <c r="E605" s="4">
        <v>2086</v>
      </c>
      <c r="F605" s="1">
        <v>74</v>
      </c>
      <c r="G605" s="5">
        <f t="shared" si="9"/>
        <v>28.189189189189189</v>
      </c>
    </row>
    <row r="606" spans="1:7" ht="15.75">
      <c r="A606" s="1" t="s">
        <v>48</v>
      </c>
      <c r="B606" s="1" t="s">
        <v>36</v>
      </c>
      <c r="C606" s="1" t="s">
        <v>74</v>
      </c>
      <c r="D606" s="3">
        <v>44656</v>
      </c>
      <c r="E606" s="4">
        <v>5012</v>
      </c>
      <c r="F606" s="1">
        <v>189</v>
      </c>
      <c r="G606" s="5">
        <f t="shared" si="9"/>
        <v>26.518518518518519</v>
      </c>
    </row>
    <row r="607" spans="1:7" ht="15.75">
      <c r="A607" s="1" t="s">
        <v>64</v>
      </c>
      <c r="B607" s="1" t="s">
        <v>43</v>
      </c>
      <c r="C607" s="1" t="s">
        <v>37</v>
      </c>
      <c r="D607" s="3">
        <v>44669</v>
      </c>
      <c r="E607" s="4">
        <v>4501</v>
      </c>
      <c r="F607" s="1">
        <v>131</v>
      </c>
      <c r="G607" s="5">
        <f t="shared" si="9"/>
        <v>34.358778625954201</v>
      </c>
    </row>
    <row r="608" spans="1:7" ht="15.75">
      <c r="A608" s="1" t="s">
        <v>66</v>
      </c>
      <c r="B608" s="1" t="s">
        <v>17</v>
      </c>
      <c r="C608" s="1" t="s">
        <v>37</v>
      </c>
      <c r="D608" s="3">
        <v>44592</v>
      </c>
      <c r="E608" s="4">
        <v>13482</v>
      </c>
      <c r="F608" s="1">
        <v>15</v>
      </c>
      <c r="G608" s="5">
        <f t="shared" si="9"/>
        <v>898.8</v>
      </c>
    </row>
    <row r="609" spans="1:7" ht="15.75">
      <c r="A609" s="1" t="s">
        <v>71</v>
      </c>
      <c r="B609" s="1" t="s">
        <v>43</v>
      </c>
      <c r="C609" s="1" t="s">
        <v>74</v>
      </c>
      <c r="D609" s="3">
        <v>44795</v>
      </c>
      <c r="E609" s="4">
        <v>5621</v>
      </c>
      <c r="F609" s="1">
        <v>140</v>
      </c>
      <c r="G609" s="5">
        <f t="shared" si="9"/>
        <v>40.15</v>
      </c>
    </row>
    <row r="610" spans="1:7" ht="15.75">
      <c r="A610" s="1" t="s">
        <v>13</v>
      </c>
      <c r="B610" s="1" t="s">
        <v>22</v>
      </c>
      <c r="C610" s="1" t="s">
        <v>29</v>
      </c>
      <c r="D610" s="3">
        <v>44617</v>
      </c>
      <c r="E610" s="4">
        <v>10486</v>
      </c>
      <c r="F610" s="1">
        <v>198</v>
      </c>
      <c r="G610" s="5">
        <f t="shared" si="9"/>
        <v>52.959595959595958</v>
      </c>
    </row>
    <row r="611" spans="1:7" ht="15.75">
      <c r="A611" s="1" t="s">
        <v>21</v>
      </c>
      <c r="B611" s="1" t="s">
        <v>22</v>
      </c>
      <c r="C611" s="1" t="s">
        <v>15</v>
      </c>
      <c r="D611" s="3">
        <v>44614</v>
      </c>
      <c r="E611" s="4">
        <v>17626</v>
      </c>
      <c r="F611" s="1">
        <v>103</v>
      </c>
      <c r="G611" s="5">
        <f t="shared" si="9"/>
        <v>171.126213592233</v>
      </c>
    </row>
    <row r="612" spans="1:7" ht="15.75">
      <c r="A612" s="1" t="s">
        <v>28</v>
      </c>
      <c r="B612" s="1" t="s">
        <v>36</v>
      </c>
      <c r="C612" s="1" t="s">
        <v>55</v>
      </c>
      <c r="D612" s="3">
        <v>44573</v>
      </c>
      <c r="E612" s="4">
        <v>4494</v>
      </c>
      <c r="F612" s="1">
        <v>187</v>
      </c>
      <c r="G612" s="5">
        <f t="shared" si="9"/>
        <v>24.032085561497325</v>
      </c>
    </row>
    <row r="613" spans="1:7" ht="15.75">
      <c r="A613" s="1" t="s">
        <v>38</v>
      </c>
      <c r="B613" s="1" t="s">
        <v>14</v>
      </c>
      <c r="C613" s="1" t="s">
        <v>65</v>
      </c>
      <c r="D613" s="3">
        <v>44706</v>
      </c>
      <c r="E613" s="4">
        <v>105</v>
      </c>
      <c r="F613" s="1">
        <v>125</v>
      </c>
      <c r="G613" s="5">
        <f t="shared" si="9"/>
        <v>0.84</v>
      </c>
    </row>
    <row r="614" spans="1:7" ht="15.75">
      <c r="A614" s="1" t="s">
        <v>67</v>
      </c>
      <c r="B614" s="1" t="s">
        <v>17</v>
      </c>
      <c r="C614" s="1" t="s">
        <v>27</v>
      </c>
      <c r="D614" s="3">
        <v>44593</v>
      </c>
      <c r="E614" s="4">
        <v>2464</v>
      </c>
      <c r="F614" s="1">
        <v>8</v>
      </c>
      <c r="G614" s="5">
        <f t="shared" si="9"/>
        <v>308</v>
      </c>
    </row>
    <row r="615" spans="1:7" ht="15.75">
      <c r="A615" s="1" t="s">
        <v>39</v>
      </c>
      <c r="B615" s="1" t="s">
        <v>14</v>
      </c>
      <c r="C615" s="1" t="s">
        <v>47</v>
      </c>
      <c r="D615" s="3">
        <v>44678</v>
      </c>
      <c r="E615" s="4">
        <v>1379</v>
      </c>
      <c r="F615" s="1">
        <v>70</v>
      </c>
      <c r="G615" s="5">
        <f t="shared" si="9"/>
        <v>19.7</v>
      </c>
    </row>
    <row r="616" spans="1:7" ht="15.75">
      <c r="A616" s="1" t="s">
        <v>19</v>
      </c>
      <c r="B616" s="1" t="s">
        <v>43</v>
      </c>
      <c r="C616" s="1" t="s">
        <v>27</v>
      </c>
      <c r="D616" s="3">
        <v>44764</v>
      </c>
      <c r="E616" s="4">
        <v>2583</v>
      </c>
      <c r="F616" s="1">
        <v>126</v>
      </c>
      <c r="G616" s="5">
        <f t="shared" si="9"/>
        <v>20.5</v>
      </c>
    </row>
    <row r="617" spans="1:7" ht="15.75">
      <c r="A617" s="1" t="s">
        <v>56</v>
      </c>
      <c r="B617" s="1" t="s">
        <v>36</v>
      </c>
      <c r="C617" s="1" t="s">
        <v>15</v>
      </c>
      <c r="D617" s="3">
        <v>44587</v>
      </c>
      <c r="E617" s="4">
        <v>3220</v>
      </c>
      <c r="F617" s="1">
        <v>265</v>
      </c>
      <c r="G617" s="5">
        <f t="shared" si="9"/>
        <v>12.150943396226415</v>
      </c>
    </row>
    <row r="618" spans="1:7" ht="15.75">
      <c r="A618" s="1" t="s">
        <v>56</v>
      </c>
      <c r="B618" s="1" t="s">
        <v>43</v>
      </c>
      <c r="C618" s="1" t="s">
        <v>15</v>
      </c>
      <c r="D618" s="3">
        <v>44797</v>
      </c>
      <c r="E618" s="4">
        <v>4802</v>
      </c>
      <c r="F618" s="1">
        <v>296</v>
      </c>
      <c r="G618" s="5">
        <f t="shared" si="9"/>
        <v>16.222972972972972</v>
      </c>
    </row>
    <row r="619" spans="1:7" ht="15.75">
      <c r="A619" s="1" t="s">
        <v>71</v>
      </c>
      <c r="B619" s="1" t="s">
        <v>36</v>
      </c>
      <c r="C619" s="1" t="s">
        <v>60</v>
      </c>
      <c r="D619" s="3">
        <v>44579</v>
      </c>
      <c r="E619" s="4">
        <v>5677</v>
      </c>
      <c r="F619" s="1">
        <v>21</v>
      </c>
      <c r="G619" s="5">
        <f t="shared" si="9"/>
        <v>270.33333333333331</v>
      </c>
    </row>
    <row r="620" spans="1:7" ht="15.75">
      <c r="A620" s="1" t="s">
        <v>48</v>
      </c>
      <c r="B620" s="1" t="s">
        <v>17</v>
      </c>
      <c r="C620" s="1" t="s">
        <v>18</v>
      </c>
      <c r="D620" s="3">
        <v>44650</v>
      </c>
      <c r="E620" s="4">
        <v>945</v>
      </c>
      <c r="F620" s="1">
        <v>83</v>
      </c>
      <c r="G620" s="5">
        <f t="shared" si="9"/>
        <v>11.385542168674698</v>
      </c>
    </row>
    <row r="621" spans="1:7" ht="15.75">
      <c r="A621" s="1" t="s">
        <v>73</v>
      </c>
      <c r="B621" s="1" t="s">
        <v>22</v>
      </c>
      <c r="C621" s="1" t="s">
        <v>75</v>
      </c>
      <c r="D621" s="3">
        <v>44578</v>
      </c>
      <c r="E621" s="4">
        <v>8757</v>
      </c>
      <c r="F621" s="1">
        <v>162</v>
      </c>
      <c r="G621" s="5">
        <f t="shared" si="9"/>
        <v>54.055555555555557</v>
      </c>
    </row>
    <row r="622" spans="1:7" ht="15.75">
      <c r="A622" s="1" t="s">
        <v>67</v>
      </c>
      <c r="B622" s="1" t="s">
        <v>43</v>
      </c>
      <c r="C622" s="1" t="s">
        <v>60</v>
      </c>
      <c r="D622" s="3">
        <v>44609</v>
      </c>
      <c r="E622" s="4">
        <v>4816</v>
      </c>
      <c r="F622" s="1">
        <v>145</v>
      </c>
      <c r="G622" s="5">
        <f t="shared" si="9"/>
        <v>33.213793103448275</v>
      </c>
    </row>
    <row r="623" spans="1:7" ht="15.75">
      <c r="A623" s="1" t="s">
        <v>67</v>
      </c>
      <c r="B623" s="1" t="s">
        <v>46</v>
      </c>
      <c r="C623" s="1" t="s">
        <v>20</v>
      </c>
      <c r="D623" s="3">
        <v>44659</v>
      </c>
      <c r="E623" s="4">
        <v>7532</v>
      </c>
      <c r="F623" s="1">
        <v>44</v>
      </c>
      <c r="G623" s="5">
        <f t="shared" si="9"/>
        <v>171.18181818181819</v>
      </c>
    </row>
    <row r="624" spans="1:7" ht="15.75">
      <c r="A624" s="1" t="s">
        <v>19</v>
      </c>
      <c r="B624" s="1" t="s">
        <v>46</v>
      </c>
      <c r="C624" s="1" t="s">
        <v>49</v>
      </c>
      <c r="D624" s="3">
        <v>44748</v>
      </c>
      <c r="E624" s="4">
        <v>3549</v>
      </c>
      <c r="F624" s="1">
        <v>82</v>
      </c>
      <c r="G624" s="5">
        <f t="shared" si="9"/>
        <v>43.280487804878049</v>
      </c>
    </row>
    <row r="625" spans="1:7" ht="15.75">
      <c r="A625" s="1" t="s">
        <v>58</v>
      </c>
      <c r="B625" s="1" t="s">
        <v>17</v>
      </c>
      <c r="C625" s="1" t="s">
        <v>60</v>
      </c>
      <c r="D625" s="3">
        <v>44655</v>
      </c>
      <c r="E625" s="4">
        <v>4340</v>
      </c>
      <c r="F625" s="1">
        <v>226</v>
      </c>
      <c r="G625" s="5">
        <f t="shared" si="9"/>
        <v>19.20353982300885</v>
      </c>
    </row>
    <row r="626" spans="1:7" ht="15.75">
      <c r="A626" s="1" t="s">
        <v>21</v>
      </c>
      <c r="B626" s="1" t="s">
        <v>36</v>
      </c>
      <c r="C626" s="1" t="s">
        <v>53</v>
      </c>
      <c r="D626" s="3">
        <v>44622</v>
      </c>
      <c r="E626" s="4">
        <v>1799</v>
      </c>
      <c r="F626" s="1">
        <v>207</v>
      </c>
      <c r="G626" s="5">
        <f t="shared" si="9"/>
        <v>8.6908212560386477</v>
      </c>
    </row>
    <row r="627" spans="1:7" ht="15.75">
      <c r="A627" s="1" t="s">
        <v>19</v>
      </c>
      <c r="B627" s="1" t="s">
        <v>36</v>
      </c>
      <c r="C627" s="1" t="s">
        <v>69</v>
      </c>
      <c r="D627" s="3">
        <v>44782</v>
      </c>
      <c r="E627" s="4">
        <v>1127</v>
      </c>
      <c r="F627" s="1">
        <v>176</v>
      </c>
      <c r="G627" s="5">
        <f t="shared" si="9"/>
        <v>6.4034090909090908</v>
      </c>
    </row>
    <row r="628" spans="1:7" ht="15.75">
      <c r="A628" s="1" t="s">
        <v>61</v>
      </c>
      <c r="B628" s="1" t="s">
        <v>22</v>
      </c>
      <c r="C628" s="1" t="s">
        <v>55</v>
      </c>
      <c r="D628" s="3">
        <v>44721</v>
      </c>
      <c r="E628" s="4">
        <v>10038</v>
      </c>
      <c r="F628" s="1">
        <v>286</v>
      </c>
      <c r="G628" s="5">
        <f t="shared" si="9"/>
        <v>35.0979020979021</v>
      </c>
    </row>
    <row r="629" spans="1:7" ht="15.75">
      <c r="A629" s="1" t="s">
        <v>73</v>
      </c>
      <c r="B629" s="1" t="s">
        <v>14</v>
      </c>
      <c r="C629" s="1" t="s">
        <v>75</v>
      </c>
      <c r="D629" s="3">
        <v>44714</v>
      </c>
      <c r="E629" s="4">
        <v>2926</v>
      </c>
      <c r="F629" s="1">
        <v>300</v>
      </c>
      <c r="G629" s="5">
        <f t="shared" si="9"/>
        <v>9.7533333333333339</v>
      </c>
    </row>
    <row r="630" spans="1:7" ht="15.75">
      <c r="A630" s="1" t="s">
        <v>16</v>
      </c>
      <c r="B630" s="1" t="s">
        <v>43</v>
      </c>
      <c r="C630" s="1" t="s">
        <v>60</v>
      </c>
      <c r="D630" s="3">
        <v>44747</v>
      </c>
      <c r="E630" s="4">
        <v>6279</v>
      </c>
      <c r="F630" s="1">
        <v>235</v>
      </c>
      <c r="G630" s="5">
        <f t="shared" si="9"/>
        <v>26.719148936170214</v>
      </c>
    </row>
    <row r="631" spans="1:7" ht="15.75">
      <c r="A631" s="1" t="s">
        <v>66</v>
      </c>
      <c r="B631" s="1" t="s">
        <v>46</v>
      </c>
      <c r="C631" s="1" t="s">
        <v>47</v>
      </c>
      <c r="D631" s="3">
        <v>44784</v>
      </c>
      <c r="E631" s="4">
        <v>308</v>
      </c>
      <c r="F631" s="1">
        <v>125</v>
      </c>
      <c r="G631" s="5">
        <f t="shared" si="9"/>
        <v>2.464</v>
      </c>
    </row>
    <row r="632" spans="1:7" ht="15.75">
      <c r="A632" s="1" t="s">
        <v>71</v>
      </c>
      <c r="B632" s="1" t="s">
        <v>17</v>
      </c>
      <c r="C632" s="1" t="s">
        <v>70</v>
      </c>
      <c r="D632" s="3">
        <v>44603</v>
      </c>
      <c r="E632" s="4">
        <v>3500</v>
      </c>
      <c r="F632" s="1">
        <v>145</v>
      </c>
      <c r="G632" s="5">
        <f t="shared" si="9"/>
        <v>24.137931034482758</v>
      </c>
    </row>
    <row r="633" spans="1:7" ht="15.75">
      <c r="A633" s="1" t="s">
        <v>67</v>
      </c>
      <c r="B633" s="1" t="s">
        <v>36</v>
      </c>
      <c r="C633" s="1" t="s">
        <v>57</v>
      </c>
      <c r="D633" s="3">
        <v>44784</v>
      </c>
      <c r="E633" s="4">
        <v>658</v>
      </c>
      <c r="F633" s="1">
        <v>65</v>
      </c>
      <c r="G633" s="5">
        <f t="shared" si="9"/>
        <v>10.123076923076923</v>
      </c>
    </row>
    <row r="634" spans="1:7" ht="15.75">
      <c r="A634" s="1" t="s">
        <v>54</v>
      </c>
      <c r="B634" s="1" t="s">
        <v>22</v>
      </c>
      <c r="C634" s="1" t="s">
        <v>49</v>
      </c>
      <c r="D634" s="3">
        <v>44693</v>
      </c>
      <c r="E634" s="4">
        <v>12565</v>
      </c>
      <c r="F634" s="1">
        <v>102</v>
      </c>
      <c r="G634" s="5">
        <f t="shared" si="9"/>
        <v>123.18627450980392</v>
      </c>
    </row>
    <row r="635" spans="1:7" ht="15.75">
      <c r="A635" s="1" t="s">
        <v>64</v>
      </c>
      <c r="B635" s="1" t="s">
        <v>43</v>
      </c>
      <c r="C635" s="1" t="s">
        <v>55</v>
      </c>
      <c r="D635" s="3">
        <v>44757</v>
      </c>
      <c r="E635" s="4">
        <v>5012</v>
      </c>
      <c r="F635" s="1">
        <v>93</v>
      </c>
      <c r="G635" s="5">
        <f t="shared" si="9"/>
        <v>53.892473118279568</v>
      </c>
    </row>
    <row r="636" spans="1:7" ht="15.75">
      <c r="A636" s="1" t="s">
        <v>66</v>
      </c>
      <c r="B636" s="1" t="s">
        <v>17</v>
      </c>
      <c r="C636" s="1" t="s">
        <v>53</v>
      </c>
      <c r="D636" s="3">
        <v>44579</v>
      </c>
      <c r="E636" s="4">
        <v>3955</v>
      </c>
      <c r="F636" s="1">
        <v>134</v>
      </c>
      <c r="G636" s="5">
        <f t="shared" si="9"/>
        <v>29.514925373134329</v>
      </c>
    </row>
    <row r="637" spans="1:7" ht="15.75">
      <c r="A637" s="1" t="s">
        <v>71</v>
      </c>
      <c r="B637" s="1" t="s">
        <v>14</v>
      </c>
      <c r="C637" s="1" t="s">
        <v>60</v>
      </c>
      <c r="D637" s="3">
        <v>44566</v>
      </c>
      <c r="E637" s="4">
        <v>8512</v>
      </c>
      <c r="F637" s="1">
        <v>189</v>
      </c>
      <c r="G637" s="5">
        <f t="shared" si="9"/>
        <v>45.037037037037038</v>
      </c>
    </row>
    <row r="638" spans="1:7" ht="15.75">
      <c r="A638" s="1" t="s">
        <v>56</v>
      </c>
      <c r="B638" s="1" t="s">
        <v>22</v>
      </c>
      <c r="C638" s="1" t="s">
        <v>37</v>
      </c>
      <c r="D638" s="3">
        <v>44741</v>
      </c>
      <c r="E638" s="4">
        <v>504</v>
      </c>
      <c r="F638" s="1">
        <v>232</v>
      </c>
      <c r="G638" s="5">
        <f t="shared" si="9"/>
        <v>2.1724137931034484</v>
      </c>
    </row>
    <row r="639" spans="1:7" ht="15.75">
      <c r="A639" s="1" t="s">
        <v>38</v>
      </c>
      <c r="B639" s="1" t="s">
        <v>46</v>
      </c>
      <c r="C639" s="1" t="s">
        <v>69</v>
      </c>
      <c r="D639" s="3">
        <v>44726</v>
      </c>
      <c r="E639" s="4">
        <v>2800</v>
      </c>
      <c r="F639" s="1">
        <v>45</v>
      </c>
      <c r="G639" s="5">
        <f t="shared" si="9"/>
        <v>62.222222222222221</v>
      </c>
    </row>
    <row r="640" spans="1:7" ht="15.75">
      <c r="A640" s="1" t="s">
        <v>30</v>
      </c>
      <c r="B640" s="1" t="s">
        <v>17</v>
      </c>
      <c r="C640" s="1" t="s">
        <v>15</v>
      </c>
      <c r="D640" s="3">
        <v>44781</v>
      </c>
      <c r="E640" s="4">
        <v>4256</v>
      </c>
      <c r="F640" s="1">
        <v>67</v>
      </c>
      <c r="G640" s="5">
        <f t="shared" si="9"/>
        <v>63.522388059701491</v>
      </c>
    </row>
    <row r="641" spans="1:7" ht="15.75">
      <c r="A641" s="1" t="s">
        <v>61</v>
      </c>
      <c r="B641" s="1" t="s">
        <v>17</v>
      </c>
      <c r="C641" s="1" t="s">
        <v>15</v>
      </c>
      <c r="D641" s="3">
        <v>44643</v>
      </c>
      <c r="E641" s="4">
        <v>13573</v>
      </c>
      <c r="F641" s="1">
        <v>138</v>
      </c>
      <c r="G641" s="5">
        <f t="shared" si="9"/>
        <v>98.35507246376811</v>
      </c>
    </row>
    <row r="642" spans="1:7" ht="15.75">
      <c r="A642" s="1" t="s">
        <v>42</v>
      </c>
      <c r="B642" s="1" t="s">
        <v>17</v>
      </c>
      <c r="C642" s="1" t="s">
        <v>75</v>
      </c>
      <c r="D642" s="3">
        <v>44565</v>
      </c>
      <c r="E642" s="4">
        <v>6566</v>
      </c>
      <c r="F642" s="1">
        <v>99</v>
      </c>
      <c r="G642" s="5">
        <f t="shared" ref="G642:G705" si="10">E642/F642</f>
        <v>66.323232323232318</v>
      </c>
    </row>
    <row r="643" spans="1:7" ht="15.75">
      <c r="A643" s="1" t="s">
        <v>38</v>
      </c>
      <c r="B643" s="1" t="s">
        <v>17</v>
      </c>
      <c r="C643" s="1" t="s">
        <v>55</v>
      </c>
      <c r="D643" s="3">
        <v>44614</v>
      </c>
      <c r="E643" s="4">
        <v>13503</v>
      </c>
      <c r="F643" s="1">
        <v>251</v>
      </c>
      <c r="G643" s="5">
        <f t="shared" si="10"/>
        <v>53.796812749003983</v>
      </c>
    </row>
    <row r="644" spans="1:7" ht="15.75">
      <c r="A644" s="1" t="s">
        <v>52</v>
      </c>
      <c r="B644" s="1" t="s">
        <v>14</v>
      </c>
      <c r="C644" s="1" t="s">
        <v>57</v>
      </c>
      <c r="D644" s="3">
        <v>44609</v>
      </c>
      <c r="E644" s="4">
        <v>8680</v>
      </c>
      <c r="F644" s="1">
        <v>252</v>
      </c>
      <c r="G644" s="5">
        <f t="shared" si="10"/>
        <v>34.444444444444443</v>
      </c>
    </row>
    <row r="645" spans="1:7" ht="15.75">
      <c r="A645" s="1" t="s">
        <v>42</v>
      </c>
      <c r="B645" s="1" t="s">
        <v>43</v>
      </c>
      <c r="C645" s="1" t="s">
        <v>65</v>
      </c>
      <c r="D645" s="3">
        <v>44595</v>
      </c>
      <c r="E645" s="4">
        <v>385</v>
      </c>
      <c r="F645" s="1">
        <v>78</v>
      </c>
      <c r="G645" s="5">
        <f t="shared" si="10"/>
        <v>4.9358974358974361</v>
      </c>
    </row>
    <row r="646" spans="1:7" ht="15.75">
      <c r="A646" s="1" t="s">
        <v>16</v>
      </c>
      <c r="B646" s="1" t="s">
        <v>46</v>
      </c>
      <c r="C646" s="1" t="s">
        <v>69</v>
      </c>
      <c r="D646" s="3">
        <v>44637</v>
      </c>
      <c r="E646" s="4">
        <v>1267</v>
      </c>
      <c r="F646" s="1">
        <v>130</v>
      </c>
      <c r="G646" s="5">
        <f t="shared" si="10"/>
        <v>9.7461538461538453</v>
      </c>
    </row>
    <row r="647" spans="1:7" ht="15.75">
      <c r="A647" s="1" t="s">
        <v>64</v>
      </c>
      <c r="B647" s="1" t="s">
        <v>22</v>
      </c>
      <c r="C647" s="1" t="s">
        <v>74</v>
      </c>
      <c r="D647" s="3">
        <v>44586</v>
      </c>
      <c r="E647" s="4">
        <v>2961</v>
      </c>
      <c r="F647" s="1">
        <v>154</v>
      </c>
      <c r="G647" s="5">
        <f t="shared" si="10"/>
        <v>19.227272727272727</v>
      </c>
    </row>
    <row r="648" spans="1:7" ht="15.75">
      <c r="A648" s="1" t="s">
        <v>38</v>
      </c>
      <c r="B648" s="1" t="s">
        <v>22</v>
      </c>
      <c r="C648" s="1" t="s">
        <v>55</v>
      </c>
      <c r="D648" s="3">
        <v>44769</v>
      </c>
      <c r="E648" s="4">
        <v>1981</v>
      </c>
      <c r="F648" s="1">
        <v>52</v>
      </c>
      <c r="G648" s="5">
        <f t="shared" si="10"/>
        <v>38.096153846153847</v>
      </c>
    </row>
    <row r="649" spans="1:7" ht="15.75">
      <c r="A649" s="1" t="s">
        <v>58</v>
      </c>
      <c r="B649" s="1" t="s">
        <v>22</v>
      </c>
      <c r="C649" s="1" t="s">
        <v>60</v>
      </c>
      <c r="D649" s="3">
        <v>44589</v>
      </c>
      <c r="E649" s="4">
        <v>7959</v>
      </c>
      <c r="F649" s="1">
        <v>53</v>
      </c>
      <c r="G649" s="5">
        <f t="shared" si="10"/>
        <v>150.16981132075472</v>
      </c>
    </row>
    <row r="650" spans="1:7" ht="15.75">
      <c r="A650" s="1" t="s">
        <v>71</v>
      </c>
      <c r="B650" s="1" t="s">
        <v>22</v>
      </c>
      <c r="C650" s="1" t="s">
        <v>53</v>
      </c>
      <c r="D650" s="3">
        <v>44747</v>
      </c>
      <c r="E650" s="4">
        <v>10794</v>
      </c>
      <c r="F650" s="1">
        <v>50</v>
      </c>
      <c r="G650" s="5">
        <f t="shared" si="10"/>
        <v>215.88</v>
      </c>
    </row>
    <row r="651" spans="1:7" ht="15.75">
      <c r="A651" s="1" t="s">
        <v>16</v>
      </c>
      <c r="B651" s="1" t="s">
        <v>17</v>
      </c>
      <c r="C651" s="1" t="s">
        <v>62</v>
      </c>
      <c r="D651" s="3">
        <v>44635</v>
      </c>
      <c r="E651" s="4">
        <v>1897</v>
      </c>
      <c r="F651" s="1">
        <v>44</v>
      </c>
      <c r="G651" s="5">
        <f t="shared" si="10"/>
        <v>43.113636363636367</v>
      </c>
    </row>
    <row r="652" spans="1:7" ht="15.75">
      <c r="A652" s="1" t="s">
        <v>30</v>
      </c>
      <c r="B652" s="1" t="s">
        <v>46</v>
      </c>
      <c r="C652" s="1" t="s">
        <v>31</v>
      </c>
      <c r="D652" s="3">
        <v>44777</v>
      </c>
      <c r="E652" s="4">
        <v>2744</v>
      </c>
      <c r="F652" s="1">
        <v>200</v>
      </c>
      <c r="G652" s="5">
        <f t="shared" si="10"/>
        <v>13.72</v>
      </c>
    </row>
    <row r="653" spans="1:7" ht="15.75">
      <c r="A653" s="1" t="s">
        <v>21</v>
      </c>
      <c r="B653" s="1" t="s">
        <v>43</v>
      </c>
      <c r="C653" s="1" t="s">
        <v>60</v>
      </c>
      <c r="D653" s="3">
        <v>44739</v>
      </c>
      <c r="E653" s="4">
        <v>4382</v>
      </c>
      <c r="F653" s="1">
        <v>361</v>
      </c>
      <c r="G653" s="5">
        <f t="shared" si="10"/>
        <v>12.138504155124654</v>
      </c>
    </row>
    <row r="654" spans="1:7" ht="15.75">
      <c r="A654" s="1" t="s">
        <v>21</v>
      </c>
      <c r="B654" s="1" t="s">
        <v>46</v>
      </c>
      <c r="C654" s="1" t="s">
        <v>31</v>
      </c>
      <c r="D654" s="3">
        <v>44755</v>
      </c>
      <c r="E654" s="4">
        <v>4515</v>
      </c>
      <c r="F654" s="1">
        <v>172</v>
      </c>
      <c r="G654" s="5">
        <f t="shared" si="10"/>
        <v>26.25</v>
      </c>
    </row>
    <row r="655" spans="1:7" ht="15.75">
      <c r="A655" s="1" t="s">
        <v>42</v>
      </c>
      <c r="B655" s="1" t="s">
        <v>36</v>
      </c>
      <c r="C655" s="1" t="s">
        <v>63</v>
      </c>
      <c r="D655" s="3">
        <v>44616</v>
      </c>
      <c r="E655" s="4">
        <v>5474</v>
      </c>
      <c r="F655" s="1">
        <v>239</v>
      </c>
      <c r="G655" s="5">
        <f t="shared" si="10"/>
        <v>22.90376569037657</v>
      </c>
    </row>
    <row r="656" spans="1:7" ht="15.75">
      <c r="A656" s="1" t="s">
        <v>48</v>
      </c>
      <c r="B656" s="1" t="s">
        <v>36</v>
      </c>
      <c r="C656" s="1" t="s">
        <v>18</v>
      </c>
      <c r="D656" s="3">
        <v>44740</v>
      </c>
      <c r="E656" s="4">
        <v>6069</v>
      </c>
      <c r="F656" s="1">
        <v>55</v>
      </c>
      <c r="G656" s="5">
        <f t="shared" si="10"/>
        <v>110.34545454545454</v>
      </c>
    </row>
    <row r="657" spans="1:7" ht="15.75">
      <c r="A657" s="1" t="s">
        <v>28</v>
      </c>
      <c r="B657" s="1" t="s">
        <v>22</v>
      </c>
      <c r="C657" s="1" t="s">
        <v>18</v>
      </c>
      <c r="D657" s="3">
        <v>44742</v>
      </c>
      <c r="E657" s="4">
        <v>6944</v>
      </c>
      <c r="F657" s="1">
        <v>27</v>
      </c>
      <c r="G657" s="5">
        <f t="shared" si="10"/>
        <v>257.18518518518516</v>
      </c>
    </row>
    <row r="658" spans="1:7" ht="15.75">
      <c r="A658" s="1" t="s">
        <v>56</v>
      </c>
      <c r="B658" s="1" t="s">
        <v>46</v>
      </c>
      <c r="C658" s="1" t="s">
        <v>70</v>
      </c>
      <c r="D658" s="3">
        <v>44791</v>
      </c>
      <c r="E658" s="4">
        <v>5859</v>
      </c>
      <c r="F658" s="1">
        <v>7</v>
      </c>
      <c r="G658" s="5">
        <f t="shared" si="10"/>
        <v>837</v>
      </c>
    </row>
    <row r="659" spans="1:7" ht="15.75">
      <c r="A659" s="1" t="s">
        <v>59</v>
      </c>
      <c r="B659" s="1" t="s">
        <v>17</v>
      </c>
      <c r="C659" s="1" t="s">
        <v>76</v>
      </c>
      <c r="D659" s="3">
        <v>44585</v>
      </c>
      <c r="E659" s="4">
        <v>12173</v>
      </c>
      <c r="F659" s="1">
        <v>301</v>
      </c>
      <c r="G659" s="5">
        <f t="shared" si="10"/>
        <v>40.441860465116278</v>
      </c>
    </row>
    <row r="660" spans="1:7" ht="15.75">
      <c r="A660" s="1" t="s">
        <v>52</v>
      </c>
      <c r="B660" s="1" t="s">
        <v>43</v>
      </c>
      <c r="C660" s="1" t="s">
        <v>62</v>
      </c>
      <c r="D660" s="3">
        <v>44631</v>
      </c>
      <c r="E660" s="4">
        <v>5292</v>
      </c>
      <c r="F660" s="1">
        <v>134</v>
      </c>
      <c r="G660" s="5">
        <f t="shared" si="10"/>
        <v>39.492537313432834</v>
      </c>
    </row>
    <row r="661" spans="1:7" ht="15.75">
      <c r="A661" s="1" t="s">
        <v>73</v>
      </c>
      <c r="B661" s="1" t="s">
        <v>36</v>
      </c>
      <c r="C661" s="1" t="s">
        <v>31</v>
      </c>
      <c r="D661" s="3">
        <v>44735</v>
      </c>
      <c r="E661" s="4">
        <v>5705</v>
      </c>
      <c r="F661" s="1">
        <v>350</v>
      </c>
      <c r="G661" s="5">
        <f t="shared" si="10"/>
        <v>16.3</v>
      </c>
    </row>
    <row r="662" spans="1:7" ht="15.75">
      <c r="A662" s="1" t="s">
        <v>58</v>
      </c>
      <c r="B662" s="1" t="s">
        <v>17</v>
      </c>
      <c r="C662" s="1" t="s">
        <v>57</v>
      </c>
      <c r="D662" s="3">
        <v>44795</v>
      </c>
      <c r="E662" s="4">
        <v>2492</v>
      </c>
      <c r="F662" s="1">
        <v>33</v>
      </c>
      <c r="G662" s="5">
        <f t="shared" si="10"/>
        <v>75.515151515151516</v>
      </c>
    </row>
    <row r="663" spans="1:7" ht="15.75">
      <c r="A663" s="1" t="s">
        <v>30</v>
      </c>
      <c r="B663" s="1" t="s">
        <v>46</v>
      </c>
      <c r="C663" s="1" t="s">
        <v>37</v>
      </c>
      <c r="D663" s="3">
        <v>44565</v>
      </c>
      <c r="E663" s="4">
        <v>3024</v>
      </c>
      <c r="F663" s="1">
        <v>23</v>
      </c>
      <c r="G663" s="5">
        <f t="shared" si="10"/>
        <v>131.47826086956522</v>
      </c>
    </row>
    <row r="664" spans="1:7" ht="15.75">
      <c r="A664" s="1" t="s">
        <v>56</v>
      </c>
      <c r="B664" s="1" t="s">
        <v>17</v>
      </c>
      <c r="C664" s="1" t="s">
        <v>55</v>
      </c>
      <c r="D664" s="3">
        <v>44656</v>
      </c>
      <c r="E664" s="4">
        <v>3437</v>
      </c>
      <c r="F664" s="1">
        <v>201</v>
      </c>
      <c r="G664" s="5">
        <f t="shared" si="10"/>
        <v>17.099502487562191</v>
      </c>
    </row>
    <row r="665" spans="1:7" ht="15.75">
      <c r="A665" s="1" t="s">
        <v>52</v>
      </c>
      <c r="B665" s="1" t="s">
        <v>17</v>
      </c>
      <c r="C665" s="1" t="s">
        <v>55</v>
      </c>
      <c r="D665" s="3">
        <v>44666</v>
      </c>
      <c r="E665" s="4">
        <v>1869</v>
      </c>
      <c r="F665" s="1">
        <v>323</v>
      </c>
      <c r="G665" s="5">
        <f t="shared" si="10"/>
        <v>5.7863777089783284</v>
      </c>
    </row>
    <row r="666" spans="1:7" ht="15.75">
      <c r="A666" s="1" t="s">
        <v>58</v>
      </c>
      <c r="B666" s="1" t="s">
        <v>22</v>
      </c>
      <c r="C666" s="1" t="s">
        <v>62</v>
      </c>
      <c r="D666" s="3">
        <v>44692</v>
      </c>
      <c r="E666" s="4">
        <v>3171</v>
      </c>
      <c r="F666" s="1">
        <v>220</v>
      </c>
      <c r="G666" s="5">
        <f t="shared" si="10"/>
        <v>14.413636363636364</v>
      </c>
    </row>
    <row r="667" spans="1:7" ht="15.75">
      <c r="A667" s="1" t="s">
        <v>66</v>
      </c>
      <c r="B667" s="1" t="s">
        <v>46</v>
      </c>
      <c r="C667" s="1" t="s">
        <v>63</v>
      </c>
      <c r="D667" s="3">
        <v>44763</v>
      </c>
      <c r="E667" s="4">
        <v>4858</v>
      </c>
      <c r="F667" s="1">
        <v>488</v>
      </c>
      <c r="G667" s="5">
        <f t="shared" si="10"/>
        <v>9.9549180327868854</v>
      </c>
    </row>
    <row r="668" spans="1:7" ht="15.75">
      <c r="A668" s="1" t="s">
        <v>21</v>
      </c>
      <c r="B668" s="1" t="s">
        <v>36</v>
      </c>
      <c r="C668" s="1" t="s">
        <v>44</v>
      </c>
      <c r="D668" s="3">
        <v>44603</v>
      </c>
      <c r="E668" s="4">
        <v>1225</v>
      </c>
      <c r="F668" s="1">
        <v>84</v>
      </c>
      <c r="G668" s="5">
        <f t="shared" si="10"/>
        <v>14.583333333333334</v>
      </c>
    </row>
    <row r="669" spans="1:7" ht="15.75">
      <c r="A669" s="1" t="s">
        <v>66</v>
      </c>
      <c r="B669" s="1" t="s">
        <v>46</v>
      </c>
      <c r="C669" s="1" t="s">
        <v>27</v>
      </c>
      <c r="D669" s="3">
        <v>44750</v>
      </c>
      <c r="E669" s="4">
        <v>1155</v>
      </c>
      <c r="F669" s="1">
        <v>79</v>
      </c>
      <c r="G669" s="5">
        <f t="shared" si="10"/>
        <v>14.620253164556962</v>
      </c>
    </row>
    <row r="670" spans="1:7" ht="15.75">
      <c r="A670" s="1" t="s">
        <v>30</v>
      </c>
      <c r="B670" s="1" t="s">
        <v>14</v>
      </c>
      <c r="C670" s="1" t="s">
        <v>69</v>
      </c>
      <c r="D670" s="3">
        <v>44784</v>
      </c>
      <c r="E670" s="4">
        <v>6811</v>
      </c>
      <c r="F670" s="1">
        <v>344</v>
      </c>
      <c r="G670" s="5">
        <f t="shared" si="10"/>
        <v>19.799418604651162</v>
      </c>
    </row>
    <row r="671" spans="1:7" ht="15.75">
      <c r="A671" s="1" t="s">
        <v>58</v>
      </c>
      <c r="B671" s="1" t="s">
        <v>36</v>
      </c>
      <c r="C671" s="1" t="s">
        <v>31</v>
      </c>
      <c r="D671" s="3">
        <v>44777</v>
      </c>
      <c r="E671" s="4">
        <v>6433</v>
      </c>
      <c r="F671" s="1">
        <v>7</v>
      </c>
      <c r="G671" s="5">
        <f t="shared" si="10"/>
        <v>919</v>
      </c>
    </row>
    <row r="672" spans="1:7" ht="15.75">
      <c r="A672" s="1" t="s">
        <v>66</v>
      </c>
      <c r="B672" s="1" t="s">
        <v>36</v>
      </c>
      <c r="C672" s="1" t="s">
        <v>44</v>
      </c>
      <c r="D672" s="3">
        <v>44726</v>
      </c>
      <c r="E672" s="4">
        <v>8169</v>
      </c>
      <c r="F672" s="1">
        <v>88</v>
      </c>
      <c r="G672" s="5">
        <f t="shared" si="10"/>
        <v>92.829545454545453</v>
      </c>
    </row>
    <row r="673" spans="1:7" ht="15.75">
      <c r="A673" s="1" t="s">
        <v>61</v>
      </c>
      <c r="B673" s="1" t="s">
        <v>14</v>
      </c>
      <c r="C673" s="1" t="s">
        <v>74</v>
      </c>
      <c r="D673" s="3">
        <v>44578</v>
      </c>
      <c r="E673" s="4">
        <v>2275</v>
      </c>
      <c r="F673" s="1">
        <v>275</v>
      </c>
      <c r="G673" s="5">
        <f t="shared" si="10"/>
        <v>8.2727272727272734</v>
      </c>
    </row>
    <row r="674" spans="1:7" ht="15.75">
      <c r="A674" s="1" t="s">
        <v>13</v>
      </c>
      <c r="B674" s="1" t="s">
        <v>46</v>
      </c>
      <c r="C674" s="1" t="s">
        <v>44</v>
      </c>
      <c r="D674" s="3">
        <v>44735</v>
      </c>
      <c r="E674" s="4">
        <v>3857</v>
      </c>
      <c r="F674" s="1">
        <v>512</v>
      </c>
      <c r="G674" s="5">
        <f t="shared" si="10"/>
        <v>7.533203125</v>
      </c>
    </row>
    <row r="675" spans="1:7" ht="15.75">
      <c r="A675" s="1" t="s">
        <v>13</v>
      </c>
      <c r="B675" s="1" t="s">
        <v>14</v>
      </c>
      <c r="C675" s="1" t="s">
        <v>27</v>
      </c>
      <c r="D675" s="3">
        <v>44797</v>
      </c>
      <c r="E675" s="4">
        <v>1463</v>
      </c>
      <c r="F675" s="1">
        <v>113</v>
      </c>
      <c r="G675" s="5">
        <f t="shared" si="10"/>
        <v>12.946902654867257</v>
      </c>
    </row>
    <row r="676" spans="1:7" ht="15.75">
      <c r="A676" s="1" t="s">
        <v>66</v>
      </c>
      <c r="B676" s="1" t="s">
        <v>14</v>
      </c>
      <c r="C676" s="1" t="s">
        <v>75</v>
      </c>
      <c r="D676" s="3">
        <v>44719</v>
      </c>
      <c r="E676" s="4">
        <v>7924</v>
      </c>
      <c r="F676" s="1">
        <v>275</v>
      </c>
      <c r="G676" s="5">
        <f t="shared" si="10"/>
        <v>28.814545454545456</v>
      </c>
    </row>
    <row r="677" spans="1:7" ht="15.75">
      <c r="A677" s="1" t="s">
        <v>21</v>
      </c>
      <c r="B677" s="1" t="s">
        <v>14</v>
      </c>
      <c r="C677" s="1" t="s">
        <v>62</v>
      </c>
      <c r="D677" s="3">
        <v>44734</v>
      </c>
      <c r="E677" s="4">
        <v>8799</v>
      </c>
      <c r="F677" s="1">
        <v>47</v>
      </c>
      <c r="G677" s="5">
        <f t="shared" si="10"/>
        <v>187.21276595744681</v>
      </c>
    </row>
    <row r="678" spans="1:7" ht="15.75">
      <c r="A678" s="1" t="s">
        <v>72</v>
      </c>
      <c r="B678" s="1" t="s">
        <v>43</v>
      </c>
      <c r="C678" s="1" t="s">
        <v>60</v>
      </c>
      <c r="D678" s="3">
        <v>44755</v>
      </c>
      <c r="E678" s="4">
        <v>2898</v>
      </c>
      <c r="F678" s="1">
        <v>276</v>
      </c>
      <c r="G678" s="5">
        <f t="shared" si="10"/>
        <v>10.5</v>
      </c>
    </row>
    <row r="679" spans="1:7" ht="15.75">
      <c r="A679" s="1" t="s">
        <v>67</v>
      </c>
      <c r="B679" s="1" t="s">
        <v>14</v>
      </c>
      <c r="C679" s="1" t="s">
        <v>70</v>
      </c>
      <c r="D679" s="3">
        <v>44705</v>
      </c>
      <c r="E679" s="4">
        <v>9506</v>
      </c>
      <c r="F679" s="1">
        <v>212</v>
      </c>
      <c r="G679" s="5">
        <f t="shared" si="10"/>
        <v>44.839622641509436</v>
      </c>
    </row>
    <row r="680" spans="1:7" ht="15.75">
      <c r="A680" s="1" t="s">
        <v>30</v>
      </c>
      <c r="B680" s="1" t="s">
        <v>36</v>
      </c>
      <c r="C680" s="1" t="s">
        <v>31</v>
      </c>
      <c r="D680" s="3">
        <v>44782</v>
      </c>
      <c r="E680" s="4">
        <v>7175</v>
      </c>
      <c r="F680" s="1">
        <v>145</v>
      </c>
      <c r="G680" s="5">
        <f t="shared" si="10"/>
        <v>49.482758620689658</v>
      </c>
    </row>
    <row r="681" spans="1:7" ht="15.75">
      <c r="A681" s="1" t="s">
        <v>59</v>
      </c>
      <c r="B681" s="1" t="s">
        <v>46</v>
      </c>
      <c r="C681" s="1" t="s">
        <v>18</v>
      </c>
      <c r="D681" s="3">
        <v>44657</v>
      </c>
      <c r="E681" s="4">
        <v>1729</v>
      </c>
      <c r="F681" s="1">
        <v>31</v>
      </c>
      <c r="G681" s="5">
        <f t="shared" si="10"/>
        <v>55.774193548387096</v>
      </c>
    </row>
    <row r="682" spans="1:7" ht="15.75">
      <c r="A682" s="1" t="s">
        <v>21</v>
      </c>
      <c r="B682" s="1" t="s">
        <v>36</v>
      </c>
      <c r="C682" s="1" t="s">
        <v>63</v>
      </c>
      <c r="D682" s="3">
        <v>44770</v>
      </c>
      <c r="E682" s="4">
        <v>1589</v>
      </c>
      <c r="F682" s="1">
        <v>271</v>
      </c>
      <c r="G682" s="5">
        <f t="shared" si="10"/>
        <v>5.8634686346863472</v>
      </c>
    </row>
    <row r="683" spans="1:7" ht="15.75">
      <c r="A683" s="1" t="s">
        <v>30</v>
      </c>
      <c r="B683" s="1" t="s">
        <v>36</v>
      </c>
      <c r="C683" s="1" t="s">
        <v>69</v>
      </c>
      <c r="D683" s="3">
        <v>44797</v>
      </c>
      <c r="E683" s="4">
        <v>630</v>
      </c>
      <c r="F683" s="1">
        <v>52</v>
      </c>
      <c r="G683" s="5">
        <f t="shared" si="10"/>
        <v>12.115384615384615</v>
      </c>
    </row>
    <row r="684" spans="1:7" ht="15.75">
      <c r="A684" s="1" t="s">
        <v>16</v>
      </c>
      <c r="B684" s="1" t="s">
        <v>22</v>
      </c>
      <c r="C684" s="1" t="s">
        <v>29</v>
      </c>
      <c r="D684" s="3">
        <v>44578</v>
      </c>
      <c r="E684" s="4">
        <v>112</v>
      </c>
      <c r="F684" s="1">
        <v>128</v>
      </c>
      <c r="G684" s="5">
        <f t="shared" si="10"/>
        <v>0.875</v>
      </c>
    </row>
    <row r="685" spans="1:7" ht="15.75">
      <c r="A685" s="1" t="s">
        <v>56</v>
      </c>
      <c r="B685" s="1" t="s">
        <v>43</v>
      </c>
      <c r="C685" s="1" t="s">
        <v>49</v>
      </c>
      <c r="D685" s="3">
        <v>44599</v>
      </c>
      <c r="E685" s="4">
        <v>5187</v>
      </c>
      <c r="F685" s="1">
        <v>142</v>
      </c>
      <c r="G685" s="5">
        <f t="shared" si="10"/>
        <v>36.528169014084504</v>
      </c>
    </row>
    <row r="686" spans="1:7" ht="15.75">
      <c r="A686" s="1" t="s">
        <v>38</v>
      </c>
      <c r="B686" s="1" t="s">
        <v>22</v>
      </c>
      <c r="C686" s="1" t="s">
        <v>57</v>
      </c>
      <c r="D686" s="3">
        <v>44690</v>
      </c>
      <c r="E686" s="4">
        <v>6223</v>
      </c>
      <c r="F686" s="1">
        <v>256</v>
      </c>
      <c r="G686" s="5">
        <f t="shared" si="10"/>
        <v>24.30859375</v>
      </c>
    </row>
    <row r="687" spans="1:7" ht="15.75">
      <c r="A687" s="1" t="s">
        <v>45</v>
      </c>
      <c r="B687" s="1" t="s">
        <v>36</v>
      </c>
      <c r="C687" s="1" t="s">
        <v>18</v>
      </c>
      <c r="D687" s="3">
        <v>44718</v>
      </c>
      <c r="E687" s="4">
        <v>7714</v>
      </c>
      <c r="F687" s="1">
        <v>106</v>
      </c>
      <c r="G687" s="5">
        <f t="shared" si="10"/>
        <v>72.773584905660371</v>
      </c>
    </row>
    <row r="688" spans="1:7" ht="15.75">
      <c r="A688" s="1" t="s">
        <v>64</v>
      </c>
      <c r="B688" s="1" t="s">
        <v>43</v>
      </c>
      <c r="C688" s="1" t="s">
        <v>70</v>
      </c>
      <c r="D688" s="3">
        <v>44718</v>
      </c>
      <c r="E688" s="4">
        <v>9457</v>
      </c>
      <c r="F688" s="1">
        <v>6</v>
      </c>
      <c r="G688" s="5">
        <f t="shared" si="10"/>
        <v>1576.1666666666667</v>
      </c>
    </row>
    <row r="689" spans="1:7" ht="15.75">
      <c r="A689" s="1" t="s">
        <v>52</v>
      </c>
      <c r="B689" s="1" t="s">
        <v>36</v>
      </c>
      <c r="C689" s="1" t="s">
        <v>53</v>
      </c>
      <c r="D689" s="3">
        <v>44705</v>
      </c>
      <c r="E689" s="4">
        <v>6678</v>
      </c>
      <c r="F689" s="1">
        <v>226</v>
      </c>
      <c r="G689" s="5">
        <f t="shared" si="10"/>
        <v>29.548672566371682</v>
      </c>
    </row>
    <row r="690" spans="1:7" ht="15.75">
      <c r="A690" s="1" t="s">
        <v>30</v>
      </c>
      <c r="B690" s="1" t="s">
        <v>14</v>
      </c>
      <c r="C690" s="1" t="s">
        <v>37</v>
      </c>
      <c r="D690" s="3">
        <v>44574</v>
      </c>
      <c r="E690" s="4">
        <v>2107</v>
      </c>
      <c r="F690" s="1">
        <v>121</v>
      </c>
      <c r="G690" s="5">
        <f t="shared" si="10"/>
        <v>17.41322314049587</v>
      </c>
    </row>
    <row r="691" spans="1:7" ht="15.75">
      <c r="A691" s="1" t="s">
        <v>50</v>
      </c>
      <c r="B691" s="1" t="s">
        <v>43</v>
      </c>
      <c r="C691" s="1" t="s">
        <v>69</v>
      </c>
      <c r="D691" s="3">
        <v>44704</v>
      </c>
      <c r="E691" s="4">
        <v>6069</v>
      </c>
      <c r="F691" s="1">
        <v>151</v>
      </c>
      <c r="G691" s="5">
        <f t="shared" si="10"/>
        <v>40.192052980132452</v>
      </c>
    </row>
    <row r="692" spans="1:7" ht="15.75">
      <c r="A692" s="1" t="s">
        <v>13</v>
      </c>
      <c r="B692" s="1" t="s">
        <v>14</v>
      </c>
      <c r="C692" s="1" t="s">
        <v>62</v>
      </c>
      <c r="D692" s="3">
        <v>44741</v>
      </c>
      <c r="E692" s="4">
        <v>1862</v>
      </c>
      <c r="F692" s="1">
        <v>284</v>
      </c>
      <c r="G692" s="5">
        <f t="shared" si="10"/>
        <v>6.556338028169014</v>
      </c>
    </row>
    <row r="693" spans="1:7" ht="15.75">
      <c r="A693" s="1" t="s">
        <v>13</v>
      </c>
      <c r="B693" s="1" t="s">
        <v>36</v>
      </c>
      <c r="C693" s="1" t="s">
        <v>18</v>
      </c>
      <c r="D693" s="3">
        <v>44631</v>
      </c>
      <c r="E693" s="4">
        <v>6972</v>
      </c>
      <c r="F693" s="1">
        <v>89</v>
      </c>
      <c r="G693" s="5">
        <f t="shared" si="10"/>
        <v>78.337078651685388</v>
      </c>
    </row>
    <row r="694" spans="1:7" ht="15.75">
      <c r="A694" s="1" t="s">
        <v>72</v>
      </c>
      <c r="B694" s="1" t="s">
        <v>43</v>
      </c>
      <c r="C694" s="1" t="s">
        <v>18</v>
      </c>
      <c r="D694" s="3">
        <v>44676</v>
      </c>
      <c r="E694" s="4">
        <v>10220</v>
      </c>
      <c r="F694" s="1">
        <v>508</v>
      </c>
      <c r="G694" s="5">
        <f t="shared" si="10"/>
        <v>20.118110236220474</v>
      </c>
    </row>
    <row r="695" spans="1:7" ht="15.75">
      <c r="A695" s="1" t="s">
        <v>39</v>
      </c>
      <c r="B695" s="1" t="s">
        <v>22</v>
      </c>
      <c r="C695" s="1" t="s">
        <v>27</v>
      </c>
      <c r="D695" s="3">
        <v>44711</v>
      </c>
      <c r="E695" s="4">
        <v>3969</v>
      </c>
      <c r="F695" s="1">
        <v>243</v>
      </c>
      <c r="G695" s="5">
        <f t="shared" si="10"/>
        <v>16.333333333333332</v>
      </c>
    </row>
    <row r="696" spans="1:7" ht="15.75">
      <c r="A696" s="1" t="s">
        <v>56</v>
      </c>
      <c r="B696" s="1" t="s">
        <v>17</v>
      </c>
      <c r="C696" s="1" t="s">
        <v>63</v>
      </c>
      <c r="D696" s="3">
        <v>44704</v>
      </c>
      <c r="E696" s="4">
        <v>1547</v>
      </c>
      <c r="F696" s="1">
        <v>170</v>
      </c>
      <c r="G696" s="5">
        <f t="shared" si="10"/>
        <v>9.1</v>
      </c>
    </row>
    <row r="697" spans="1:7" ht="15.75">
      <c r="A697" s="1" t="s">
        <v>45</v>
      </c>
      <c r="B697" s="1" t="s">
        <v>43</v>
      </c>
      <c r="C697" s="1" t="s">
        <v>20</v>
      </c>
      <c r="D697" s="3">
        <v>44704</v>
      </c>
      <c r="E697" s="4">
        <v>1162</v>
      </c>
      <c r="F697" s="1">
        <v>18</v>
      </c>
      <c r="G697" s="5">
        <f t="shared" si="10"/>
        <v>64.555555555555557</v>
      </c>
    </row>
    <row r="698" spans="1:7" ht="15.75">
      <c r="A698" s="1" t="s">
        <v>16</v>
      </c>
      <c r="B698" s="1" t="s">
        <v>46</v>
      </c>
      <c r="C698" s="1" t="s">
        <v>20</v>
      </c>
      <c r="D698" s="3">
        <v>44736</v>
      </c>
      <c r="E698" s="4">
        <v>6342</v>
      </c>
      <c r="F698" s="1">
        <v>282</v>
      </c>
      <c r="G698" s="5">
        <f t="shared" si="10"/>
        <v>22.48936170212766</v>
      </c>
    </row>
    <row r="699" spans="1:7" ht="15.75">
      <c r="A699" s="1" t="s">
        <v>67</v>
      </c>
      <c r="B699" s="1" t="s">
        <v>36</v>
      </c>
      <c r="C699" s="1" t="s">
        <v>27</v>
      </c>
      <c r="D699" s="3">
        <v>44631</v>
      </c>
      <c r="E699" s="4">
        <v>10633</v>
      </c>
      <c r="F699" s="1">
        <v>277</v>
      </c>
      <c r="G699" s="5">
        <f t="shared" si="10"/>
        <v>38.386281588447652</v>
      </c>
    </row>
    <row r="700" spans="1:7" ht="15.75">
      <c r="A700" s="1" t="s">
        <v>39</v>
      </c>
      <c r="B700" s="1" t="s">
        <v>43</v>
      </c>
      <c r="C700" s="1" t="s">
        <v>27</v>
      </c>
      <c r="D700" s="3">
        <v>44769</v>
      </c>
      <c r="E700" s="4">
        <v>15057</v>
      </c>
      <c r="F700" s="1">
        <v>212</v>
      </c>
      <c r="G700" s="5">
        <f t="shared" si="10"/>
        <v>71.023584905660371</v>
      </c>
    </row>
    <row r="701" spans="1:7" ht="15.75">
      <c r="A701" s="1" t="s">
        <v>39</v>
      </c>
      <c r="B701" s="1" t="s">
        <v>43</v>
      </c>
      <c r="C701" s="1" t="s">
        <v>62</v>
      </c>
      <c r="D701" s="3">
        <v>44789</v>
      </c>
      <c r="E701" s="4">
        <v>4704</v>
      </c>
      <c r="F701" s="1">
        <v>126</v>
      </c>
      <c r="G701" s="5">
        <f t="shared" si="10"/>
        <v>37.333333333333336</v>
      </c>
    </row>
    <row r="702" spans="1:7" ht="15.75">
      <c r="A702" s="1" t="s">
        <v>54</v>
      </c>
      <c r="B702" s="1" t="s">
        <v>46</v>
      </c>
      <c r="C702" s="1" t="s">
        <v>27</v>
      </c>
      <c r="D702" s="3">
        <v>44627</v>
      </c>
      <c r="E702" s="4">
        <v>9338</v>
      </c>
      <c r="F702" s="1">
        <v>11</v>
      </c>
      <c r="G702" s="5">
        <f t="shared" si="10"/>
        <v>848.90909090909088</v>
      </c>
    </row>
    <row r="703" spans="1:7" ht="15.75">
      <c r="A703" s="1" t="s">
        <v>56</v>
      </c>
      <c r="B703" s="1" t="s">
        <v>36</v>
      </c>
      <c r="C703" s="1" t="s">
        <v>31</v>
      </c>
      <c r="D703" s="3">
        <v>44656</v>
      </c>
      <c r="E703" s="4">
        <v>7959</v>
      </c>
      <c r="F703" s="1">
        <v>30</v>
      </c>
      <c r="G703" s="5">
        <f t="shared" si="10"/>
        <v>265.3</v>
      </c>
    </row>
    <row r="704" spans="1:7" ht="15.75">
      <c r="A704" s="1" t="s">
        <v>68</v>
      </c>
      <c r="B704" s="1" t="s">
        <v>17</v>
      </c>
      <c r="C704" s="1" t="s">
        <v>18</v>
      </c>
      <c r="D704" s="3">
        <v>44685</v>
      </c>
      <c r="E704" s="4">
        <v>9023</v>
      </c>
      <c r="F704" s="1">
        <v>51</v>
      </c>
      <c r="G704" s="5">
        <f t="shared" si="10"/>
        <v>176.92156862745097</v>
      </c>
    </row>
    <row r="705" spans="1:7" ht="15.75">
      <c r="A705" s="1" t="s">
        <v>73</v>
      </c>
      <c r="B705" s="1" t="s">
        <v>43</v>
      </c>
      <c r="C705" s="1" t="s">
        <v>70</v>
      </c>
      <c r="D705" s="3">
        <v>44565</v>
      </c>
      <c r="E705" s="4">
        <v>14525</v>
      </c>
      <c r="F705" s="1">
        <v>92</v>
      </c>
      <c r="G705" s="5">
        <f t="shared" si="10"/>
        <v>157.88043478260869</v>
      </c>
    </row>
    <row r="706" spans="1:7" ht="15.75">
      <c r="A706" s="1" t="s">
        <v>50</v>
      </c>
      <c r="B706" s="1" t="s">
        <v>22</v>
      </c>
      <c r="C706" s="1" t="s">
        <v>74</v>
      </c>
      <c r="D706" s="3">
        <v>44574</v>
      </c>
      <c r="E706" s="4">
        <v>5810</v>
      </c>
      <c r="F706" s="1">
        <v>101</v>
      </c>
      <c r="G706" s="5">
        <f t="shared" ref="G706:G769" si="11">E706/F706</f>
        <v>57.524752475247524</v>
      </c>
    </row>
    <row r="707" spans="1:7" ht="15.75">
      <c r="A707" s="1" t="s">
        <v>64</v>
      </c>
      <c r="B707" s="1" t="s">
        <v>36</v>
      </c>
      <c r="C707" s="1" t="s">
        <v>60</v>
      </c>
      <c r="D707" s="3">
        <v>44753</v>
      </c>
      <c r="E707" s="4">
        <v>6426</v>
      </c>
      <c r="F707" s="1">
        <v>98</v>
      </c>
      <c r="G707" s="5">
        <f t="shared" si="11"/>
        <v>65.571428571428569</v>
      </c>
    </row>
    <row r="708" spans="1:7" ht="15.75">
      <c r="A708" s="1" t="s">
        <v>59</v>
      </c>
      <c r="B708" s="1" t="s">
        <v>22</v>
      </c>
      <c r="C708" s="1" t="s">
        <v>15</v>
      </c>
      <c r="D708" s="3">
        <v>44698</v>
      </c>
      <c r="E708" s="4">
        <v>4403</v>
      </c>
      <c r="F708" s="1">
        <v>159</v>
      </c>
      <c r="G708" s="5">
        <f t="shared" si="11"/>
        <v>27.691823899371069</v>
      </c>
    </row>
    <row r="709" spans="1:7" ht="15.75">
      <c r="A709" s="1" t="s">
        <v>68</v>
      </c>
      <c r="B709" s="1" t="s">
        <v>36</v>
      </c>
      <c r="C709" s="1" t="s">
        <v>20</v>
      </c>
      <c r="D709" s="3">
        <v>44763</v>
      </c>
      <c r="E709" s="4">
        <v>1582</v>
      </c>
      <c r="F709" s="1">
        <v>62</v>
      </c>
      <c r="G709" s="5">
        <f t="shared" si="11"/>
        <v>25.516129032258064</v>
      </c>
    </row>
    <row r="710" spans="1:7" ht="15.75">
      <c r="A710" s="1" t="s">
        <v>56</v>
      </c>
      <c r="B710" s="1" t="s">
        <v>46</v>
      </c>
      <c r="C710" s="1" t="s">
        <v>53</v>
      </c>
      <c r="D710" s="3">
        <v>44614</v>
      </c>
      <c r="E710" s="4">
        <v>791</v>
      </c>
      <c r="F710" s="1">
        <v>22</v>
      </c>
      <c r="G710" s="5">
        <f t="shared" si="11"/>
        <v>35.954545454545453</v>
      </c>
    </row>
    <row r="711" spans="1:7" ht="15.75">
      <c r="A711" s="1" t="s">
        <v>21</v>
      </c>
      <c r="B711" s="1" t="s">
        <v>17</v>
      </c>
      <c r="C711" s="1" t="s">
        <v>29</v>
      </c>
      <c r="D711" s="3">
        <v>44704</v>
      </c>
      <c r="E711" s="4">
        <v>9100</v>
      </c>
      <c r="F711" s="1">
        <v>187</v>
      </c>
      <c r="G711" s="5">
        <f t="shared" si="11"/>
        <v>48.663101604278076</v>
      </c>
    </row>
    <row r="712" spans="1:7" ht="15.75">
      <c r="A712" s="1" t="s">
        <v>39</v>
      </c>
      <c r="B712" s="1" t="s">
        <v>46</v>
      </c>
      <c r="C712" s="1" t="s">
        <v>49</v>
      </c>
      <c r="D712" s="3">
        <v>44754</v>
      </c>
      <c r="E712" s="4">
        <v>9884</v>
      </c>
      <c r="F712" s="1">
        <v>200</v>
      </c>
      <c r="G712" s="5">
        <f t="shared" si="11"/>
        <v>49.42</v>
      </c>
    </row>
    <row r="713" spans="1:7" ht="15.75">
      <c r="A713" s="1" t="s">
        <v>21</v>
      </c>
      <c r="B713" s="1" t="s">
        <v>14</v>
      </c>
      <c r="C713" s="1" t="s">
        <v>44</v>
      </c>
      <c r="D713" s="3">
        <v>44727</v>
      </c>
      <c r="E713" s="4">
        <v>3780</v>
      </c>
      <c r="F713" s="1">
        <v>201</v>
      </c>
      <c r="G713" s="5">
        <f t="shared" si="11"/>
        <v>18.805970149253731</v>
      </c>
    </row>
    <row r="714" spans="1:7" ht="15.75">
      <c r="A714" s="1" t="s">
        <v>42</v>
      </c>
      <c r="B714" s="1" t="s">
        <v>36</v>
      </c>
      <c r="C714" s="1" t="s">
        <v>37</v>
      </c>
      <c r="D714" s="3">
        <v>44735</v>
      </c>
      <c r="E714" s="4">
        <v>4557</v>
      </c>
      <c r="F714" s="1">
        <v>308</v>
      </c>
      <c r="G714" s="5">
        <f t="shared" si="11"/>
        <v>14.795454545454545</v>
      </c>
    </row>
    <row r="715" spans="1:7" ht="15.75">
      <c r="A715" s="1" t="s">
        <v>56</v>
      </c>
      <c r="B715" s="1" t="s">
        <v>22</v>
      </c>
      <c r="C715" s="1" t="s">
        <v>47</v>
      </c>
      <c r="D715" s="3">
        <v>44645</v>
      </c>
      <c r="E715" s="4">
        <v>5796</v>
      </c>
      <c r="F715" s="1">
        <v>55</v>
      </c>
      <c r="G715" s="5">
        <f t="shared" si="11"/>
        <v>105.38181818181818</v>
      </c>
    </row>
    <row r="716" spans="1:7" ht="15.75">
      <c r="A716" s="1" t="s">
        <v>21</v>
      </c>
      <c r="B716" s="1" t="s">
        <v>17</v>
      </c>
      <c r="C716" s="1" t="s">
        <v>75</v>
      </c>
      <c r="D716" s="3">
        <v>44746</v>
      </c>
      <c r="E716" s="4">
        <v>84</v>
      </c>
      <c r="F716" s="1">
        <v>153</v>
      </c>
      <c r="G716" s="5">
        <f t="shared" si="11"/>
        <v>0.5490196078431373</v>
      </c>
    </row>
    <row r="717" spans="1:7" ht="15.75">
      <c r="A717" s="1" t="s">
        <v>66</v>
      </c>
      <c r="B717" s="1" t="s">
        <v>14</v>
      </c>
      <c r="C717" s="1" t="s">
        <v>62</v>
      </c>
      <c r="D717" s="3">
        <v>44693</v>
      </c>
      <c r="E717" s="4">
        <v>9037</v>
      </c>
      <c r="F717" s="1">
        <v>101</v>
      </c>
      <c r="G717" s="5">
        <f t="shared" si="11"/>
        <v>89.475247524752476</v>
      </c>
    </row>
    <row r="718" spans="1:7" ht="15.75">
      <c r="A718" s="1" t="s">
        <v>68</v>
      </c>
      <c r="B718" s="1" t="s">
        <v>36</v>
      </c>
      <c r="C718" s="1" t="s">
        <v>69</v>
      </c>
      <c r="D718" s="3">
        <v>44655</v>
      </c>
      <c r="E718" s="4">
        <v>4746</v>
      </c>
      <c r="F718" s="1">
        <v>137</v>
      </c>
      <c r="G718" s="5">
        <f t="shared" si="11"/>
        <v>34.642335766423358</v>
      </c>
    </row>
    <row r="719" spans="1:7" ht="15.75">
      <c r="A719" s="1" t="s">
        <v>71</v>
      </c>
      <c r="B719" s="1" t="s">
        <v>22</v>
      </c>
      <c r="C719" s="1" t="s">
        <v>44</v>
      </c>
      <c r="D719" s="3">
        <v>44666</v>
      </c>
      <c r="E719" s="4">
        <v>6713</v>
      </c>
      <c r="F719" s="1">
        <v>398</v>
      </c>
      <c r="G719" s="5">
        <f t="shared" si="11"/>
        <v>16.866834170854272</v>
      </c>
    </row>
    <row r="720" spans="1:7" ht="15.75">
      <c r="A720" s="1" t="s">
        <v>54</v>
      </c>
      <c r="B720" s="1" t="s">
        <v>46</v>
      </c>
      <c r="C720" s="1" t="s">
        <v>47</v>
      </c>
      <c r="D720" s="3">
        <v>44628</v>
      </c>
      <c r="E720" s="4">
        <v>6237</v>
      </c>
      <c r="F720" s="1">
        <v>88</v>
      </c>
      <c r="G720" s="5">
        <f t="shared" si="11"/>
        <v>70.875</v>
      </c>
    </row>
    <row r="721" spans="1:7" ht="15.75">
      <c r="A721" s="1" t="s">
        <v>48</v>
      </c>
      <c r="B721" s="1" t="s">
        <v>17</v>
      </c>
      <c r="C721" s="1" t="s">
        <v>62</v>
      </c>
      <c r="D721" s="3">
        <v>44578</v>
      </c>
      <c r="E721" s="4">
        <v>7483</v>
      </c>
      <c r="F721" s="1">
        <v>232</v>
      </c>
      <c r="G721" s="5">
        <f t="shared" si="11"/>
        <v>32.254310344827587</v>
      </c>
    </row>
    <row r="722" spans="1:7" ht="15.75">
      <c r="A722" s="1" t="s">
        <v>64</v>
      </c>
      <c r="B722" s="1" t="s">
        <v>17</v>
      </c>
      <c r="C722" s="1" t="s">
        <v>15</v>
      </c>
      <c r="D722" s="3">
        <v>44795</v>
      </c>
      <c r="E722" s="4">
        <v>1309</v>
      </c>
      <c r="F722" s="1">
        <v>51</v>
      </c>
      <c r="G722" s="5">
        <f t="shared" si="11"/>
        <v>25.666666666666668</v>
      </c>
    </row>
    <row r="723" spans="1:7" ht="15.75">
      <c r="A723" s="1" t="s">
        <v>66</v>
      </c>
      <c r="B723" s="1" t="s">
        <v>14</v>
      </c>
      <c r="C723" s="1" t="s">
        <v>29</v>
      </c>
      <c r="D723" s="3">
        <v>44767</v>
      </c>
      <c r="E723" s="4">
        <v>1155</v>
      </c>
      <c r="F723" s="1">
        <v>66</v>
      </c>
      <c r="G723" s="5">
        <f t="shared" si="11"/>
        <v>17.5</v>
      </c>
    </row>
    <row r="724" spans="1:7" ht="15.75">
      <c r="A724" s="1" t="s">
        <v>50</v>
      </c>
      <c r="B724" s="1" t="s">
        <v>14</v>
      </c>
      <c r="C724" s="1" t="s">
        <v>37</v>
      </c>
      <c r="D724" s="3">
        <v>44726</v>
      </c>
      <c r="E724" s="4">
        <v>2989</v>
      </c>
      <c r="F724" s="1">
        <v>124</v>
      </c>
      <c r="G724" s="5">
        <f t="shared" si="11"/>
        <v>24.10483870967742</v>
      </c>
    </row>
    <row r="725" spans="1:7" ht="15.75">
      <c r="A725" s="1" t="s">
        <v>73</v>
      </c>
      <c r="B725" s="1" t="s">
        <v>17</v>
      </c>
      <c r="C725" s="1" t="s">
        <v>70</v>
      </c>
      <c r="D725" s="3">
        <v>44656</v>
      </c>
      <c r="E725" s="4">
        <v>9625</v>
      </c>
      <c r="F725" s="1">
        <v>78</v>
      </c>
      <c r="G725" s="5">
        <f t="shared" si="11"/>
        <v>123.3974358974359</v>
      </c>
    </row>
    <row r="726" spans="1:7" ht="15.75">
      <c r="A726" s="1" t="s">
        <v>71</v>
      </c>
      <c r="B726" s="1" t="s">
        <v>14</v>
      </c>
      <c r="C726" s="1" t="s">
        <v>69</v>
      </c>
      <c r="D726" s="3">
        <v>44799</v>
      </c>
      <c r="E726" s="4">
        <v>7357</v>
      </c>
      <c r="F726" s="1">
        <v>341</v>
      </c>
      <c r="G726" s="5">
        <f t="shared" si="11"/>
        <v>21.574780058651026</v>
      </c>
    </row>
    <row r="727" spans="1:7" ht="15.75">
      <c r="A727" s="1" t="s">
        <v>64</v>
      </c>
      <c r="B727" s="1" t="s">
        <v>22</v>
      </c>
      <c r="C727" s="1" t="s">
        <v>37</v>
      </c>
      <c r="D727" s="3">
        <v>44776</v>
      </c>
      <c r="E727" s="4">
        <v>10031</v>
      </c>
      <c r="F727" s="1">
        <v>114</v>
      </c>
      <c r="G727" s="5">
        <f t="shared" si="11"/>
        <v>87.991228070175438</v>
      </c>
    </row>
    <row r="728" spans="1:7" ht="15.75">
      <c r="A728" s="1" t="s">
        <v>19</v>
      </c>
      <c r="B728" s="1" t="s">
        <v>46</v>
      </c>
      <c r="C728" s="1" t="s">
        <v>62</v>
      </c>
      <c r="D728" s="3">
        <v>44753</v>
      </c>
      <c r="E728" s="4">
        <v>6587</v>
      </c>
      <c r="F728" s="1">
        <v>4</v>
      </c>
      <c r="G728" s="5">
        <f t="shared" si="11"/>
        <v>1646.75</v>
      </c>
    </row>
    <row r="729" spans="1:7" ht="15.75">
      <c r="A729" s="1" t="s">
        <v>64</v>
      </c>
      <c r="B729" s="1" t="s">
        <v>36</v>
      </c>
      <c r="C729" s="1" t="s">
        <v>47</v>
      </c>
      <c r="D729" s="3">
        <v>44631</v>
      </c>
      <c r="E729" s="4">
        <v>3311</v>
      </c>
      <c r="F729" s="1">
        <v>22</v>
      </c>
      <c r="G729" s="5">
        <f t="shared" si="11"/>
        <v>150.5</v>
      </c>
    </row>
    <row r="730" spans="1:7" ht="15.75">
      <c r="A730" s="1" t="s">
        <v>38</v>
      </c>
      <c r="B730" s="1" t="s">
        <v>14</v>
      </c>
      <c r="C730" s="1" t="s">
        <v>20</v>
      </c>
      <c r="D730" s="3">
        <v>44571</v>
      </c>
      <c r="E730" s="4">
        <v>15330</v>
      </c>
      <c r="F730" s="1">
        <v>30</v>
      </c>
      <c r="G730" s="5">
        <f t="shared" si="11"/>
        <v>511</v>
      </c>
    </row>
    <row r="731" spans="1:7" ht="15.75">
      <c r="A731" s="1" t="s">
        <v>54</v>
      </c>
      <c r="B731" s="1" t="s">
        <v>14</v>
      </c>
      <c r="C731" s="1" t="s">
        <v>74</v>
      </c>
      <c r="D731" s="3">
        <v>44655</v>
      </c>
      <c r="E731" s="4">
        <v>14028</v>
      </c>
      <c r="F731" s="1">
        <v>351</v>
      </c>
      <c r="G731" s="5">
        <f t="shared" si="11"/>
        <v>39.965811965811966</v>
      </c>
    </row>
    <row r="732" spans="1:7" ht="15.75">
      <c r="A732" s="1" t="s">
        <v>48</v>
      </c>
      <c r="B732" s="1" t="s">
        <v>22</v>
      </c>
      <c r="C732" s="1" t="s">
        <v>37</v>
      </c>
      <c r="D732" s="3">
        <v>44578</v>
      </c>
      <c r="E732" s="4">
        <v>6678</v>
      </c>
      <c r="F732" s="1">
        <v>708</v>
      </c>
      <c r="G732" s="5">
        <f t="shared" si="11"/>
        <v>9.4322033898305087</v>
      </c>
    </row>
    <row r="733" spans="1:7" ht="15.75">
      <c r="A733" s="1" t="s">
        <v>50</v>
      </c>
      <c r="B733" s="1" t="s">
        <v>36</v>
      </c>
      <c r="C733" s="1" t="s">
        <v>53</v>
      </c>
      <c r="D733" s="3">
        <v>44750</v>
      </c>
      <c r="E733" s="4">
        <v>8624</v>
      </c>
      <c r="F733" s="1">
        <v>50</v>
      </c>
      <c r="G733" s="5">
        <f t="shared" si="11"/>
        <v>172.48</v>
      </c>
    </row>
    <row r="734" spans="1:7" ht="15.75">
      <c r="A734" s="1" t="s">
        <v>21</v>
      </c>
      <c r="B734" s="1" t="s">
        <v>14</v>
      </c>
      <c r="C734" s="1" t="s">
        <v>53</v>
      </c>
      <c r="D734" s="3">
        <v>44663</v>
      </c>
      <c r="E734" s="4">
        <v>1197</v>
      </c>
      <c r="F734" s="1">
        <v>356</v>
      </c>
      <c r="G734" s="5">
        <f t="shared" si="11"/>
        <v>3.3623595505617976</v>
      </c>
    </row>
    <row r="735" spans="1:7" ht="15.75">
      <c r="A735" s="1" t="s">
        <v>39</v>
      </c>
      <c r="B735" s="1" t="s">
        <v>46</v>
      </c>
      <c r="C735" s="1" t="s">
        <v>60</v>
      </c>
      <c r="D735" s="3">
        <v>44797</v>
      </c>
      <c r="E735" s="4">
        <v>483</v>
      </c>
      <c r="F735" s="1">
        <v>185</v>
      </c>
      <c r="G735" s="5">
        <f t="shared" si="11"/>
        <v>2.6108108108108108</v>
      </c>
    </row>
    <row r="736" spans="1:7" ht="15.75">
      <c r="A736" s="1" t="s">
        <v>73</v>
      </c>
      <c r="B736" s="1" t="s">
        <v>14</v>
      </c>
      <c r="C736" s="1" t="s">
        <v>70</v>
      </c>
      <c r="D736" s="3">
        <v>44719</v>
      </c>
      <c r="E736" s="4">
        <v>1687</v>
      </c>
      <c r="F736" s="1">
        <v>236</v>
      </c>
      <c r="G736" s="5">
        <f t="shared" si="11"/>
        <v>7.148305084745763</v>
      </c>
    </row>
    <row r="737" spans="1:7" ht="15.75">
      <c r="A737" s="1" t="s">
        <v>30</v>
      </c>
      <c r="B737" s="1" t="s">
        <v>46</v>
      </c>
      <c r="C737" s="1" t="s">
        <v>65</v>
      </c>
      <c r="D737" s="3">
        <v>44770</v>
      </c>
      <c r="E737" s="4">
        <v>1309</v>
      </c>
      <c r="F737" s="1">
        <v>30</v>
      </c>
      <c r="G737" s="5">
        <f t="shared" si="11"/>
        <v>43.633333333333333</v>
      </c>
    </row>
    <row r="738" spans="1:7" ht="15.75">
      <c r="A738" s="1" t="s">
        <v>58</v>
      </c>
      <c r="B738" s="1" t="s">
        <v>43</v>
      </c>
      <c r="C738" s="1" t="s">
        <v>29</v>
      </c>
      <c r="D738" s="3">
        <v>44613</v>
      </c>
      <c r="E738" s="4">
        <v>9534</v>
      </c>
      <c r="F738" s="1">
        <v>111</v>
      </c>
      <c r="G738" s="5">
        <f t="shared" si="11"/>
        <v>85.891891891891888</v>
      </c>
    </row>
    <row r="739" spans="1:7" ht="15.75">
      <c r="A739" s="1" t="s">
        <v>61</v>
      </c>
      <c r="B739" s="1" t="s">
        <v>46</v>
      </c>
      <c r="C739" s="1" t="s">
        <v>15</v>
      </c>
      <c r="D739" s="3">
        <v>44659</v>
      </c>
      <c r="E739" s="4">
        <v>1694</v>
      </c>
      <c r="F739" s="1">
        <v>289</v>
      </c>
      <c r="G739" s="5">
        <f t="shared" si="11"/>
        <v>5.8615916955017298</v>
      </c>
    </row>
    <row r="740" spans="1:7" ht="15.75">
      <c r="A740" s="1" t="s">
        <v>38</v>
      </c>
      <c r="B740" s="1" t="s">
        <v>14</v>
      </c>
      <c r="C740" s="1" t="s">
        <v>63</v>
      </c>
      <c r="D740" s="3">
        <v>44740</v>
      </c>
      <c r="E740" s="4">
        <v>70</v>
      </c>
      <c r="F740" s="1">
        <v>103</v>
      </c>
      <c r="G740" s="5">
        <f t="shared" si="11"/>
        <v>0.67961165048543692</v>
      </c>
    </row>
    <row r="741" spans="1:7" ht="15.75">
      <c r="A741" s="1" t="s">
        <v>16</v>
      </c>
      <c r="B741" s="1" t="s">
        <v>14</v>
      </c>
      <c r="C741" s="1" t="s">
        <v>74</v>
      </c>
      <c r="D741" s="3">
        <v>44644</v>
      </c>
      <c r="E741" s="4">
        <v>2443</v>
      </c>
      <c r="F741" s="1">
        <v>20</v>
      </c>
      <c r="G741" s="5">
        <f t="shared" si="11"/>
        <v>122.15</v>
      </c>
    </row>
    <row r="742" spans="1:7" ht="15.75">
      <c r="A742" s="1" t="s">
        <v>42</v>
      </c>
      <c r="B742" s="1" t="s">
        <v>22</v>
      </c>
      <c r="C742" s="1" t="s">
        <v>75</v>
      </c>
      <c r="D742" s="3">
        <v>44771</v>
      </c>
      <c r="E742" s="4">
        <v>2933</v>
      </c>
      <c r="F742" s="1">
        <v>55</v>
      </c>
      <c r="G742" s="5">
        <f t="shared" si="11"/>
        <v>53.327272727272728</v>
      </c>
    </row>
    <row r="743" spans="1:7" ht="15.75">
      <c r="A743" s="1" t="s">
        <v>61</v>
      </c>
      <c r="B743" s="1" t="s">
        <v>43</v>
      </c>
      <c r="C743" s="1" t="s">
        <v>47</v>
      </c>
      <c r="D743" s="3">
        <v>44706</v>
      </c>
      <c r="E743" s="4">
        <v>2044</v>
      </c>
      <c r="F743" s="1">
        <v>90</v>
      </c>
      <c r="G743" s="5">
        <f t="shared" si="11"/>
        <v>22.711111111111112</v>
      </c>
    </row>
    <row r="744" spans="1:7" ht="15.75">
      <c r="A744" s="1" t="s">
        <v>19</v>
      </c>
      <c r="B744" s="1" t="s">
        <v>22</v>
      </c>
      <c r="C744" s="1" t="s">
        <v>69</v>
      </c>
      <c r="D744" s="3">
        <v>44650</v>
      </c>
      <c r="E744" s="4">
        <v>6524</v>
      </c>
      <c r="F744" s="1">
        <v>303</v>
      </c>
      <c r="G744" s="5">
        <f t="shared" si="11"/>
        <v>21.53135313531353</v>
      </c>
    </row>
    <row r="745" spans="1:7" ht="15.75">
      <c r="A745" s="1" t="s">
        <v>61</v>
      </c>
      <c r="B745" s="1" t="s">
        <v>43</v>
      </c>
      <c r="C745" s="1" t="s">
        <v>53</v>
      </c>
      <c r="D745" s="3">
        <v>44760</v>
      </c>
      <c r="E745" s="4">
        <v>12656</v>
      </c>
      <c r="F745" s="1">
        <v>126</v>
      </c>
      <c r="G745" s="5">
        <f t="shared" si="11"/>
        <v>100.44444444444444</v>
      </c>
    </row>
    <row r="746" spans="1:7" ht="15.75">
      <c r="A746" s="1" t="s">
        <v>52</v>
      </c>
      <c r="B746" s="1" t="s">
        <v>46</v>
      </c>
      <c r="C746" s="1" t="s">
        <v>44</v>
      </c>
      <c r="D746" s="3">
        <v>44691</v>
      </c>
      <c r="E746" s="4">
        <v>8722</v>
      </c>
      <c r="F746" s="1">
        <v>109</v>
      </c>
      <c r="G746" s="5">
        <f t="shared" si="11"/>
        <v>80.018348623853214</v>
      </c>
    </row>
    <row r="747" spans="1:7" ht="15.75">
      <c r="A747" s="1" t="s">
        <v>45</v>
      </c>
      <c r="B747" s="1" t="s">
        <v>22</v>
      </c>
      <c r="C747" s="1" t="s">
        <v>70</v>
      </c>
      <c r="D747" s="3">
        <v>44638</v>
      </c>
      <c r="E747" s="4">
        <v>15750</v>
      </c>
      <c r="F747" s="1">
        <v>92</v>
      </c>
      <c r="G747" s="5">
        <f t="shared" si="11"/>
        <v>171.19565217391303</v>
      </c>
    </row>
    <row r="748" spans="1:7" ht="15.75">
      <c r="A748" s="1" t="s">
        <v>73</v>
      </c>
      <c r="B748" s="1" t="s">
        <v>17</v>
      </c>
      <c r="C748" s="1" t="s">
        <v>75</v>
      </c>
      <c r="D748" s="3">
        <v>44727</v>
      </c>
      <c r="E748" s="4">
        <v>6839</v>
      </c>
      <c r="F748" s="1">
        <v>56</v>
      </c>
      <c r="G748" s="5">
        <f t="shared" si="11"/>
        <v>122.125</v>
      </c>
    </row>
    <row r="749" spans="1:7" ht="15.75">
      <c r="A749" s="1" t="s">
        <v>16</v>
      </c>
      <c r="B749" s="1" t="s">
        <v>46</v>
      </c>
      <c r="C749" s="1" t="s">
        <v>37</v>
      </c>
      <c r="D749" s="3">
        <v>44693</v>
      </c>
      <c r="E749" s="4">
        <v>13685</v>
      </c>
      <c r="F749" s="1">
        <v>58</v>
      </c>
      <c r="G749" s="5">
        <f t="shared" si="11"/>
        <v>235.94827586206895</v>
      </c>
    </row>
    <row r="750" spans="1:7" ht="15.75">
      <c r="A750" s="1" t="s">
        <v>67</v>
      </c>
      <c r="B750" s="1" t="s">
        <v>36</v>
      </c>
      <c r="C750" s="1" t="s">
        <v>74</v>
      </c>
      <c r="D750" s="3">
        <v>44735</v>
      </c>
      <c r="E750" s="4">
        <v>2912</v>
      </c>
      <c r="F750" s="1">
        <v>110</v>
      </c>
      <c r="G750" s="5">
        <f t="shared" si="11"/>
        <v>26.472727272727273</v>
      </c>
    </row>
    <row r="751" spans="1:7" ht="15.75">
      <c r="A751" s="1" t="s">
        <v>52</v>
      </c>
      <c r="B751" s="1" t="s">
        <v>17</v>
      </c>
      <c r="C751" s="1" t="s">
        <v>57</v>
      </c>
      <c r="D751" s="3">
        <v>44672</v>
      </c>
      <c r="E751" s="4">
        <v>3339</v>
      </c>
      <c r="F751" s="1">
        <v>171</v>
      </c>
      <c r="G751" s="5">
        <f t="shared" si="11"/>
        <v>19.526315789473685</v>
      </c>
    </row>
    <row r="752" spans="1:7" ht="15.75">
      <c r="A752" s="1" t="s">
        <v>19</v>
      </c>
      <c r="B752" s="1" t="s">
        <v>22</v>
      </c>
      <c r="C752" s="1" t="s">
        <v>65</v>
      </c>
      <c r="D752" s="3">
        <v>44790</v>
      </c>
      <c r="E752" s="4">
        <v>910</v>
      </c>
      <c r="F752" s="1">
        <v>117</v>
      </c>
      <c r="G752" s="5">
        <f t="shared" si="11"/>
        <v>7.7777777777777777</v>
      </c>
    </row>
    <row r="753" spans="1:7" ht="15.75">
      <c r="A753" s="1" t="s">
        <v>39</v>
      </c>
      <c r="B753" s="1" t="s">
        <v>36</v>
      </c>
      <c r="C753" s="1" t="s">
        <v>47</v>
      </c>
      <c r="D753" s="3">
        <v>44599</v>
      </c>
      <c r="E753" s="4">
        <v>19481</v>
      </c>
      <c r="F753" s="1">
        <v>51</v>
      </c>
      <c r="G753" s="5">
        <f t="shared" si="11"/>
        <v>381.98039215686276</v>
      </c>
    </row>
    <row r="754" spans="1:7" ht="15.75">
      <c r="A754" s="1" t="s">
        <v>67</v>
      </c>
      <c r="B754" s="1" t="s">
        <v>46</v>
      </c>
      <c r="C754" s="1" t="s">
        <v>27</v>
      </c>
      <c r="D754" s="3">
        <v>44637</v>
      </c>
      <c r="E754" s="4">
        <v>8099</v>
      </c>
      <c r="F754" s="1">
        <v>118</v>
      </c>
      <c r="G754" s="5">
        <f t="shared" si="11"/>
        <v>68.63559322033899</v>
      </c>
    </row>
    <row r="755" spans="1:7" ht="15.75">
      <c r="A755" s="1" t="s">
        <v>21</v>
      </c>
      <c r="B755" s="1" t="s">
        <v>17</v>
      </c>
      <c r="C755" s="1" t="s">
        <v>74</v>
      </c>
      <c r="D755" s="3">
        <v>44774</v>
      </c>
      <c r="E755" s="4">
        <v>13727</v>
      </c>
      <c r="F755" s="1">
        <v>79</v>
      </c>
      <c r="G755" s="5">
        <f t="shared" si="11"/>
        <v>173.75949367088609</v>
      </c>
    </row>
    <row r="756" spans="1:7" ht="15.75">
      <c r="A756" s="1" t="s">
        <v>13</v>
      </c>
      <c r="B756" s="1" t="s">
        <v>22</v>
      </c>
      <c r="C756" s="1" t="s">
        <v>55</v>
      </c>
      <c r="D756" s="3">
        <v>44638</v>
      </c>
      <c r="E756" s="4">
        <v>8659</v>
      </c>
      <c r="F756" s="1">
        <v>29</v>
      </c>
      <c r="G756" s="5">
        <f t="shared" si="11"/>
        <v>298.58620689655174</v>
      </c>
    </row>
    <row r="757" spans="1:7" ht="15.75">
      <c r="A757" s="1" t="s">
        <v>19</v>
      </c>
      <c r="B757" s="1" t="s">
        <v>46</v>
      </c>
      <c r="C757" s="1" t="s">
        <v>60</v>
      </c>
      <c r="D757" s="3">
        <v>44726</v>
      </c>
      <c r="E757" s="4">
        <v>5782</v>
      </c>
      <c r="F757" s="1">
        <v>103</v>
      </c>
      <c r="G757" s="5">
        <f t="shared" si="11"/>
        <v>56.135922330097088</v>
      </c>
    </row>
    <row r="758" spans="1:7" ht="15.75">
      <c r="A758" s="1" t="s">
        <v>52</v>
      </c>
      <c r="B758" s="1" t="s">
        <v>14</v>
      </c>
      <c r="C758" s="1" t="s">
        <v>47</v>
      </c>
      <c r="D758" s="3">
        <v>44673</v>
      </c>
      <c r="E758" s="4">
        <v>8463</v>
      </c>
      <c r="F758" s="1">
        <v>155</v>
      </c>
      <c r="G758" s="5">
        <f t="shared" si="11"/>
        <v>54.6</v>
      </c>
    </row>
    <row r="759" spans="1:7" ht="15.75">
      <c r="A759" s="1" t="s">
        <v>50</v>
      </c>
      <c r="B759" s="1" t="s">
        <v>36</v>
      </c>
      <c r="C759" s="1" t="s">
        <v>47</v>
      </c>
      <c r="D759" s="3">
        <v>44579</v>
      </c>
      <c r="E759" s="4">
        <v>4914</v>
      </c>
      <c r="F759" s="1">
        <v>31</v>
      </c>
      <c r="G759" s="5">
        <f t="shared" si="11"/>
        <v>158.51612903225808</v>
      </c>
    </row>
    <row r="760" spans="1:7" ht="15.75">
      <c r="A760" s="1" t="s">
        <v>58</v>
      </c>
      <c r="B760" s="1" t="s">
        <v>22</v>
      </c>
      <c r="C760" s="1" t="s">
        <v>29</v>
      </c>
      <c r="D760" s="3">
        <v>44799</v>
      </c>
      <c r="E760" s="4">
        <v>3087</v>
      </c>
      <c r="F760" s="1">
        <v>128</v>
      </c>
      <c r="G760" s="5">
        <f t="shared" si="11"/>
        <v>24.1171875</v>
      </c>
    </row>
    <row r="761" spans="1:7" ht="15.75">
      <c r="A761" s="1" t="s">
        <v>30</v>
      </c>
      <c r="B761" s="1" t="s">
        <v>36</v>
      </c>
      <c r="C761" s="1" t="s">
        <v>60</v>
      </c>
      <c r="D761" s="3">
        <v>44722</v>
      </c>
      <c r="E761" s="4">
        <v>9205</v>
      </c>
      <c r="F761" s="1">
        <v>419</v>
      </c>
      <c r="G761" s="5">
        <f t="shared" si="11"/>
        <v>21.968973747016708</v>
      </c>
    </row>
    <row r="762" spans="1:7" ht="15.75">
      <c r="A762" s="1" t="s">
        <v>56</v>
      </c>
      <c r="B762" s="1" t="s">
        <v>46</v>
      </c>
      <c r="C762" s="1" t="s">
        <v>76</v>
      </c>
      <c r="D762" s="3">
        <v>44592</v>
      </c>
      <c r="E762" s="4">
        <v>2303</v>
      </c>
      <c r="F762" s="1">
        <v>7</v>
      </c>
      <c r="G762" s="5">
        <f t="shared" si="11"/>
        <v>329</v>
      </c>
    </row>
    <row r="763" spans="1:7" ht="15.75">
      <c r="A763" s="1" t="s">
        <v>67</v>
      </c>
      <c r="B763" s="1" t="s">
        <v>36</v>
      </c>
      <c r="C763" s="1" t="s">
        <v>63</v>
      </c>
      <c r="D763" s="3">
        <v>44659</v>
      </c>
      <c r="E763" s="4">
        <v>1358</v>
      </c>
      <c r="F763" s="1">
        <v>106</v>
      </c>
      <c r="G763" s="5">
        <f t="shared" si="11"/>
        <v>12.811320754716981</v>
      </c>
    </row>
    <row r="764" spans="1:7" ht="15.75">
      <c r="A764" s="1" t="s">
        <v>72</v>
      </c>
      <c r="B764" s="1" t="s">
        <v>22</v>
      </c>
      <c r="C764" s="1" t="s">
        <v>74</v>
      </c>
      <c r="D764" s="3">
        <v>44719</v>
      </c>
      <c r="E764" s="4">
        <v>3605</v>
      </c>
      <c r="F764" s="1">
        <v>68</v>
      </c>
      <c r="G764" s="5">
        <f t="shared" si="11"/>
        <v>53.014705882352942</v>
      </c>
    </row>
    <row r="765" spans="1:7" ht="15.75">
      <c r="A765" s="1" t="s">
        <v>42</v>
      </c>
      <c r="B765" s="1" t="s">
        <v>22</v>
      </c>
      <c r="C765" s="1" t="s">
        <v>18</v>
      </c>
      <c r="D765" s="3">
        <v>44602</v>
      </c>
      <c r="E765" s="4">
        <v>8498</v>
      </c>
      <c r="F765" s="1">
        <v>44</v>
      </c>
      <c r="G765" s="5">
        <f t="shared" si="11"/>
        <v>193.13636363636363</v>
      </c>
    </row>
    <row r="766" spans="1:7" ht="15.75">
      <c r="A766" s="1" t="s">
        <v>52</v>
      </c>
      <c r="B766" s="1" t="s">
        <v>22</v>
      </c>
      <c r="C766" s="1" t="s">
        <v>37</v>
      </c>
      <c r="D766" s="3">
        <v>44697</v>
      </c>
      <c r="E766" s="4">
        <v>700</v>
      </c>
      <c r="F766" s="1">
        <v>457</v>
      </c>
      <c r="G766" s="5">
        <f t="shared" si="11"/>
        <v>1.5317286652078774</v>
      </c>
    </row>
    <row r="767" spans="1:7" ht="15.75">
      <c r="A767" s="1" t="s">
        <v>30</v>
      </c>
      <c r="B767" s="1" t="s">
        <v>17</v>
      </c>
      <c r="C767" s="1" t="s">
        <v>74</v>
      </c>
      <c r="D767" s="3">
        <v>44638</v>
      </c>
      <c r="E767" s="4">
        <v>2191</v>
      </c>
      <c r="F767" s="1">
        <v>524</v>
      </c>
      <c r="G767" s="5">
        <f t="shared" si="11"/>
        <v>4.1812977099236646</v>
      </c>
    </row>
    <row r="768" spans="1:7" ht="15.75">
      <c r="A768" s="1" t="s">
        <v>16</v>
      </c>
      <c r="B768" s="1" t="s">
        <v>22</v>
      </c>
      <c r="C768" s="1" t="s">
        <v>37</v>
      </c>
      <c r="D768" s="3">
        <v>44755</v>
      </c>
      <c r="E768" s="4">
        <v>644</v>
      </c>
      <c r="F768" s="1">
        <v>137</v>
      </c>
      <c r="G768" s="5">
        <f t="shared" si="11"/>
        <v>4.7007299270072993</v>
      </c>
    </row>
    <row r="769" spans="1:7" ht="15.75">
      <c r="A769" s="1" t="s">
        <v>28</v>
      </c>
      <c r="B769" s="1" t="s">
        <v>43</v>
      </c>
      <c r="C769" s="1" t="s">
        <v>63</v>
      </c>
      <c r="D769" s="3">
        <v>44767</v>
      </c>
      <c r="E769" s="4">
        <v>4340</v>
      </c>
      <c r="F769" s="1">
        <v>86</v>
      </c>
      <c r="G769" s="5">
        <f t="shared" si="11"/>
        <v>50.465116279069768</v>
      </c>
    </row>
    <row r="770" spans="1:7" ht="15.75">
      <c r="A770" s="1" t="s">
        <v>16</v>
      </c>
      <c r="B770" s="1" t="s">
        <v>46</v>
      </c>
      <c r="C770" s="1" t="s">
        <v>70</v>
      </c>
      <c r="D770" s="3">
        <v>44792</v>
      </c>
      <c r="E770" s="4">
        <v>2282</v>
      </c>
      <c r="F770" s="1">
        <v>296</v>
      </c>
      <c r="G770" s="5">
        <f t="shared" ref="G770:G833" si="12">E770/F770</f>
        <v>7.7094594594594597</v>
      </c>
    </row>
    <row r="771" spans="1:7" ht="15.75">
      <c r="A771" s="1" t="s">
        <v>48</v>
      </c>
      <c r="B771" s="1" t="s">
        <v>46</v>
      </c>
      <c r="C771" s="1" t="s">
        <v>76</v>
      </c>
      <c r="D771" s="3">
        <v>44736</v>
      </c>
      <c r="E771" s="4">
        <v>7714</v>
      </c>
      <c r="F771" s="1">
        <v>597</v>
      </c>
      <c r="G771" s="5">
        <f t="shared" si="12"/>
        <v>12.921273031825796</v>
      </c>
    </row>
    <row r="772" spans="1:7" ht="15.75">
      <c r="A772" s="1" t="s">
        <v>67</v>
      </c>
      <c r="B772" s="1" t="s">
        <v>46</v>
      </c>
      <c r="C772" s="1" t="s">
        <v>60</v>
      </c>
      <c r="D772" s="3">
        <v>44732</v>
      </c>
      <c r="E772" s="4">
        <v>826</v>
      </c>
      <c r="F772" s="1">
        <v>149</v>
      </c>
      <c r="G772" s="5">
        <f t="shared" si="12"/>
        <v>5.5436241610738257</v>
      </c>
    </row>
    <row r="773" spans="1:7" ht="15.75">
      <c r="A773" s="1" t="s">
        <v>68</v>
      </c>
      <c r="B773" s="1" t="s">
        <v>17</v>
      </c>
      <c r="C773" s="1" t="s">
        <v>29</v>
      </c>
      <c r="D773" s="3">
        <v>44775</v>
      </c>
      <c r="E773" s="4">
        <v>203</v>
      </c>
      <c r="F773" s="1">
        <v>207</v>
      </c>
      <c r="G773" s="5">
        <f t="shared" si="12"/>
        <v>0.98067632850241548</v>
      </c>
    </row>
    <row r="774" spans="1:7" ht="15.75">
      <c r="A774" s="1" t="s">
        <v>71</v>
      </c>
      <c r="B774" s="1" t="s">
        <v>36</v>
      </c>
      <c r="C774" s="1" t="s">
        <v>76</v>
      </c>
      <c r="D774" s="3">
        <v>44614</v>
      </c>
      <c r="E774" s="4">
        <v>13356</v>
      </c>
      <c r="F774" s="1">
        <v>93</v>
      </c>
      <c r="G774" s="5">
        <f t="shared" si="12"/>
        <v>143.61290322580646</v>
      </c>
    </row>
    <row r="775" spans="1:7" ht="15.75">
      <c r="A775" s="1" t="s">
        <v>45</v>
      </c>
      <c r="B775" s="1" t="s">
        <v>36</v>
      </c>
      <c r="C775" s="1" t="s">
        <v>44</v>
      </c>
      <c r="D775" s="3">
        <v>44593</v>
      </c>
      <c r="E775" s="4">
        <v>6510</v>
      </c>
      <c r="F775" s="1">
        <v>23</v>
      </c>
      <c r="G775" s="5">
        <f t="shared" si="12"/>
        <v>283.04347826086956</v>
      </c>
    </row>
    <row r="776" spans="1:7" ht="15.75">
      <c r="A776" s="1" t="s">
        <v>21</v>
      </c>
      <c r="B776" s="1" t="s">
        <v>46</v>
      </c>
      <c r="C776" s="1" t="s">
        <v>76</v>
      </c>
      <c r="D776" s="3">
        <v>44606</v>
      </c>
      <c r="E776" s="4">
        <v>5894</v>
      </c>
      <c r="F776" s="1">
        <v>305</v>
      </c>
      <c r="G776" s="5">
        <f t="shared" si="12"/>
        <v>19.324590163934428</v>
      </c>
    </row>
    <row r="777" spans="1:7" ht="15.75">
      <c r="A777" s="1" t="s">
        <v>67</v>
      </c>
      <c r="B777" s="1" t="s">
        <v>22</v>
      </c>
      <c r="C777" s="1" t="s">
        <v>55</v>
      </c>
      <c r="D777" s="3">
        <v>44616</v>
      </c>
      <c r="E777" s="4">
        <v>7910</v>
      </c>
      <c r="F777" s="1">
        <v>125</v>
      </c>
      <c r="G777" s="5">
        <f t="shared" si="12"/>
        <v>63.28</v>
      </c>
    </row>
    <row r="778" spans="1:7" ht="15.75">
      <c r="A778" s="1" t="s">
        <v>61</v>
      </c>
      <c r="B778" s="1" t="s">
        <v>17</v>
      </c>
      <c r="C778" s="1" t="s">
        <v>44</v>
      </c>
      <c r="D778" s="3">
        <v>44638</v>
      </c>
      <c r="E778" s="4">
        <v>784</v>
      </c>
      <c r="F778" s="1">
        <v>129</v>
      </c>
      <c r="G778" s="5">
        <f t="shared" si="12"/>
        <v>6.0775193798449614</v>
      </c>
    </row>
    <row r="779" spans="1:7" ht="15.75">
      <c r="A779" s="1" t="s">
        <v>58</v>
      </c>
      <c r="B779" s="1" t="s">
        <v>14</v>
      </c>
      <c r="C779" s="1" t="s">
        <v>47</v>
      </c>
      <c r="D779" s="3">
        <v>44803</v>
      </c>
      <c r="E779" s="4">
        <v>1750</v>
      </c>
      <c r="F779" s="1">
        <v>252</v>
      </c>
      <c r="G779" s="5">
        <f t="shared" si="12"/>
        <v>6.9444444444444446</v>
      </c>
    </row>
    <row r="780" spans="1:7" ht="15.75">
      <c r="A780" s="1" t="s">
        <v>19</v>
      </c>
      <c r="B780" s="1" t="s">
        <v>43</v>
      </c>
      <c r="C780" s="1" t="s">
        <v>20</v>
      </c>
      <c r="D780" s="3">
        <v>44690</v>
      </c>
      <c r="E780" s="4">
        <v>280</v>
      </c>
      <c r="F780" s="1">
        <v>75</v>
      </c>
      <c r="G780" s="5">
        <f t="shared" si="12"/>
        <v>3.7333333333333334</v>
      </c>
    </row>
    <row r="781" spans="1:7" ht="15.75">
      <c r="A781" s="1" t="s">
        <v>64</v>
      </c>
      <c r="B781" s="1" t="s">
        <v>43</v>
      </c>
      <c r="C781" s="1" t="s">
        <v>27</v>
      </c>
      <c r="D781" s="3">
        <v>44579</v>
      </c>
      <c r="E781" s="4">
        <v>504</v>
      </c>
      <c r="F781" s="1">
        <v>87</v>
      </c>
      <c r="G781" s="5">
        <f t="shared" si="12"/>
        <v>5.7931034482758621</v>
      </c>
    </row>
    <row r="782" spans="1:7" ht="15.75">
      <c r="A782" s="1" t="s">
        <v>56</v>
      </c>
      <c r="B782" s="1" t="s">
        <v>17</v>
      </c>
      <c r="C782" s="1" t="s">
        <v>62</v>
      </c>
      <c r="D782" s="3">
        <v>44746</v>
      </c>
      <c r="E782" s="4">
        <v>7154</v>
      </c>
      <c r="F782" s="1">
        <v>342</v>
      </c>
      <c r="G782" s="5">
        <f t="shared" si="12"/>
        <v>20.918128654970761</v>
      </c>
    </row>
    <row r="783" spans="1:7" ht="15.75">
      <c r="A783" s="1" t="s">
        <v>28</v>
      </c>
      <c r="B783" s="1" t="s">
        <v>36</v>
      </c>
      <c r="C783" s="1" t="s">
        <v>57</v>
      </c>
      <c r="D783" s="3">
        <v>44715</v>
      </c>
      <c r="E783" s="4">
        <v>1617</v>
      </c>
      <c r="F783" s="1">
        <v>13</v>
      </c>
      <c r="G783" s="5">
        <f t="shared" si="12"/>
        <v>124.38461538461539</v>
      </c>
    </row>
    <row r="784" spans="1:7" ht="15.75">
      <c r="A784" s="1" t="s">
        <v>52</v>
      </c>
      <c r="B784" s="1" t="s">
        <v>36</v>
      </c>
      <c r="C784" s="1" t="s">
        <v>20</v>
      </c>
      <c r="D784" s="3">
        <v>44615</v>
      </c>
      <c r="E784" s="4">
        <v>10822</v>
      </c>
      <c r="F784" s="1">
        <v>30</v>
      </c>
      <c r="G784" s="5">
        <f t="shared" si="12"/>
        <v>360.73333333333335</v>
      </c>
    </row>
    <row r="785" spans="1:7" ht="15.75">
      <c r="A785" s="1" t="s">
        <v>72</v>
      </c>
      <c r="B785" s="1" t="s">
        <v>36</v>
      </c>
      <c r="C785" s="1" t="s">
        <v>29</v>
      </c>
      <c r="D785" s="3">
        <v>44690</v>
      </c>
      <c r="E785" s="4">
        <v>10724</v>
      </c>
      <c r="F785" s="1">
        <v>203</v>
      </c>
      <c r="G785" s="5">
        <f t="shared" si="12"/>
        <v>52.827586206896555</v>
      </c>
    </row>
    <row r="786" spans="1:7" ht="15.75">
      <c r="A786" s="1" t="s">
        <v>67</v>
      </c>
      <c r="B786" s="1" t="s">
        <v>17</v>
      </c>
      <c r="C786" s="1" t="s">
        <v>76</v>
      </c>
      <c r="D786" s="3">
        <v>44718</v>
      </c>
      <c r="E786" s="4">
        <v>3640</v>
      </c>
      <c r="F786" s="1">
        <v>106</v>
      </c>
      <c r="G786" s="5">
        <f t="shared" si="12"/>
        <v>34.339622641509436</v>
      </c>
    </row>
    <row r="787" spans="1:7" ht="15.75">
      <c r="A787" s="1" t="s">
        <v>67</v>
      </c>
      <c r="B787" s="1" t="s">
        <v>17</v>
      </c>
      <c r="C787" s="1" t="s">
        <v>49</v>
      </c>
      <c r="D787" s="3">
        <v>44746</v>
      </c>
      <c r="E787" s="4">
        <v>7532</v>
      </c>
      <c r="F787" s="1">
        <v>234</v>
      </c>
      <c r="G787" s="5">
        <f t="shared" si="12"/>
        <v>32.188034188034187</v>
      </c>
    </row>
    <row r="788" spans="1:7" ht="15.75">
      <c r="A788" s="1" t="s">
        <v>38</v>
      </c>
      <c r="B788" s="1" t="s">
        <v>36</v>
      </c>
      <c r="C788" s="1" t="s">
        <v>49</v>
      </c>
      <c r="D788" s="3">
        <v>44718</v>
      </c>
      <c r="E788" s="4">
        <v>1582</v>
      </c>
      <c r="F788" s="1">
        <v>100</v>
      </c>
      <c r="G788" s="5">
        <f t="shared" si="12"/>
        <v>15.82</v>
      </c>
    </row>
    <row r="789" spans="1:7" ht="15.75">
      <c r="A789" s="1" t="s">
        <v>72</v>
      </c>
      <c r="B789" s="1" t="s">
        <v>22</v>
      </c>
      <c r="C789" s="1" t="s">
        <v>65</v>
      </c>
      <c r="D789" s="3">
        <v>44694</v>
      </c>
      <c r="E789" s="4">
        <v>1456</v>
      </c>
      <c r="F789" s="1">
        <v>91</v>
      </c>
      <c r="G789" s="5">
        <f t="shared" si="12"/>
        <v>16</v>
      </c>
    </row>
    <row r="790" spans="1:7" ht="15.75">
      <c r="A790" s="1" t="s">
        <v>64</v>
      </c>
      <c r="B790" s="1" t="s">
        <v>36</v>
      </c>
      <c r="C790" s="1" t="s">
        <v>53</v>
      </c>
      <c r="D790" s="3">
        <v>44592</v>
      </c>
      <c r="E790" s="4">
        <v>2016</v>
      </c>
      <c r="F790" s="1">
        <v>277</v>
      </c>
      <c r="G790" s="5">
        <f t="shared" si="12"/>
        <v>7.2779783393501809</v>
      </c>
    </row>
    <row r="791" spans="1:7" ht="15.75">
      <c r="A791" s="1" t="s">
        <v>73</v>
      </c>
      <c r="B791" s="1" t="s">
        <v>36</v>
      </c>
      <c r="C791" s="1" t="s">
        <v>75</v>
      </c>
      <c r="D791" s="3">
        <v>44742</v>
      </c>
      <c r="E791" s="4">
        <v>7588</v>
      </c>
      <c r="F791" s="1">
        <v>42</v>
      </c>
      <c r="G791" s="5">
        <f t="shared" si="12"/>
        <v>180.66666666666666</v>
      </c>
    </row>
    <row r="792" spans="1:7" ht="15.75">
      <c r="A792" s="1" t="s">
        <v>42</v>
      </c>
      <c r="B792" s="1" t="s">
        <v>46</v>
      </c>
      <c r="C792" s="1" t="s">
        <v>63</v>
      </c>
      <c r="D792" s="3">
        <v>44798</v>
      </c>
      <c r="E792" s="4">
        <v>3402</v>
      </c>
      <c r="F792" s="1">
        <v>249</v>
      </c>
      <c r="G792" s="5">
        <f t="shared" si="12"/>
        <v>13.662650602409638</v>
      </c>
    </row>
    <row r="793" spans="1:7" ht="15.75">
      <c r="A793" s="1" t="s">
        <v>19</v>
      </c>
      <c r="B793" s="1" t="s">
        <v>36</v>
      </c>
      <c r="C793" s="1" t="s">
        <v>27</v>
      </c>
      <c r="D793" s="3">
        <v>44571</v>
      </c>
      <c r="E793" s="4">
        <v>700</v>
      </c>
      <c r="F793" s="1">
        <v>97</v>
      </c>
      <c r="G793" s="5">
        <f t="shared" si="12"/>
        <v>7.2164948453608249</v>
      </c>
    </row>
    <row r="794" spans="1:7" ht="15.75">
      <c r="A794" s="1" t="s">
        <v>38</v>
      </c>
      <c r="B794" s="1" t="s">
        <v>43</v>
      </c>
      <c r="C794" s="1" t="s">
        <v>63</v>
      </c>
      <c r="D794" s="3">
        <v>44795</v>
      </c>
      <c r="E794" s="4">
        <v>1904</v>
      </c>
      <c r="F794" s="1">
        <v>8</v>
      </c>
      <c r="G794" s="5">
        <f t="shared" si="12"/>
        <v>238</v>
      </c>
    </row>
    <row r="795" spans="1:7" ht="15.75">
      <c r="A795" s="1" t="s">
        <v>54</v>
      </c>
      <c r="B795" s="1" t="s">
        <v>36</v>
      </c>
      <c r="C795" s="1" t="s">
        <v>18</v>
      </c>
      <c r="D795" s="3">
        <v>44665</v>
      </c>
      <c r="E795" s="4">
        <v>4844</v>
      </c>
      <c r="F795" s="1">
        <v>275</v>
      </c>
      <c r="G795" s="5">
        <f t="shared" si="12"/>
        <v>17.614545454545453</v>
      </c>
    </row>
    <row r="796" spans="1:7" ht="15.75">
      <c r="A796" s="1" t="s">
        <v>28</v>
      </c>
      <c r="B796" s="1" t="s">
        <v>14</v>
      </c>
      <c r="C796" s="1" t="s">
        <v>27</v>
      </c>
      <c r="D796" s="3">
        <v>44712</v>
      </c>
      <c r="E796" s="4">
        <v>9625</v>
      </c>
      <c r="F796" s="1">
        <v>313</v>
      </c>
      <c r="G796" s="5">
        <f t="shared" si="12"/>
        <v>30.750798722044728</v>
      </c>
    </row>
    <row r="797" spans="1:7" ht="15.75">
      <c r="A797" s="1" t="s">
        <v>28</v>
      </c>
      <c r="B797" s="1" t="s">
        <v>14</v>
      </c>
      <c r="C797" s="1" t="s">
        <v>69</v>
      </c>
      <c r="D797" s="3">
        <v>44659</v>
      </c>
      <c r="E797" s="4">
        <v>4599</v>
      </c>
      <c r="F797" s="1">
        <v>323</v>
      </c>
      <c r="G797" s="5">
        <f t="shared" si="12"/>
        <v>14.238390092879257</v>
      </c>
    </row>
    <row r="798" spans="1:7" ht="15.75">
      <c r="A798" s="1" t="s">
        <v>54</v>
      </c>
      <c r="B798" s="1" t="s">
        <v>43</v>
      </c>
      <c r="C798" s="1" t="s">
        <v>49</v>
      </c>
      <c r="D798" s="3">
        <v>44613</v>
      </c>
      <c r="E798" s="4">
        <v>3003</v>
      </c>
      <c r="F798" s="1">
        <v>155</v>
      </c>
      <c r="G798" s="5">
        <f t="shared" si="12"/>
        <v>19.374193548387098</v>
      </c>
    </row>
    <row r="799" spans="1:7" ht="15.75">
      <c r="A799" s="1" t="s">
        <v>66</v>
      </c>
      <c r="B799" s="1" t="s">
        <v>22</v>
      </c>
      <c r="C799" s="1" t="s">
        <v>63</v>
      </c>
      <c r="D799" s="3">
        <v>44650</v>
      </c>
      <c r="E799" s="4">
        <v>9744</v>
      </c>
      <c r="F799" s="1">
        <v>377</v>
      </c>
      <c r="G799" s="5">
        <f t="shared" si="12"/>
        <v>25.846153846153847</v>
      </c>
    </row>
    <row r="800" spans="1:7" ht="15.75">
      <c r="A800" s="1" t="s">
        <v>45</v>
      </c>
      <c r="B800" s="1" t="s">
        <v>17</v>
      </c>
      <c r="C800" s="1" t="s">
        <v>69</v>
      </c>
      <c r="D800" s="3">
        <v>44622</v>
      </c>
      <c r="E800" s="4">
        <v>1400</v>
      </c>
      <c r="F800" s="1">
        <v>2</v>
      </c>
      <c r="G800" s="5">
        <f t="shared" si="12"/>
        <v>700</v>
      </c>
    </row>
    <row r="801" spans="1:7" ht="15.75">
      <c r="A801" s="1" t="s">
        <v>13</v>
      </c>
      <c r="B801" s="1" t="s">
        <v>43</v>
      </c>
      <c r="C801" s="1" t="s">
        <v>44</v>
      </c>
      <c r="D801" s="3">
        <v>44770</v>
      </c>
      <c r="E801" s="4">
        <v>364</v>
      </c>
      <c r="F801" s="1">
        <v>170</v>
      </c>
      <c r="G801" s="5">
        <f t="shared" si="12"/>
        <v>2.1411764705882352</v>
      </c>
    </row>
    <row r="802" spans="1:7" ht="15.75">
      <c r="A802" s="1" t="s">
        <v>59</v>
      </c>
      <c r="B802" s="1" t="s">
        <v>36</v>
      </c>
      <c r="C802" s="1" t="s">
        <v>76</v>
      </c>
      <c r="D802" s="3">
        <v>44644</v>
      </c>
      <c r="E802" s="4">
        <v>7231</v>
      </c>
      <c r="F802" s="1">
        <v>38</v>
      </c>
      <c r="G802" s="5">
        <f t="shared" si="12"/>
        <v>190.28947368421052</v>
      </c>
    </row>
    <row r="803" spans="1:7" ht="15.75">
      <c r="A803" s="1" t="s">
        <v>56</v>
      </c>
      <c r="B803" s="1" t="s">
        <v>22</v>
      </c>
      <c r="C803" s="1" t="s">
        <v>31</v>
      </c>
      <c r="D803" s="3">
        <v>44784</v>
      </c>
      <c r="E803" s="4">
        <v>63</v>
      </c>
      <c r="F803" s="1">
        <v>105</v>
      </c>
      <c r="G803" s="5">
        <f t="shared" si="12"/>
        <v>0.6</v>
      </c>
    </row>
    <row r="804" spans="1:7" ht="15.75">
      <c r="A804" s="1" t="s">
        <v>58</v>
      </c>
      <c r="B804" s="1" t="s">
        <v>14</v>
      </c>
      <c r="C804" s="1" t="s">
        <v>65</v>
      </c>
      <c r="D804" s="3">
        <v>44698</v>
      </c>
      <c r="E804" s="4">
        <v>8309</v>
      </c>
      <c r="F804" s="1">
        <v>166</v>
      </c>
      <c r="G804" s="5">
        <f t="shared" si="12"/>
        <v>50.054216867469883</v>
      </c>
    </row>
    <row r="805" spans="1:7" ht="15.75">
      <c r="A805" s="1" t="s">
        <v>59</v>
      </c>
      <c r="B805" s="1" t="s">
        <v>46</v>
      </c>
      <c r="C805" s="1" t="s">
        <v>70</v>
      </c>
      <c r="D805" s="3">
        <v>44699</v>
      </c>
      <c r="E805" s="4">
        <v>3164</v>
      </c>
      <c r="F805" s="1">
        <v>164</v>
      </c>
      <c r="G805" s="5">
        <f t="shared" si="12"/>
        <v>19.292682926829269</v>
      </c>
    </row>
    <row r="806" spans="1:7" ht="15.75">
      <c r="A806" s="1" t="s">
        <v>54</v>
      </c>
      <c r="B806" s="1" t="s">
        <v>14</v>
      </c>
      <c r="C806" s="1" t="s">
        <v>20</v>
      </c>
      <c r="D806" s="3">
        <v>44790</v>
      </c>
      <c r="E806" s="4">
        <v>5691</v>
      </c>
      <c r="F806" s="1">
        <v>171</v>
      </c>
      <c r="G806" s="5">
        <f t="shared" si="12"/>
        <v>33.280701754385966</v>
      </c>
    </row>
    <row r="807" spans="1:7" ht="15.75">
      <c r="A807" s="1" t="s">
        <v>73</v>
      </c>
      <c r="B807" s="1" t="s">
        <v>36</v>
      </c>
      <c r="C807" s="1" t="s">
        <v>47</v>
      </c>
      <c r="D807" s="3">
        <v>44655</v>
      </c>
      <c r="E807" s="4">
        <v>490</v>
      </c>
      <c r="F807" s="1">
        <v>49</v>
      </c>
      <c r="G807" s="5">
        <f t="shared" si="12"/>
        <v>10</v>
      </c>
    </row>
    <row r="808" spans="1:7" ht="15.75">
      <c r="A808" s="1" t="s">
        <v>38</v>
      </c>
      <c r="B808" s="1" t="s">
        <v>17</v>
      </c>
      <c r="C808" s="1" t="s">
        <v>18</v>
      </c>
      <c r="D808" s="3">
        <v>44782</v>
      </c>
      <c r="E808" s="4">
        <v>18032</v>
      </c>
      <c r="F808" s="1">
        <v>205</v>
      </c>
      <c r="G808" s="5">
        <f t="shared" si="12"/>
        <v>87.960975609756105</v>
      </c>
    </row>
    <row r="809" spans="1:7" ht="15.75">
      <c r="A809" s="1" t="s">
        <v>38</v>
      </c>
      <c r="B809" s="1" t="s">
        <v>36</v>
      </c>
      <c r="C809" s="1" t="s">
        <v>53</v>
      </c>
      <c r="D809" s="3">
        <v>44578</v>
      </c>
      <c r="E809" s="4">
        <v>637</v>
      </c>
      <c r="F809" s="1">
        <v>313</v>
      </c>
      <c r="G809" s="5">
        <f t="shared" si="12"/>
        <v>2.0351437699680512</v>
      </c>
    </row>
    <row r="810" spans="1:7" ht="15.75">
      <c r="A810" s="1" t="s">
        <v>66</v>
      </c>
      <c r="B810" s="1" t="s">
        <v>46</v>
      </c>
      <c r="C810" s="1" t="s">
        <v>62</v>
      </c>
      <c r="D810" s="3">
        <v>44606</v>
      </c>
      <c r="E810" s="4">
        <v>4067</v>
      </c>
      <c r="F810" s="1">
        <v>29</v>
      </c>
      <c r="G810" s="5">
        <f t="shared" si="12"/>
        <v>140.24137931034483</v>
      </c>
    </row>
    <row r="811" spans="1:7" ht="15.75">
      <c r="A811" s="1" t="s">
        <v>19</v>
      </c>
      <c r="B811" s="1" t="s">
        <v>36</v>
      </c>
      <c r="C811" s="1" t="s">
        <v>44</v>
      </c>
      <c r="D811" s="3">
        <v>44697</v>
      </c>
      <c r="E811" s="4">
        <v>8204</v>
      </c>
      <c r="F811" s="1">
        <v>307</v>
      </c>
      <c r="G811" s="5">
        <f t="shared" si="12"/>
        <v>26.723127035830618</v>
      </c>
    </row>
    <row r="812" spans="1:7" ht="15.75">
      <c r="A812" s="1" t="s">
        <v>73</v>
      </c>
      <c r="B812" s="1" t="s">
        <v>46</v>
      </c>
      <c r="C812" s="1" t="s">
        <v>27</v>
      </c>
      <c r="D812" s="3">
        <v>44636</v>
      </c>
      <c r="E812" s="4">
        <v>9870</v>
      </c>
      <c r="F812" s="1">
        <v>121</v>
      </c>
      <c r="G812" s="5">
        <f t="shared" si="12"/>
        <v>81.570247933884303</v>
      </c>
    </row>
    <row r="813" spans="1:7" ht="15.75">
      <c r="A813" s="1" t="s">
        <v>58</v>
      </c>
      <c r="B813" s="1" t="s">
        <v>46</v>
      </c>
      <c r="C813" s="1" t="s">
        <v>76</v>
      </c>
      <c r="D813" s="3">
        <v>44592</v>
      </c>
      <c r="E813" s="4">
        <v>5131</v>
      </c>
      <c r="F813" s="1">
        <v>285</v>
      </c>
      <c r="G813" s="5">
        <f t="shared" si="12"/>
        <v>18.003508771929823</v>
      </c>
    </row>
    <row r="814" spans="1:7" ht="15.75">
      <c r="A814" s="1" t="s">
        <v>42</v>
      </c>
      <c r="B814" s="1" t="s">
        <v>46</v>
      </c>
      <c r="C814" s="1" t="s">
        <v>53</v>
      </c>
      <c r="D814" s="3">
        <v>44630</v>
      </c>
      <c r="E814" s="4">
        <v>1141</v>
      </c>
      <c r="F814" s="1">
        <v>205</v>
      </c>
      <c r="G814" s="5">
        <f t="shared" si="12"/>
        <v>5.565853658536585</v>
      </c>
    </row>
    <row r="815" spans="1:7" ht="15.75">
      <c r="A815" s="1" t="s">
        <v>28</v>
      </c>
      <c r="B815" s="1" t="s">
        <v>14</v>
      </c>
      <c r="C815" s="1" t="s">
        <v>53</v>
      </c>
      <c r="D815" s="3">
        <v>44742</v>
      </c>
      <c r="E815" s="4">
        <v>7980</v>
      </c>
      <c r="F815" s="1">
        <v>157</v>
      </c>
      <c r="G815" s="5">
        <f t="shared" si="12"/>
        <v>50.828025477707008</v>
      </c>
    </row>
    <row r="816" spans="1:7" ht="15.75">
      <c r="A816" s="1" t="s">
        <v>16</v>
      </c>
      <c r="B816" s="1" t="s">
        <v>36</v>
      </c>
      <c r="C816" s="1" t="s">
        <v>47</v>
      </c>
      <c r="D816" s="3">
        <v>44621</v>
      </c>
      <c r="E816" s="4">
        <v>5229</v>
      </c>
      <c r="F816" s="1">
        <v>182</v>
      </c>
      <c r="G816" s="5">
        <f t="shared" si="12"/>
        <v>28.73076923076923</v>
      </c>
    </row>
    <row r="817" spans="1:7" ht="15.75">
      <c r="A817" s="1" t="s">
        <v>45</v>
      </c>
      <c r="B817" s="1" t="s">
        <v>14</v>
      </c>
      <c r="C817" s="1" t="s">
        <v>49</v>
      </c>
      <c r="D817" s="3">
        <v>44708</v>
      </c>
      <c r="E817" s="4">
        <v>3423</v>
      </c>
      <c r="F817" s="1">
        <v>100</v>
      </c>
      <c r="G817" s="5">
        <f t="shared" si="12"/>
        <v>34.229999999999997</v>
      </c>
    </row>
    <row r="818" spans="1:7" ht="15.75">
      <c r="A818" s="1" t="s">
        <v>28</v>
      </c>
      <c r="B818" s="1" t="s">
        <v>14</v>
      </c>
      <c r="C818" s="1" t="s">
        <v>55</v>
      </c>
      <c r="D818" s="3">
        <v>44753</v>
      </c>
      <c r="E818" s="4">
        <v>6468</v>
      </c>
      <c r="F818" s="1">
        <v>223</v>
      </c>
      <c r="G818" s="5">
        <f t="shared" si="12"/>
        <v>29.004484304932735</v>
      </c>
    </row>
    <row r="819" spans="1:7" ht="15.75">
      <c r="A819" s="1" t="s">
        <v>48</v>
      </c>
      <c r="B819" s="1" t="s">
        <v>36</v>
      </c>
      <c r="C819" s="1" t="s">
        <v>15</v>
      </c>
      <c r="D819" s="3">
        <v>44622</v>
      </c>
      <c r="E819" s="4">
        <v>4326</v>
      </c>
      <c r="F819" s="1">
        <v>61</v>
      </c>
      <c r="G819" s="5">
        <f t="shared" si="12"/>
        <v>70.918032786885249</v>
      </c>
    </row>
    <row r="820" spans="1:7" ht="15.75">
      <c r="A820" s="1" t="s">
        <v>13</v>
      </c>
      <c r="B820" s="1" t="s">
        <v>43</v>
      </c>
      <c r="C820" s="1" t="s">
        <v>69</v>
      </c>
      <c r="D820" s="3">
        <v>44624</v>
      </c>
      <c r="E820" s="4">
        <v>7154</v>
      </c>
      <c r="F820" s="1">
        <v>133</v>
      </c>
      <c r="G820" s="5">
        <f t="shared" si="12"/>
        <v>53.789473684210527</v>
      </c>
    </row>
    <row r="821" spans="1:7" ht="15.75">
      <c r="A821" s="1" t="s">
        <v>67</v>
      </c>
      <c r="B821" s="1" t="s">
        <v>14</v>
      </c>
      <c r="C821" s="1" t="s">
        <v>18</v>
      </c>
      <c r="D821" s="3">
        <v>44735</v>
      </c>
      <c r="E821" s="4">
        <v>3997</v>
      </c>
      <c r="F821" s="1">
        <v>228</v>
      </c>
      <c r="G821" s="5">
        <f t="shared" si="12"/>
        <v>17.530701754385966</v>
      </c>
    </row>
    <row r="822" spans="1:7" ht="15.75">
      <c r="A822" s="1" t="s">
        <v>67</v>
      </c>
      <c r="B822" s="1" t="s">
        <v>43</v>
      </c>
      <c r="C822" s="1" t="s">
        <v>65</v>
      </c>
      <c r="D822" s="3">
        <v>44588</v>
      </c>
      <c r="E822" s="4">
        <v>5180</v>
      </c>
      <c r="F822" s="1">
        <v>233</v>
      </c>
      <c r="G822" s="5">
        <f t="shared" si="12"/>
        <v>22.231759656652361</v>
      </c>
    </row>
    <row r="823" spans="1:7" ht="15.75">
      <c r="A823" s="1" t="s">
        <v>50</v>
      </c>
      <c r="B823" s="1" t="s">
        <v>46</v>
      </c>
      <c r="C823" s="1" t="s">
        <v>44</v>
      </c>
      <c r="D823" s="3">
        <v>44575</v>
      </c>
      <c r="E823" s="4">
        <v>2723</v>
      </c>
      <c r="F823" s="1">
        <v>425</v>
      </c>
      <c r="G823" s="5">
        <f t="shared" si="12"/>
        <v>6.4070588235294119</v>
      </c>
    </row>
    <row r="824" spans="1:7" ht="15.75">
      <c r="A824" s="1" t="s">
        <v>61</v>
      </c>
      <c r="B824" s="1" t="s">
        <v>17</v>
      </c>
      <c r="C824" s="1" t="s">
        <v>60</v>
      </c>
      <c r="D824" s="3">
        <v>44771</v>
      </c>
      <c r="E824" s="4">
        <v>952</v>
      </c>
      <c r="F824" s="1">
        <v>24</v>
      </c>
      <c r="G824" s="5">
        <f t="shared" si="12"/>
        <v>39.666666666666664</v>
      </c>
    </row>
    <row r="825" spans="1:7" ht="15.75">
      <c r="A825" s="1" t="s">
        <v>38</v>
      </c>
      <c r="B825" s="1" t="s">
        <v>46</v>
      </c>
      <c r="C825" s="1" t="s">
        <v>27</v>
      </c>
      <c r="D825" s="3">
        <v>44694</v>
      </c>
      <c r="E825" s="4">
        <v>5691</v>
      </c>
      <c r="F825" s="1">
        <v>495</v>
      </c>
      <c r="G825" s="5">
        <f t="shared" si="12"/>
        <v>11.496969696969696</v>
      </c>
    </row>
    <row r="826" spans="1:7" ht="15.75">
      <c r="A826" s="1" t="s">
        <v>42</v>
      </c>
      <c r="B826" s="1" t="s">
        <v>46</v>
      </c>
      <c r="C826" s="1" t="s">
        <v>74</v>
      </c>
      <c r="D826" s="3">
        <v>44595</v>
      </c>
      <c r="E826" s="4">
        <v>10969</v>
      </c>
      <c r="F826" s="1">
        <v>170</v>
      </c>
      <c r="G826" s="5">
        <f t="shared" si="12"/>
        <v>64.523529411764713</v>
      </c>
    </row>
    <row r="827" spans="1:7" ht="15.75">
      <c r="A827" s="1" t="s">
        <v>38</v>
      </c>
      <c r="B827" s="1" t="s">
        <v>17</v>
      </c>
      <c r="C827" s="1" t="s">
        <v>27</v>
      </c>
      <c r="D827" s="3">
        <v>44708</v>
      </c>
      <c r="E827" s="4">
        <v>5964</v>
      </c>
      <c r="F827" s="1">
        <v>26</v>
      </c>
      <c r="G827" s="5">
        <f t="shared" si="12"/>
        <v>229.38461538461539</v>
      </c>
    </row>
    <row r="828" spans="1:7" ht="15.75">
      <c r="A828" s="1" t="s">
        <v>21</v>
      </c>
      <c r="B828" s="1" t="s">
        <v>22</v>
      </c>
      <c r="C828" s="1" t="s">
        <v>49</v>
      </c>
      <c r="D828" s="3">
        <v>44610</v>
      </c>
      <c r="E828" s="4">
        <v>2821</v>
      </c>
      <c r="F828" s="1">
        <v>24</v>
      </c>
      <c r="G828" s="5">
        <f t="shared" si="12"/>
        <v>117.54166666666667</v>
      </c>
    </row>
    <row r="829" spans="1:7" ht="15.75">
      <c r="A829" s="1" t="s">
        <v>38</v>
      </c>
      <c r="B829" s="1" t="s">
        <v>17</v>
      </c>
      <c r="C829" s="1" t="s">
        <v>57</v>
      </c>
      <c r="D829" s="3">
        <v>44589</v>
      </c>
      <c r="E829" s="4">
        <v>1302</v>
      </c>
      <c r="F829" s="1">
        <v>33</v>
      </c>
      <c r="G829" s="5">
        <f t="shared" si="12"/>
        <v>39.454545454545453</v>
      </c>
    </row>
    <row r="830" spans="1:7" ht="15.75">
      <c r="A830" s="1" t="s">
        <v>16</v>
      </c>
      <c r="B830" s="1" t="s">
        <v>14</v>
      </c>
      <c r="C830" s="1" t="s">
        <v>47</v>
      </c>
      <c r="D830" s="3">
        <v>44741</v>
      </c>
      <c r="E830" s="4">
        <v>5474</v>
      </c>
      <c r="F830" s="1">
        <v>109</v>
      </c>
      <c r="G830" s="5">
        <f t="shared" si="12"/>
        <v>50.220183486238533</v>
      </c>
    </row>
    <row r="831" spans="1:7" ht="15.75">
      <c r="A831" s="1" t="s">
        <v>64</v>
      </c>
      <c r="B831" s="1" t="s">
        <v>17</v>
      </c>
      <c r="C831" s="1" t="s">
        <v>75</v>
      </c>
      <c r="D831" s="3">
        <v>44574</v>
      </c>
      <c r="E831" s="4">
        <v>4179</v>
      </c>
      <c r="F831" s="1">
        <v>276</v>
      </c>
      <c r="G831" s="5">
        <f t="shared" si="12"/>
        <v>15.141304347826088</v>
      </c>
    </row>
    <row r="832" spans="1:7" ht="15.75">
      <c r="A832" s="1" t="s">
        <v>13</v>
      </c>
      <c r="B832" s="1" t="s">
        <v>14</v>
      </c>
      <c r="C832" s="1" t="s">
        <v>31</v>
      </c>
      <c r="D832" s="3">
        <v>44739</v>
      </c>
      <c r="E832" s="4">
        <v>1946</v>
      </c>
      <c r="F832" s="1">
        <v>164</v>
      </c>
      <c r="G832" s="5">
        <f t="shared" si="12"/>
        <v>11.865853658536585</v>
      </c>
    </row>
    <row r="833" spans="1:7" ht="15.75">
      <c r="A833" s="1" t="s">
        <v>42</v>
      </c>
      <c r="B833" s="1" t="s">
        <v>46</v>
      </c>
      <c r="C833" s="1" t="s">
        <v>62</v>
      </c>
      <c r="D833" s="3">
        <v>44649</v>
      </c>
      <c r="E833" s="4">
        <v>4291</v>
      </c>
      <c r="F833" s="1">
        <v>1</v>
      </c>
      <c r="G833" s="5">
        <f t="shared" si="12"/>
        <v>4291</v>
      </c>
    </row>
    <row r="834" spans="1:7" ht="15.75">
      <c r="A834" s="1" t="s">
        <v>30</v>
      </c>
      <c r="B834" s="1" t="s">
        <v>17</v>
      </c>
      <c r="C834" s="1" t="s">
        <v>53</v>
      </c>
      <c r="D834" s="3">
        <v>44715</v>
      </c>
      <c r="E834" s="4">
        <v>7196</v>
      </c>
      <c r="F834" s="1">
        <v>160</v>
      </c>
      <c r="G834" s="5">
        <f t="shared" ref="G834:G897" si="13">E834/F834</f>
        <v>44.975000000000001</v>
      </c>
    </row>
    <row r="835" spans="1:7" ht="15.75">
      <c r="A835" s="1" t="s">
        <v>45</v>
      </c>
      <c r="B835" s="1" t="s">
        <v>46</v>
      </c>
      <c r="C835" s="1" t="s">
        <v>27</v>
      </c>
      <c r="D835" s="3">
        <v>44641</v>
      </c>
      <c r="E835" s="4">
        <v>1939</v>
      </c>
      <c r="F835" s="1">
        <v>98</v>
      </c>
      <c r="G835" s="5">
        <f t="shared" si="13"/>
        <v>19.785714285714285</v>
      </c>
    </row>
    <row r="836" spans="1:7" ht="15.75">
      <c r="A836" s="1" t="s">
        <v>45</v>
      </c>
      <c r="B836" s="1" t="s">
        <v>17</v>
      </c>
      <c r="C836" s="1" t="s">
        <v>47</v>
      </c>
      <c r="D836" s="3">
        <v>44663</v>
      </c>
      <c r="E836" s="4">
        <v>10437</v>
      </c>
      <c r="F836" s="1">
        <v>46</v>
      </c>
      <c r="G836" s="5">
        <f t="shared" si="13"/>
        <v>226.89130434782609</v>
      </c>
    </row>
    <row r="837" spans="1:7" ht="15.75">
      <c r="A837" s="1" t="s">
        <v>39</v>
      </c>
      <c r="B837" s="1" t="s">
        <v>22</v>
      </c>
      <c r="C837" s="1" t="s">
        <v>69</v>
      </c>
      <c r="D837" s="3">
        <v>44580</v>
      </c>
      <c r="E837" s="4">
        <v>6916</v>
      </c>
      <c r="F837" s="1">
        <v>259</v>
      </c>
      <c r="G837" s="5">
        <f t="shared" si="13"/>
        <v>26.702702702702702</v>
      </c>
    </row>
    <row r="838" spans="1:7" ht="15.75">
      <c r="A838" s="1" t="s">
        <v>48</v>
      </c>
      <c r="B838" s="1" t="s">
        <v>14</v>
      </c>
      <c r="C838" s="1" t="s">
        <v>37</v>
      </c>
      <c r="D838" s="3">
        <v>44657</v>
      </c>
      <c r="E838" s="4">
        <v>3647</v>
      </c>
      <c r="F838" s="1">
        <v>310</v>
      </c>
      <c r="G838" s="5">
        <f t="shared" si="13"/>
        <v>11.764516129032257</v>
      </c>
    </row>
    <row r="839" spans="1:7" ht="15.75">
      <c r="A839" s="1" t="s">
        <v>59</v>
      </c>
      <c r="B839" s="1" t="s">
        <v>22</v>
      </c>
      <c r="C839" s="1" t="s">
        <v>37</v>
      </c>
      <c r="D839" s="3">
        <v>44775</v>
      </c>
      <c r="E839" s="4">
        <v>8995</v>
      </c>
      <c r="F839" s="1">
        <v>78</v>
      </c>
      <c r="G839" s="5">
        <f t="shared" si="13"/>
        <v>115.32051282051282</v>
      </c>
    </row>
    <row r="840" spans="1:7" ht="15.75">
      <c r="A840" s="1" t="s">
        <v>19</v>
      </c>
      <c r="B840" s="1" t="s">
        <v>22</v>
      </c>
      <c r="C840" s="1" t="s">
        <v>47</v>
      </c>
      <c r="D840" s="3">
        <v>44663</v>
      </c>
      <c r="E840" s="4">
        <v>7252</v>
      </c>
      <c r="F840" s="1">
        <v>136</v>
      </c>
      <c r="G840" s="5">
        <f t="shared" si="13"/>
        <v>53.323529411764703</v>
      </c>
    </row>
    <row r="841" spans="1:7" ht="15.75">
      <c r="A841" s="1" t="s">
        <v>28</v>
      </c>
      <c r="B841" s="1" t="s">
        <v>17</v>
      </c>
      <c r="C841" s="1" t="s">
        <v>49</v>
      </c>
      <c r="D841" s="3">
        <v>44763</v>
      </c>
      <c r="E841" s="4">
        <v>16380</v>
      </c>
      <c r="F841" s="1">
        <v>130</v>
      </c>
      <c r="G841" s="5">
        <f t="shared" si="13"/>
        <v>126</v>
      </c>
    </row>
    <row r="842" spans="1:7" ht="15.75">
      <c r="A842" s="1" t="s">
        <v>16</v>
      </c>
      <c r="B842" s="1" t="s">
        <v>36</v>
      </c>
      <c r="C842" s="1" t="s">
        <v>74</v>
      </c>
      <c r="D842" s="3">
        <v>44642</v>
      </c>
      <c r="E842" s="4">
        <v>9660</v>
      </c>
      <c r="F842" s="1">
        <v>24</v>
      </c>
      <c r="G842" s="5">
        <f t="shared" si="13"/>
        <v>402.5</v>
      </c>
    </row>
    <row r="843" spans="1:7" ht="15.75">
      <c r="A843" s="1" t="s">
        <v>58</v>
      </c>
      <c r="B843" s="1" t="s">
        <v>17</v>
      </c>
      <c r="C843" s="1" t="s">
        <v>20</v>
      </c>
      <c r="D843" s="3">
        <v>44690</v>
      </c>
      <c r="E843" s="4">
        <v>4522</v>
      </c>
      <c r="F843" s="1">
        <v>5</v>
      </c>
      <c r="G843" s="5">
        <f t="shared" si="13"/>
        <v>904.4</v>
      </c>
    </row>
    <row r="844" spans="1:7" ht="15.75">
      <c r="A844" s="1" t="s">
        <v>66</v>
      </c>
      <c r="B844" s="1" t="s">
        <v>22</v>
      </c>
      <c r="C844" s="1" t="s">
        <v>74</v>
      </c>
      <c r="D844" s="3">
        <v>44782</v>
      </c>
      <c r="E844" s="4">
        <v>329</v>
      </c>
      <c r="F844" s="1">
        <v>109</v>
      </c>
      <c r="G844" s="5">
        <f t="shared" si="13"/>
        <v>3.0183486238532109</v>
      </c>
    </row>
    <row r="845" spans="1:7" ht="15.75">
      <c r="A845" s="1" t="s">
        <v>71</v>
      </c>
      <c r="B845" s="1" t="s">
        <v>46</v>
      </c>
      <c r="C845" s="1" t="s">
        <v>70</v>
      </c>
      <c r="D845" s="3">
        <v>44762</v>
      </c>
      <c r="E845" s="4">
        <v>3458</v>
      </c>
      <c r="F845" s="1">
        <v>294</v>
      </c>
      <c r="G845" s="5">
        <f t="shared" si="13"/>
        <v>11.761904761904763</v>
      </c>
    </row>
    <row r="846" spans="1:7" ht="15.75">
      <c r="A846" s="1" t="s">
        <v>38</v>
      </c>
      <c r="B846" s="1" t="s">
        <v>17</v>
      </c>
      <c r="C846" s="1" t="s">
        <v>76</v>
      </c>
      <c r="D846" s="3">
        <v>44665</v>
      </c>
      <c r="E846" s="4">
        <v>4641</v>
      </c>
      <c r="F846" s="1">
        <v>413</v>
      </c>
      <c r="G846" s="5">
        <f t="shared" si="13"/>
        <v>11.23728813559322</v>
      </c>
    </row>
    <row r="847" spans="1:7" ht="15.75">
      <c r="A847" s="1" t="s">
        <v>13</v>
      </c>
      <c r="B847" s="1" t="s">
        <v>46</v>
      </c>
      <c r="C847" s="1" t="s">
        <v>62</v>
      </c>
      <c r="D847" s="3">
        <v>44586</v>
      </c>
      <c r="E847" s="4">
        <v>4627</v>
      </c>
      <c r="F847" s="1">
        <v>136</v>
      </c>
      <c r="G847" s="5">
        <f t="shared" si="13"/>
        <v>34.022058823529413</v>
      </c>
    </row>
    <row r="848" spans="1:7" ht="15.75">
      <c r="A848" s="1" t="s">
        <v>66</v>
      </c>
      <c r="B848" s="1" t="s">
        <v>22</v>
      </c>
      <c r="C848" s="1" t="s">
        <v>65</v>
      </c>
      <c r="D848" s="3">
        <v>44676</v>
      </c>
      <c r="E848" s="4">
        <v>3192</v>
      </c>
      <c r="F848" s="1">
        <v>175</v>
      </c>
      <c r="G848" s="5">
        <f t="shared" si="13"/>
        <v>18.239999999999998</v>
      </c>
    </row>
    <row r="849" spans="1:7" ht="15.75">
      <c r="A849" s="1" t="s">
        <v>72</v>
      </c>
      <c r="B849" s="1" t="s">
        <v>46</v>
      </c>
      <c r="C849" s="1" t="s">
        <v>31</v>
      </c>
      <c r="D849" s="3">
        <v>44578</v>
      </c>
      <c r="E849" s="4">
        <v>252</v>
      </c>
      <c r="F849" s="1">
        <v>237</v>
      </c>
      <c r="G849" s="5">
        <f t="shared" si="13"/>
        <v>1.0632911392405062</v>
      </c>
    </row>
    <row r="850" spans="1:7" ht="15.75">
      <c r="A850" s="1" t="s">
        <v>48</v>
      </c>
      <c r="B850" s="1" t="s">
        <v>43</v>
      </c>
      <c r="C850" s="1" t="s">
        <v>47</v>
      </c>
      <c r="D850" s="3">
        <v>44788</v>
      </c>
      <c r="E850" s="4">
        <v>868</v>
      </c>
      <c r="F850" s="1">
        <v>125</v>
      </c>
      <c r="G850" s="5">
        <f t="shared" si="13"/>
        <v>6.944</v>
      </c>
    </row>
    <row r="851" spans="1:7" ht="15.75">
      <c r="A851" s="1" t="s">
        <v>48</v>
      </c>
      <c r="B851" s="1" t="s">
        <v>46</v>
      </c>
      <c r="C851" s="1" t="s">
        <v>60</v>
      </c>
      <c r="D851" s="3">
        <v>44714</v>
      </c>
      <c r="E851" s="4">
        <v>210</v>
      </c>
      <c r="F851" s="1">
        <v>16</v>
      </c>
      <c r="G851" s="5">
        <f t="shared" si="13"/>
        <v>13.125</v>
      </c>
    </row>
    <row r="852" spans="1:7" ht="15.75">
      <c r="A852" s="1" t="s">
        <v>30</v>
      </c>
      <c r="B852" s="1" t="s">
        <v>43</v>
      </c>
      <c r="C852" s="1" t="s">
        <v>18</v>
      </c>
      <c r="D852" s="3">
        <v>44742</v>
      </c>
      <c r="E852" s="4">
        <v>7007</v>
      </c>
      <c r="F852" s="1">
        <v>135</v>
      </c>
      <c r="G852" s="5">
        <f t="shared" si="13"/>
        <v>51.903703703703705</v>
      </c>
    </row>
    <row r="853" spans="1:7" ht="15.75">
      <c r="A853" s="1" t="s">
        <v>72</v>
      </c>
      <c r="B853" s="1" t="s">
        <v>36</v>
      </c>
      <c r="C853" s="1" t="s">
        <v>69</v>
      </c>
      <c r="D853" s="3">
        <v>44602</v>
      </c>
      <c r="E853" s="4">
        <v>5845</v>
      </c>
      <c r="F853" s="1">
        <v>91</v>
      </c>
      <c r="G853" s="5">
        <f t="shared" si="13"/>
        <v>64.230769230769226</v>
      </c>
    </row>
    <row r="854" spans="1:7" ht="15.75">
      <c r="A854" s="1" t="s">
        <v>50</v>
      </c>
      <c r="B854" s="1" t="s">
        <v>46</v>
      </c>
      <c r="C854" s="1" t="s">
        <v>75</v>
      </c>
      <c r="D854" s="3">
        <v>44615</v>
      </c>
      <c r="E854" s="4">
        <v>1372</v>
      </c>
      <c r="F854" s="1">
        <v>614</v>
      </c>
      <c r="G854" s="5">
        <f t="shared" si="13"/>
        <v>2.234527687296417</v>
      </c>
    </row>
    <row r="855" spans="1:7" ht="15.75">
      <c r="A855" s="1" t="s">
        <v>61</v>
      </c>
      <c r="B855" s="1" t="s">
        <v>17</v>
      </c>
      <c r="C855" s="1" t="s">
        <v>53</v>
      </c>
      <c r="D855" s="3">
        <v>44588</v>
      </c>
      <c r="E855" s="4">
        <v>8428</v>
      </c>
      <c r="F855" s="1">
        <v>216</v>
      </c>
      <c r="G855" s="5">
        <f t="shared" si="13"/>
        <v>39.018518518518519</v>
      </c>
    </row>
    <row r="856" spans="1:7" ht="15.75">
      <c r="A856" s="1" t="s">
        <v>68</v>
      </c>
      <c r="B856" s="1" t="s">
        <v>14</v>
      </c>
      <c r="C856" s="1" t="s">
        <v>15</v>
      </c>
      <c r="D856" s="3">
        <v>44707</v>
      </c>
      <c r="E856" s="4">
        <v>4977</v>
      </c>
      <c r="F856" s="1">
        <v>317</v>
      </c>
      <c r="G856" s="5">
        <f t="shared" si="13"/>
        <v>15.700315457413248</v>
      </c>
    </row>
    <row r="857" spans="1:7" ht="15.75">
      <c r="A857" s="1" t="s">
        <v>38</v>
      </c>
      <c r="B857" s="1" t="s">
        <v>43</v>
      </c>
      <c r="C857" s="1" t="s">
        <v>76</v>
      </c>
      <c r="D857" s="3">
        <v>44665</v>
      </c>
      <c r="E857" s="4">
        <v>1694</v>
      </c>
      <c r="F857" s="1">
        <v>21</v>
      </c>
      <c r="G857" s="5">
        <f t="shared" si="13"/>
        <v>80.666666666666671</v>
      </c>
    </row>
    <row r="858" spans="1:7" ht="15.75">
      <c r="A858" s="1" t="s">
        <v>71</v>
      </c>
      <c r="B858" s="1" t="s">
        <v>22</v>
      </c>
      <c r="C858" s="1" t="s">
        <v>29</v>
      </c>
      <c r="D858" s="3">
        <v>44774</v>
      </c>
      <c r="E858" s="4">
        <v>4326</v>
      </c>
      <c r="F858" s="1">
        <v>154</v>
      </c>
      <c r="G858" s="5">
        <f t="shared" si="13"/>
        <v>28.09090909090909</v>
      </c>
    </row>
    <row r="859" spans="1:7" ht="15.75">
      <c r="A859" s="1" t="s">
        <v>45</v>
      </c>
      <c r="B859" s="1" t="s">
        <v>22</v>
      </c>
      <c r="C859" s="1" t="s">
        <v>47</v>
      </c>
      <c r="D859" s="3">
        <v>44795</v>
      </c>
      <c r="E859" s="4">
        <v>9527</v>
      </c>
      <c r="F859" s="1">
        <v>222</v>
      </c>
      <c r="G859" s="5">
        <f t="shared" si="13"/>
        <v>42.914414414414416</v>
      </c>
    </row>
    <row r="860" spans="1:7" ht="15.75">
      <c r="A860" s="1" t="s">
        <v>50</v>
      </c>
      <c r="B860" s="1" t="s">
        <v>17</v>
      </c>
      <c r="C860" s="1" t="s">
        <v>29</v>
      </c>
      <c r="D860" s="3">
        <v>44764</v>
      </c>
      <c r="E860" s="4">
        <v>10766</v>
      </c>
      <c r="F860" s="1">
        <v>157</v>
      </c>
      <c r="G860" s="5">
        <f t="shared" si="13"/>
        <v>68.573248407643305</v>
      </c>
    </row>
    <row r="861" spans="1:7" ht="15.75">
      <c r="A861" s="1" t="s">
        <v>58</v>
      </c>
      <c r="B861" s="1" t="s">
        <v>43</v>
      </c>
      <c r="C861" s="1" t="s">
        <v>60</v>
      </c>
      <c r="D861" s="3">
        <v>44679</v>
      </c>
      <c r="E861" s="4">
        <v>1288</v>
      </c>
      <c r="F861" s="1">
        <v>27</v>
      </c>
      <c r="G861" s="5">
        <f t="shared" si="13"/>
        <v>47.703703703703702</v>
      </c>
    </row>
    <row r="862" spans="1:7" ht="15.75">
      <c r="A862" s="1" t="s">
        <v>67</v>
      </c>
      <c r="B862" s="1" t="s">
        <v>22</v>
      </c>
      <c r="C862" s="1" t="s">
        <v>65</v>
      </c>
      <c r="D862" s="3">
        <v>44711</v>
      </c>
      <c r="E862" s="4">
        <v>4879</v>
      </c>
      <c r="F862" s="1">
        <v>350</v>
      </c>
      <c r="G862" s="5">
        <f t="shared" si="13"/>
        <v>13.94</v>
      </c>
    </row>
    <row r="863" spans="1:7" ht="15.75">
      <c r="A863" s="1" t="s">
        <v>73</v>
      </c>
      <c r="B863" s="1" t="s">
        <v>43</v>
      </c>
      <c r="C863" s="1" t="s">
        <v>55</v>
      </c>
      <c r="D863" s="3">
        <v>44763</v>
      </c>
      <c r="E863" s="4">
        <v>2408</v>
      </c>
      <c r="F863" s="1">
        <v>157</v>
      </c>
      <c r="G863" s="5">
        <f t="shared" si="13"/>
        <v>15.337579617834395</v>
      </c>
    </row>
    <row r="864" spans="1:7" ht="15.75">
      <c r="A864" s="1" t="s">
        <v>21</v>
      </c>
      <c r="B864" s="1" t="s">
        <v>14</v>
      </c>
      <c r="C864" s="1" t="s">
        <v>75</v>
      </c>
      <c r="D864" s="3">
        <v>44775</v>
      </c>
      <c r="E864" s="4">
        <v>3094</v>
      </c>
      <c r="F864" s="1">
        <v>468</v>
      </c>
      <c r="G864" s="5">
        <f t="shared" si="13"/>
        <v>6.6111111111111107</v>
      </c>
    </row>
    <row r="865" spans="1:7" ht="15.75">
      <c r="A865" s="1" t="s">
        <v>38</v>
      </c>
      <c r="B865" s="1" t="s">
        <v>36</v>
      </c>
      <c r="C865" s="1" t="s">
        <v>76</v>
      </c>
      <c r="D865" s="3">
        <v>44727</v>
      </c>
      <c r="E865" s="4">
        <v>7231</v>
      </c>
      <c r="F865" s="1">
        <v>130</v>
      </c>
      <c r="G865" s="5">
        <f t="shared" si="13"/>
        <v>55.623076923076923</v>
      </c>
    </row>
    <row r="866" spans="1:7" ht="15.75">
      <c r="A866" s="1" t="s">
        <v>28</v>
      </c>
      <c r="B866" s="1" t="s">
        <v>17</v>
      </c>
      <c r="C866" s="1" t="s">
        <v>18</v>
      </c>
      <c r="D866" s="3">
        <v>44747</v>
      </c>
      <c r="E866" s="4">
        <v>8981</v>
      </c>
      <c r="F866" s="1">
        <v>130</v>
      </c>
      <c r="G866" s="5">
        <f t="shared" si="13"/>
        <v>69.08461538461539</v>
      </c>
    </row>
    <row r="867" spans="1:7" ht="15.75">
      <c r="A867" s="1" t="s">
        <v>59</v>
      </c>
      <c r="B867" s="1" t="s">
        <v>36</v>
      </c>
      <c r="C867" s="1" t="s">
        <v>27</v>
      </c>
      <c r="D867" s="3">
        <v>44663</v>
      </c>
      <c r="E867" s="4">
        <v>7</v>
      </c>
      <c r="F867" s="1">
        <v>518</v>
      </c>
      <c r="G867" s="5">
        <f t="shared" si="13"/>
        <v>1.3513513513513514E-2</v>
      </c>
    </row>
    <row r="868" spans="1:7" ht="15.75">
      <c r="A868" s="1" t="s">
        <v>19</v>
      </c>
      <c r="B868" s="1" t="s">
        <v>22</v>
      </c>
      <c r="C868" s="1" t="s">
        <v>76</v>
      </c>
      <c r="D868" s="3">
        <v>44791</v>
      </c>
      <c r="E868" s="4">
        <v>1372</v>
      </c>
      <c r="F868" s="1">
        <v>105</v>
      </c>
      <c r="G868" s="5">
        <f t="shared" si="13"/>
        <v>13.066666666666666</v>
      </c>
    </row>
    <row r="869" spans="1:7" ht="15.75">
      <c r="A869" s="1" t="s">
        <v>21</v>
      </c>
      <c r="B869" s="1" t="s">
        <v>14</v>
      </c>
      <c r="C869" s="1" t="s">
        <v>37</v>
      </c>
      <c r="D869" s="3">
        <v>44573</v>
      </c>
      <c r="E869" s="4">
        <v>5250</v>
      </c>
      <c r="F869" s="1">
        <v>293</v>
      </c>
      <c r="G869" s="5">
        <f t="shared" si="13"/>
        <v>17.918088737201366</v>
      </c>
    </row>
    <row r="870" spans="1:7" ht="15.75">
      <c r="A870" s="1" t="s">
        <v>30</v>
      </c>
      <c r="B870" s="1" t="s">
        <v>46</v>
      </c>
      <c r="C870" s="1" t="s">
        <v>62</v>
      </c>
      <c r="D870" s="3">
        <v>44784</v>
      </c>
      <c r="E870" s="4">
        <v>7560</v>
      </c>
      <c r="F870" s="1">
        <v>15</v>
      </c>
      <c r="G870" s="5">
        <f t="shared" si="13"/>
        <v>504</v>
      </c>
    </row>
    <row r="871" spans="1:7" ht="15.75">
      <c r="A871" s="1" t="s">
        <v>13</v>
      </c>
      <c r="B871" s="1" t="s">
        <v>22</v>
      </c>
      <c r="C871" s="1" t="s">
        <v>57</v>
      </c>
      <c r="D871" s="3">
        <v>44574</v>
      </c>
      <c r="E871" s="4">
        <v>5012</v>
      </c>
      <c r="F871" s="1">
        <v>384</v>
      </c>
      <c r="G871" s="5">
        <f t="shared" si="13"/>
        <v>13.052083333333334</v>
      </c>
    </row>
    <row r="872" spans="1:7" ht="15.75">
      <c r="A872" s="1" t="s">
        <v>58</v>
      </c>
      <c r="B872" s="1" t="s">
        <v>14</v>
      </c>
      <c r="C872" s="1" t="s">
        <v>74</v>
      </c>
      <c r="D872" s="3">
        <v>44680</v>
      </c>
      <c r="E872" s="4">
        <v>3038</v>
      </c>
      <c r="F872" s="1">
        <v>135</v>
      </c>
      <c r="G872" s="5">
        <f t="shared" si="13"/>
        <v>22.503703703703703</v>
      </c>
    </row>
    <row r="873" spans="1:7" ht="15.75">
      <c r="A873" s="1" t="s">
        <v>39</v>
      </c>
      <c r="B873" s="1" t="s">
        <v>36</v>
      </c>
      <c r="C873" s="1" t="s">
        <v>31</v>
      </c>
      <c r="D873" s="3">
        <v>44749</v>
      </c>
      <c r="E873" s="4">
        <v>1099</v>
      </c>
      <c r="F873" s="1">
        <v>92</v>
      </c>
      <c r="G873" s="5">
        <f t="shared" si="13"/>
        <v>11.945652173913043</v>
      </c>
    </row>
    <row r="874" spans="1:7" ht="15.75">
      <c r="A874" s="1" t="s">
        <v>71</v>
      </c>
      <c r="B874" s="1" t="s">
        <v>36</v>
      </c>
      <c r="C874" s="1" t="s">
        <v>15</v>
      </c>
      <c r="D874" s="3">
        <v>44631</v>
      </c>
      <c r="E874" s="4">
        <v>7413</v>
      </c>
      <c r="F874" s="1">
        <v>4</v>
      </c>
      <c r="G874" s="5">
        <f t="shared" si="13"/>
        <v>1853.25</v>
      </c>
    </row>
    <row r="875" spans="1:7" ht="15.75">
      <c r="A875" s="1" t="s">
        <v>71</v>
      </c>
      <c r="B875" s="1" t="s">
        <v>14</v>
      </c>
      <c r="C875" s="1" t="s">
        <v>76</v>
      </c>
      <c r="D875" s="3">
        <v>44608</v>
      </c>
      <c r="E875" s="4">
        <v>5397</v>
      </c>
      <c r="F875" s="1">
        <v>239</v>
      </c>
      <c r="G875" s="5">
        <f t="shared" si="13"/>
        <v>22.581589958158997</v>
      </c>
    </row>
    <row r="876" spans="1:7" ht="15.75">
      <c r="A876" s="1" t="s">
        <v>42</v>
      </c>
      <c r="B876" s="1" t="s">
        <v>22</v>
      </c>
      <c r="C876" s="1" t="s">
        <v>53</v>
      </c>
      <c r="D876" s="3">
        <v>44568</v>
      </c>
      <c r="E876" s="4">
        <v>2303</v>
      </c>
      <c r="F876" s="1">
        <v>33</v>
      </c>
      <c r="G876" s="5">
        <f t="shared" si="13"/>
        <v>69.787878787878782</v>
      </c>
    </row>
    <row r="877" spans="1:7" ht="15.75">
      <c r="A877" s="1" t="s">
        <v>52</v>
      </c>
      <c r="B877" s="1" t="s">
        <v>36</v>
      </c>
      <c r="C877" s="1" t="s">
        <v>49</v>
      </c>
      <c r="D877" s="3">
        <v>44573</v>
      </c>
      <c r="E877" s="4">
        <v>1141</v>
      </c>
      <c r="F877" s="1">
        <v>518</v>
      </c>
      <c r="G877" s="5">
        <f t="shared" si="13"/>
        <v>2.2027027027027026</v>
      </c>
    </row>
    <row r="878" spans="1:7" ht="15.75">
      <c r="A878" s="1" t="s">
        <v>52</v>
      </c>
      <c r="B878" s="1" t="s">
        <v>17</v>
      </c>
      <c r="C878" s="1" t="s">
        <v>47</v>
      </c>
      <c r="D878" s="3">
        <v>44721</v>
      </c>
      <c r="E878" s="4">
        <v>10325</v>
      </c>
      <c r="F878" s="1">
        <v>147</v>
      </c>
      <c r="G878" s="5">
        <f t="shared" si="13"/>
        <v>70.238095238095241</v>
      </c>
    </row>
    <row r="879" spans="1:7" ht="15.75">
      <c r="A879" s="1" t="s">
        <v>66</v>
      </c>
      <c r="B879" s="1" t="s">
        <v>17</v>
      </c>
      <c r="C879" s="1" t="s">
        <v>47</v>
      </c>
      <c r="D879" s="3">
        <v>44697</v>
      </c>
      <c r="E879" s="4">
        <v>2149</v>
      </c>
      <c r="F879" s="1">
        <v>84</v>
      </c>
      <c r="G879" s="5">
        <f t="shared" si="13"/>
        <v>25.583333333333332</v>
      </c>
    </row>
    <row r="880" spans="1:7" ht="15.75">
      <c r="A880" s="1" t="s">
        <v>19</v>
      </c>
      <c r="B880" s="1" t="s">
        <v>14</v>
      </c>
      <c r="C880" s="1" t="s">
        <v>18</v>
      </c>
      <c r="D880" s="3">
        <v>44735</v>
      </c>
      <c r="E880" s="4">
        <v>12362</v>
      </c>
      <c r="F880" s="1">
        <v>94</v>
      </c>
      <c r="G880" s="5">
        <f t="shared" si="13"/>
        <v>131.51063829787233</v>
      </c>
    </row>
    <row r="881" spans="1:7" ht="15.75">
      <c r="A881" s="1" t="s">
        <v>54</v>
      </c>
      <c r="B881" s="1" t="s">
        <v>14</v>
      </c>
      <c r="C881" s="1" t="s">
        <v>69</v>
      </c>
      <c r="D881" s="3">
        <v>44589</v>
      </c>
      <c r="E881" s="4">
        <v>12635</v>
      </c>
      <c r="F881" s="1">
        <v>194</v>
      </c>
      <c r="G881" s="5">
        <f t="shared" si="13"/>
        <v>65.128865979381445</v>
      </c>
    </row>
    <row r="882" spans="1:7" ht="15.75">
      <c r="A882" s="1" t="s">
        <v>72</v>
      </c>
      <c r="B882" s="1" t="s">
        <v>14</v>
      </c>
      <c r="C882" s="1" t="s">
        <v>15</v>
      </c>
      <c r="D882" s="3">
        <v>44756</v>
      </c>
      <c r="E882" s="4">
        <v>2443</v>
      </c>
      <c r="F882" s="1">
        <v>216</v>
      </c>
      <c r="G882" s="5">
        <f t="shared" si="13"/>
        <v>11.310185185185185</v>
      </c>
    </row>
    <row r="883" spans="1:7" ht="15.75">
      <c r="A883" s="1" t="s">
        <v>42</v>
      </c>
      <c r="B883" s="1" t="s">
        <v>46</v>
      </c>
      <c r="C883" s="1" t="s">
        <v>49</v>
      </c>
      <c r="D883" s="3">
        <v>44669</v>
      </c>
      <c r="E883" s="4">
        <v>6237</v>
      </c>
      <c r="F883" s="1">
        <v>247</v>
      </c>
      <c r="G883" s="5">
        <f t="shared" si="13"/>
        <v>25.251012145748987</v>
      </c>
    </row>
    <row r="884" spans="1:7" ht="15.75">
      <c r="A884" s="1" t="s">
        <v>28</v>
      </c>
      <c r="B884" s="1" t="s">
        <v>43</v>
      </c>
      <c r="C884" s="1" t="s">
        <v>55</v>
      </c>
      <c r="D884" s="3">
        <v>44726</v>
      </c>
      <c r="E884" s="4">
        <v>1736</v>
      </c>
      <c r="F884" s="1">
        <v>79</v>
      </c>
      <c r="G884" s="5">
        <f t="shared" si="13"/>
        <v>21.974683544303797</v>
      </c>
    </row>
    <row r="885" spans="1:7" ht="15.75">
      <c r="A885" s="1" t="s">
        <v>28</v>
      </c>
      <c r="B885" s="1" t="s">
        <v>14</v>
      </c>
      <c r="C885" s="1" t="s">
        <v>44</v>
      </c>
      <c r="D885" s="3">
        <v>44666</v>
      </c>
      <c r="E885" s="4">
        <v>7315</v>
      </c>
      <c r="F885" s="1">
        <v>237</v>
      </c>
      <c r="G885" s="5">
        <f t="shared" si="13"/>
        <v>30.864978902953588</v>
      </c>
    </row>
    <row r="886" spans="1:7" ht="15.75">
      <c r="A886" s="1" t="s">
        <v>56</v>
      </c>
      <c r="B886" s="1" t="s">
        <v>46</v>
      </c>
      <c r="C886" s="1" t="s">
        <v>20</v>
      </c>
      <c r="D886" s="3">
        <v>44700</v>
      </c>
      <c r="E886" s="4">
        <v>4935</v>
      </c>
      <c r="F886" s="1">
        <v>63</v>
      </c>
      <c r="G886" s="5">
        <f t="shared" si="13"/>
        <v>78.333333333333329</v>
      </c>
    </row>
    <row r="887" spans="1:7" ht="15.75">
      <c r="A887" s="1" t="s">
        <v>19</v>
      </c>
      <c r="B887" s="1" t="s">
        <v>17</v>
      </c>
      <c r="C887" s="1" t="s">
        <v>62</v>
      </c>
      <c r="D887" s="3">
        <v>44664</v>
      </c>
      <c r="E887" s="4">
        <v>1393</v>
      </c>
      <c r="F887" s="1">
        <v>172</v>
      </c>
      <c r="G887" s="5">
        <f t="shared" si="13"/>
        <v>8.0988372093023262</v>
      </c>
    </row>
    <row r="888" spans="1:7" ht="15.75">
      <c r="A888" s="1" t="s">
        <v>58</v>
      </c>
      <c r="B888" s="1" t="s">
        <v>46</v>
      </c>
      <c r="C888" s="1" t="s">
        <v>70</v>
      </c>
      <c r="D888" s="3">
        <v>44788</v>
      </c>
      <c r="E888" s="4">
        <v>3381</v>
      </c>
      <c r="F888" s="1">
        <v>408</v>
      </c>
      <c r="G888" s="5">
        <f t="shared" si="13"/>
        <v>8.2867647058823533</v>
      </c>
    </row>
    <row r="889" spans="1:7" ht="15.75">
      <c r="A889" s="1" t="s">
        <v>64</v>
      </c>
      <c r="B889" s="1" t="s">
        <v>17</v>
      </c>
      <c r="C889" s="1" t="s">
        <v>70</v>
      </c>
      <c r="D889" s="3">
        <v>44795</v>
      </c>
      <c r="E889" s="4">
        <v>2933</v>
      </c>
      <c r="F889" s="1">
        <v>233</v>
      </c>
      <c r="G889" s="5">
        <f t="shared" si="13"/>
        <v>12.587982832618026</v>
      </c>
    </row>
    <row r="890" spans="1:7" ht="15.75">
      <c r="A890" s="1" t="s">
        <v>64</v>
      </c>
      <c r="B890" s="1" t="s">
        <v>36</v>
      </c>
      <c r="C890" s="1" t="s">
        <v>74</v>
      </c>
      <c r="D890" s="3">
        <v>44673</v>
      </c>
      <c r="E890" s="4">
        <v>3836</v>
      </c>
      <c r="F890" s="1">
        <v>59</v>
      </c>
      <c r="G890" s="5">
        <f t="shared" si="13"/>
        <v>65.016949152542367</v>
      </c>
    </row>
    <row r="891" spans="1:7" ht="15.75">
      <c r="A891" s="1" t="s">
        <v>59</v>
      </c>
      <c r="B891" s="1" t="s">
        <v>14</v>
      </c>
      <c r="C891" s="1" t="s">
        <v>70</v>
      </c>
      <c r="D891" s="3">
        <v>44776</v>
      </c>
      <c r="E891" s="4">
        <v>8022</v>
      </c>
      <c r="F891" s="1">
        <v>123</v>
      </c>
      <c r="G891" s="5">
        <f t="shared" si="13"/>
        <v>65.219512195121951</v>
      </c>
    </row>
    <row r="892" spans="1:7" ht="15.75">
      <c r="A892" s="1" t="s">
        <v>61</v>
      </c>
      <c r="B892" s="1" t="s">
        <v>36</v>
      </c>
      <c r="C892" s="1" t="s">
        <v>53</v>
      </c>
      <c r="D892" s="3">
        <v>44565</v>
      </c>
      <c r="E892" s="4">
        <v>371</v>
      </c>
      <c r="F892" s="1">
        <v>229</v>
      </c>
      <c r="G892" s="5">
        <f t="shared" si="13"/>
        <v>1.6200873362445414</v>
      </c>
    </row>
    <row r="893" spans="1:7" ht="15.75">
      <c r="A893" s="1" t="s">
        <v>67</v>
      </c>
      <c r="B893" s="1" t="s">
        <v>46</v>
      </c>
      <c r="C893" s="1" t="s">
        <v>31</v>
      </c>
      <c r="D893" s="3">
        <v>44574</v>
      </c>
      <c r="E893" s="4">
        <v>16702</v>
      </c>
      <c r="F893" s="1">
        <v>198</v>
      </c>
      <c r="G893" s="5">
        <f t="shared" si="13"/>
        <v>84.353535353535349</v>
      </c>
    </row>
    <row r="894" spans="1:7" ht="15.75">
      <c r="A894" s="1" t="s">
        <v>16</v>
      </c>
      <c r="B894" s="1" t="s">
        <v>22</v>
      </c>
      <c r="C894" s="1" t="s">
        <v>74</v>
      </c>
      <c r="D894" s="3">
        <v>44692</v>
      </c>
      <c r="E894" s="4">
        <v>13258</v>
      </c>
      <c r="F894" s="1">
        <v>32</v>
      </c>
      <c r="G894" s="5">
        <f t="shared" si="13"/>
        <v>414.3125</v>
      </c>
    </row>
    <row r="895" spans="1:7" ht="15.75">
      <c r="A895" s="1" t="s">
        <v>58</v>
      </c>
      <c r="B895" s="1" t="s">
        <v>36</v>
      </c>
      <c r="C895" s="1" t="s">
        <v>20</v>
      </c>
      <c r="D895" s="3">
        <v>44608</v>
      </c>
      <c r="E895" s="4">
        <v>2058</v>
      </c>
      <c r="F895" s="1">
        <v>236</v>
      </c>
      <c r="G895" s="5">
        <f t="shared" si="13"/>
        <v>8.7203389830508478</v>
      </c>
    </row>
    <row r="896" spans="1:7" ht="15.75">
      <c r="A896" s="1" t="s">
        <v>59</v>
      </c>
      <c r="B896" s="1" t="s">
        <v>14</v>
      </c>
      <c r="C896" s="1" t="s">
        <v>75</v>
      </c>
      <c r="D896" s="3">
        <v>44701</v>
      </c>
      <c r="E896" s="4">
        <v>10192</v>
      </c>
      <c r="F896" s="1">
        <v>67</v>
      </c>
      <c r="G896" s="5">
        <f t="shared" si="13"/>
        <v>152.11940298507463</v>
      </c>
    </row>
    <row r="897" spans="1:7" ht="15.75">
      <c r="A897" s="1" t="s">
        <v>13</v>
      </c>
      <c r="B897" s="1" t="s">
        <v>14</v>
      </c>
      <c r="C897" s="1" t="s">
        <v>49</v>
      </c>
      <c r="D897" s="3">
        <v>44595</v>
      </c>
      <c r="E897" s="4">
        <v>7140</v>
      </c>
      <c r="F897" s="1">
        <v>438</v>
      </c>
      <c r="G897" s="5">
        <f t="shared" si="13"/>
        <v>16.301369863013697</v>
      </c>
    </row>
    <row r="898" spans="1:7" ht="15.75">
      <c r="A898" s="1" t="s">
        <v>52</v>
      </c>
      <c r="B898" s="1" t="s">
        <v>17</v>
      </c>
      <c r="C898" s="1" t="s">
        <v>63</v>
      </c>
      <c r="D898" s="3">
        <v>44687</v>
      </c>
      <c r="E898" s="4">
        <v>9835</v>
      </c>
      <c r="F898" s="1">
        <v>167</v>
      </c>
      <c r="G898" s="5">
        <f t="shared" ref="G898:G961" si="14">E898/F898</f>
        <v>58.892215568862277</v>
      </c>
    </row>
    <row r="899" spans="1:7" ht="15.75">
      <c r="A899" s="1" t="s">
        <v>30</v>
      </c>
      <c r="B899" s="1" t="s">
        <v>14</v>
      </c>
      <c r="C899" s="1" t="s">
        <v>70</v>
      </c>
      <c r="D899" s="3">
        <v>44742</v>
      </c>
      <c r="E899" s="4">
        <v>5775</v>
      </c>
      <c r="F899" s="1">
        <v>135</v>
      </c>
      <c r="G899" s="5">
        <f t="shared" si="14"/>
        <v>42.777777777777779</v>
      </c>
    </row>
    <row r="900" spans="1:7" ht="15.75">
      <c r="A900" s="1" t="s">
        <v>30</v>
      </c>
      <c r="B900" s="1" t="s">
        <v>14</v>
      </c>
      <c r="C900" s="1" t="s">
        <v>27</v>
      </c>
      <c r="D900" s="3">
        <v>44642</v>
      </c>
      <c r="E900" s="4">
        <v>749</v>
      </c>
      <c r="F900" s="1">
        <v>148</v>
      </c>
      <c r="G900" s="5">
        <f t="shared" si="14"/>
        <v>5.0608108108108105</v>
      </c>
    </row>
    <row r="901" spans="1:7" ht="15.75">
      <c r="A901" s="1" t="s">
        <v>68</v>
      </c>
      <c r="B901" s="1" t="s">
        <v>46</v>
      </c>
      <c r="C901" s="1" t="s">
        <v>44</v>
      </c>
      <c r="D901" s="3">
        <v>44609</v>
      </c>
      <c r="E901" s="4">
        <v>7770</v>
      </c>
      <c r="F901" s="1">
        <v>54</v>
      </c>
      <c r="G901" s="5">
        <f t="shared" si="14"/>
        <v>143.88888888888889</v>
      </c>
    </row>
    <row r="902" spans="1:7" ht="15.75">
      <c r="A902" s="1" t="s">
        <v>13</v>
      </c>
      <c r="B902" s="1" t="s">
        <v>14</v>
      </c>
      <c r="C902" s="1" t="s">
        <v>18</v>
      </c>
      <c r="D902" s="3">
        <v>44749</v>
      </c>
      <c r="E902" s="4">
        <v>5502</v>
      </c>
      <c r="F902" s="1">
        <v>64</v>
      </c>
      <c r="G902" s="5">
        <f t="shared" si="14"/>
        <v>85.96875</v>
      </c>
    </row>
    <row r="903" spans="1:7" ht="15.75">
      <c r="A903" s="1" t="s">
        <v>28</v>
      </c>
      <c r="B903" s="1" t="s">
        <v>14</v>
      </c>
      <c r="C903" s="1" t="s">
        <v>76</v>
      </c>
      <c r="D903" s="3">
        <v>44636</v>
      </c>
      <c r="E903" s="4">
        <v>6223</v>
      </c>
      <c r="F903" s="1">
        <v>181</v>
      </c>
      <c r="G903" s="5">
        <f t="shared" si="14"/>
        <v>34.381215469613259</v>
      </c>
    </row>
    <row r="904" spans="1:7" ht="15.75">
      <c r="A904" s="1" t="s">
        <v>67</v>
      </c>
      <c r="B904" s="1" t="s">
        <v>14</v>
      </c>
      <c r="C904" s="1" t="s">
        <v>29</v>
      </c>
      <c r="D904" s="3">
        <v>44785</v>
      </c>
      <c r="E904" s="4">
        <v>3507</v>
      </c>
      <c r="F904" s="1">
        <v>114</v>
      </c>
      <c r="G904" s="5">
        <f t="shared" si="14"/>
        <v>30.763157894736842</v>
      </c>
    </row>
    <row r="905" spans="1:7" ht="15.75">
      <c r="A905" s="1" t="s">
        <v>19</v>
      </c>
      <c r="B905" s="1" t="s">
        <v>36</v>
      </c>
      <c r="C905" s="1" t="s">
        <v>31</v>
      </c>
      <c r="D905" s="3">
        <v>44582</v>
      </c>
      <c r="E905" s="4">
        <v>5600</v>
      </c>
      <c r="F905" s="1">
        <v>181</v>
      </c>
      <c r="G905" s="5">
        <f t="shared" si="14"/>
        <v>30.939226519337016</v>
      </c>
    </row>
    <row r="906" spans="1:7" ht="15.75">
      <c r="A906" s="1" t="s">
        <v>28</v>
      </c>
      <c r="B906" s="1" t="s">
        <v>22</v>
      </c>
      <c r="C906" s="1" t="s">
        <v>37</v>
      </c>
      <c r="D906" s="3">
        <v>44687</v>
      </c>
      <c r="E906" s="4">
        <v>721</v>
      </c>
      <c r="F906" s="1">
        <v>151</v>
      </c>
      <c r="G906" s="5">
        <f t="shared" si="14"/>
        <v>4.7748344370860929</v>
      </c>
    </row>
    <row r="907" spans="1:7" ht="15.75">
      <c r="A907" s="1" t="s">
        <v>28</v>
      </c>
      <c r="B907" s="1" t="s">
        <v>46</v>
      </c>
      <c r="C907" s="1" t="s">
        <v>37</v>
      </c>
      <c r="D907" s="3">
        <v>44736</v>
      </c>
      <c r="E907" s="4">
        <v>6615</v>
      </c>
      <c r="F907" s="1">
        <v>137</v>
      </c>
      <c r="G907" s="5">
        <f t="shared" si="14"/>
        <v>48.284671532846716</v>
      </c>
    </row>
    <row r="908" spans="1:7" ht="15.75">
      <c r="A908" s="1" t="s">
        <v>42</v>
      </c>
      <c r="B908" s="1" t="s">
        <v>43</v>
      </c>
      <c r="C908" s="1" t="s">
        <v>62</v>
      </c>
      <c r="D908" s="3">
        <v>44686</v>
      </c>
      <c r="E908" s="4">
        <v>7420</v>
      </c>
      <c r="F908" s="1">
        <v>163</v>
      </c>
      <c r="G908" s="5">
        <f t="shared" si="14"/>
        <v>45.521472392638039</v>
      </c>
    </row>
    <row r="909" spans="1:7" ht="15.75">
      <c r="A909" s="1" t="s">
        <v>39</v>
      </c>
      <c r="B909" s="1" t="s">
        <v>36</v>
      </c>
      <c r="C909" s="1" t="s">
        <v>29</v>
      </c>
      <c r="D909" s="3">
        <v>44645</v>
      </c>
      <c r="E909" s="4">
        <v>3164</v>
      </c>
      <c r="F909" s="1">
        <v>84</v>
      </c>
      <c r="G909" s="5">
        <f t="shared" si="14"/>
        <v>37.666666666666664</v>
      </c>
    </row>
    <row r="910" spans="1:7" ht="15.75">
      <c r="A910" s="1" t="s">
        <v>56</v>
      </c>
      <c r="B910" s="1" t="s">
        <v>22</v>
      </c>
      <c r="C910" s="1" t="s">
        <v>75</v>
      </c>
      <c r="D910" s="3">
        <v>44606</v>
      </c>
      <c r="E910" s="4">
        <v>9114</v>
      </c>
      <c r="F910" s="1">
        <v>140</v>
      </c>
      <c r="G910" s="5">
        <f t="shared" si="14"/>
        <v>65.099999999999994</v>
      </c>
    </row>
    <row r="911" spans="1:7" ht="15.75">
      <c r="A911" s="1" t="s">
        <v>56</v>
      </c>
      <c r="B911" s="1" t="s">
        <v>36</v>
      </c>
      <c r="C911" s="1" t="s">
        <v>18</v>
      </c>
      <c r="D911" s="3">
        <v>44693</v>
      </c>
      <c r="E911" s="4">
        <v>5404</v>
      </c>
      <c r="F911" s="1">
        <v>187</v>
      </c>
      <c r="G911" s="5">
        <f t="shared" si="14"/>
        <v>28.898395721925134</v>
      </c>
    </row>
    <row r="912" spans="1:7" ht="15.75">
      <c r="A912" s="1" t="s">
        <v>42</v>
      </c>
      <c r="B912" s="1" t="s">
        <v>36</v>
      </c>
      <c r="C912" s="1" t="s">
        <v>27</v>
      </c>
      <c r="D912" s="3">
        <v>44586</v>
      </c>
      <c r="E912" s="4">
        <v>3990</v>
      </c>
      <c r="F912" s="1">
        <v>169</v>
      </c>
      <c r="G912" s="5">
        <f t="shared" si="14"/>
        <v>23.609467455621303</v>
      </c>
    </row>
    <row r="913" spans="1:7" ht="15.75">
      <c r="A913" s="1" t="s">
        <v>73</v>
      </c>
      <c r="B913" s="1" t="s">
        <v>14</v>
      </c>
      <c r="C913" s="1" t="s">
        <v>18</v>
      </c>
      <c r="D913" s="3">
        <v>44740</v>
      </c>
      <c r="E913" s="4">
        <v>14924</v>
      </c>
      <c r="F913" s="1">
        <v>12</v>
      </c>
      <c r="G913" s="5">
        <f t="shared" si="14"/>
        <v>1243.6666666666667</v>
      </c>
    </row>
    <row r="914" spans="1:7" ht="15.75">
      <c r="A914" s="1" t="s">
        <v>61</v>
      </c>
      <c r="B914" s="1" t="s">
        <v>22</v>
      </c>
      <c r="C914" s="1" t="s">
        <v>49</v>
      </c>
      <c r="D914" s="3">
        <v>44755</v>
      </c>
      <c r="E914" s="4">
        <v>7091</v>
      </c>
      <c r="F914" s="1">
        <v>194</v>
      </c>
      <c r="G914" s="5">
        <f t="shared" si="14"/>
        <v>36.551546391752581</v>
      </c>
    </row>
    <row r="915" spans="1:7" ht="15.75">
      <c r="A915" s="1" t="s">
        <v>54</v>
      </c>
      <c r="B915" s="1" t="s">
        <v>43</v>
      </c>
      <c r="C915" s="1" t="s">
        <v>55</v>
      </c>
      <c r="D915" s="3">
        <v>44697</v>
      </c>
      <c r="E915" s="4">
        <v>2807</v>
      </c>
      <c r="F915" s="1">
        <v>252</v>
      </c>
      <c r="G915" s="5">
        <f t="shared" si="14"/>
        <v>11.138888888888889</v>
      </c>
    </row>
    <row r="916" spans="1:7" ht="15.75">
      <c r="A916" s="1" t="s">
        <v>21</v>
      </c>
      <c r="B916" s="1" t="s">
        <v>17</v>
      </c>
      <c r="C916" s="1" t="s">
        <v>31</v>
      </c>
      <c r="D916" s="3">
        <v>44634</v>
      </c>
      <c r="E916" s="4">
        <v>6496</v>
      </c>
      <c r="F916" s="1">
        <v>168</v>
      </c>
      <c r="G916" s="5">
        <f t="shared" si="14"/>
        <v>38.666666666666664</v>
      </c>
    </row>
    <row r="917" spans="1:7" ht="15.75">
      <c r="A917" s="1" t="s">
        <v>30</v>
      </c>
      <c r="B917" s="1" t="s">
        <v>43</v>
      </c>
      <c r="C917" s="1" t="s">
        <v>31</v>
      </c>
      <c r="D917" s="3">
        <v>44788</v>
      </c>
      <c r="E917" s="4">
        <v>3738</v>
      </c>
      <c r="F917" s="1">
        <v>261</v>
      </c>
      <c r="G917" s="5">
        <f t="shared" si="14"/>
        <v>14.321839080459769</v>
      </c>
    </row>
    <row r="918" spans="1:7" ht="15.75">
      <c r="A918" s="1" t="s">
        <v>73</v>
      </c>
      <c r="B918" s="1" t="s">
        <v>17</v>
      </c>
      <c r="C918" s="1" t="s">
        <v>44</v>
      </c>
      <c r="D918" s="3">
        <v>44608</v>
      </c>
      <c r="E918" s="4">
        <v>1190</v>
      </c>
      <c r="F918" s="1">
        <v>256</v>
      </c>
      <c r="G918" s="5">
        <f t="shared" si="14"/>
        <v>4.6484375</v>
      </c>
    </row>
    <row r="919" spans="1:7" ht="15.75">
      <c r="A919" s="1" t="s">
        <v>45</v>
      </c>
      <c r="B919" s="1" t="s">
        <v>14</v>
      </c>
      <c r="C919" s="1" t="s">
        <v>63</v>
      </c>
      <c r="D919" s="3">
        <v>44727</v>
      </c>
      <c r="E919" s="4">
        <v>8379</v>
      </c>
      <c r="F919" s="1">
        <v>43</v>
      </c>
      <c r="G919" s="5">
        <f t="shared" si="14"/>
        <v>194.86046511627907</v>
      </c>
    </row>
    <row r="920" spans="1:7" ht="15.75">
      <c r="A920" s="1" t="s">
        <v>42</v>
      </c>
      <c r="B920" s="1" t="s">
        <v>22</v>
      </c>
      <c r="C920" s="1" t="s">
        <v>69</v>
      </c>
      <c r="D920" s="3">
        <v>44708</v>
      </c>
      <c r="E920" s="4">
        <v>9268</v>
      </c>
      <c r="F920" s="1">
        <v>100</v>
      </c>
      <c r="G920" s="5">
        <f t="shared" si="14"/>
        <v>92.68</v>
      </c>
    </row>
    <row r="921" spans="1:7" ht="15.75">
      <c r="A921" s="1" t="s">
        <v>64</v>
      </c>
      <c r="B921" s="1" t="s">
        <v>43</v>
      </c>
      <c r="C921" s="1" t="s">
        <v>49</v>
      </c>
      <c r="D921" s="3">
        <v>44726</v>
      </c>
      <c r="E921" s="4">
        <v>1029</v>
      </c>
      <c r="F921" s="1">
        <v>98</v>
      </c>
      <c r="G921" s="5">
        <f t="shared" si="14"/>
        <v>10.5</v>
      </c>
    </row>
    <row r="922" spans="1:7" ht="15.75">
      <c r="A922" s="1" t="s">
        <v>64</v>
      </c>
      <c r="B922" s="1" t="s">
        <v>17</v>
      </c>
      <c r="C922" s="1" t="s">
        <v>47</v>
      </c>
      <c r="D922" s="3">
        <v>44617</v>
      </c>
      <c r="E922" s="4">
        <v>3549</v>
      </c>
      <c r="F922" s="1">
        <v>76</v>
      </c>
      <c r="G922" s="5">
        <f t="shared" si="14"/>
        <v>46.69736842105263</v>
      </c>
    </row>
    <row r="923" spans="1:7" ht="15.75">
      <c r="A923" s="1" t="s">
        <v>64</v>
      </c>
      <c r="B923" s="1" t="s">
        <v>17</v>
      </c>
      <c r="C923" s="1" t="s">
        <v>31</v>
      </c>
      <c r="D923" s="3">
        <v>44777</v>
      </c>
      <c r="E923" s="4">
        <v>12026</v>
      </c>
      <c r="F923" s="1">
        <v>262</v>
      </c>
      <c r="G923" s="5">
        <f t="shared" si="14"/>
        <v>45.900763358778626</v>
      </c>
    </row>
    <row r="924" spans="1:7" ht="15.75">
      <c r="A924" s="1" t="s">
        <v>67</v>
      </c>
      <c r="B924" s="1" t="s">
        <v>17</v>
      </c>
      <c r="C924" s="1" t="s">
        <v>29</v>
      </c>
      <c r="D924" s="3">
        <v>44740</v>
      </c>
      <c r="E924" s="4">
        <v>2303</v>
      </c>
      <c r="F924" s="1">
        <v>244</v>
      </c>
      <c r="G924" s="5">
        <f t="shared" si="14"/>
        <v>9.4385245901639347</v>
      </c>
    </row>
    <row r="925" spans="1:7" ht="15.75">
      <c r="A925" s="1" t="s">
        <v>30</v>
      </c>
      <c r="B925" s="1" t="s">
        <v>46</v>
      </c>
      <c r="C925" s="1" t="s">
        <v>57</v>
      </c>
      <c r="D925" s="3">
        <v>44656</v>
      </c>
      <c r="E925" s="4">
        <v>13405</v>
      </c>
      <c r="F925" s="1">
        <v>12</v>
      </c>
      <c r="G925" s="5">
        <f t="shared" si="14"/>
        <v>1117.0833333333333</v>
      </c>
    </row>
    <row r="926" spans="1:7" ht="15.75">
      <c r="A926" s="1" t="s">
        <v>71</v>
      </c>
      <c r="B926" s="1" t="s">
        <v>46</v>
      </c>
      <c r="C926" s="1" t="s">
        <v>20</v>
      </c>
      <c r="D926" s="3">
        <v>44747</v>
      </c>
      <c r="E926" s="4">
        <v>14763</v>
      </c>
      <c r="F926" s="1">
        <v>113</v>
      </c>
      <c r="G926" s="5">
        <f t="shared" si="14"/>
        <v>130.64601769911505</v>
      </c>
    </row>
    <row r="927" spans="1:7" ht="15.75">
      <c r="A927" s="1" t="s">
        <v>59</v>
      </c>
      <c r="B927" s="1" t="s">
        <v>36</v>
      </c>
      <c r="C927" s="1" t="s">
        <v>47</v>
      </c>
      <c r="D927" s="3">
        <v>44581</v>
      </c>
      <c r="E927" s="4">
        <v>12894</v>
      </c>
      <c r="F927" s="1">
        <v>48</v>
      </c>
      <c r="G927" s="5">
        <f t="shared" si="14"/>
        <v>268.625</v>
      </c>
    </row>
    <row r="928" spans="1:7" ht="15.75">
      <c r="A928" s="1" t="s">
        <v>73</v>
      </c>
      <c r="B928" s="1" t="s">
        <v>36</v>
      </c>
      <c r="C928" s="1" t="s">
        <v>49</v>
      </c>
      <c r="D928" s="3">
        <v>44608</v>
      </c>
      <c r="E928" s="4">
        <v>8302</v>
      </c>
      <c r="F928" s="1">
        <v>131</v>
      </c>
      <c r="G928" s="5">
        <f t="shared" si="14"/>
        <v>63.374045801526719</v>
      </c>
    </row>
    <row r="929" spans="1:7" ht="15.75">
      <c r="A929" s="1" t="s">
        <v>56</v>
      </c>
      <c r="B929" s="1" t="s">
        <v>14</v>
      </c>
      <c r="C929" s="1" t="s">
        <v>49</v>
      </c>
      <c r="D929" s="3">
        <v>44754</v>
      </c>
      <c r="E929" s="4">
        <v>455</v>
      </c>
      <c r="F929" s="1">
        <v>174</v>
      </c>
      <c r="G929" s="5">
        <f t="shared" si="14"/>
        <v>2.6149425287356323</v>
      </c>
    </row>
    <row r="930" spans="1:7" ht="15.75">
      <c r="A930" s="1" t="s">
        <v>67</v>
      </c>
      <c r="B930" s="1" t="s">
        <v>17</v>
      </c>
      <c r="C930" s="1" t="s">
        <v>69</v>
      </c>
      <c r="D930" s="3">
        <v>44728</v>
      </c>
      <c r="E930" s="4">
        <v>8183</v>
      </c>
      <c r="F930" s="1">
        <v>254</v>
      </c>
      <c r="G930" s="5">
        <f t="shared" si="14"/>
        <v>32.216535433070867</v>
      </c>
    </row>
    <row r="931" spans="1:7" ht="15.75">
      <c r="A931" s="1" t="s">
        <v>72</v>
      </c>
      <c r="B931" s="1" t="s">
        <v>22</v>
      </c>
      <c r="C931" s="1" t="s">
        <v>70</v>
      </c>
      <c r="D931" s="3">
        <v>44664</v>
      </c>
      <c r="E931" s="4">
        <v>1645</v>
      </c>
      <c r="F931" s="1">
        <v>284</v>
      </c>
      <c r="G931" s="5">
        <f t="shared" si="14"/>
        <v>5.792253521126761</v>
      </c>
    </row>
    <row r="932" spans="1:7" ht="15.75">
      <c r="A932" s="1" t="s">
        <v>59</v>
      </c>
      <c r="B932" s="1" t="s">
        <v>14</v>
      </c>
      <c r="C932" s="1" t="s">
        <v>37</v>
      </c>
      <c r="D932" s="3">
        <v>44613</v>
      </c>
      <c r="E932" s="4">
        <v>3143</v>
      </c>
      <c r="F932" s="1">
        <v>67</v>
      </c>
      <c r="G932" s="5">
        <f t="shared" si="14"/>
        <v>46.910447761194028</v>
      </c>
    </row>
    <row r="933" spans="1:7" ht="15.75">
      <c r="A933" s="1" t="s">
        <v>54</v>
      </c>
      <c r="B933" s="1" t="s">
        <v>46</v>
      </c>
      <c r="C933" s="1" t="s">
        <v>70</v>
      </c>
      <c r="D933" s="3">
        <v>44692</v>
      </c>
      <c r="E933" s="4">
        <v>5873</v>
      </c>
      <c r="F933" s="1">
        <v>249</v>
      </c>
      <c r="G933" s="5">
        <f t="shared" si="14"/>
        <v>23.586345381526105</v>
      </c>
    </row>
    <row r="934" spans="1:7" ht="15.75">
      <c r="A934" s="1" t="s">
        <v>73</v>
      </c>
      <c r="B934" s="1" t="s">
        <v>17</v>
      </c>
      <c r="C934" s="1" t="s">
        <v>37</v>
      </c>
      <c r="D934" s="3">
        <v>44666</v>
      </c>
      <c r="E934" s="4">
        <v>11298</v>
      </c>
      <c r="F934" s="1">
        <v>313</v>
      </c>
      <c r="G934" s="5">
        <f t="shared" si="14"/>
        <v>36.095846645367409</v>
      </c>
    </row>
    <row r="935" spans="1:7" ht="15.75">
      <c r="A935" s="1" t="s">
        <v>28</v>
      </c>
      <c r="B935" s="1" t="s">
        <v>46</v>
      </c>
      <c r="C935" s="1" t="s">
        <v>20</v>
      </c>
      <c r="D935" s="3">
        <v>44719</v>
      </c>
      <c r="E935" s="4">
        <v>12425</v>
      </c>
      <c r="F935" s="1">
        <v>167</v>
      </c>
      <c r="G935" s="5">
        <f t="shared" si="14"/>
        <v>74.401197604790426</v>
      </c>
    </row>
    <row r="936" spans="1:7" ht="15.75">
      <c r="A936" s="1" t="s">
        <v>28</v>
      </c>
      <c r="B936" s="1" t="s">
        <v>14</v>
      </c>
      <c r="C936" s="1" t="s">
        <v>62</v>
      </c>
      <c r="D936" s="3">
        <v>44739</v>
      </c>
      <c r="E936" s="4">
        <v>1715</v>
      </c>
      <c r="F936" s="1">
        <v>286</v>
      </c>
      <c r="G936" s="5">
        <f t="shared" si="14"/>
        <v>5.9965034965034967</v>
      </c>
    </row>
    <row r="937" spans="1:7" ht="15.75">
      <c r="A937" s="1" t="s">
        <v>42</v>
      </c>
      <c r="B937" s="1" t="s">
        <v>17</v>
      </c>
      <c r="C937" s="1" t="s">
        <v>31</v>
      </c>
      <c r="D937" s="3">
        <v>44771</v>
      </c>
      <c r="E937" s="4">
        <v>8190</v>
      </c>
      <c r="F937" s="1">
        <v>109</v>
      </c>
      <c r="G937" s="5">
        <f t="shared" si="14"/>
        <v>75.137614678899084</v>
      </c>
    </row>
    <row r="938" spans="1:7" ht="15.75">
      <c r="A938" s="1" t="s">
        <v>64</v>
      </c>
      <c r="B938" s="1" t="s">
        <v>46</v>
      </c>
      <c r="C938" s="1" t="s">
        <v>27</v>
      </c>
      <c r="D938" s="3">
        <v>44714</v>
      </c>
      <c r="E938" s="4">
        <v>4991</v>
      </c>
      <c r="F938" s="1">
        <v>166</v>
      </c>
      <c r="G938" s="5">
        <f t="shared" si="14"/>
        <v>30.066265060240966</v>
      </c>
    </row>
    <row r="939" spans="1:7" ht="15.75">
      <c r="A939" s="1" t="s">
        <v>39</v>
      </c>
      <c r="B939" s="1" t="s">
        <v>17</v>
      </c>
      <c r="C939" s="1" t="s">
        <v>15</v>
      </c>
      <c r="D939" s="3">
        <v>44587</v>
      </c>
      <c r="E939" s="4">
        <v>15491</v>
      </c>
      <c r="F939" s="1">
        <v>85</v>
      </c>
      <c r="G939" s="5">
        <f t="shared" si="14"/>
        <v>182.24705882352941</v>
      </c>
    </row>
    <row r="940" spans="1:7" ht="15.75">
      <c r="A940" s="1" t="s">
        <v>39</v>
      </c>
      <c r="B940" s="1" t="s">
        <v>46</v>
      </c>
      <c r="C940" s="1" t="s">
        <v>29</v>
      </c>
      <c r="D940" s="3">
        <v>44622</v>
      </c>
      <c r="E940" s="4">
        <v>5096</v>
      </c>
      <c r="F940" s="1">
        <v>142</v>
      </c>
      <c r="G940" s="5">
        <f t="shared" si="14"/>
        <v>35.887323943661968</v>
      </c>
    </row>
    <row r="941" spans="1:7" ht="15.75">
      <c r="A941" s="1" t="s">
        <v>16</v>
      </c>
      <c r="B941" s="1" t="s">
        <v>22</v>
      </c>
      <c r="C941" s="1" t="s">
        <v>76</v>
      </c>
      <c r="D941" s="3">
        <v>44571</v>
      </c>
      <c r="E941" s="4">
        <v>7063</v>
      </c>
      <c r="F941" s="1">
        <v>104</v>
      </c>
      <c r="G941" s="5">
        <f t="shared" si="14"/>
        <v>67.913461538461533</v>
      </c>
    </row>
    <row r="942" spans="1:7" ht="15.75">
      <c r="A942" s="1" t="s">
        <v>52</v>
      </c>
      <c r="B942" s="1" t="s">
        <v>43</v>
      </c>
      <c r="C942" s="1" t="s">
        <v>76</v>
      </c>
      <c r="D942" s="3">
        <v>44739</v>
      </c>
      <c r="E942" s="4">
        <v>2275</v>
      </c>
      <c r="F942" s="1">
        <v>115</v>
      </c>
      <c r="G942" s="5">
        <f t="shared" si="14"/>
        <v>19.782608695652176</v>
      </c>
    </row>
    <row r="943" spans="1:7" ht="15.75">
      <c r="A943" s="1" t="s">
        <v>42</v>
      </c>
      <c r="B943" s="1" t="s">
        <v>46</v>
      </c>
      <c r="C943" s="1" t="s">
        <v>44</v>
      </c>
      <c r="D943" s="3">
        <v>44742</v>
      </c>
      <c r="E943" s="4">
        <v>7602</v>
      </c>
      <c r="F943" s="1">
        <v>18</v>
      </c>
      <c r="G943" s="5">
        <f t="shared" si="14"/>
        <v>422.33333333333331</v>
      </c>
    </row>
    <row r="944" spans="1:7" ht="15.75">
      <c r="A944" s="1" t="s">
        <v>54</v>
      </c>
      <c r="B944" s="1" t="s">
        <v>22</v>
      </c>
      <c r="C944" s="1" t="s">
        <v>18</v>
      </c>
      <c r="D944" s="3">
        <v>44750</v>
      </c>
      <c r="E944" s="4">
        <v>4200</v>
      </c>
      <c r="F944" s="1">
        <v>80</v>
      </c>
      <c r="G944" s="5">
        <f t="shared" si="14"/>
        <v>52.5</v>
      </c>
    </row>
    <row r="945" spans="1:7" ht="15.75">
      <c r="A945" s="1" t="s">
        <v>28</v>
      </c>
      <c r="B945" s="1" t="s">
        <v>17</v>
      </c>
      <c r="C945" s="1" t="s">
        <v>57</v>
      </c>
      <c r="D945" s="3">
        <v>44720</v>
      </c>
      <c r="E945" s="4">
        <v>11137</v>
      </c>
      <c r="F945" s="1">
        <v>88</v>
      </c>
      <c r="G945" s="5">
        <f t="shared" si="14"/>
        <v>126.55681818181819</v>
      </c>
    </row>
    <row r="946" spans="1:7" ht="15.75">
      <c r="A946" s="1" t="s">
        <v>21</v>
      </c>
      <c r="B946" s="1" t="s">
        <v>14</v>
      </c>
      <c r="C946" s="1" t="s">
        <v>63</v>
      </c>
      <c r="D946" s="3">
        <v>44791</v>
      </c>
      <c r="E946" s="4">
        <v>3388</v>
      </c>
      <c r="F946" s="1">
        <v>212</v>
      </c>
      <c r="G946" s="5">
        <f t="shared" si="14"/>
        <v>15.981132075471699</v>
      </c>
    </row>
    <row r="947" spans="1:7" ht="15.75">
      <c r="A947" s="1" t="s">
        <v>59</v>
      </c>
      <c r="B947" s="1" t="s">
        <v>22</v>
      </c>
      <c r="C947" s="1" t="s">
        <v>31</v>
      </c>
      <c r="D947" s="3">
        <v>44659</v>
      </c>
      <c r="E947" s="4">
        <v>6832</v>
      </c>
      <c r="F947" s="1">
        <v>306</v>
      </c>
      <c r="G947" s="5">
        <f t="shared" si="14"/>
        <v>22.326797385620914</v>
      </c>
    </row>
    <row r="948" spans="1:7" ht="15.75">
      <c r="A948" s="1" t="s">
        <v>64</v>
      </c>
      <c r="B948" s="1" t="s">
        <v>46</v>
      </c>
      <c r="C948" s="1" t="s">
        <v>60</v>
      </c>
      <c r="D948" s="3">
        <v>44781</v>
      </c>
      <c r="E948" s="4">
        <v>3437</v>
      </c>
      <c r="F948" s="1">
        <v>181</v>
      </c>
      <c r="G948" s="5">
        <f t="shared" si="14"/>
        <v>18.988950276243095</v>
      </c>
    </row>
    <row r="949" spans="1:7" ht="15.75">
      <c r="A949" s="1" t="s">
        <v>64</v>
      </c>
      <c r="B949" s="1" t="s">
        <v>14</v>
      </c>
      <c r="C949" s="1" t="s">
        <v>55</v>
      </c>
      <c r="D949" s="3">
        <v>44799</v>
      </c>
      <c r="E949" s="4">
        <v>301</v>
      </c>
      <c r="F949" s="1">
        <v>65</v>
      </c>
      <c r="G949" s="5">
        <f t="shared" si="14"/>
        <v>4.6307692307692312</v>
      </c>
    </row>
    <row r="950" spans="1:7" ht="15.75">
      <c r="A950" s="1" t="s">
        <v>28</v>
      </c>
      <c r="B950" s="1" t="s">
        <v>46</v>
      </c>
      <c r="C950" s="1" t="s">
        <v>60</v>
      </c>
      <c r="D950" s="3">
        <v>44575</v>
      </c>
      <c r="E950" s="4">
        <v>1869</v>
      </c>
      <c r="F950" s="1">
        <v>158</v>
      </c>
      <c r="G950" s="5">
        <f t="shared" si="14"/>
        <v>11.829113924050633</v>
      </c>
    </row>
    <row r="951" spans="1:7" ht="15.75">
      <c r="A951" s="1" t="s">
        <v>61</v>
      </c>
      <c r="B951" s="1" t="s">
        <v>43</v>
      </c>
      <c r="C951" s="1" t="s">
        <v>74</v>
      </c>
      <c r="D951" s="3">
        <v>44784</v>
      </c>
      <c r="E951" s="4">
        <v>17465</v>
      </c>
      <c r="F951" s="1">
        <v>271</v>
      </c>
      <c r="G951" s="5">
        <f t="shared" si="14"/>
        <v>64.446494464944649</v>
      </c>
    </row>
    <row r="952" spans="1:7" ht="15.75">
      <c r="A952" s="1" t="s">
        <v>71</v>
      </c>
      <c r="B952" s="1" t="s">
        <v>43</v>
      </c>
      <c r="C952" s="1" t="s">
        <v>65</v>
      </c>
      <c r="D952" s="3">
        <v>44712</v>
      </c>
      <c r="E952" s="4">
        <v>10143</v>
      </c>
      <c r="F952" s="1">
        <v>24</v>
      </c>
      <c r="G952" s="5">
        <f t="shared" si="14"/>
        <v>422.625</v>
      </c>
    </row>
    <row r="953" spans="1:7" ht="15.75">
      <c r="A953" s="1" t="s">
        <v>16</v>
      </c>
      <c r="B953" s="1" t="s">
        <v>36</v>
      </c>
      <c r="C953" s="1" t="s">
        <v>37</v>
      </c>
      <c r="D953" s="3">
        <v>44753</v>
      </c>
      <c r="E953" s="4">
        <v>3626</v>
      </c>
      <c r="F953" s="1">
        <v>10</v>
      </c>
      <c r="G953" s="5">
        <f t="shared" si="14"/>
        <v>362.6</v>
      </c>
    </row>
    <row r="954" spans="1:7" ht="15.75">
      <c r="A954" s="1" t="s">
        <v>48</v>
      </c>
      <c r="B954" s="1" t="s">
        <v>46</v>
      </c>
      <c r="C954" s="1" t="s">
        <v>75</v>
      </c>
      <c r="D954" s="3">
        <v>44622</v>
      </c>
      <c r="E954" s="4">
        <v>3346</v>
      </c>
      <c r="F954" s="1">
        <v>304</v>
      </c>
      <c r="G954" s="5">
        <f t="shared" si="14"/>
        <v>11.006578947368421</v>
      </c>
    </row>
    <row r="955" spans="1:7" ht="15.75">
      <c r="A955" s="1" t="s">
        <v>71</v>
      </c>
      <c r="B955" s="1" t="s">
        <v>22</v>
      </c>
      <c r="C955" s="1" t="s">
        <v>69</v>
      </c>
      <c r="D955" s="3">
        <v>44755</v>
      </c>
      <c r="E955" s="4">
        <v>6321</v>
      </c>
      <c r="F955" s="1">
        <v>88</v>
      </c>
      <c r="G955" s="5">
        <f t="shared" si="14"/>
        <v>71.829545454545453</v>
      </c>
    </row>
    <row r="956" spans="1:7" ht="15.75">
      <c r="A956" s="1" t="s">
        <v>39</v>
      </c>
      <c r="B956" s="1" t="s">
        <v>14</v>
      </c>
      <c r="C956" s="1" t="s">
        <v>57</v>
      </c>
      <c r="D956" s="3">
        <v>44776</v>
      </c>
      <c r="E956" s="4">
        <v>9345</v>
      </c>
      <c r="F956" s="1">
        <v>133</v>
      </c>
      <c r="G956" s="5">
        <f t="shared" si="14"/>
        <v>70.263157894736835</v>
      </c>
    </row>
    <row r="957" spans="1:7" ht="15.75">
      <c r="A957" s="1" t="s">
        <v>56</v>
      </c>
      <c r="B957" s="1" t="s">
        <v>14</v>
      </c>
      <c r="C957" s="1" t="s">
        <v>20</v>
      </c>
      <c r="D957" s="3">
        <v>44621</v>
      </c>
      <c r="E957" s="4">
        <v>15008</v>
      </c>
      <c r="F957" s="1">
        <v>165</v>
      </c>
      <c r="G957" s="5">
        <f t="shared" si="14"/>
        <v>90.957575757575754</v>
      </c>
    </row>
    <row r="958" spans="1:7" ht="15.75">
      <c r="A958" s="1" t="s">
        <v>67</v>
      </c>
      <c r="B958" s="1" t="s">
        <v>36</v>
      </c>
      <c r="C958" s="1" t="s">
        <v>62</v>
      </c>
      <c r="D958" s="3">
        <v>44664</v>
      </c>
      <c r="E958" s="4">
        <v>7609</v>
      </c>
      <c r="F958" s="1">
        <v>150</v>
      </c>
      <c r="G958" s="5">
        <f t="shared" si="14"/>
        <v>50.726666666666667</v>
      </c>
    </row>
    <row r="959" spans="1:7" ht="15.75">
      <c r="A959" s="1" t="s">
        <v>52</v>
      </c>
      <c r="B959" s="1" t="s">
        <v>46</v>
      </c>
      <c r="C959" s="1" t="s">
        <v>60</v>
      </c>
      <c r="D959" s="3">
        <v>44606</v>
      </c>
      <c r="E959" s="4">
        <v>10332</v>
      </c>
      <c r="F959" s="1">
        <v>180</v>
      </c>
      <c r="G959" s="5">
        <f t="shared" si="14"/>
        <v>57.4</v>
      </c>
    </row>
    <row r="960" spans="1:7" ht="15.75">
      <c r="A960" s="1" t="s">
        <v>45</v>
      </c>
      <c r="B960" s="1" t="s">
        <v>17</v>
      </c>
      <c r="C960" s="1" t="s">
        <v>62</v>
      </c>
      <c r="D960" s="3">
        <v>44768</v>
      </c>
      <c r="E960" s="4">
        <v>819</v>
      </c>
      <c r="F960" s="1">
        <v>213</v>
      </c>
      <c r="G960" s="5">
        <f t="shared" si="14"/>
        <v>3.8450704225352115</v>
      </c>
    </row>
    <row r="961" spans="1:7" ht="15.75">
      <c r="A961" s="1" t="s">
        <v>38</v>
      </c>
      <c r="B961" s="1" t="s">
        <v>14</v>
      </c>
      <c r="C961" s="1" t="s">
        <v>49</v>
      </c>
      <c r="D961" s="3">
        <v>44588</v>
      </c>
      <c r="E961" s="4">
        <v>5754</v>
      </c>
      <c r="F961" s="1">
        <v>133</v>
      </c>
      <c r="G961" s="5">
        <f t="shared" si="14"/>
        <v>43.263157894736842</v>
      </c>
    </row>
    <row r="962" spans="1:7" ht="15.75">
      <c r="A962" s="1" t="s">
        <v>13</v>
      </c>
      <c r="B962" s="1" t="s">
        <v>17</v>
      </c>
      <c r="C962" s="1" t="s">
        <v>20</v>
      </c>
      <c r="D962" s="3">
        <v>44665</v>
      </c>
      <c r="E962" s="4">
        <v>28</v>
      </c>
      <c r="F962" s="1">
        <v>446</v>
      </c>
      <c r="G962" s="5">
        <f t="shared" ref="G962:G1025" si="15">E962/F962</f>
        <v>6.2780269058295965E-2</v>
      </c>
    </row>
    <row r="963" spans="1:7" ht="15.75">
      <c r="A963" s="1" t="s">
        <v>28</v>
      </c>
      <c r="B963" s="1" t="s">
        <v>43</v>
      </c>
      <c r="C963" s="1" t="s">
        <v>65</v>
      </c>
      <c r="D963" s="3">
        <v>44700</v>
      </c>
      <c r="E963" s="4">
        <v>6440</v>
      </c>
      <c r="F963" s="1">
        <v>141</v>
      </c>
      <c r="G963" s="5">
        <f t="shared" si="15"/>
        <v>45.673758865248224</v>
      </c>
    </row>
    <row r="964" spans="1:7" ht="15.75">
      <c r="A964" s="1" t="s">
        <v>58</v>
      </c>
      <c r="B964" s="1" t="s">
        <v>17</v>
      </c>
      <c r="C964" s="1" t="s">
        <v>47</v>
      </c>
      <c r="D964" s="3">
        <v>44601</v>
      </c>
      <c r="E964" s="4">
        <v>4956</v>
      </c>
      <c r="F964" s="1">
        <v>58</v>
      </c>
      <c r="G964" s="5">
        <f t="shared" si="15"/>
        <v>85.448275862068968</v>
      </c>
    </row>
    <row r="965" spans="1:7" ht="15.75">
      <c r="A965" s="1" t="s">
        <v>38</v>
      </c>
      <c r="B965" s="1" t="s">
        <v>14</v>
      </c>
      <c r="C965" s="1" t="s">
        <v>57</v>
      </c>
      <c r="D965" s="3">
        <v>44706</v>
      </c>
      <c r="E965" s="4">
        <v>2352</v>
      </c>
      <c r="F965" s="1">
        <v>58</v>
      </c>
      <c r="G965" s="5">
        <f t="shared" si="15"/>
        <v>40.551724137931032</v>
      </c>
    </row>
    <row r="966" spans="1:7" ht="15.75">
      <c r="A966" s="1" t="s">
        <v>28</v>
      </c>
      <c r="B966" s="1" t="s">
        <v>22</v>
      </c>
      <c r="C966" s="1" t="s">
        <v>63</v>
      </c>
      <c r="D966" s="3">
        <v>44587</v>
      </c>
      <c r="E966" s="4">
        <v>3906</v>
      </c>
      <c r="F966" s="1">
        <v>76</v>
      </c>
      <c r="G966" s="5">
        <f t="shared" si="15"/>
        <v>51.39473684210526</v>
      </c>
    </row>
    <row r="967" spans="1:7" ht="15.75">
      <c r="A967" s="1" t="s">
        <v>52</v>
      </c>
      <c r="B967" s="1" t="s">
        <v>17</v>
      </c>
      <c r="C967" s="1" t="s">
        <v>62</v>
      </c>
      <c r="D967" s="3">
        <v>44746</v>
      </c>
      <c r="E967" s="4">
        <v>1813</v>
      </c>
      <c r="F967" s="1">
        <v>296</v>
      </c>
      <c r="G967" s="5">
        <f t="shared" si="15"/>
        <v>6.125</v>
      </c>
    </row>
    <row r="968" spans="1:7" ht="15.75">
      <c r="A968" s="1" t="s">
        <v>73</v>
      </c>
      <c r="B968" s="1" t="s">
        <v>17</v>
      </c>
      <c r="C968" s="1" t="s">
        <v>65</v>
      </c>
      <c r="D968" s="3">
        <v>44664</v>
      </c>
      <c r="E968" s="4">
        <v>11788</v>
      </c>
      <c r="F968" s="1">
        <v>73</v>
      </c>
      <c r="G968" s="5">
        <f t="shared" si="15"/>
        <v>161.47945205479451</v>
      </c>
    </row>
    <row r="969" spans="1:7" ht="15.75">
      <c r="A969" s="1" t="s">
        <v>19</v>
      </c>
      <c r="B969" s="1" t="s">
        <v>22</v>
      </c>
      <c r="C969" s="1" t="s">
        <v>27</v>
      </c>
      <c r="D969" s="3">
        <v>44586</v>
      </c>
      <c r="E969" s="4">
        <v>5768</v>
      </c>
      <c r="F969" s="1">
        <v>119</v>
      </c>
      <c r="G969" s="5">
        <f t="shared" si="15"/>
        <v>48.470588235294116</v>
      </c>
    </row>
    <row r="970" spans="1:7" ht="15.75">
      <c r="A970" s="1" t="s">
        <v>68</v>
      </c>
      <c r="B970" s="1" t="s">
        <v>43</v>
      </c>
      <c r="C970" s="1" t="s">
        <v>18</v>
      </c>
      <c r="D970" s="3">
        <v>44676</v>
      </c>
      <c r="E970" s="4">
        <v>2401</v>
      </c>
      <c r="F970" s="1">
        <v>78</v>
      </c>
      <c r="G970" s="5">
        <f t="shared" si="15"/>
        <v>30.782051282051281</v>
      </c>
    </row>
    <row r="971" spans="1:7" ht="15.75">
      <c r="A971" s="1" t="s">
        <v>68</v>
      </c>
      <c r="B971" s="1" t="s">
        <v>43</v>
      </c>
      <c r="C971" s="1" t="s">
        <v>47</v>
      </c>
      <c r="D971" s="3">
        <v>44722</v>
      </c>
      <c r="E971" s="4">
        <v>4515</v>
      </c>
      <c r="F971" s="1">
        <v>392</v>
      </c>
      <c r="G971" s="5">
        <f t="shared" si="15"/>
        <v>11.517857142857142</v>
      </c>
    </row>
    <row r="972" spans="1:7" ht="15.75">
      <c r="A972" s="1" t="s">
        <v>71</v>
      </c>
      <c r="B972" s="1" t="s">
        <v>36</v>
      </c>
      <c r="C972" s="1" t="s">
        <v>62</v>
      </c>
      <c r="D972" s="3">
        <v>44795</v>
      </c>
      <c r="E972" s="4">
        <v>10794</v>
      </c>
      <c r="F972" s="1">
        <v>51</v>
      </c>
      <c r="G972" s="5">
        <f t="shared" si="15"/>
        <v>211.64705882352942</v>
      </c>
    </row>
    <row r="973" spans="1:7" ht="15.75">
      <c r="A973" s="1" t="s">
        <v>16</v>
      </c>
      <c r="B973" s="1" t="s">
        <v>17</v>
      </c>
      <c r="C973" s="1" t="s">
        <v>31</v>
      </c>
      <c r="D973" s="3">
        <v>44739</v>
      </c>
      <c r="E973" s="4">
        <v>13706</v>
      </c>
      <c r="F973" s="1">
        <v>207</v>
      </c>
      <c r="G973" s="5">
        <f t="shared" si="15"/>
        <v>66.212560386473427</v>
      </c>
    </row>
    <row r="974" spans="1:7" ht="15.75">
      <c r="A974" s="1" t="s">
        <v>58</v>
      </c>
      <c r="B974" s="1" t="s">
        <v>17</v>
      </c>
      <c r="C974" s="1" t="s">
        <v>44</v>
      </c>
      <c r="D974" s="3">
        <v>44742</v>
      </c>
      <c r="E974" s="4">
        <v>4361</v>
      </c>
      <c r="F974" s="1">
        <v>40</v>
      </c>
      <c r="G974" s="5">
        <f t="shared" si="15"/>
        <v>109.02500000000001</v>
      </c>
    </row>
    <row r="975" spans="1:7" ht="15.75">
      <c r="A975" s="1" t="s">
        <v>13</v>
      </c>
      <c r="B975" s="1" t="s">
        <v>17</v>
      </c>
      <c r="C975" s="1" t="s">
        <v>65</v>
      </c>
      <c r="D975" s="3">
        <v>44803</v>
      </c>
      <c r="E975" s="4">
        <v>10122</v>
      </c>
      <c r="F975" s="1">
        <v>100</v>
      </c>
      <c r="G975" s="5">
        <f t="shared" si="15"/>
        <v>101.22</v>
      </c>
    </row>
    <row r="976" spans="1:7" ht="15.75">
      <c r="A976" s="1" t="s">
        <v>48</v>
      </c>
      <c r="B976" s="1" t="s">
        <v>22</v>
      </c>
      <c r="C976" s="1" t="s">
        <v>69</v>
      </c>
      <c r="D976" s="3">
        <v>44796</v>
      </c>
      <c r="E976" s="4">
        <v>994</v>
      </c>
      <c r="F976" s="1">
        <v>57</v>
      </c>
      <c r="G976" s="5">
        <f t="shared" si="15"/>
        <v>17.438596491228068</v>
      </c>
    </row>
    <row r="977" spans="1:7" ht="15.75">
      <c r="A977" s="1" t="s">
        <v>68</v>
      </c>
      <c r="B977" s="1" t="s">
        <v>36</v>
      </c>
      <c r="C977" s="1" t="s">
        <v>29</v>
      </c>
      <c r="D977" s="3">
        <v>44799</v>
      </c>
      <c r="E977" s="4">
        <v>2268</v>
      </c>
      <c r="F977" s="1">
        <v>42</v>
      </c>
      <c r="G977" s="5">
        <f t="shared" si="15"/>
        <v>54</v>
      </c>
    </row>
    <row r="978" spans="1:7" ht="15.75">
      <c r="A978" s="1" t="s">
        <v>19</v>
      </c>
      <c r="B978" s="1" t="s">
        <v>22</v>
      </c>
      <c r="C978" s="1" t="s">
        <v>44</v>
      </c>
      <c r="D978" s="3">
        <v>44629</v>
      </c>
      <c r="E978" s="4">
        <v>574</v>
      </c>
      <c r="F978" s="1">
        <v>156</v>
      </c>
      <c r="G978" s="5">
        <f t="shared" si="15"/>
        <v>3.6794871794871793</v>
      </c>
    </row>
    <row r="979" spans="1:7" ht="15.75">
      <c r="A979" s="1" t="s">
        <v>67</v>
      </c>
      <c r="B979" s="1" t="s">
        <v>14</v>
      </c>
      <c r="C979" s="1" t="s">
        <v>49</v>
      </c>
      <c r="D979" s="3">
        <v>44671</v>
      </c>
      <c r="E979" s="4">
        <v>1792</v>
      </c>
      <c r="F979" s="1">
        <v>23</v>
      </c>
      <c r="G979" s="5">
        <f t="shared" si="15"/>
        <v>77.913043478260875</v>
      </c>
    </row>
    <row r="980" spans="1:7" ht="15.75">
      <c r="A980" s="1" t="s">
        <v>45</v>
      </c>
      <c r="B980" s="1" t="s">
        <v>46</v>
      </c>
      <c r="C980" s="1" t="s">
        <v>75</v>
      </c>
      <c r="D980" s="3">
        <v>44722</v>
      </c>
      <c r="E980" s="4">
        <v>4844</v>
      </c>
      <c r="F980" s="1">
        <v>539</v>
      </c>
      <c r="G980" s="5">
        <f t="shared" si="15"/>
        <v>8.9870129870129869</v>
      </c>
    </row>
    <row r="981" spans="1:7" ht="15.75">
      <c r="A981" s="1" t="s">
        <v>58</v>
      </c>
      <c r="B981" s="1" t="s">
        <v>22</v>
      </c>
      <c r="C981" s="1" t="s">
        <v>53</v>
      </c>
      <c r="D981" s="3">
        <v>44600</v>
      </c>
      <c r="E981" s="4">
        <v>938</v>
      </c>
      <c r="F981" s="1">
        <v>158</v>
      </c>
      <c r="G981" s="5">
        <f t="shared" si="15"/>
        <v>5.9367088607594933</v>
      </c>
    </row>
    <row r="982" spans="1:7" ht="15.75">
      <c r="A982" s="1" t="s">
        <v>38</v>
      </c>
      <c r="B982" s="1" t="s">
        <v>22</v>
      </c>
      <c r="C982" s="1" t="s">
        <v>62</v>
      </c>
      <c r="D982" s="3">
        <v>44798</v>
      </c>
      <c r="E982" s="4">
        <v>4879</v>
      </c>
      <c r="F982" s="1">
        <v>22</v>
      </c>
      <c r="G982" s="5">
        <f t="shared" si="15"/>
        <v>221.77272727272728</v>
      </c>
    </row>
    <row r="983" spans="1:7" ht="15.75">
      <c r="A983" s="1" t="s">
        <v>72</v>
      </c>
      <c r="B983" s="1" t="s">
        <v>17</v>
      </c>
      <c r="C983" s="1" t="s">
        <v>20</v>
      </c>
      <c r="D983" s="3">
        <v>44608</v>
      </c>
      <c r="E983" s="4">
        <v>9107</v>
      </c>
      <c r="F983" s="1">
        <v>73</v>
      </c>
      <c r="G983" s="5">
        <f t="shared" si="15"/>
        <v>124.75342465753425</v>
      </c>
    </row>
    <row r="984" spans="1:7" ht="15.75">
      <c r="A984" s="1" t="s">
        <v>61</v>
      </c>
      <c r="B984" s="1" t="s">
        <v>14</v>
      </c>
      <c r="C984" s="1" t="s">
        <v>29</v>
      </c>
      <c r="D984" s="3">
        <v>44711</v>
      </c>
      <c r="E984" s="4">
        <v>12187</v>
      </c>
      <c r="F984" s="1">
        <v>27</v>
      </c>
      <c r="G984" s="5">
        <f t="shared" si="15"/>
        <v>451.37037037037038</v>
      </c>
    </row>
    <row r="985" spans="1:7" ht="15.75">
      <c r="A985" s="1" t="s">
        <v>19</v>
      </c>
      <c r="B985" s="1" t="s">
        <v>36</v>
      </c>
      <c r="C985" s="1" t="s">
        <v>37</v>
      </c>
      <c r="D985" s="3">
        <v>44741</v>
      </c>
      <c r="E985" s="4">
        <v>5670</v>
      </c>
      <c r="F985" s="1">
        <v>64</v>
      </c>
      <c r="G985" s="5">
        <f t="shared" si="15"/>
        <v>88.59375</v>
      </c>
    </row>
    <row r="986" spans="1:7" ht="15.75">
      <c r="A986" s="1" t="s">
        <v>19</v>
      </c>
      <c r="B986" s="1" t="s">
        <v>43</v>
      </c>
      <c r="C986" s="1" t="s">
        <v>55</v>
      </c>
      <c r="D986" s="3">
        <v>44728</v>
      </c>
      <c r="E986" s="4">
        <v>476</v>
      </c>
      <c r="F986" s="1">
        <v>133</v>
      </c>
      <c r="G986" s="5">
        <f t="shared" si="15"/>
        <v>3.5789473684210527</v>
      </c>
    </row>
    <row r="987" spans="1:7" ht="15.75">
      <c r="A987" s="1" t="s">
        <v>38</v>
      </c>
      <c r="B987" s="1" t="s">
        <v>14</v>
      </c>
      <c r="C987" s="1" t="s">
        <v>75</v>
      </c>
      <c r="D987" s="3">
        <v>44624</v>
      </c>
      <c r="E987" s="4">
        <v>2681</v>
      </c>
      <c r="F987" s="1">
        <v>149</v>
      </c>
      <c r="G987" s="5">
        <f t="shared" si="15"/>
        <v>17.993288590604028</v>
      </c>
    </row>
    <row r="988" spans="1:7" ht="15.75">
      <c r="A988" s="1" t="s">
        <v>56</v>
      </c>
      <c r="B988" s="1" t="s">
        <v>36</v>
      </c>
      <c r="C988" s="1" t="s">
        <v>20</v>
      </c>
      <c r="D988" s="3">
        <v>44635</v>
      </c>
      <c r="E988" s="4">
        <v>1533</v>
      </c>
      <c r="F988" s="1">
        <v>434</v>
      </c>
      <c r="G988" s="5">
        <f t="shared" si="15"/>
        <v>3.532258064516129</v>
      </c>
    </row>
    <row r="989" spans="1:7" ht="15.75">
      <c r="A989" s="1" t="s">
        <v>56</v>
      </c>
      <c r="B989" s="1" t="s">
        <v>36</v>
      </c>
      <c r="C989" s="1" t="s">
        <v>37</v>
      </c>
      <c r="D989" s="3">
        <v>44588</v>
      </c>
      <c r="E989" s="4">
        <v>9765</v>
      </c>
      <c r="F989" s="1">
        <v>85</v>
      </c>
      <c r="G989" s="5">
        <f t="shared" si="15"/>
        <v>114.88235294117646</v>
      </c>
    </row>
    <row r="990" spans="1:7" ht="15.75">
      <c r="A990" s="1" t="s">
        <v>52</v>
      </c>
      <c r="B990" s="1" t="s">
        <v>46</v>
      </c>
      <c r="C990" s="1" t="s">
        <v>49</v>
      </c>
      <c r="D990" s="3">
        <v>44747</v>
      </c>
      <c r="E990" s="4">
        <v>994</v>
      </c>
      <c r="F990" s="1">
        <v>118</v>
      </c>
      <c r="G990" s="5">
        <f t="shared" si="15"/>
        <v>8.4237288135593218</v>
      </c>
    </row>
    <row r="991" spans="1:7" ht="15.75">
      <c r="A991" s="1" t="s">
        <v>42</v>
      </c>
      <c r="B991" s="1" t="s">
        <v>43</v>
      </c>
      <c r="C991" s="1" t="s">
        <v>75</v>
      </c>
      <c r="D991" s="3">
        <v>44649</v>
      </c>
      <c r="E991" s="4">
        <v>3318</v>
      </c>
      <c r="F991" s="1">
        <v>299</v>
      </c>
      <c r="G991" s="5">
        <f t="shared" si="15"/>
        <v>11.096989966555183</v>
      </c>
    </row>
    <row r="992" spans="1:7" ht="15.75">
      <c r="A992" s="1" t="s">
        <v>45</v>
      </c>
      <c r="B992" s="1" t="s">
        <v>46</v>
      </c>
      <c r="C992" s="1" t="s">
        <v>65</v>
      </c>
      <c r="D992" s="3">
        <v>44693</v>
      </c>
      <c r="E992" s="4">
        <v>4214</v>
      </c>
      <c r="F992" s="1">
        <v>35</v>
      </c>
      <c r="G992" s="5">
        <f t="shared" si="15"/>
        <v>120.4</v>
      </c>
    </row>
    <row r="993" spans="1:7" ht="15.75">
      <c r="A993" s="1" t="s">
        <v>28</v>
      </c>
      <c r="B993" s="1" t="s">
        <v>43</v>
      </c>
      <c r="C993" s="1" t="s">
        <v>49</v>
      </c>
      <c r="D993" s="3">
        <v>44631</v>
      </c>
      <c r="E993" s="4">
        <v>7714</v>
      </c>
      <c r="F993" s="1">
        <v>44</v>
      </c>
      <c r="G993" s="5">
        <f t="shared" si="15"/>
        <v>175.31818181818181</v>
      </c>
    </row>
    <row r="994" spans="1:7" ht="15.75">
      <c r="A994" s="1" t="s">
        <v>38</v>
      </c>
      <c r="B994" s="1" t="s">
        <v>36</v>
      </c>
      <c r="C994" s="1" t="s">
        <v>47</v>
      </c>
      <c r="D994" s="3">
        <v>44753</v>
      </c>
      <c r="E994" s="4">
        <v>4690</v>
      </c>
      <c r="F994" s="1">
        <v>299</v>
      </c>
      <c r="G994" s="5">
        <f t="shared" si="15"/>
        <v>15.685618729096991</v>
      </c>
    </row>
    <row r="995" spans="1:7" ht="15.75">
      <c r="A995" s="1" t="s">
        <v>30</v>
      </c>
      <c r="B995" s="1" t="s">
        <v>36</v>
      </c>
      <c r="C995" s="1" t="s">
        <v>70</v>
      </c>
      <c r="D995" s="3">
        <v>44774</v>
      </c>
      <c r="E995" s="4">
        <v>13062</v>
      </c>
      <c r="F995" s="1">
        <v>62</v>
      </c>
      <c r="G995" s="5">
        <f t="shared" si="15"/>
        <v>210.67741935483872</v>
      </c>
    </row>
    <row r="996" spans="1:7" ht="15.75">
      <c r="A996" s="1" t="s">
        <v>30</v>
      </c>
      <c r="B996" s="1" t="s">
        <v>14</v>
      </c>
      <c r="C996" s="1" t="s">
        <v>57</v>
      </c>
      <c r="D996" s="3">
        <v>44608</v>
      </c>
      <c r="E996" s="4">
        <v>12488</v>
      </c>
      <c r="F996" s="1">
        <v>200</v>
      </c>
      <c r="G996" s="5">
        <f t="shared" si="15"/>
        <v>62.44</v>
      </c>
    </row>
    <row r="997" spans="1:7" ht="15.75">
      <c r="A997" s="1" t="s">
        <v>56</v>
      </c>
      <c r="B997" s="1" t="s">
        <v>43</v>
      </c>
      <c r="C997" s="1" t="s">
        <v>31</v>
      </c>
      <c r="D997" s="3">
        <v>44664</v>
      </c>
      <c r="E997" s="4">
        <v>14147</v>
      </c>
      <c r="F997" s="1">
        <v>235</v>
      </c>
      <c r="G997" s="5">
        <f t="shared" si="15"/>
        <v>60.2</v>
      </c>
    </row>
    <row r="998" spans="1:7" ht="15.75">
      <c r="A998" s="1" t="s">
        <v>28</v>
      </c>
      <c r="B998" s="1" t="s">
        <v>17</v>
      </c>
      <c r="C998" s="1" t="s">
        <v>70</v>
      </c>
      <c r="D998" s="3">
        <v>44606</v>
      </c>
      <c r="E998" s="4">
        <v>49</v>
      </c>
      <c r="F998" s="1">
        <v>363</v>
      </c>
      <c r="G998" s="5">
        <f t="shared" si="15"/>
        <v>0.13498622589531681</v>
      </c>
    </row>
    <row r="999" spans="1:7" ht="15.75">
      <c r="A999" s="1" t="s">
        <v>73</v>
      </c>
      <c r="B999" s="1" t="s">
        <v>22</v>
      </c>
      <c r="C999" s="1" t="s">
        <v>20</v>
      </c>
      <c r="D999" s="3">
        <v>44634</v>
      </c>
      <c r="E999" s="4">
        <v>10199</v>
      </c>
      <c r="F999" s="1">
        <v>68</v>
      </c>
      <c r="G999" s="5">
        <f t="shared" si="15"/>
        <v>149.98529411764707</v>
      </c>
    </row>
    <row r="1000" spans="1:7" ht="15.75">
      <c r="A1000" s="1" t="s">
        <v>28</v>
      </c>
      <c r="B1000" s="1" t="s">
        <v>22</v>
      </c>
      <c r="C1000" s="1" t="s">
        <v>57</v>
      </c>
      <c r="D1000" s="3">
        <v>44677</v>
      </c>
      <c r="E1000" s="4">
        <v>11389</v>
      </c>
      <c r="F1000" s="1">
        <v>26</v>
      </c>
      <c r="G1000" s="5">
        <f t="shared" si="15"/>
        <v>438.03846153846155</v>
      </c>
    </row>
    <row r="1001" spans="1:7" ht="15.75">
      <c r="A1001" s="1" t="s">
        <v>13</v>
      </c>
      <c r="B1001" s="1" t="s">
        <v>46</v>
      </c>
      <c r="C1001" s="1" t="s">
        <v>63</v>
      </c>
      <c r="D1001" s="3">
        <v>44656</v>
      </c>
      <c r="E1001" s="4">
        <v>3584</v>
      </c>
      <c r="F1001" s="1">
        <v>200</v>
      </c>
      <c r="G1001" s="5">
        <f t="shared" si="15"/>
        <v>17.920000000000002</v>
      </c>
    </row>
    <row r="1002" spans="1:7" ht="15.75">
      <c r="A1002" s="1" t="s">
        <v>68</v>
      </c>
      <c r="B1002" s="1" t="s">
        <v>46</v>
      </c>
      <c r="C1002" s="1" t="s">
        <v>49</v>
      </c>
      <c r="D1002" s="3">
        <v>44623</v>
      </c>
      <c r="E1002" s="4">
        <v>12481</v>
      </c>
      <c r="F1002" s="1">
        <v>264</v>
      </c>
      <c r="G1002" s="5">
        <f t="shared" si="15"/>
        <v>47.276515151515149</v>
      </c>
    </row>
    <row r="1003" spans="1:7" ht="15.75">
      <c r="A1003" s="1" t="s">
        <v>59</v>
      </c>
      <c r="B1003" s="1" t="s">
        <v>43</v>
      </c>
      <c r="C1003" s="1" t="s">
        <v>57</v>
      </c>
      <c r="D1003" s="3">
        <v>44725</v>
      </c>
      <c r="E1003" s="4">
        <v>2107</v>
      </c>
      <c r="F1003" s="1">
        <v>175</v>
      </c>
      <c r="G1003" s="5">
        <f t="shared" si="15"/>
        <v>12.04</v>
      </c>
    </row>
    <row r="1004" spans="1:7" ht="15.75">
      <c r="A1004" s="1" t="s">
        <v>50</v>
      </c>
      <c r="B1004" s="1" t="s">
        <v>36</v>
      </c>
      <c r="C1004" s="1" t="s">
        <v>76</v>
      </c>
      <c r="D1004" s="3">
        <v>44606</v>
      </c>
      <c r="E1004" s="4">
        <v>8603</v>
      </c>
      <c r="F1004" s="1">
        <v>352</v>
      </c>
      <c r="G1004" s="5">
        <f t="shared" si="15"/>
        <v>24.44034090909091</v>
      </c>
    </row>
    <row r="1005" spans="1:7" ht="15.75">
      <c r="A1005" s="1" t="s">
        <v>54</v>
      </c>
      <c r="B1005" s="1" t="s">
        <v>36</v>
      </c>
      <c r="C1005" s="1" t="s">
        <v>29</v>
      </c>
      <c r="D1005" s="3">
        <v>44669</v>
      </c>
      <c r="E1005" s="4">
        <v>7483</v>
      </c>
      <c r="F1005" s="1">
        <v>183</v>
      </c>
      <c r="G1005" s="5">
        <f t="shared" si="15"/>
        <v>40.89071038251366</v>
      </c>
    </row>
    <row r="1006" spans="1:7" ht="15.75">
      <c r="A1006" s="1" t="s">
        <v>28</v>
      </c>
      <c r="B1006" s="1" t="s">
        <v>36</v>
      </c>
      <c r="C1006" s="1" t="s">
        <v>18</v>
      </c>
      <c r="D1006" s="3">
        <v>44593</v>
      </c>
      <c r="E1006" s="4">
        <v>3381</v>
      </c>
      <c r="F1006" s="1">
        <v>417</v>
      </c>
      <c r="G1006" s="5">
        <f t="shared" si="15"/>
        <v>8.1079136690647484</v>
      </c>
    </row>
    <row r="1007" spans="1:7" ht="15.75">
      <c r="A1007" s="1" t="s">
        <v>72</v>
      </c>
      <c r="B1007" s="1" t="s">
        <v>36</v>
      </c>
      <c r="C1007" s="1" t="s">
        <v>44</v>
      </c>
      <c r="D1007" s="3">
        <v>44777</v>
      </c>
      <c r="E1007" s="4">
        <v>2030</v>
      </c>
      <c r="F1007" s="1">
        <v>146</v>
      </c>
      <c r="G1007" s="5">
        <f t="shared" si="15"/>
        <v>13.904109589041095</v>
      </c>
    </row>
    <row r="1008" spans="1:7" ht="15.75">
      <c r="A1008" s="1" t="s">
        <v>66</v>
      </c>
      <c r="B1008" s="1" t="s">
        <v>36</v>
      </c>
      <c r="C1008" s="1" t="s">
        <v>65</v>
      </c>
      <c r="D1008" s="3">
        <v>44656</v>
      </c>
      <c r="E1008" s="4">
        <v>6559</v>
      </c>
      <c r="F1008" s="1">
        <v>158</v>
      </c>
      <c r="G1008" s="5">
        <f t="shared" si="15"/>
        <v>41.5126582278481</v>
      </c>
    </row>
    <row r="1009" spans="1:7" ht="15.75">
      <c r="A1009" s="1" t="s">
        <v>48</v>
      </c>
      <c r="B1009" s="1" t="s">
        <v>22</v>
      </c>
      <c r="C1009" s="1" t="s">
        <v>29</v>
      </c>
      <c r="D1009" s="3">
        <v>44587</v>
      </c>
      <c r="E1009" s="4">
        <v>10822</v>
      </c>
      <c r="F1009" s="1">
        <v>168</v>
      </c>
      <c r="G1009" s="5">
        <f t="shared" si="15"/>
        <v>64.416666666666671</v>
      </c>
    </row>
    <row r="1010" spans="1:7" ht="15.75">
      <c r="A1010" s="1" t="s">
        <v>59</v>
      </c>
      <c r="B1010" s="1" t="s">
        <v>14</v>
      </c>
      <c r="C1010" s="1" t="s">
        <v>31</v>
      </c>
      <c r="D1010" s="3">
        <v>44582</v>
      </c>
      <c r="E1010" s="4">
        <v>18697</v>
      </c>
      <c r="F1010" s="1">
        <v>176</v>
      </c>
      <c r="G1010" s="5">
        <f t="shared" si="15"/>
        <v>106.23295454545455</v>
      </c>
    </row>
    <row r="1011" spans="1:7" ht="15.75">
      <c r="A1011" s="1" t="s">
        <v>59</v>
      </c>
      <c r="B1011" s="1" t="s">
        <v>46</v>
      </c>
      <c r="C1011" s="1" t="s">
        <v>31</v>
      </c>
      <c r="D1011" s="3">
        <v>44795</v>
      </c>
      <c r="E1011" s="4">
        <v>5845</v>
      </c>
      <c r="F1011" s="1">
        <v>172</v>
      </c>
      <c r="G1011" s="5">
        <f t="shared" si="15"/>
        <v>33.982558139534881</v>
      </c>
    </row>
    <row r="1012" spans="1:7" ht="15.75">
      <c r="A1012" s="1" t="s">
        <v>59</v>
      </c>
      <c r="B1012" s="1" t="s">
        <v>14</v>
      </c>
      <c r="C1012" s="1" t="s">
        <v>49</v>
      </c>
      <c r="D1012" s="3">
        <v>44588</v>
      </c>
      <c r="E1012" s="4">
        <v>2317</v>
      </c>
      <c r="F1012" s="1">
        <v>224</v>
      </c>
      <c r="G1012" s="5">
        <f t="shared" si="15"/>
        <v>10.34375</v>
      </c>
    </row>
    <row r="1013" spans="1:7" ht="15.75">
      <c r="A1013" s="1" t="s">
        <v>39</v>
      </c>
      <c r="B1013" s="1" t="s">
        <v>14</v>
      </c>
      <c r="C1013" s="1" t="s">
        <v>37</v>
      </c>
      <c r="D1013" s="3">
        <v>44608</v>
      </c>
      <c r="E1013" s="4">
        <v>10150</v>
      </c>
      <c r="F1013" s="1">
        <v>68</v>
      </c>
      <c r="G1013" s="5">
        <f t="shared" si="15"/>
        <v>149.26470588235293</v>
      </c>
    </row>
    <row r="1014" spans="1:7" ht="15.75">
      <c r="A1014" s="1" t="s">
        <v>72</v>
      </c>
      <c r="B1014" s="1" t="s">
        <v>43</v>
      </c>
      <c r="C1014" s="1" t="s">
        <v>69</v>
      </c>
      <c r="D1014" s="3">
        <v>44564</v>
      </c>
      <c r="E1014" s="4">
        <v>3437</v>
      </c>
      <c r="F1014" s="1">
        <v>46</v>
      </c>
      <c r="G1014" s="5">
        <f t="shared" si="15"/>
        <v>74.717391304347828</v>
      </c>
    </row>
    <row r="1015" spans="1:7" ht="15.75">
      <c r="A1015" s="1" t="s">
        <v>48</v>
      </c>
      <c r="B1015" s="1" t="s">
        <v>43</v>
      </c>
      <c r="C1015" s="1" t="s">
        <v>62</v>
      </c>
      <c r="D1015" s="3">
        <v>44797</v>
      </c>
      <c r="E1015" s="4">
        <v>4592</v>
      </c>
      <c r="F1015" s="1">
        <v>2</v>
      </c>
      <c r="G1015" s="5">
        <f t="shared" si="15"/>
        <v>2296</v>
      </c>
    </row>
    <row r="1016" spans="1:7" ht="15.75">
      <c r="A1016" s="1" t="s">
        <v>28</v>
      </c>
      <c r="B1016" s="1" t="s">
        <v>43</v>
      </c>
      <c r="C1016" s="1" t="s">
        <v>57</v>
      </c>
      <c r="D1016" s="3">
        <v>44599</v>
      </c>
      <c r="E1016" s="4">
        <v>5691</v>
      </c>
      <c r="F1016" s="1">
        <v>417</v>
      </c>
      <c r="G1016" s="5">
        <f t="shared" si="15"/>
        <v>13.647482014388489</v>
      </c>
    </row>
    <row r="1017" spans="1:7" ht="15.75">
      <c r="A1017" s="1" t="s">
        <v>45</v>
      </c>
      <c r="B1017" s="1" t="s">
        <v>22</v>
      </c>
      <c r="C1017" s="1" t="s">
        <v>27</v>
      </c>
      <c r="D1017" s="3">
        <v>44603</v>
      </c>
      <c r="E1017" s="4">
        <v>4158</v>
      </c>
      <c r="F1017" s="1">
        <v>109</v>
      </c>
      <c r="G1017" s="5">
        <f t="shared" si="15"/>
        <v>38.146788990825691</v>
      </c>
    </row>
    <row r="1018" spans="1:7" ht="15.75">
      <c r="A1018" s="1" t="s">
        <v>59</v>
      </c>
      <c r="B1018" s="1" t="s">
        <v>46</v>
      </c>
      <c r="C1018" s="1" t="s">
        <v>53</v>
      </c>
      <c r="D1018" s="3">
        <v>44649</v>
      </c>
      <c r="E1018" s="4">
        <v>5684</v>
      </c>
      <c r="F1018" s="1">
        <v>81</v>
      </c>
      <c r="G1018" s="5">
        <f t="shared" si="15"/>
        <v>70.172839506172835</v>
      </c>
    </row>
    <row r="1019" spans="1:7" ht="15.75">
      <c r="A1019" s="1" t="s">
        <v>50</v>
      </c>
      <c r="B1019" s="1" t="s">
        <v>43</v>
      </c>
      <c r="C1019" s="1" t="s">
        <v>20</v>
      </c>
      <c r="D1019" s="3">
        <v>44727</v>
      </c>
      <c r="E1019" s="4">
        <v>693</v>
      </c>
      <c r="F1019" s="1">
        <v>350</v>
      </c>
      <c r="G1019" s="5">
        <f t="shared" si="15"/>
        <v>1.98</v>
      </c>
    </row>
    <row r="1020" spans="1:7" ht="15.75">
      <c r="A1020" s="1" t="s">
        <v>61</v>
      </c>
      <c r="B1020" s="1" t="s">
        <v>14</v>
      </c>
      <c r="C1020" s="1" t="s">
        <v>27</v>
      </c>
      <c r="D1020" s="3">
        <v>44677</v>
      </c>
      <c r="E1020" s="4">
        <v>546</v>
      </c>
      <c r="F1020" s="1">
        <v>142</v>
      </c>
      <c r="G1020" s="5">
        <f t="shared" si="15"/>
        <v>3.8450704225352115</v>
      </c>
    </row>
    <row r="1021" spans="1:7" ht="15.75">
      <c r="A1021" s="1" t="s">
        <v>38</v>
      </c>
      <c r="B1021" s="1" t="s">
        <v>22</v>
      </c>
      <c r="C1021" s="1" t="s">
        <v>53</v>
      </c>
      <c r="D1021" s="3">
        <v>44757</v>
      </c>
      <c r="E1021" s="4">
        <v>4263</v>
      </c>
      <c r="F1021" s="1">
        <v>264</v>
      </c>
      <c r="G1021" s="5">
        <f t="shared" si="15"/>
        <v>16.147727272727273</v>
      </c>
    </row>
    <row r="1022" spans="1:7" ht="15.75">
      <c r="A1022" s="1" t="s">
        <v>52</v>
      </c>
      <c r="B1022" s="1" t="s">
        <v>17</v>
      </c>
      <c r="C1022" s="1" t="s">
        <v>53</v>
      </c>
      <c r="D1022" s="3">
        <v>44735</v>
      </c>
      <c r="E1022" s="4">
        <v>1036</v>
      </c>
      <c r="F1022" s="1">
        <v>20</v>
      </c>
      <c r="G1022" s="5">
        <f t="shared" si="15"/>
        <v>51.8</v>
      </c>
    </row>
    <row r="1023" spans="1:7" ht="15.75">
      <c r="A1023" s="1" t="s">
        <v>61</v>
      </c>
      <c r="B1023" s="1" t="s">
        <v>22</v>
      </c>
      <c r="C1023" s="1" t="s">
        <v>74</v>
      </c>
      <c r="D1023" s="3">
        <v>44572</v>
      </c>
      <c r="E1023" s="4">
        <v>13846</v>
      </c>
      <c r="F1023" s="1">
        <v>421</v>
      </c>
      <c r="G1023" s="5">
        <f t="shared" si="15"/>
        <v>32.888361045130644</v>
      </c>
    </row>
    <row r="1024" spans="1:7" ht="15.75">
      <c r="A1024" s="1" t="s">
        <v>52</v>
      </c>
      <c r="B1024" s="1" t="s">
        <v>14</v>
      </c>
      <c r="C1024" s="1" t="s">
        <v>37</v>
      </c>
      <c r="D1024" s="3">
        <v>44601</v>
      </c>
      <c r="E1024" s="4">
        <v>2499</v>
      </c>
      <c r="F1024" s="1">
        <v>271</v>
      </c>
      <c r="G1024" s="5">
        <f t="shared" si="15"/>
        <v>9.2214022140221399</v>
      </c>
    </row>
    <row r="1025" spans="1:7" ht="15.75">
      <c r="A1025" s="1" t="s">
        <v>16</v>
      </c>
      <c r="B1025" s="1" t="s">
        <v>14</v>
      </c>
      <c r="C1025" s="1" t="s">
        <v>65</v>
      </c>
      <c r="D1025" s="3">
        <v>44718</v>
      </c>
      <c r="E1025" s="4">
        <v>10689</v>
      </c>
      <c r="F1025" s="1">
        <v>204</v>
      </c>
      <c r="G1025" s="5">
        <f t="shared" si="15"/>
        <v>52.397058823529413</v>
      </c>
    </row>
    <row r="1026" spans="1:7" ht="15.75">
      <c r="A1026" s="1" t="s">
        <v>72</v>
      </c>
      <c r="B1026" s="1" t="s">
        <v>14</v>
      </c>
      <c r="C1026" s="1" t="s">
        <v>75</v>
      </c>
      <c r="D1026" s="3">
        <v>44783</v>
      </c>
      <c r="E1026" s="4">
        <v>5768</v>
      </c>
      <c r="F1026" s="1">
        <v>235</v>
      </c>
      <c r="G1026" s="5">
        <f t="shared" ref="G1026:G1089" si="16">E1026/F1026</f>
        <v>24.544680851063831</v>
      </c>
    </row>
    <row r="1027" spans="1:7" ht="15.75">
      <c r="A1027" s="1" t="s">
        <v>64</v>
      </c>
      <c r="B1027" s="1" t="s">
        <v>22</v>
      </c>
      <c r="C1027" s="1" t="s">
        <v>27</v>
      </c>
      <c r="D1027" s="3">
        <v>44565</v>
      </c>
      <c r="E1027" s="4">
        <v>2226</v>
      </c>
      <c r="F1027" s="1">
        <v>46</v>
      </c>
      <c r="G1027" s="5">
        <f t="shared" si="16"/>
        <v>48.391304347826086</v>
      </c>
    </row>
    <row r="1028" spans="1:7" ht="15.75">
      <c r="A1028" s="1" t="s">
        <v>66</v>
      </c>
      <c r="B1028" s="1" t="s">
        <v>46</v>
      </c>
      <c r="C1028" s="1" t="s">
        <v>76</v>
      </c>
      <c r="D1028" s="3">
        <v>44659</v>
      </c>
      <c r="E1028" s="4">
        <v>10262</v>
      </c>
      <c r="F1028" s="1">
        <v>15</v>
      </c>
      <c r="G1028" s="5">
        <f t="shared" si="16"/>
        <v>684.13333333333333</v>
      </c>
    </row>
    <row r="1029" spans="1:7" ht="15.75">
      <c r="A1029" s="1" t="s">
        <v>42</v>
      </c>
      <c r="B1029" s="1" t="s">
        <v>14</v>
      </c>
      <c r="C1029" s="1" t="s">
        <v>55</v>
      </c>
      <c r="D1029" s="3">
        <v>44622</v>
      </c>
      <c r="E1029" s="4">
        <v>3864</v>
      </c>
      <c r="F1029" s="1">
        <v>430</v>
      </c>
      <c r="G1029" s="5">
        <f t="shared" si="16"/>
        <v>8.9860465116279062</v>
      </c>
    </row>
    <row r="1030" spans="1:7" ht="15.75">
      <c r="A1030" s="1" t="s">
        <v>16</v>
      </c>
      <c r="B1030" s="1" t="s">
        <v>46</v>
      </c>
      <c r="C1030" s="1" t="s">
        <v>49</v>
      </c>
      <c r="D1030" s="3">
        <v>44727</v>
      </c>
      <c r="E1030" s="4">
        <v>4900</v>
      </c>
      <c r="F1030" s="1">
        <v>709</v>
      </c>
      <c r="G1030" s="5">
        <f t="shared" si="16"/>
        <v>6.9111424541607898</v>
      </c>
    </row>
    <row r="1031" spans="1:7" ht="15.75">
      <c r="A1031" s="1" t="s">
        <v>13</v>
      </c>
      <c r="B1031" s="1" t="s">
        <v>22</v>
      </c>
      <c r="C1031" s="1" t="s">
        <v>31</v>
      </c>
      <c r="D1031" s="3">
        <v>44606</v>
      </c>
      <c r="E1031" s="4">
        <v>5250</v>
      </c>
      <c r="F1031" s="1">
        <v>47</v>
      </c>
      <c r="G1031" s="5">
        <f t="shared" si="16"/>
        <v>111.70212765957447</v>
      </c>
    </row>
    <row r="1032" spans="1:7" ht="15.75">
      <c r="A1032" s="1" t="s">
        <v>58</v>
      </c>
      <c r="B1032" s="1" t="s">
        <v>14</v>
      </c>
      <c r="C1032" s="1" t="s">
        <v>31</v>
      </c>
      <c r="D1032" s="3">
        <v>44747</v>
      </c>
      <c r="E1032" s="4">
        <v>3507</v>
      </c>
      <c r="F1032" s="1">
        <v>380</v>
      </c>
      <c r="G1032" s="5">
        <f t="shared" si="16"/>
        <v>9.2289473684210535</v>
      </c>
    </row>
    <row r="1033" spans="1:7" ht="15.75">
      <c r="A1033" s="1" t="s">
        <v>42</v>
      </c>
      <c r="B1033" s="1" t="s">
        <v>17</v>
      </c>
      <c r="C1033" s="1" t="s">
        <v>15</v>
      </c>
      <c r="D1033" s="3">
        <v>44573</v>
      </c>
      <c r="E1033" s="4">
        <v>7413</v>
      </c>
      <c r="F1033" s="1">
        <v>465</v>
      </c>
      <c r="G1033" s="5">
        <f t="shared" si="16"/>
        <v>15.941935483870967</v>
      </c>
    </row>
    <row r="1034" spans="1:7" ht="15.75">
      <c r="A1034" s="1" t="s">
        <v>56</v>
      </c>
      <c r="B1034" s="1" t="s">
        <v>17</v>
      </c>
      <c r="C1034" s="1" t="s">
        <v>15</v>
      </c>
      <c r="D1034" s="3">
        <v>44623</v>
      </c>
      <c r="E1034" s="4">
        <v>8155</v>
      </c>
      <c r="F1034" s="1">
        <v>96</v>
      </c>
      <c r="G1034" s="5">
        <f t="shared" si="16"/>
        <v>84.947916666666671</v>
      </c>
    </row>
    <row r="1035" spans="1:7" ht="15.75">
      <c r="A1035" s="1" t="s">
        <v>13</v>
      </c>
      <c r="B1035" s="1" t="s">
        <v>36</v>
      </c>
      <c r="C1035" s="1" t="s">
        <v>55</v>
      </c>
      <c r="D1035" s="3">
        <v>44699</v>
      </c>
      <c r="E1035" s="4">
        <v>2478</v>
      </c>
      <c r="F1035" s="1">
        <v>188</v>
      </c>
      <c r="G1035" s="5">
        <f t="shared" si="16"/>
        <v>13.180851063829786</v>
      </c>
    </row>
    <row r="1036" spans="1:7" ht="15.75">
      <c r="A1036" s="1" t="s">
        <v>30</v>
      </c>
      <c r="B1036" s="1" t="s">
        <v>17</v>
      </c>
      <c r="C1036" s="1" t="s">
        <v>75</v>
      </c>
      <c r="D1036" s="3">
        <v>44770</v>
      </c>
      <c r="E1036" s="4">
        <v>2471</v>
      </c>
      <c r="F1036" s="1">
        <v>202</v>
      </c>
      <c r="G1036" s="5">
        <f t="shared" si="16"/>
        <v>12.232673267326733</v>
      </c>
    </row>
    <row r="1037" spans="1:7" ht="15.75">
      <c r="A1037" s="1" t="s">
        <v>56</v>
      </c>
      <c r="B1037" s="1" t="s">
        <v>14</v>
      </c>
      <c r="C1037" s="1" t="s">
        <v>63</v>
      </c>
      <c r="D1037" s="3">
        <v>44599</v>
      </c>
      <c r="E1037" s="4">
        <v>1666</v>
      </c>
      <c r="F1037" s="1">
        <v>106</v>
      </c>
      <c r="G1037" s="5">
        <f t="shared" si="16"/>
        <v>15.716981132075471</v>
      </c>
    </row>
    <row r="1038" spans="1:7" ht="15.75">
      <c r="A1038" s="1" t="s">
        <v>66</v>
      </c>
      <c r="B1038" s="1" t="s">
        <v>17</v>
      </c>
      <c r="C1038" s="1" t="s">
        <v>44</v>
      </c>
      <c r="D1038" s="3">
        <v>44711</v>
      </c>
      <c r="E1038" s="4">
        <v>301</v>
      </c>
      <c r="F1038" s="1">
        <v>421</v>
      </c>
      <c r="G1038" s="5">
        <f t="shared" si="16"/>
        <v>0.71496437054631834</v>
      </c>
    </row>
    <row r="1039" spans="1:7" ht="15.75">
      <c r="A1039" s="1" t="s">
        <v>45</v>
      </c>
      <c r="B1039" s="1" t="s">
        <v>22</v>
      </c>
      <c r="C1039" s="1" t="s">
        <v>69</v>
      </c>
      <c r="D1039" s="3">
        <v>44676</v>
      </c>
      <c r="E1039" s="4">
        <v>8400</v>
      </c>
      <c r="F1039" s="1">
        <v>27</v>
      </c>
      <c r="G1039" s="5">
        <f t="shared" si="16"/>
        <v>311.11111111111109</v>
      </c>
    </row>
    <row r="1040" spans="1:7" ht="15.75">
      <c r="A1040" s="1" t="s">
        <v>52</v>
      </c>
      <c r="B1040" s="1" t="s">
        <v>46</v>
      </c>
      <c r="C1040" s="1" t="s">
        <v>18</v>
      </c>
      <c r="D1040" s="3">
        <v>44608</v>
      </c>
      <c r="E1040" s="4">
        <v>6139</v>
      </c>
      <c r="F1040" s="1">
        <v>45</v>
      </c>
      <c r="G1040" s="5">
        <f t="shared" si="16"/>
        <v>136.42222222222222</v>
      </c>
    </row>
    <row r="1041" spans="1:7" ht="15.75">
      <c r="A1041" s="1" t="s">
        <v>67</v>
      </c>
      <c r="B1041" s="1" t="s">
        <v>22</v>
      </c>
      <c r="C1041" s="1" t="s">
        <v>49</v>
      </c>
      <c r="D1041" s="3">
        <v>44685</v>
      </c>
      <c r="E1041" s="4">
        <v>1288</v>
      </c>
      <c r="F1041" s="1">
        <v>60</v>
      </c>
      <c r="G1041" s="5">
        <f t="shared" si="16"/>
        <v>21.466666666666665</v>
      </c>
    </row>
    <row r="1042" spans="1:7" ht="15.75">
      <c r="A1042" s="1" t="s">
        <v>16</v>
      </c>
      <c r="B1042" s="1" t="s">
        <v>46</v>
      </c>
      <c r="C1042" s="1" t="s">
        <v>76</v>
      </c>
      <c r="D1042" s="3">
        <v>44714</v>
      </c>
      <c r="E1042" s="4">
        <v>7077</v>
      </c>
      <c r="F1042" s="1">
        <v>77</v>
      </c>
      <c r="G1042" s="5">
        <f t="shared" si="16"/>
        <v>91.909090909090907</v>
      </c>
    </row>
    <row r="1043" spans="1:7" ht="15.75">
      <c r="A1043" s="1" t="s">
        <v>61</v>
      </c>
      <c r="B1043" s="1" t="s">
        <v>43</v>
      </c>
      <c r="C1043" s="1" t="s">
        <v>75</v>
      </c>
      <c r="D1043" s="3">
        <v>44753</v>
      </c>
      <c r="E1043" s="4">
        <v>2317</v>
      </c>
      <c r="F1043" s="1">
        <v>464</v>
      </c>
      <c r="G1043" s="5">
        <f t="shared" si="16"/>
        <v>4.993534482758621</v>
      </c>
    </row>
    <row r="1044" spans="1:7" ht="15.75">
      <c r="A1044" s="1" t="s">
        <v>52</v>
      </c>
      <c r="B1044" s="1" t="s">
        <v>36</v>
      </c>
      <c r="C1044" s="1" t="s">
        <v>57</v>
      </c>
      <c r="D1044" s="3">
        <v>44719</v>
      </c>
      <c r="E1044" s="4">
        <v>63</v>
      </c>
      <c r="F1044" s="1">
        <v>60</v>
      </c>
      <c r="G1044" s="5">
        <f t="shared" si="16"/>
        <v>1.05</v>
      </c>
    </row>
    <row r="1045" spans="1:7" ht="15.75">
      <c r="A1045" s="1" t="s">
        <v>21</v>
      </c>
      <c r="B1045" s="1" t="s">
        <v>14</v>
      </c>
      <c r="C1045" s="1" t="s">
        <v>65</v>
      </c>
      <c r="D1045" s="3">
        <v>44748</v>
      </c>
      <c r="E1045" s="4">
        <v>9744</v>
      </c>
      <c r="F1045" s="1">
        <v>157</v>
      </c>
      <c r="G1045" s="5">
        <f t="shared" si="16"/>
        <v>62.06369426751592</v>
      </c>
    </row>
    <row r="1046" spans="1:7" ht="15.75">
      <c r="A1046" s="1" t="s">
        <v>58</v>
      </c>
      <c r="B1046" s="1" t="s">
        <v>17</v>
      </c>
      <c r="C1046" s="1" t="s">
        <v>69</v>
      </c>
      <c r="D1046" s="3">
        <v>44727</v>
      </c>
      <c r="E1046" s="4">
        <v>9954</v>
      </c>
      <c r="F1046" s="1">
        <v>154</v>
      </c>
      <c r="G1046" s="5">
        <f t="shared" si="16"/>
        <v>64.63636363636364</v>
      </c>
    </row>
    <row r="1047" spans="1:7" ht="15.75">
      <c r="A1047" s="1" t="s">
        <v>72</v>
      </c>
      <c r="B1047" s="1" t="s">
        <v>17</v>
      </c>
      <c r="C1047" s="1" t="s">
        <v>15</v>
      </c>
      <c r="D1047" s="3">
        <v>44665</v>
      </c>
      <c r="E1047" s="4">
        <v>1260</v>
      </c>
      <c r="F1047" s="1">
        <v>239</v>
      </c>
      <c r="G1047" s="5">
        <f t="shared" si="16"/>
        <v>5.2719665271966525</v>
      </c>
    </row>
    <row r="1048" spans="1:7" ht="15.75">
      <c r="A1048" s="1" t="s">
        <v>68</v>
      </c>
      <c r="B1048" s="1" t="s">
        <v>17</v>
      </c>
      <c r="C1048" s="1" t="s">
        <v>49</v>
      </c>
      <c r="D1048" s="3">
        <v>44781</v>
      </c>
      <c r="E1048" s="4">
        <v>469</v>
      </c>
      <c r="F1048" s="1">
        <v>163</v>
      </c>
      <c r="G1048" s="5">
        <f t="shared" si="16"/>
        <v>2.8773006134969323</v>
      </c>
    </row>
    <row r="1049" spans="1:7" ht="15.75">
      <c r="A1049" s="1" t="s">
        <v>50</v>
      </c>
      <c r="B1049" s="1" t="s">
        <v>14</v>
      </c>
      <c r="C1049" s="1" t="s">
        <v>49</v>
      </c>
      <c r="D1049" s="3">
        <v>44649</v>
      </c>
      <c r="E1049" s="4">
        <v>973</v>
      </c>
      <c r="F1049" s="1">
        <v>28</v>
      </c>
      <c r="G1049" s="5">
        <f t="shared" si="16"/>
        <v>34.75</v>
      </c>
    </row>
    <row r="1050" spans="1:7" ht="15.75">
      <c r="A1050" s="1" t="s">
        <v>54</v>
      </c>
      <c r="B1050" s="1" t="s">
        <v>22</v>
      </c>
      <c r="C1050" s="1" t="s">
        <v>53</v>
      </c>
      <c r="D1050" s="3">
        <v>44746</v>
      </c>
      <c r="E1050" s="4">
        <v>3647</v>
      </c>
      <c r="F1050" s="1">
        <v>76</v>
      </c>
      <c r="G1050" s="5">
        <f t="shared" si="16"/>
        <v>47.986842105263158</v>
      </c>
    </row>
    <row r="1051" spans="1:7" ht="15.75">
      <c r="A1051" s="1" t="s">
        <v>73</v>
      </c>
      <c r="B1051" s="1" t="s">
        <v>17</v>
      </c>
      <c r="C1051" s="1" t="s">
        <v>29</v>
      </c>
      <c r="D1051" s="3">
        <v>44608</v>
      </c>
      <c r="E1051" s="4">
        <v>455</v>
      </c>
      <c r="F1051" s="1">
        <v>96</v>
      </c>
      <c r="G1051" s="5">
        <f t="shared" si="16"/>
        <v>4.739583333333333</v>
      </c>
    </row>
    <row r="1052" spans="1:7" ht="15.75">
      <c r="A1052" s="1" t="s">
        <v>39</v>
      </c>
      <c r="B1052" s="1" t="s">
        <v>46</v>
      </c>
      <c r="C1052" s="1" t="s">
        <v>57</v>
      </c>
      <c r="D1052" s="3">
        <v>44683</v>
      </c>
      <c r="E1052" s="4">
        <v>2520</v>
      </c>
      <c r="F1052" s="1">
        <v>156</v>
      </c>
      <c r="G1052" s="5">
        <f t="shared" si="16"/>
        <v>16.153846153846153</v>
      </c>
    </row>
    <row r="1053" spans="1:7" ht="15.75">
      <c r="A1053" s="1" t="s">
        <v>16</v>
      </c>
      <c r="B1053" s="1" t="s">
        <v>17</v>
      </c>
      <c r="C1053" s="1" t="s">
        <v>47</v>
      </c>
      <c r="D1053" s="3">
        <v>44763</v>
      </c>
      <c r="E1053" s="4">
        <v>10500</v>
      </c>
      <c r="F1053" s="1">
        <v>106</v>
      </c>
      <c r="G1053" s="5">
        <f t="shared" si="16"/>
        <v>99.056603773584911</v>
      </c>
    </row>
    <row r="1054" spans="1:7" ht="15.75">
      <c r="A1054" s="1" t="s">
        <v>30</v>
      </c>
      <c r="B1054" s="1" t="s">
        <v>22</v>
      </c>
      <c r="C1054" s="1" t="s">
        <v>29</v>
      </c>
      <c r="D1054" s="3">
        <v>44791</v>
      </c>
      <c r="E1054" s="4">
        <v>7952</v>
      </c>
      <c r="F1054" s="1">
        <v>235</v>
      </c>
      <c r="G1054" s="5">
        <f t="shared" si="16"/>
        <v>33.838297872340426</v>
      </c>
    </row>
    <row r="1055" spans="1:7" ht="15.75">
      <c r="A1055" s="1" t="s">
        <v>59</v>
      </c>
      <c r="B1055" s="1" t="s">
        <v>43</v>
      </c>
      <c r="C1055" s="1" t="s">
        <v>18</v>
      </c>
      <c r="D1055" s="3">
        <v>44734</v>
      </c>
      <c r="E1055" s="4">
        <v>483</v>
      </c>
      <c r="F1055" s="1">
        <v>259</v>
      </c>
      <c r="G1055" s="5">
        <f t="shared" si="16"/>
        <v>1.8648648648648649</v>
      </c>
    </row>
    <row r="1056" spans="1:7" ht="15.75">
      <c r="A1056" s="1" t="s">
        <v>68</v>
      </c>
      <c r="B1056" s="1" t="s">
        <v>14</v>
      </c>
      <c r="C1056" s="1" t="s">
        <v>20</v>
      </c>
      <c r="D1056" s="3">
        <v>44761</v>
      </c>
      <c r="E1056" s="4">
        <v>4872</v>
      </c>
      <c r="F1056" s="1">
        <v>126</v>
      </c>
      <c r="G1056" s="5">
        <f t="shared" si="16"/>
        <v>38.666666666666664</v>
      </c>
    </row>
    <row r="1057" spans="1:7" ht="15.75">
      <c r="A1057" s="1" t="s">
        <v>71</v>
      </c>
      <c r="B1057" s="1" t="s">
        <v>14</v>
      </c>
      <c r="C1057" s="1" t="s">
        <v>20</v>
      </c>
      <c r="D1057" s="3">
        <v>44785</v>
      </c>
      <c r="E1057" s="4">
        <v>7756</v>
      </c>
      <c r="F1057" s="1">
        <v>85</v>
      </c>
      <c r="G1057" s="5">
        <f t="shared" si="16"/>
        <v>91.247058823529414</v>
      </c>
    </row>
    <row r="1058" spans="1:7" ht="15.75">
      <c r="A1058" s="1" t="s">
        <v>71</v>
      </c>
      <c r="B1058" s="1" t="s">
        <v>43</v>
      </c>
      <c r="C1058" s="1" t="s">
        <v>70</v>
      </c>
      <c r="D1058" s="3">
        <v>44719</v>
      </c>
      <c r="E1058" s="4">
        <v>5446</v>
      </c>
      <c r="F1058" s="1">
        <v>132</v>
      </c>
      <c r="G1058" s="5">
        <f t="shared" si="16"/>
        <v>41.257575757575758</v>
      </c>
    </row>
    <row r="1059" spans="1:7" ht="15.75">
      <c r="A1059" s="1" t="s">
        <v>50</v>
      </c>
      <c r="B1059" s="1" t="s">
        <v>46</v>
      </c>
      <c r="C1059" s="1" t="s">
        <v>20</v>
      </c>
      <c r="D1059" s="3">
        <v>44628</v>
      </c>
      <c r="E1059" s="4">
        <v>6594</v>
      </c>
      <c r="F1059" s="1">
        <v>91</v>
      </c>
      <c r="G1059" s="5">
        <f t="shared" si="16"/>
        <v>72.461538461538467</v>
      </c>
    </row>
    <row r="1060" spans="1:7" ht="15.75">
      <c r="A1060" s="1" t="s">
        <v>73</v>
      </c>
      <c r="B1060" s="1" t="s">
        <v>22</v>
      </c>
      <c r="C1060" s="1" t="s">
        <v>70</v>
      </c>
      <c r="D1060" s="3">
        <v>44659</v>
      </c>
      <c r="E1060" s="4">
        <v>1470</v>
      </c>
      <c r="F1060" s="1">
        <v>167</v>
      </c>
      <c r="G1060" s="5">
        <f t="shared" si="16"/>
        <v>8.8023952095808387</v>
      </c>
    </row>
    <row r="1061" spans="1:7" ht="15.75">
      <c r="A1061" s="1" t="s">
        <v>56</v>
      </c>
      <c r="B1061" s="1" t="s">
        <v>46</v>
      </c>
      <c r="C1061" s="1" t="s">
        <v>47</v>
      </c>
      <c r="D1061" s="3">
        <v>44687</v>
      </c>
      <c r="E1061" s="4">
        <v>721</v>
      </c>
      <c r="F1061" s="1">
        <v>203</v>
      </c>
      <c r="G1061" s="5">
        <f t="shared" si="16"/>
        <v>3.5517241379310347</v>
      </c>
    </row>
    <row r="1062" spans="1:7" ht="15.75">
      <c r="A1062" s="1" t="s">
        <v>54</v>
      </c>
      <c r="B1062" s="1" t="s">
        <v>17</v>
      </c>
      <c r="C1062" s="1" t="s">
        <v>49</v>
      </c>
      <c r="D1062" s="3">
        <v>44712</v>
      </c>
      <c r="E1062" s="4">
        <v>4494</v>
      </c>
      <c r="F1062" s="1">
        <v>11</v>
      </c>
      <c r="G1062" s="5">
        <f t="shared" si="16"/>
        <v>408.54545454545456</v>
      </c>
    </row>
    <row r="1063" spans="1:7" ht="15.75">
      <c r="A1063" s="1" t="s">
        <v>16</v>
      </c>
      <c r="B1063" s="1" t="s">
        <v>22</v>
      </c>
      <c r="C1063" s="1" t="s">
        <v>15</v>
      </c>
      <c r="D1063" s="3">
        <v>44574</v>
      </c>
      <c r="E1063" s="4">
        <v>2674</v>
      </c>
      <c r="F1063" s="1">
        <v>295</v>
      </c>
      <c r="G1063" s="5">
        <f t="shared" si="16"/>
        <v>9.0644067796610166</v>
      </c>
    </row>
    <row r="1064" spans="1:7" ht="15.75">
      <c r="A1064" s="1" t="s">
        <v>61</v>
      </c>
      <c r="B1064" s="1" t="s">
        <v>43</v>
      </c>
      <c r="C1064" s="1" t="s">
        <v>76</v>
      </c>
      <c r="D1064" s="3">
        <v>44635</v>
      </c>
      <c r="E1064" s="4">
        <v>658</v>
      </c>
      <c r="F1064" s="1">
        <v>77</v>
      </c>
      <c r="G1064" s="5">
        <f t="shared" si="16"/>
        <v>8.545454545454545</v>
      </c>
    </row>
    <row r="1065" spans="1:7" ht="15.75">
      <c r="A1065" s="1" t="s">
        <v>66</v>
      </c>
      <c r="B1065" s="1" t="s">
        <v>46</v>
      </c>
      <c r="C1065" s="1" t="s">
        <v>20</v>
      </c>
      <c r="D1065" s="3">
        <v>44608</v>
      </c>
      <c r="E1065" s="4">
        <v>1127</v>
      </c>
      <c r="F1065" s="1">
        <v>319</v>
      </c>
      <c r="G1065" s="5">
        <f t="shared" si="16"/>
        <v>3.5329153605015673</v>
      </c>
    </row>
    <row r="1066" spans="1:7" ht="15.75">
      <c r="A1066" s="1" t="s">
        <v>19</v>
      </c>
      <c r="B1066" s="1" t="s">
        <v>43</v>
      </c>
      <c r="C1066" s="1" t="s">
        <v>76</v>
      </c>
      <c r="D1066" s="3">
        <v>44575</v>
      </c>
      <c r="E1066" s="4">
        <v>7364</v>
      </c>
      <c r="F1066" s="1">
        <v>196</v>
      </c>
      <c r="G1066" s="5">
        <f t="shared" si="16"/>
        <v>37.571428571428569</v>
      </c>
    </row>
    <row r="1067" spans="1:7" ht="15.75">
      <c r="A1067" s="1" t="s">
        <v>39</v>
      </c>
      <c r="B1067" s="1" t="s">
        <v>22</v>
      </c>
      <c r="C1067" s="1" t="s">
        <v>62</v>
      </c>
      <c r="D1067" s="3">
        <v>44641</v>
      </c>
      <c r="E1067" s="4">
        <v>6818</v>
      </c>
      <c r="F1067" s="1">
        <v>102</v>
      </c>
      <c r="G1067" s="5">
        <f t="shared" si="16"/>
        <v>66.843137254901961</v>
      </c>
    </row>
    <row r="1068" spans="1:7" ht="15.75">
      <c r="A1068" s="1" t="s">
        <v>54</v>
      </c>
      <c r="B1068" s="1" t="s">
        <v>46</v>
      </c>
      <c r="C1068" s="1" t="s">
        <v>49</v>
      </c>
      <c r="D1068" s="3">
        <v>44698</v>
      </c>
      <c r="E1068" s="4">
        <v>6776</v>
      </c>
      <c r="F1068" s="1">
        <v>312</v>
      </c>
      <c r="G1068" s="5">
        <f t="shared" si="16"/>
        <v>21.717948717948719</v>
      </c>
    </row>
    <row r="1069" spans="1:7" ht="15.75">
      <c r="A1069" s="1" t="s">
        <v>68</v>
      </c>
      <c r="B1069" s="1" t="s">
        <v>36</v>
      </c>
      <c r="C1069" s="1" t="s">
        <v>18</v>
      </c>
      <c r="D1069" s="3">
        <v>44781</v>
      </c>
      <c r="E1069" s="4">
        <v>15099</v>
      </c>
      <c r="F1069" s="1">
        <v>55</v>
      </c>
      <c r="G1069" s="5">
        <f t="shared" si="16"/>
        <v>274.5272727272727</v>
      </c>
    </row>
    <row r="1070" spans="1:7" ht="15.75">
      <c r="A1070" s="1" t="s">
        <v>71</v>
      </c>
      <c r="B1070" s="1" t="s">
        <v>46</v>
      </c>
      <c r="C1070" s="1" t="s">
        <v>55</v>
      </c>
      <c r="D1070" s="3">
        <v>44677</v>
      </c>
      <c r="E1070" s="4">
        <v>3612</v>
      </c>
      <c r="F1070" s="1">
        <v>82</v>
      </c>
      <c r="G1070" s="5">
        <f t="shared" si="16"/>
        <v>44.048780487804876</v>
      </c>
    </row>
    <row r="1071" spans="1:7" ht="15.75">
      <c r="A1071" s="1" t="s">
        <v>71</v>
      </c>
      <c r="B1071" s="1" t="s">
        <v>22</v>
      </c>
      <c r="C1071" s="1" t="s">
        <v>76</v>
      </c>
      <c r="D1071" s="3">
        <v>44666</v>
      </c>
      <c r="E1071" s="4">
        <v>3710</v>
      </c>
      <c r="F1071" s="1">
        <v>260</v>
      </c>
      <c r="G1071" s="5">
        <f t="shared" si="16"/>
        <v>14.26923076923077</v>
      </c>
    </row>
    <row r="1072" spans="1:7" ht="15.75">
      <c r="A1072" s="1" t="s">
        <v>28</v>
      </c>
      <c r="B1072" s="1" t="s">
        <v>46</v>
      </c>
      <c r="C1072" s="1" t="s">
        <v>47</v>
      </c>
      <c r="D1072" s="3">
        <v>44700</v>
      </c>
      <c r="E1072" s="4">
        <v>6111</v>
      </c>
      <c r="F1072" s="1">
        <v>591</v>
      </c>
      <c r="G1072" s="5">
        <f t="shared" si="16"/>
        <v>10.340101522842639</v>
      </c>
    </row>
    <row r="1073" spans="1:7" ht="15.75">
      <c r="A1073" s="1" t="s">
        <v>61</v>
      </c>
      <c r="B1073" s="1" t="s">
        <v>46</v>
      </c>
      <c r="C1073" s="1" t="s">
        <v>49</v>
      </c>
      <c r="D1073" s="3">
        <v>44571</v>
      </c>
      <c r="E1073" s="4">
        <v>2702</v>
      </c>
      <c r="F1073" s="1">
        <v>24</v>
      </c>
      <c r="G1073" s="5">
        <f t="shared" si="16"/>
        <v>112.58333333333333</v>
      </c>
    </row>
    <row r="1074" spans="1:7" ht="15.75">
      <c r="A1074" s="1" t="s">
        <v>45</v>
      </c>
      <c r="B1074" s="1" t="s">
        <v>36</v>
      </c>
      <c r="C1074" s="1" t="s">
        <v>31</v>
      </c>
      <c r="D1074" s="3">
        <v>44685</v>
      </c>
      <c r="E1074" s="4">
        <v>483</v>
      </c>
      <c r="F1074" s="1">
        <v>228</v>
      </c>
      <c r="G1074" s="5">
        <f t="shared" si="16"/>
        <v>2.1184210526315788</v>
      </c>
    </row>
    <row r="1075" spans="1:7" ht="15.75">
      <c r="A1075" s="1" t="s">
        <v>54</v>
      </c>
      <c r="B1075" s="1" t="s">
        <v>46</v>
      </c>
      <c r="C1075" s="1" t="s">
        <v>62</v>
      </c>
      <c r="D1075" s="3">
        <v>44656</v>
      </c>
      <c r="E1075" s="4">
        <v>5887</v>
      </c>
      <c r="F1075" s="1">
        <v>268</v>
      </c>
      <c r="G1075" s="5">
        <f t="shared" si="16"/>
        <v>21.96641791044776</v>
      </c>
    </row>
    <row r="1076" spans="1:7" ht="15.75">
      <c r="A1076" s="1" t="s">
        <v>66</v>
      </c>
      <c r="B1076" s="1" t="s">
        <v>17</v>
      </c>
      <c r="C1076" s="1" t="s">
        <v>31</v>
      </c>
      <c r="D1076" s="3">
        <v>44578</v>
      </c>
      <c r="E1076" s="4">
        <v>952</v>
      </c>
      <c r="F1076" s="1">
        <v>68</v>
      </c>
      <c r="G1076" s="5">
        <f t="shared" si="16"/>
        <v>14</v>
      </c>
    </row>
    <row r="1077" spans="1:7" ht="15.75">
      <c r="A1077" s="1" t="s">
        <v>54</v>
      </c>
      <c r="B1077" s="1" t="s">
        <v>17</v>
      </c>
      <c r="C1077" s="1" t="s">
        <v>57</v>
      </c>
      <c r="D1077" s="3">
        <v>44642</v>
      </c>
      <c r="E1077" s="4">
        <v>10647</v>
      </c>
      <c r="F1077" s="1">
        <v>173</v>
      </c>
      <c r="G1077" s="5">
        <f t="shared" si="16"/>
        <v>61.543352601156066</v>
      </c>
    </row>
    <row r="1078" spans="1:7" ht="15.75">
      <c r="A1078" s="1" t="s">
        <v>72</v>
      </c>
      <c r="B1078" s="1" t="s">
        <v>22</v>
      </c>
      <c r="C1078" s="1" t="s">
        <v>62</v>
      </c>
      <c r="D1078" s="3">
        <v>44747</v>
      </c>
      <c r="E1078" s="4">
        <v>6055</v>
      </c>
      <c r="F1078" s="1">
        <v>93</v>
      </c>
      <c r="G1078" s="5">
        <f t="shared" si="16"/>
        <v>65.107526881720432</v>
      </c>
    </row>
    <row r="1079" spans="1:7" ht="15.75">
      <c r="A1079" s="1" t="s">
        <v>28</v>
      </c>
      <c r="B1079" s="1" t="s">
        <v>46</v>
      </c>
      <c r="C1079" s="1" t="s">
        <v>44</v>
      </c>
      <c r="D1079" s="3">
        <v>44678</v>
      </c>
      <c r="E1079" s="4">
        <v>8757</v>
      </c>
      <c r="F1079" s="1">
        <v>338</v>
      </c>
      <c r="G1079" s="5">
        <f t="shared" si="16"/>
        <v>25.908284023668639</v>
      </c>
    </row>
    <row r="1080" spans="1:7" ht="15.75">
      <c r="A1080" s="1" t="s">
        <v>59</v>
      </c>
      <c r="B1080" s="1" t="s">
        <v>46</v>
      </c>
      <c r="C1080" s="1" t="s">
        <v>65</v>
      </c>
      <c r="D1080" s="3">
        <v>44785</v>
      </c>
      <c r="E1080" s="4">
        <v>6055</v>
      </c>
      <c r="F1080" s="1">
        <v>73</v>
      </c>
      <c r="G1080" s="5">
        <f t="shared" si="16"/>
        <v>82.945205479452056</v>
      </c>
    </row>
    <row r="1081" spans="1:7" ht="15.75">
      <c r="A1081" s="1" t="s">
        <v>21</v>
      </c>
      <c r="B1081" s="1" t="s">
        <v>14</v>
      </c>
      <c r="C1081" s="1" t="s">
        <v>74</v>
      </c>
      <c r="D1081" s="3">
        <v>44631</v>
      </c>
      <c r="E1081" s="4">
        <v>721</v>
      </c>
      <c r="F1081" s="1">
        <v>251</v>
      </c>
      <c r="G1081" s="5">
        <f t="shared" si="16"/>
        <v>2.8725099601593627</v>
      </c>
    </row>
    <row r="1082" spans="1:7" ht="15.75">
      <c r="A1082" s="1" t="s">
        <v>13</v>
      </c>
      <c r="B1082" s="1" t="s">
        <v>14</v>
      </c>
      <c r="C1082" s="1" t="s">
        <v>60</v>
      </c>
      <c r="D1082" s="3">
        <v>44694</v>
      </c>
      <c r="E1082" s="4">
        <v>8589</v>
      </c>
      <c r="F1082" s="1">
        <v>229</v>
      </c>
      <c r="G1082" s="5">
        <f t="shared" si="16"/>
        <v>37.506550218340614</v>
      </c>
    </row>
    <row r="1083" spans="1:7" ht="15.75">
      <c r="A1083" s="1" t="s">
        <v>61</v>
      </c>
      <c r="B1083" s="1" t="s">
        <v>43</v>
      </c>
      <c r="C1083" s="1" t="s">
        <v>27</v>
      </c>
      <c r="D1083" s="3">
        <v>44693</v>
      </c>
      <c r="E1083" s="4">
        <v>11781</v>
      </c>
      <c r="F1083" s="1">
        <v>91</v>
      </c>
      <c r="G1083" s="5">
        <f t="shared" si="16"/>
        <v>129.46153846153845</v>
      </c>
    </row>
    <row r="1084" spans="1:7" ht="15.75">
      <c r="A1084" s="1" t="s">
        <v>38</v>
      </c>
      <c r="B1084" s="1" t="s">
        <v>43</v>
      </c>
      <c r="C1084" s="1" t="s">
        <v>69</v>
      </c>
      <c r="D1084" s="3">
        <v>44573</v>
      </c>
      <c r="E1084" s="4">
        <v>672</v>
      </c>
      <c r="F1084" s="1">
        <v>194</v>
      </c>
      <c r="G1084" s="5">
        <f t="shared" si="16"/>
        <v>3.463917525773196</v>
      </c>
    </row>
    <row r="1085" spans="1:7" ht="15.75">
      <c r="A1085" s="1" t="s">
        <v>71</v>
      </c>
      <c r="B1085" s="1" t="s">
        <v>36</v>
      </c>
      <c r="C1085" s="1" t="s">
        <v>55</v>
      </c>
      <c r="D1085" s="3">
        <v>44649</v>
      </c>
      <c r="E1085" s="4">
        <v>12558</v>
      </c>
      <c r="F1085" s="1">
        <v>403</v>
      </c>
      <c r="G1085" s="5">
        <f t="shared" si="16"/>
        <v>31.161290322580644</v>
      </c>
    </row>
    <row r="1086" spans="1:7" ht="15.75">
      <c r="A1086" s="1" t="s">
        <v>54</v>
      </c>
      <c r="B1086" s="1" t="s">
        <v>17</v>
      </c>
      <c r="C1086" s="1" t="s">
        <v>37</v>
      </c>
      <c r="D1086" s="3">
        <v>44634</v>
      </c>
      <c r="E1086" s="4">
        <v>8337</v>
      </c>
      <c r="F1086" s="1">
        <v>12</v>
      </c>
      <c r="G1086" s="5">
        <f t="shared" si="16"/>
        <v>694.75</v>
      </c>
    </row>
    <row r="1087" spans="1:7" ht="15.75">
      <c r="A1087" s="1" t="s">
        <v>42</v>
      </c>
      <c r="B1087" s="1" t="s">
        <v>36</v>
      </c>
      <c r="C1087" s="1" t="s">
        <v>29</v>
      </c>
      <c r="D1087" s="3">
        <v>44705</v>
      </c>
      <c r="E1087" s="4">
        <v>8134</v>
      </c>
      <c r="F1087" s="1">
        <v>195</v>
      </c>
      <c r="G1087" s="5">
        <f t="shared" si="16"/>
        <v>41.712820512820514</v>
      </c>
    </row>
    <row r="1088" spans="1:7" ht="15.75">
      <c r="A1088" s="1" t="s">
        <v>61</v>
      </c>
      <c r="B1088" s="1" t="s">
        <v>46</v>
      </c>
      <c r="C1088" s="1" t="s">
        <v>53</v>
      </c>
      <c r="D1088" s="3">
        <v>44589</v>
      </c>
      <c r="E1088" s="4">
        <v>8491</v>
      </c>
      <c r="F1088" s="1">
        <v>75</v>
      </c>
      <c r="G1088" s="5">
        <f t="shared" si="16"/>
        <v>113.21333333333334</v>
      </c>
    </row>
    <row r="1089" spans="1:7" ht="15.75">
      <c r="A1089" s="1" t="s">
        <v>52</v>
      </c>
      <c r="B1089" s="1" t="s">
        <v>17</v>
      </c>
      <c r="C1089" s="1" t="s">
        <v>65</v>
      </c>
      <c r="D1089" s="3">
        <v>44705</v>
      </c>
      <c r="E1089" s="4">
        <v>3066</v>
      </c>
      <c r="F1089" s="1">
        <v>96</v>
      </c>
      <c r="G1089" s="5">
        <f t="shared" si="16"/>
        <v>31.9375</v>
      </c>
    </row>
    <row r="1090" spans="1:7" ht="15.75">
      <c r="A1090" s="1" t="s">
        <v>38</v>
      </c>
      <c r="B1090" s="1" t="s">
        <v>22</v>
      </c>
      <c r="C1090" s="1" t="s">
        <v>20</v>
      </c>
      <c r="D1090" s="3">
        <v>44792</v>
      </c>
      <c r="E1090" s="4">
        <v>301</v>
      </c>
      <c r="F1090" s="1">
        <v>205</v>
      </c>
      <c r="G1090" s="5">
        <f t="shared" ref="G1090:G1095" si="17">E1090/F1090</f>
        <v>1.4682926829268292</v>
      </c>
    </row>
    <row r="1091" spans="1:7" ht="15.75">
      <c r="A1091" s="1" t="s">
        <v>48</v>
      </c>
      <c r="B1091" s="1" t="s">
        <v>22</v>
      </c>
      <c r="C1091" s="1" t="s">
        <v>57</v>
      </c>
      <c r="D1091" s="3">
        <v>44698</v>
      </c>
      <c r="E1091" s="4">
        <v>4410</v>
      </c>
      <c r="F1091" s="1">
        <v>323</v>
      </c>
      <c r="G1091" s="5">
        <f t="shared" si="17"/>
        <v>13.653250773993808</v>
      </c>
    </row>
    <row r="1092" spans="1:7" ht="15.75">
      <c r="A1092" s="1" t="s">
        <v>13</v>
      </c>
      <c r="B1092" s="1" t="s">
        <v>43</v>
      </c>
      <c r="C1092" s="1" t="s">
        <v>62</v>
      </c>
      <c r="D1092" s="3">
        <v>44719</v>
      </c>
      <c r="E1092" s="4">
        <v>6559</v>
      </c>
      <c r="F1092" s="1">
        <v>119</v>
      </c>
      <c r="G1092" s="5">
        <f t="shared" si="17"/>
        <v>55.117647058823529</v>
      </c>
    </row>
    <row r="1093" spans="1:7" ht="15.75">
      <c r="A1093" s="1" t="s">
        <v>73</v>
      </c>
      <c r="B1093" s="1" t="s">
        <v>46</v>
      </c>
      <c r="C1093" s="1" t="s">
        <v>53</v>
      </c>
      <c r="D1093" s="3">
        <v>44768</v>
      </c>
      <c r="E1093" s="4">
        <v>574</v>
      </c>
      <c r="F1093" s="1">
        <v>217</v>
      </c>
      <c r="G1093" s="5">
        <f t="shared" si="17"/>
        <v>2.6451612903225805</v>
      </c>
    </row>
    <row r="1094" spans="1:7" ht="15.75">
      <c r="A1094" s="1" t="s">
        <v>72</v>
      </c>
      <c r="B1094" s="1" t="s">
        <v>17</v>
      </c>
      <c r="C1094" s="1" t="s">
        <v>47</v>
      </c>
      <c r="D1094" s="3">
        <v>44770</v>
      </c>
      <c r="E1094" s="4">
        <v>2086</v>
      </c>
      <c r="F1094" s="1">
        <v>384</v>
      </c>
      <c r="G1094" s="5">
        <f t="shared" si="17"/>
        <v>5.432291666666667</v>
      </c>
    </row>
    <row r="1095" spans="1:7" ht="15.75">
      <c r="A1095" s="1" t="s">
        <v>48</v>
      </c>
      <c r="B1095" s="1" t="s">
        <v>17</v>
      </c>
      <c r="C1095" s="1" t="s">
        <v>76</v>
      </c>
      <c r="D1095" s="3">
        <v>44704</v>
      </c>
      <c r="E1095" s="4">
        <v>5075</v>
      </c>
      <c r="F1095" s="1">
        <v>344</v>
      </c>
      <c r="G1095" s="5">
        <f t="shared" si="17"/>
        <v>14.752906976744185</v>
      </c>
    </row>
    <row r="1096" spans="1:7" ht="15.75">
      <c r="A1096" s="1"/>
      <c r="B1096" s="1"/>
      <c r="C1096" s="1"/>
      <c r="D1096" s="1"/>
      <c r="E1096" s="1"/>
      <c r="F1096" s="1"/>
      <c r="G1096" s="5"/>
    </row>
    <row r="1097" spans="1:7" ht="15.75">
      <c r="A1097" s="1"/>
      <c r="B1097" s="1"/>
      <c r="C1097" s="1"/>
      <c r="D1097" s="1"/>
      <c r="E1097" s="4"/>
      <c r="F1097" s="1"/>
      <c r="G1097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795F-B3CF-4577-8C44-74AB4653D005}">
  <dimension ref="A1:G206"/>
  <sheetViews>
    <sheetView workbookViewId="0">
      <selection activeCell="J3" sqref="J3"/>
    </sheetView>
  </sheetViews>
  <sheetFormatPr defaultRowHeight="15"/>
  <cols>
    <col min="1" max="1" width="23.28515625" bestFit="1" customWidth="1"/>
    <col min="2" max="2" width="10.2851562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21</v>
      </c>
      <c r="B2" s="18" t="s">
        <v>22</v>
      </c>
      <c r="C2" s="18" t="s">
        <v>20</v>
      </c>
      <c r="D2" s="19">
        <v>44678</v>
      </c>
      <c r="E2" s="20">
        <v>12726</v>
      </c>
      <c r="F2" s="18">
        <v>342</v>
      </c>
      <c r="G2" s="21">
        <v>37.210526315789473</v>
      </c>
    </row>
    <row r="3" spans="1:7" ht="15.75">
      <c r="A3" s="22" t="s">
        <v>30</v>
      </c>
      <c r="B3" s="23" t="s">
        <v>22</v>
      </c>
      <c r="C3" s="23" t="s">
        <v>31</v>
      </c>
      <c r="D3" s="24">
        <v>44644</v>
      </c>
      <c r="E3" s="25">
        <v>3080</v>
      </c>
      <c r="F3" s="23">
        <v>73</v>
      </c>
      <c r="G3" s="26">
        <v>42.19178082191781</v>
      </c>
    </row>
    <row r="4" spans="1:7" ht="15.75">
      <c r="A4" s="17" t="s">
        <v>38</v>
      </c>
      <c r="B4" s="18" t="s">
        <v>22</v>
      </c>
      <c r="C4" s="18" t="s">
        <v>29</v>
      </c>
      <c r="D4" s="19">
        <v>44746</v>
      </c>
      <c r="E4" s="20">
        <v>2835</v>
      </c>
      <c r="F4" s="18">
        <v>102</v>
      </c>
      <c r="G4" s="21">
        <v>27.794117647058822</v>
      </c>
    </row>
    <row r="5" spans="1:7" ht="15.75">
      <c r="A5" s="22" t="s">
        <v>52</v>
      </c>
      <c r="B5" s="23" t="s">
        <v>22</v>
      </c>
      <c r="C5" s="23" t="s">
        <v>53</v>
      </c>
      <c r="D5" s="24">
        <v>44587</v>
      </c>
      <c r="E5" s="25">
        <v>6790</v>
      </c>
      <c r="F5" s="23">
        <v>356</v>
      </c>
      <c r="G5" s="26">
        <v>19.073033707865168</v>
      </c>
    </row>
    <row r="6" spans="1:7" ht="15.75">
      <c r="A6" s="17" t="s">
        <v>38</v>
      </c>
      <c r="B6" s="18" t="s">
        <v>22</v>
      </c>
      <c r="C6" s="18" t="s">
        <v>47</v>
      </c>
      <c r="D6" s="19">
        <v>44739</v>
      </c>
      <c r="E6" s="20">
        <v>6888</v>
      </c>
      <c r="F6" s="18">
        <v>88</v>
      </c>
      <c r="G6" s="21">
        <v>78.272727272727266</v>
      </c>
    </row>
    <row r="7" spans="1:7" ht="15.75">
      <c r="A7" s="22" t="s">
        <v>59</v>
      </c>
      <c r="B7" s="23" t="s">
        <v>22</v>
      </c>
      <c r="C7" s="23" t="s">
        <v>47</v>
      </c>
      <c r="D7" s="24">
        <v>44620</v>
      </c>
      <c r="E7" s="25">
        <v>7672</v>
      </c>
      <c r="F7" s="23">
        <v>115</v>
      </c>
      <c r="G7" s="26">
        <v>66.713043478260872</v>
      </c>
    </row>
    <row r="8" spans="1:7" ht="15.75">
      <c r="A8" s="17" t="s">
        <v>64</v>
      </c>
      <c r="B8" s="18" t="s">
        <v>22</v>
      </c>
      <c r="C8" s="18" t="s">
        <v>63</v>
      </c>
      <c r="D8" s="19">
        <v>44692</v>
      </c>
      <c r="E8" s="20">
        <v>4284</v>
      </c>
      <c r="F8" s="18">
        <v>94</v>
      </c>
      <c r="G8" s="21">
        <v>45.574468085106382</v>
      </c>
    </row>
    <row r="9" spans="1:7" ht="15.75">
      <c r="A9" s="22" t="s">
        <v>68</v>
      </c>
      <c r="B9" s="23" t="s">
        <v>22</v>
      </c>
      <c r="C9" s="23" t="s">
        <v>18</v>
      </c>
      <c r="D9" s="24">
        <v>44700</v>
      </c>
      <c r="E9" s="25">
        <v>3654</v>
      </c>
      <c r="F9" s="23">
        <v>14</v>
      </c>
      <c r="G9" s="26">
        <v>261</v>
      </c>
    </row>
    <row r="10" spans="1:7" ht="15.75">
      <c r="A10" s="17" t="s">
        <v>56</v>
      </c>
      <c r="B10" s="18" t="s">
        <v>22</v>
      </c>
      <c r="C10" s="18" t="s">
        <v>55</v>
      </c>
      <c r="D10" s="19">
        <v>44606</v>
      </c>
      <c r="E10" s="20">
        <v>6979</v>
      </c>
      <c r="F10" s="18">
        <v>18</v>
      </c>
      <c r="G10" s="21">
        <v>387.72222222222223</v>
      </c>
    </row>
    <row r="11" spans="1:7" ht="15.75">
      <c r="A11" s="22" t="s">
        <v>38</v>
      </c>
      <c r="B11" s="23" t="s">
        <v>22</v>
      </c>
      <c r="C11" s="23" t="s">
        <v>60</v>
      </c>
      <c r="D11" s="24">
        <v>44718</v>
      </c>
      <c r="E11" s="25">
        <v>8575</v>
      </c>
      <c r="F11" s="23">
        <v>23</v>
      </c>
      <c r="G11" s="26">
        <v>372.82608695652175</v>
      </c>
    </row>
    <row r="12" spans="1:7" ht="15.75">
      <c r="A12" s="17" t="s">
        <v>72</v>
      </c>
      <c r="B12" s="18" t="s">
        <v>22</v>
      </c>
      <c r="C12" s="18" t="s">
        <v>49</v>
      </c>
      <c r="D12" s="19">
        <v>44761</v>
      </c>
      <c r="E12" s="20">
        <v>91</v>
      </c>
      <c r="F12" s="18">
        <v>135</v>
      </c>
      <c r="G12" s="21">
        <v>0.67407407407407405</v>
      </c>
    </row>
    <row r="13" spans="1:7" ht="15.75">
      <c r="A13" s="22" t="s">
        <v>42</v>
      </c>
      <c r="B13" s="23" t="s">
        <v>22</v>
      </c>
      <c r="C13" s="23" t="s">
        <v>60</v>
      </c>
      <c r="D13" s="24">
        <v>44742</v>
      </c>
      <c r="E13" s="25">
        <v>15421</v>
      </c>
      <c r="F13" s="23">
        <v>55</v>
      </c>
      <c r="G13" s="26">
        <v>280.38181818181818</v>
      </c>
    </row>
    <row r="14" spans="1:7" ht="15.75">
      <c r="A14" s="17" t="s">
        <v>66</v>
      </c>
      <c r="B14" s="18" t="s">
        <v>22</v>
      </c>
      <c r="C14" s="18" t="s">
        <v>37</v>
      </c>
      <c r="D14" s="19">
        <v>44714</v>
      </c>
      <c r="E14" s="20">
        <v>4438</v>
      </c>
      <c r="F14" s="18">
        <v>227</v>
      </c>
      <c r="G14" s="21">
        <v>19.550660792951543</v>
      </c>
    </row>
    <row r="15" spans="1:7" ht="15.75">
      <c r="A15" s="22" t="s">
        <v>66</v>
      </c>
      <c r="B15" s="23" t="s">
        <v>22</v>
      </c>
      <c r="C15" s="23" t="s">
        <v>49</v>
      </c>
      <c r="D15" s="24">
        <v>44740</v>
      </c>
      <c r="E15" s="25">
        <v>1603</v>
      </c>
      <c r="F15" s="23">
        <v>48</v>
      </c>
      <c r="G15" s="26">
        <v>33.395833333333336</v>
      </c>
    </row>
    <row r="16" spans="1:7" ht="15.75">
      <c r="A16" s="17" t="s">
        <v>50</v>
      </c>
      <c r="B16" s="18" t="s">
        <v>22</v>
      </c>
      <c r="C16" s="18" t="s">
        <v>53</v>
      </c>
      <c r="D16" s="19">
        <v>44697</v>
      </c>
      <c r="E16" s="20">
        <v>273</v>
      </c>
      <c r="F16" s="18">
        <v>174</v>
      </c>
      <c r="G16" s="21">
        <v>1.5689655172413792</v>
      </c>
    </row>
    <row r="17" spans="1:7" ht="15.75">
      <c r="A17" s="22" t="s">
        <v>64</v>
      </c>
      <c r="B17" s="23" t="s">
        <v>22</v>
      </c>
      <c r="C17" s="23" t="s">
        <v>75</v>
      </c>
      <c r="D17" s="24">
        <v>44665</v>
      </c>
      <c r="E17" s="25">
        <v>2030</v>
      </c>
      <c r="F17" s="23">
        <v>11</v>
      </c>
      <c r="G17" s="26">
        <v>184.54545454545453</v>
      </c>
    </row>
    <row r="18" spans="1:7" ht="15.75">
      <c r="A18" s="17" t="s">
        <v>16</v>
      </c>
      <c r="B18" s="18" t="s">
        <v>22</v>
      </c>
      <c r="C18" s="18" t="s">
        <v>53</v>
      </c>
      <c r="D18" s="19">
        <v>44783</v>
      </c>
      <c r="E18" s="20">
        <v>19453</v>
      </c>
      <c r="F18" s="18">
        <v>14</v>
      </c>
      <c r="G18" s="21">
        <v>1389.5</v>
      </c>
    </row>
    <row r="19" spans="1:7" ht="15.75">
      <c r="A19" s="22" t="s">
        <v>72</v>
      </c>
      <c r="B19" s="23" t="s">
        <v>22</v>
      </c>
      <c r="C19" s="23" t="s">
        <v>60</v>
      </c>
      <c r="D19" s="24">
        <v>44796</v>
      </c>
      <c r="E19" s="25">
        <v>280</v>
      </c>
      <c r="F19" s="23">
        <v>311</v>
      </c>
      <c r="G19" s="26">
        <v>0.90032154340836013</v>
      </c>
    </row>
    <row r="20" spans="1:7" ht="15.75">
      <c r="A20" s="17" t="s">
        <v>61</v>
      </c>
      <c r="B20" s="18" t="s">
        <v>22</v>
      </c>
      <c r="C20" s="18" t="s">
        <v>76</v>
      </c>
      <c r="D20" s="19">
        <v>44599</v>
      </c>
      <c r="E20" s="20">
        <v>5859</v>
      </c>
      <c r="F20" s="18">
        <v>108</v>
      </c>
      <c r="G20" s="21">
        <v>54.25</v>
      </c>
    </row>
    <row r="21" spans="1:7" ht="15.75">
      <c r="A21" s="22" t="s">
        <v>71</v>
      </c>
      <c r="B21" s="23" t="s">
        <v>22</v>
      </c>
      <c r="C21" s="23" t="s">
        <v>57</v>
      </c>
      <c r="D21" s="24">
        <v>44627</v>
      </c>
      <c r="E21" s="25">
        <v>7182</v>
      </c>
      <c r="F21" s="23">
        <v>408</v>
      </c>
      <c r="G21" s="26">
        <v>17.602941176470587</v>
      </c>
    </row>
    <row r="22" spans="1:7" ht="15.75">
      <c r="A22" s="17" t="s">
        <v>61</v>
      </c>
      <c r="B22" s="18" t="s">
        <v>22</v>
      </c>
      <c r="C22" s="18" t="s">
        <v>18</v>
      </c>
      <c r="D22" s="19">
        <v>44656</v>
      </c>
      <c r="E22" s="20">
        <v>6881</v>
      </c>
      <c r="F22" s="18">
        <v>420</v>
      </c>
      <c r="G22" s="21">
        <v>16.383333333333333</v>
      </c>
    </row>
    <row r="23" spans="1:7" ht="15.75">
      <c r="A23" s="22" t="s">
        <v>64</v>
      </c>
      <c r="B23" s="23" t="s">
        <v>22</v>
      </c>
      <c r="C23" s="23" t="s">
        <v>53</v>
      </c>
      <c r="D23" s="24">
        <v>44749</v>
      </c>
      <c r="E23" s="25">
        <v>1743</v>
      </c>
      <c r="F23" s="23">
        <v>111</v>
      </c>
      <c r="G23" s="26">
        <v>15.702702702702704</v>
      </c>
    </row>
    <row r="24" spans="1:7" ht="15.75">
      <c r="A24" s="17" t="s">
        <v>52</v>
      </c>
      <c r="B24" s="18" t="s">
        <v>22</v>
      </c>
      <c r="C24" s="18" t="s">
        <v>47</v>
      </c>
      <c r="D24" s="19">
        <v>44732</v>
      </c>
      <c r="E24" s="20">
        <v>1827</v>
      </c>
      <c r="F24" s="18">
        <v>6</v>
      </c>
      <c r="G24" s="21">
        <v>304.5</v>
      </c>
    </row>
    <row r="25" spans="1:7" ht="15.75">
      <c r="A25" s="22" t="s">
        <v>61</v>
      </c>
      <c r="B25" s="23" t="s">
        <v>22</v>
      </c>
      <c r="C25" s="23" t="s">
        <v>69</v>
      </c>
      <c r="D25" s="24">
        <v>44634</v>
      </c>
      <c r="E25" s="25">
        <v>5740</v>
      </c>
      <c r="F25" s="23">
        <v>31</v>
      </c>
      <c r="G25" s="26">
        <v>185.16129032258064</v>
      </c>
    </row>
    <row r="26" spans="1:7" ht="15.75">
      <c r="A26" s="17" t="s">
        <v>71</v>
      </c>
      <c r="B26" s="18" t="s">
        <v>22</v>
      </c>
      <c r="C26" s="18" t="s">
        <v>60</v>
      </c>
      <c r="D26" s="19">
        <v>44566</v>
      </c>
      <c r="E26" s="20">
        <v>5579</v>
      </c>
      <c r="F26" s="18">
        <v>92</v>
      </c>
      <c r="G26" s="21">
        <v>60.641304347826086</v>
      </c>
    </row>
    <row r="27" spans="1:7" ht="15.75">
      <c r="A27" s="22" t="s">
        <v>64</v>
      </c>
      <c r="B27" s="23" t="s">
        <v>22</v>
      </c>
      <c r="C27" s="23" t="s">
        <v>49</v>
      </c>
      <c r="D27" s="24">
        <v>44657</v>
      </c>
      <c r="E27" s="25">
        <v>623</v>
      </c>
      <c r="F27" s="23">
        <v>283</v>
      </c>
      <c r="G27" s="26">
        <v>2.2014134275618376</v>
      </c>
    </row>
    <row r="28" spans="1:7" ht="15.75">
      <c r="A28" s="17" t="s">
        <v>30</v>
      </c>
      <c r="B28" s="18" t="s">
        <v>22</v>
      </c>
      <c r="C28" s="18" t="s">
        <v>60</v>
      </c>
      <c r="D28" s="19">
        <v>44727</v>
      </c>
      <c r="E28" s="20">
        <v>6013</v>
      </c>
      <c r="F28" s="18">
        <v>21</v>
      </c>
      <c r="G28" s="21">
        <v>286.33333333333331</v>
      </c>
    </row>
    <row r="29" spans="1:7" ht="15.75">
      <c r="A29" s="22" t="s">
        <v>39</v>
      </c>
      <c r="B29" s="23" t="s">
        <v>22</v>
      </c>
      <c r="C29" s="23" t="s">
        <v>49</v>
      </c>
      <c r="D29" s="24">
        <v>44613</v>
      </c>
      <c r="E29" s="25">
        <v>11550</v>
      </c>
      <c r="F29" s="23">
        <v>396</v>
      </c>
      <c r="G29" s="26">
        <v>29.166666666666668</v>
      </c>
    </row>
    <row r="30" spans="1:7" ht="15.75">
      <c r="A30" s="17" t="s">
        <v>67</v>
      </c>
      <c r="B30" s="18" t="s">
        <v>22</v>
      </c>
      <c r="C30" s="18" t="s">
        <v>47</v>
      </c>
      <c r="D30" s="19">
        <v>44643</v>
      </c>
      <c r="E30" s="20">
        <v>7273</v>
      </c>
      <c r="F30" s="18">
        <v>547</v>
      </c>
      <c r="G30" s="21">
        <v>13.296160877513712</v>
      </c>
    </row>
    <row r="31" spans="1:7" ht="15.75">
      <c r="A31" s="22" t="s">
        <v>58</v>
      </c>
      <c r="B31" s="23" t="s">
        <v>22</v>
      </c>
      <c r="C31" s="23" t="s">
        <v>44</v>
      </c>
      <c r="D31" s="24">
        <v>44740</v>
      </c>
      <c r="E31" s="25">
        <v>8897</v>
      </c>
      <c r="F31" s="23">
        <v>188</v>
      </c>
      <c r="G31" s="26">
        <v>47.324468085106382</v>
      </c>
    </row>
    <row r="32" spans="1:7" ht="15.75">
      <c r="A32" s="17" t="s">
        <v>50</v>
      </c>
      <c r="B32" s="18" t="s">
        <v>22</v>
      </c>
      <c r="C32" s="18" t="s">
        <v>55</v>
      </c>
      <c r="D32" s="19">
        <v>44770</v>
      </c>
      <c r="E32" s="20">
        <v>2464</v>
      </c>
      <c r="F32" s="18">
        <v>387</v>
      </c>
      <c r="G32" s="21">
        <v>6.3669250645994833</v>
      </c>
    </row>
    <row r="33" spans="1:7" ht="15.75">
      <c r="A33" s="22" t="s">
        <v>59</v>
      </c>
      <c r="B33" s="23" t="s">
        <v>22</v>
      </c>
      <c r="C33" s="23" t="s">
        <v>63</v>
      </c>
      <c r="D33" s="24">
        <v>44573</v>
      </c>
      <c r="E33" s="25">
        <v>2765</v>
      </c>
      <c r="F33" s="23">
        <v>264</v>
      </c>
      <c r="G33" s="26">
        <v>10.473484848484848</v>
      </c>
    </row>
    <row r="34" spans="1:7" ht="15.75">
      <c r="A34" s="17" t="s">
        <v>73</v>
      </c>
      <c r="B34" s="18" t="s">
        <v>22</v>
      </c>
      <c r="C34" s="18" t="s">
        <v>47</v>
      </c>
      <c r="D34" s="19">
        <v>44747</v>
      </c>
      <c r="E34" s="20">
        <v>4116</v>
      </c>
      <c r="F34" s="18">
        <v>128</v>
      </c>
      <c r="G34" s="21">
        <v>32.15625</v>
      </c>
    </row>
    <row r="35" spans="1:7" ht="15.75">
      <c r="A35" s="22" t="s">
        <v>38</v>
      </c>
      <c r="B35" s="23" t="s">
        <v>22</v>
      </c>
      <c r="C35" s="23" t="s">
        <v>74</v>
      </c>
      <c r="D35" s="24">
        <v>44565</v>
      </c>
      <c r="E35" s="25">
        <v>12516</v>
      </c>
      <c r="F35" s="23">
        <v>212</v>
      </c>
      <c r="G35" s="26">
        <v>59.037735849056602</v>
      </c>
    </row>
    <row r="36" spans="1:7" ht="15.75">
      <c r="A36" s="17" t="s">
        <v>61</v>
      </c>
      <c r="B36" s="18" t="s">
        <v>22</v>
      </c>
      <c r="C36" s="18" t="s">
        <v>29</v>
      </c>
      <c r="D36" s="19">
        <v>44592</v>
      </c>
      <c r="E36" s="20">
        <v>2758</v>
      </c>
      <c r="F36" s="18">
        <v>18</v>
      </c>
      <c r="G36" s="21">
        <v>153.22222222222223</v>
      </c>
    </row>
    <row r="37" spans="1:7" ht="15.75">
      <c r="A37" s="22" t="s">
        <v>68</v>
      </c>
      <c r="B37" s="23" t="s">
        <v>22</v>
      </c>
      <c r="C37" s="23" t="s">
        <v>76</v>
      </c>
      <c r="D37" s="24">
        <v>44680</v>
      </c>
      <c r="E37" s="25">
        <v>6048</v>
      </c>
      <c r="F37" s="23">
        <v>477</v>
      </c>
      <c r="G37" s="26">
        <v>12.679245283018869</v>
      </c>
    </row>
    <row r="38" spans="1:7" ht="15.75">
      <c r="A38" s="17" t="s">
        <v>56</v>
      </c>
      <c r="B38" s="18" t="s">
        <v>22</v>
      </c>
      <c r="C38" s="18" t="s">
        <v>44</v>
      </c>
      <c r="D38" s="19">
        <v>44754</v>
      </c>
      <c r="E38" s="20">
        <v>854</v>
      </c>
      <c r="F38" s="18">
        <v>136</v>
      </c>
      <c r="G38" s="21">
        <v>6.2794117647058822</v>
      </c>
    </row>
    <row r="39" spans="1:7" ht="15.75">
      <c r="A39" s="22" t="s">
        <v>45</v>
      </c>
      <c r="B39" s="23" t="s">
        <v>22</v>
      </c>
      <c r="C39" s="23" t="s">
        <v>55</v>
      </c>
      <c r="D39" s="24">
        <v>44771</v>
      </c>
      <c r="E39" s="25">
        <v>2779</v>
      </c>
      <c r="F39" s="23">
        <v>104</v>
      </c>
      <c r="G39" s="26">
        <v>26.721153846153847</v>
      </c>
    </row>
    <row r="40" spans="1:7" ht="15.75">
      <c r="A40" s="17" t="s">
        <v>73</v>
      </c>
      <c r="B40" s="18" t="s">
        <v>22</v>
      </c>
      <c r="C40" s="18" t="s">
        <v>62</v>
      </c>
      <c r="D40" s="19">
        <v>44622</v>
      </c>
      <c r="E40" s="20">
        <v>1043</v>
      </c>
      <c r="F40" s="18">
        <v>202</v>
      </c>
      <c r="G40" s="21">
        <v>5.1633663366336631</v>
      </c>
    </row>
    <row r="41" spans="1:7" ht="15.75">
      <c r="A41" s="22" t="s">
        <v>13</v>
      </c>
      <c r="B41" s="23" t="s">
        <v>22</v>
      </c>
      <c r="C41" s="23" t="s">
        <v>37</v>
      </c>
      <c r="D41" s="24">
        <v>44575</v>
      </c>
      <c r="E41" s="25">
        <v>5194</v>
      </c>
      <c r="F41" s="23">
        <v>418</v>
      </c>
      <c r="G41" s="26">
        <v>12.425837320574162</v>
      </c>
    </row>
    <row r="42" spans="1:7" ht="15.75">
      <c r="A42" s="17" t="s">
        <v>13</v>
      </c>
      <c r="B42" s="18" t="s">
        <v>22</v>
      </c>
      <c r="C42" s="18" t="s">
        <v>44</v>
      </c>
      <c r="D42" s="19">
        <v>44643</v>
      </c>
      <c r="E42" s="20">
        <v>13706</v>
      </c>
      <c r="F42" s="18">
        <v>26</v>
      </c>
      <c r="G42" s="21">
        <v>527.15384615384619</v>
      </c>
    </row>
    <row r="43" spans="1:7" ht="15.75">
      <c r="A43" s="22" t="s">
        <v>42</v>
      </c>
      <c r="B43" s="23" t="s">
        <v>22</v>
      </c>
      <c r="C43" s="23" t="s">
        <v>62</v>
      </c>
      <c r="D43" s="24">
        <v>44746</v>
      </c>
      <c r="E43" s="25">
        <v>8113</v>
      </c>
      <c r="F43" s="23">
        <v>370</v>
      </c>
      <c r="G43" s="26">
        <v>21.927027027027027</v>
      </c>
    </row>
    <row r="44" spans="1:7" ht="15.75">
      <c r="A44" s="17" t="s">
        <v>61</v>
      </c>
      <c r="B44" s="18" t="s">
        <v>22</v>
      </c>
      <c r="C44" s="18" t="s">
        <v>37</v>
      </c>
      <c r="D44" s="19">
        <v>44652</v>
      </c>
      <c r="E44" s="20">
        <v>7287</v>
      </c>
      <c r="F44" s="18">
        <v>12</v>
      </c>
      <c r="G44" s="21">
        <v>607.25</v>
      </c>
    </row>
    <row r="45" spans="1:7" ht="15.75">
      <c r="A45" s="22" t="s">
        <v>56</v>
      </c>
      <c r="B45" s="23" t="s">
        <v>22</v>
      </c>
      <c r="C45" s="23" t="s">
        <v>53</v>
      </c>
      <c r="D45" s="24">
        <v>44740</v>
      </c>
      <c r="E45" s="25">
        <v>3472</v>
      </c>
      <c r="F45" s="23">
        <v>311</v>
      </c>
      <c r="G45" s="26">
        <v>11.163987138263666</v>
      </c>
    </row>
    <row r="46" spans="1:7" ht="15.75">
      <c r="A46" s="17" t="s">
        <v>64</v>
      </c>
      <c r="B46" s="18" t="s">
        <v>22</v>
      </c>
      <c r="C46" s="18" t="s">
        <v>31</v>
      </c>
      <c r="D46" s="19">
        <v>44708</v>
      </c>
      <c r="E46" s="20">
        <v>3325</v>
      </c>
      <c r="F46" s="18">
        <v>26</v>
      </c>
      <c r="G46" s="21">
        <v>127.88461538461539</v>
      </c>
    </row>
    <row r="47" spans="1:7" ht="15.75">
      <c r="A47" s="22" t="s">
        <v>21</v>
      </c>
      <c r="B47" s="23" t="s">
        <v>22</v>
      </c>
      <c r="C47" s="23" t="s">
        <v>62</v>
      </c>
      <c r="D47" s="24">
        <v>44769</v>
      </c>
      <c r="E47" s="25">
        <v>3472</v>
      </c>
      <c r="F47" s="23">
        <v>32</v>
      </c>
      <c r="G47" s="26">
        <v>108.5</v>
      </c>
    </row>
    <row r="48" spans="1:7" ht="15.75">
      <c r="A48" s="17" t="s">
        <v>73</v>
      </c>
      <c r="B48" s="18" t="s">
        <v>22</v>
      </c>
      <c r="C48" s="18" t="s">
        <v>15</v>
      </c>
      <c r="D48" s="19">
        <v>44613</v>
      </c>
      <c r="E48" s="20">
        <v>9660</v>
      </c>
      <c r="F48" s="18">
        <v>92</v>
      </c>
      <c r="G48" s="21">
        <v>105</v>
      </c>
    </row>
    <row r="49" spans="1:7" ht="15.75">
      <c r="A49" s="22" t="s">
        <v>48</v>
      </c>
      <c r="B49" s="23" t="s">
        <v>22</v>
      </c>
      <c r="C49" s="23" t="s">
        <v>62</v>
      </c>
      <c r="D49" s="24">
        <v>44566</v>
      </c>
      <c r="E49" s="25">
        <v>7357</v>
      </c>
      <c r="F49" s="23">
        <v>48</v>
      </c>
      <c r="G49" s="26">
        <v>153.27083333333334</v>
      </c>
    </row>
    <row r="50" spans="1:7" ht="15.75">
      <c r="A50" s="17" t="s">
        <v>38</v>
      </c>
      <c r="B50" s="18" t="s">
        <v>22</v>
      </c>
      <c r="C50" s="18" t="s">
        <v>70</v>
      </c>
      <c r="D50" s="19">
        <v>44706</v>
      </c>
      <c r="E50" s="20">
        <v>5124</v>
      </c>
      <c r="F50" s="18">
        <v>62</v>
      </c>
      <c r="G50" s="21">
        <v>82.645161290322577</v>
      </c>
    </row>
    <row r="51" spans="1:7" ht="15.75">
      <c r="A51" s="22" t="s">
        <v>52</v>
      </c>
      <c r="B51" s="23" t="s">
        <v>22</v>
      </c>
      <c r="C51" s="23" t="s">
        <v>55</v>
      </c>
      <c r="D51" s="24">
        <v>44706</v>
      </c>
      <c r="E51" s="25">
        <v>735</v>
      </c>
      <c r="F51" s="23">
        <v>390</v>
      </c>
      <c r="G51" s="26">
        <v>1.8846153846153846</v>
      </c>
    </row>
    <row r="52" spans="1:7" ht="15.75">
      <c r="A52" s="17" t="s">
        <v>21</v>
      </c>
      <c r="B52" s="18" t="s">
        <v>22</v>
      </c>
      <c r="C52" s="18" t="s">
        <v>44</v>
      </c>
      <c r="D52" s="19">
        <v>44746</v>
      </c>
      <c r="E52" s="20">
        <v>3199</v>
      </c>
      <c r="F52" s="18">
        <v>122</v>
      </c>
      <c r="G52" s="21">
        <v>26.221311475409838</v>
      </c>
    </row>
    <row r="53" spans="1:7" ht="15.75">
      <c r="A53" s="22" t="s">
        <v>73</v>
      </c>
      <c r="B53" s="23" t="s">
        <v>22</v>
      </c>
      <c r="C53" s="23" t="s">
        <v>76</v>
      </c>
      <c r="D53" s="24">
        <v>44573</v>
      </c>
      <c r="E53" s="25">
        <v>3136</v>
      </c>
      <c r="F53" s="23">
        <v>125</v>
      </c>
      <c r="G53" s="26">
        <v>25.088000000000001</v>
      </c>
    </row>
    <row r="54" spans="1:7" ht="15.75">
      <c r="A54" s="17" t="s">
        <v>59</v>
      </c>
      <c r="B54" s="18" t="s">
        <v>22</v>
      </c>
      <c r="C54" s="18" t="s">
        <v>20</v>
      </c>
      <c r="D54" s="19">
        <v>44645</v>
      </c>
      <c r="E54" s="20">
        <v>5460</v>
      </c>
      <c r="F54" s="18">
        <v>286</v>
      </c>
      <c r="G54" s="21">
        <v>19.09090909090909</v>
      </c>
    </row>
    <row r="55" spans="1:7" ht="15.75">
      <c r="A55" s="22" t="s">
        <v>58</v>
      </c>
      <c r="B55" s="23" t="s">
        <v>22</v>
      </c>
      <c r="C55" s="23" t="s">
        <v>63</v>
      </c>
      <c r="D55" s="24">
        <v>44635</v>
      </c>
      <c r="E55" s="25">
        <v>7161</v>
      </c>
      <c r="F55" s="23">
        <v>92</v>
      </c>
      <c r="G55" s="26">
        <v>77.836956521739125</v>
      </c>
    </row>
    <row r="56" spans="1:7" ht="15.75">
      <c r="A56" s="17" t="s">
        <v>16</v>
      </c>
      <c r="B56" s="18" t="s">
        <v>22</v>
      </c>
      <c r="C56" s="18" t="s">
        <v>55</v>
      </c>
      <c r="D56" s="19">
        <v>44732</v>
      </c>
      <c r="E56" s="20">
        <v>7910</v>
      </c>
      <c r="F56" s="18">
        <v>87</v>
      </c>
      <c r="G56" s="21">
        <v>90.919540229885058</v>
      </c>
    </row>
    <row r="57" spans="1:7" ht="15.75">
      <c r="A57" s="22" t="s">
        <v>72</v>
      </c>
      <c r="B57" s="23" t="s">
        <v>22</v>
      </c>
      <c r="C57" s="23" t="s">
        <v>37</v>
      </c>
      <c r="D57" s="24">
        <v>44693</v>
      </c>
      <c r="E57" s="25">
        <v>3108</v>
      </c>
      <c r="F57" s="23">
        <v>252</v>
      </c>
      <c r="G57" s="26">
        <v>12.333333333333334</v>
      </c>
    </row>
    <row r="58" spans="1:7" ht="15.75">
      <c r="A58" s="17" t="s">
        <v>71</v>
      </c>
      <c r="B58" s="18" t="s">
        <v>22</v>
      </c>
      <c r="C58" s="18" t="s">
        <v>37</v>
      </c>
      <c r="D58" s="19">
        <v>44767</v>
      </c>
      <c r="E58" s="20">
        <v>7350</v>
      </c>
      <c r="F58" s="18">
        <v>6</v>
      </c>
      <c r="G58" s="21">
        <v>1225</v>
      </c>
    </row>
    <row r="59" spans="1:7" ht="15.75">
      <c r="A59" s="22" t="s">
        <v>30</v>
      </c>
      <c r="B59" s="23" t="s">
        <v>22</v>
      </c>
      <c r="C59" s="23" t="s">
        <v>65</v>
      </c>
      <c r="D59" s="24">
        <v>44586</v>
      </c>
      <c r="E59" s="25">
        <v>3752</v>
      </c>
      <c r="F59" s="23">
        <v>424</v>
      </c>
      <c r="G59" s="26">
        <v>8.8490566037735849</v>
      </c>
    </row>
    <row r="60" spans="1:7" ht="15.75">
      <c r="A60" s="17" t="s">
        <v>52</v>
      </c>
      <c r="B60" s="18" t="s">
        <v>22</v>
      </c>
      <c r="C60" s="18" t="s">
        <v>74</v>
      </c>
      <c r="D60" s="19">
        <v>44777</v>
      </c>
      <c r="E60" s="20">
        <v>3192</v>
      </c>
      <c r="F60" s="18">
        <v>109</v>
      </c>
      <c r="G60" s="21">
        <v>29.284403669724771</v>
      </c>
    </row>
    <row r="61" spans="1:7" ht="15.75">
      <c r="A61" s="22" t="s">
        <v>50</v>
      </c>
      <c r="B61" s="23" t="s">
        <v>22</v>
      </c>
      <c r="C61" s="23" t="s">
        <v>27</v>
      </c>
      <c r="D61" s="24">
        <v>44564</v>
      </c>
      <c r="E61" s="25">
        <v>3745</v>
      </c>
      <c r="F61" s="23">
        <v>170</v>
      </c>
      <c r="G61" s="26">
        <v>22.029411764705884</v>
      </c>
    </row>
    <row r="62" spans="1:7" ht="15.75">
      <c r="A62" s="17" t="s">
        <v>45</v>
      </c>
      <c r="B62" s="18" t="s">
        <v>22</v>
      </c>
      <c r="C62" s="18" t="s">
        <v>44</v>
      </c>
      <c r="D62" s="19">
        <v>44627</v>
      </c>
      <c r="E62" s="20">
        <v>14658</v>
      </c>
      <c r="F62" s="18">
        <v>275</v>
      </c>
      <c r="G62" s="21">
        <v>53.301818181818184</v>
      </c>
    </row>
    <row r="63" spans="1:7" ht="15.75">
      <c r="A63" s="22" t="s">
        <v>19</v>
      </c>
      <c r="B63" s="23" t="s">
        <v>22</v>
      </c>
      <c r="C63" s="23" t="s">
        <v>49</v>
      </c>
      <c r="D63" s="24">
        <v>44769</v>
      </c>
      <c r="E63" s="25">
        <v>2807</v>
      </c>
      <c r="F63" s="23">
        <v>139</v>
      </c>
      <c r="G63" s="26">
        <v>20.194244604316548</v>
      </c>
    </row>
    <row r="64" spans="1:7" ht="15.75">
      <c r="A64" s="17" t="s">
        <v>52</v>
      </c>
      <c r="B64" s="18" t="s">
        <v>22</v>
      </c>
      <c r="C64" s="18" t="s">
        <v>62</v>
      </c>
      <c r="D64" s="19">
        <v>44739</v>
      </c>
      <c r="E64" s="20">
        <v>2240</v>
      </c>
      <c r="F64" s="18">
        <v>166</v>
      </c>
      <c r="G64" s="21">
        <v>13.493975903614459</v>
      </c>
    </row>
    <row r="65" spans="1:7" ht="15.75">
      <c r="A65" s="22" t="s">
        <v>72</v>
      </c>
      <c r="B65" s="23" t="s">
        <v>22</v>
      </c>
      <c r="C65" s="23" t="s">
        <v>47</v>
      </c>
      <c r="D65" s="24">
        <v>44587</v>
      </c>
      <c r="E65" s="25">
        <v>6979</v>
      </c>
      <c r="F65" s="23">
        <v>3</v>
      </c>
      <c r="G65" s="26">
        <v>2326.3333333333335</v>
      </c>
    </row>
    <row r="66" spans="1:7" ht="15.75">
      <c r="A66" s="17" t="s">
        <v>64</v>
      </c>
      <c r="B66" s="18" t="s">
        <v>22</v>
      </c>
      <c r="C66" s="18" t="s">
        <v>60</v>
      </c>
      <c r="D66" s="19">
        <v>44727</v>
      </c>
      <c r="E66" s="20">
        <v>392</v>
      </c>
      <c r="F66" s="18">
        <v>102</v>
      </c>
      <c r="G66" s="21">
        <v>3.8431372549019609</v>
      </c>
    </row>
    <row r="67" spans="1:7" ht="15.75">
      <c r="A67" s="22" t="s">
        <v>48</v>
      </c>
      <c r="B67" s="23" t="s">
        <v>22</v>
      </c>
      <c r="C67" s="23" t="s">
        <v>65</v>
      </c>
      <c r="D67" s="24">
        <v>44750</v>
      </c>
      <c r="E67" s="25">
        <v>7294</v>
      </c>
      <c r="F67" s="23">
        <v>128</v>
      </c>
      <c r="G67" s="26">
        <v>56.984375</v>
      </c>
    </row>
    <row r="68" spans="1:7" ht="15.75">
      <c r="A68" s="17" t="s">
        <v>58</v>
      </c>
      <c r="B68" s="18" t="s">
        <v>22</v>
      </c>
      <c r="C68" s="18" t="s">
        <v>37</v>
      </c>
      <c r="D68" s="19">
        <v>44792</v>
      </c>
      <c r="E68" s="20">
        <v>14889</v>
      </c>
      <c r="F68" s="18">
        <v>52</v>
      </c>
      <c r="G68" s="21">
        <v>286.32692307692309</v>
      </c>
    </row>
    <row r="69" spans="1:7" ht="15.75">
      <c r="A69" s="22" t="s">
        <v>71</v>
      </c>
      <c r="B69" s="23" t="s">
        <v>22</v>
      </c>
      <c r="C69" s="23" t="s">
        <v>70</v>
      </c>
      <c r="D69" s="24">
        <v>44659</v>
      </c>
      <c r="E69" s="25">
        <v>2058</v>
      </c>
      <c r="F69" s="23">
        <v>72</v>
      </c>
      <c r="G69" s="26">
        <v>28.583333333333332</v>
      </c>
    </row>
    <row r="70" spans="1:7" ht="15.75">
      <c r="A70" s="17" t="s">
        <v>45</v>
      </c>
      <c r="B70" s="18" t="s">
        <v>22</v>
      </c>
      <c r="C70" s="18" t="s">
        <v>18</v>
      </c>
      <c r="D70" s="19">
        <v>44799</v>
      </c>
      <c r="E70" s="20">
        <v>2541</v>
      </c>
      <c r="F70" s="18">
        <v>53</v>
      </c>
      <c r="G70" s="21">
        <v>47.943396226415096</v>
      </c>
    </row>
    <row r="71" spans="1:7" ht="15.75">
      <c r="A71" s="22" t="s">
        <v>19</v>
      </c>
      <c r="B71" s="23" t="s">
        <v>22</v>
      </c>
      <c r="C71" s="23" t="s">
        <v>62</v>
      </c>
      <c r="D71" s="24">
        <v>44692</v>
      </c>
      <c r="E71" s="25">
        <v>5523</v>
      </c>
      <c r="F71" s="23">
        <v>87</v>
      </c>
      <c r="G71" s="26">
        <v>63.482758620689658</v>
      </c>
    </row>
    <row r="72" spans="1:7" ht="15.75">
      <c r="A72" s="17" t="s">
        <v>45</v>
      </c>
      <c r="B72" s="18" t="s">
        <v>22</v>
      </c>
      <c r="C72" s="18" t="s">
        <v>65</v>
      </c>
      <c r="D72" s="19">
        <v>44774</v>
      </c>
      <c r="E72" s="20">
        <v>7882</v>
      </c>
      <c r="F72" s="18">
        <v>125</v>
      </c>
      <c r="G72" s="21">
        <v>63.055999999999997</v>
      </c>
    </row>
    <row r="73" spans="1:7" ht="15.75">
      <c r="A73" s="22" t="s">
        <v>38</v>
      </c>
      <c r="B73" s="23" t="s">
        <v>22</v>
      </c>
      <c r="C73" s="23" t="s">
        <v>49</v>
      </c>
      <c r="D73" s="24">
        <v>44769</v>
      </c>
      <c r="E73" s="25">
        <v>6832</v>
      </c>
      <c r="F73" s="23">
        <v>156</v>
      </c>
      <c r="G73" s="26">
        <v>43.794871794871796</v>
      </c>
    </row>
    <row r="74" spans="1:7" ht="15.75">
      <c r="A74" s="17" t="s">
        <v>39</v>
      </c>
      <c r="B74" s="18" t="s">
        <v>22</v>
      </c>
      <c r="C74" s="18" t="s">
        <v>37</v>
      </c>
      <c r="D74" s="19">
        <v>44642</v>
      </c>
      <c r="E74" s="20">
        <v>3010</v>
      </c>
      <c r="F74" s="18">
        <v>40</v>
      </c>
      <c r="G74" s="21">
        <v>75.25</v>
      </c>
    </row>
    <row r="75" spans="1:7" ht="15.75">
      <c r="A75" s="22" t="s">
        <v>67</v>
      </c>
      <c r="B75" s="23" t="s">
        <v>22</v>
      </c>
      <c r="C75" s="23" t="s">
        <v>31</v>
      </c>
      <c r="D75" s="24">
        <v>44622</v>
      </c>
      <c r="E75" s="25">
        <v>6916</v>
      </c>
      <c r="F75" s="23">
        <v>288</v>
      </c>
      <c r="G75" s="26">
        <v>24.013888888888889</v>
      </c>
    </row>
    <row r="76" spans="1:7" ht="15.75">
      <c r="A76" s="17" t="s">
        <v>30</v>
      </c>
      <c r="B76" s="18" t="s">
        <v>22</v>
      </c>
      <c r="C76" s="18" t="s">
        <v>69</v>
      </c>
      <c r="D76" s="19">
        <v>44637</v>
      </c>
      <c r="E76" s="20">
        <v>602</v>
      </c>
      <c r="F76" s="18">
        <v>72</v>
      </c>
      <c r="G76" s="21">
        <v>8.3611111111111107</v>
      </c>
    </row>
    <row r="77" spans="1:7" ht="15.75">
      <c r="A77" s="22" t="s">
        <v>16</v>
      </c>
      <c r="B77" s="23" t="s">
        <v>22</v>
      </c>
      <c r="C77" s="23" t="s">
        <v>75</v>
      </c>
      <c r="D77" s="24">
        <v>44698</v>
      </c>
      <c r="E77" s="25">
        <v>5936</v>
      </c>
      <c r="F77" s="23">
        <v>59</v>
      </c>
      <c r="G77" s="26">
        <v>100.61016949152543</v>
      </c>
    </row>
    <row r="78" spans="1:7" ht="15.75">
      <c r="A78" s="17" t="s">
        <v>56</v>
      </c>
      <c r="B78" s="18" t="s">
        <v>22</v>
      </c>
      <c r="C78" s="18" t="s">
        <v>65</v>
      </c>
      <c r="D78" s="19">
        <v>44755</v>
      </c>
      <c r="E78" s="20">
        <v>2912</v>
      </c>
      <c r="F78" s="18">
        <v>75</v>
      </c>
      <c r="G78" s="21">
        <v>38.826666666666668</v>
      </c>
    </row>
    <row r="79" spans="1:7" ht="15.75">
      <c r="A79" s="22" t="s">
        <v>71</v>
      </c>
      <c r="B79" s="23" t="s">
        <v>22</v>
      </c>
      <c r="C79" s="23" t="s">
        <v>18</v>
      </c>
      <c r="D79" s="24">
        <v>44728</v>
      </c>
      <c r="E79" s="25">
        <v>1575</v>
      </c>
      <c r="F79" s="23">
        <v>329</v>
      </c>
      <c r="G79" s="26">
        <v>4.7872340425531918</v>
      </c>
    </row>
    <row r="80" spans="1:7" ht="15.75">
      <c r="A80" s="17" t="s">
        <v>13</v>
      </c>
      <c r="B80" s="18" t="s">
        <v>22</v>
      </c>
      <c r="C80" s="18" t="s">
        <v>20</v>
      </c>
      <c r="D80" s="19">
        <v>44736</v>
      </c>
      <c r="E80" s="20">
        <v>5691</v>
      </c>
      <c r="F80" s="18">
        <v>38</v>
      </c>
      <c r="G80" s="21">
        <v>149.76315789473685</v>
      </c>
    </row>
    <row r="81" spans="1:7" ht="15.75">
      <c r="A81" s="22" t="s">
        <v>68</v>
      </c>
      <c r="B81" s="23" t="s">
        <v>22</v>
      </c>
      <c r="C81" s="23" t="s">
        <v>75</v>
      </c>
      <c r="D81" s="24">
        <v>44683</v>
      </c>
      <c r="E81" s="25">
        <v>3178</v>
      </c>
      <c r="F81" s="23">
        <v>16</v>
      </c>
      <c r="G81" s="26">
        <v>198.625</v>
      </c>
    </row>
    <row r="82" spans="1:7" ht="15.75">
      <c r="A82" s="17" t="s">
        <v>56</v>
      </c>
      <c r="B82" s="18" t="s">
        <v>22</v>
      </c>
      <c r="C82" s="18" t="s">
        <v>29</v>
      </c>
      <c r="D82" s="19">
        <v>44568</v>
      </c>
      <c r="E82" s="20">
        <v>4676</v>
      </c>
      <c r="F82" s="18">
        <v>84</v>
      </c>
      <c r="G82" s="21">
        <v>55.666666666666664</v>
      </c>
    </row>
    <row r="83" spans="1:7" ht="15.75">
      <c r="A83" s="22" t="s">
        <v>30</v>
      </c>
      <c r="B83" s="23" t="s">
        <v>22</v>
      </c>
      <c r="C83" s="23" t="s">
        <v>49</v>
      </c>
      <c r="D83" s="24">
        <v>44575</v>
      </c>
      <c r="E83" s="25">
        <v>2317</v>
      </c>
      <c r="F83" s="23">
        <v>195</v>
      </c>
      <c r="G83" s="26">
        <v>11.882051282051282</v>
      </c>
    </row>
    <row r="84" spans="1:7" ht="15.75">
      <c r="A84" s="17" t="s">
        <v>72</v>
      </c>
      <c r="B84" s="18" t="s">
        <v>22</v>
      </c>
      <c r="C84" s="18" t="s">
        <v>15</v>
      </c>
      <c r="D84" s="19">
        <v>44774</v>
      </c>
      <c r="E84" s="20">
        <v>6790</v>
      </c>
      <c r="F84" s="18">
        <v>25</v>
      </c>
      <c r="G84" s="21">
        <v>271.60000000000002</v>
      </c>
    </row>
    <row r="85" spans="1:7" ht="15.75">
      <c r="A85" s="22" t="s">
        <v>54</v>
      </c>
      <c r="B85" s="23" t="s">
        <v>22</v>
      </c>
      <c r="C85" s="23" t="s">
        <v>15</v>
      </c>
      <c r="D85" s="24">
        <v>44686</v>
      </c>
      <c r="E85" s="25">
        <v>6797</v>
      </c>
      <c r="F85" s="23">
        <v>252</v>
      </c>
      <c r="G85" s="26">
        <v>26.972222222222221</v>
      </c>
    </row>
    <row r="86" spans="1:7" ht="15.75">
      <c r="A86" s="17" t="s">
        <v>54</v>
      </c>
      <c r="B86" s="18" t="s">
        <v>22</v>
      </c>
      <c r="C86" s="18" t="s">
        <v>65</v>
      </c>
      <c r="D86" s="19">
        <v>44736</v>
      </c>
      <c r="E86" s="20">
        <v>4466</v>
      </c>
      <c r="F86" s="18">
        <v>74</v>
      </c>
      <c r="G86" s="21">
        <v>60.351351351351354</v>
      </c>
    </row>
    <row r="87" spans="1:7" ht="15.75">
      <c r="A87" s="22" t="s">
        <v>68</v>
      </c>
      <c r="B87" s="23" t="s">
        <v>22</v>
      </c>
      <c r="C87" s="23" t="s">
        <v>29</v>
      </c>
      <c r="D87" s="24">
        <v>44579</v>
      </c>
      <c r="E87" s="25">
        <v>4669</v>
      </c>
      <c r="F87" s="23">
        <v>101</v>
      </c>
      <c r="G87" s="26">
        <v>46.227722772277225</v>
      </c>
    </row>
    <row r="88" spans="1:7" ht="15.75">
      <c r="A88" s="17" t="s">
        <v>73</v>
      </c>
      <c r="B88" s="18" t="s">
        <v>22</v>
      </c>
      <c r="C88" s="18" t="s">
        <v>27</v>
      </c>
      <c r="D88" s="19">
        <v>44697</v>
      </c>
      <c r="E88" s="20">
        <v>7490</v>
      </c>
      <c r="F88" s="18">
        <v>54</v>
      </c>
      <c r="G88" s="21">
        <v>138.7037037037037</v>
      </c>
    </row>
    <row r="89" spans="1:7" ht="15.75">
      <c r="A89" s="22" t="s">
        <v>58</v>
      </c>
      <c r="B89" s="23" t="s">
        <v>22</v>
      </c>
      <c r="C89" s="23" t="s">
        <v>47</v>
      </c>
      <c r="D89" s="24">
        <v>44746</v>
      </c>
      <c r="E89" s="25">
        <v>6993</v>
      </c>
      <c r="F89" s="23">
        <v>31</v>
      </c>
      <c r="G89" s="26">
        <v>225.58064516129033</v>
      </c>
    </row>
    <row r="90" spans="1:7" ht="15.75">
      <c r="A90" s="17" t="s">
        <v>68</v>
      </c>
      <c r="B90" s="18" t="s">
        <v>22</v>
      </c>
      <c r="C90" s="18" t="s">
        <v>63</v>
      </c>
      <c r="D90" s="19">
        <v>44637</v>
      </c>
      <c r="E90" s="20">
        <v>637</v>
      </c>
      <c r="F90" s="18">
        <v>169</v>
      </c>
      <c r="G90" s="21">
        <v>3.7692307692307692</v>
      </c>
    </row>
    <row r="91" spans="1:7" ht="15.75">
      <c r="A91" s="22" t="s">
        <v>28</v>
      </c>
      <c r="B91" s="23" t="s">
        <v>22</v>
      </c>
      <c r="C91" s="23" t="s">
        <v>65</v>
      </c>
      <c r="D91" s="24">
        <v>44607</v>
      </c>
      <c r="E91" s="25">
        <v>6034</v>
      </c>
      <c r="F91" s="23">
        <v>223</v>
      </c>
      <c r="G91" s="26">
        <v>27.058295964125559</v>
      </c>
    </row>
    <row r="92" spans="1:7" ht="15.75">
      <c r="A92" s="17" t="s">
        <v>61</v>
      </c>
      <c r="B92" s="18" t="s">
        <v>22</v>
      </c>
      <c r="C92" s="18" t="s">
        <v>53</v>
      </c>
      <c r="D92" s="19">
        <v>44691</v>
      </c>
      <c r="E92" s="20">
        <v>5775</v>
      </c>
      <c r="F92" s="18">
        <v>41</v>
      </c>
      <c r="G92" s="21">
        <v>140.85365853658536</v>
      </c>
    </row>
    <row r="93" spans="1:7" ht="15.75">
      <c r="A93" s="22" t="s">
        <v>50</v>
      </c>
      <c r="B93" s="23" t="s">
        <v>22</v>
      </c>
      <c r="C93" s="23" t="s">
        <v>57</v>
      </c>
      <c r="D93" s="24">
        <v>44735</v>
      </c>
      <c r="E93" s="25">
        <v>13125</v>
      </c>
      <c r="F93" s="23">
        <v>275</v>
      </c>
      <c r="G93" s="26">
        <v>47.727272727272727</v>
      </c>
    </row>
    <row r="94" spans="1:7" ht="15.75">
      <c r="A94" s="17" t="s">
        <v>39</v>
      </c>
      <c r="B94" s="18" t="s">
        <v>22</v>
      </c>
      <c r="C94" s="18" t="s">
        <v>53</v>
      </c>
      <c r="D94" s="19">
        <v>44587</v>
      </c>
      <c r="E94" s="20">
        <v>994</v>
      </c>
      <c r="F94" s="18">
        <v>105</v>
      </c>
      <c r="G94" s="21">
        <v>9.4666666666666668</v>
      </c>
    </row>
    <row r="95" spans="1:7" ht="15.75">
      <c r="A95" s="22" t="s">
        <v>28</v>
      </c>
      <c r="B95" s="23" t="s">
        <v>22</v>
      </c>
      <c r="C95" s="23" t="s">
        <v>69</v>
      </c>
      <c r="D95" s="24">
        <v>44609</v>
      </c>
      <c r="E95" s="25">
        <v>1043</v>
      </c>
      <c r="F95" s="23">
        <v>120</v>
      </c>
      <c r="G95" s="26">
        <v>8.6916666666666664</v>
      </c>
    </row>
    <row r="96" spans="1:7" ht="15.75">
      <c r="A96" s="17" t="s">
        <v>21</v>
      </c>
      <c r="B96" s="18" t="s">
        <v>22</v>
      </c>
      <c r="C96" s="18" t="s">
        <v>37</v>
      </c>
      <c r="D96" s="19">
        <v>44726</v>
      </c>
      <c r="E96" s="20">
        <v>3402</v>
      </c>
      <c r="F96" s="18">
        <v>182</v>
      </c>
      <c r="G96" s="21">
        <v>18.692307692307693</v>
      </c>
    </row>
    <row r="97" spans="1:7" ht="15.75">
      <c r="A97" s="22" t="s">
        <v>52</v>
      </c>
      <c r="B97" s="23" t="s">
        <v>22</v>
      </c>
      <c r="C97" s="23" t="s">
        <v>27</v>
      </c>
      <c r="D97" s="24">
        <v>44586</v>
      </c>
      <c r="E97" s="25">
        <v>10507</v>
      </c>
      <c r="F97" s="23">
        <v>467</v>
      </c>
      <c r="G97" s="26">
        <v>22.498929336188436</v>
      </c>
    </row>
    <row r="98" spans="1:7" ht="15.75">
      <c r="A98" s="17" t="s">
        <v>48</v>
      </c>
      <c r="B98" s="18" t="s">
        <v>22</v>
      </c>
      <c r="C98" s="18" t="s">
        <v>76</v>
      </c>
      <c r="D98" s="19">
        <v>44736</v>
      </c>
      <c r="E98" s="20">
        <v>238</v>
      </c>
      <c r="F98" s="18">
        <v>317</v>
      </c>
      <c r="G98" s="21">
        <v>0.75078864353312302</v>
      </c>
    </row>
    <row r="99" spans="1:7" ht="15.75">
      <c r="A99" s="22" t="s">
        <v>28</v>
      </c>
      <c r="B99" s="23" t="s">
        <v>22</v>
      </c>
      <c r="C99" s="23" t="s">
        <v>55</v>
      </c>
      <c r="D99" s="24">
        <v>44733</v>
      </c>
      <c r="E99" s="25">
        <v>7672</v>
      </c>
      <c r="F99" s="23">
        <v>254</v>
      </c>
      <c r="G99" s="26">
        <v>30.204724409448819</v>
      </c>
    </row>
    <row r="100" spans="1:7" ht="15.75">
      <c r="A100" s="17" t="s">
        <v>66</v>
      </c>
      <c r="B100" s="18" t="s">
        <v>22</v>
      </c>
      <c r="C100" s="18" t="s">
        <v>18</v>
      </c>
      <c r="D100" s="19">
        <v>44796</v>
      </c>
      <c r="E100" s="20">
        <v>4186</v>
      </c>
      <c r="F100" s="18">
        <v>233</v>
      </c>
      <c r="G100" s="21">
        <v>17.965665236051503</v>
      </c>
    </row>
    <row r="101" spans="1:7" ht="15.75">
      <c r="A101" s="22" t="s">
        <v>68</v>
      </c>
      <c r="B101" s="23" t="s">
        <v>22</v>
      </c>
      <c r="C101" s="23" t="s">
        <v>27</v>
      </c>
      <c r="D101" s="24">
        <v>44623</v>
      </c>
      <c r="E101" s="25">
        <v>7406</v>
      </c>
      <c r="F101" s="23">
        <v>118</v>
      </c>
      <c r="G101" s="26">
        <v>62.762711864406782</v>
      </c>
    </row>
    <row r="102" spans="1:7" ht="15.75">
      <c r="A102" s="17" t="s">
        <v>13</v>
      </c>
      <c r="B102" s="18" t="s">
        <v>22</v>
      </c>
      <c r="C102" s="18" t="s">
        <v>49</v>
      </c>
      <c r="D102" s="19">
        <v>44575</v>
      </c>
      <c r="E102" s="20">
        <v>2611</v>
      </c>
      <c r="F102" s="18">
        <v>65</v>
      </c>
      <c r="G102" s="21">
        <v>40.169230769230772</v>
      </c>
    </row>
    <row r="103" spans="1:7" ht="15.75">
      <c r="A103" s="22" t="s">
        <v>19</v>
      </c>
      <c r="B103" s="23" t="s">
        <v>22</v>
      </c>
      <c r="C103" s="23" t="s">
        <v>75</v>
      </c>
      <c r="D103" s="24">
        <v>44750</v>
      </c>
      <c r="E103" s="25">
        <v>8001</v>
      </c>
      <c r="F103" s="23">
        <v>151</v>
      </c>
      <c r="G103" s="26">
        <v>52.986754966887418</v>
      </c>
    </row>
    <row r="104" spans="1:7" ht="15.75">
      <c r="A104" s="17" t="s">
        <v>66</v>
      </c>
      <c r="B104" s="18" t="s">
        <v>22</v>
      </c>
      <c r="C104" s="18" t="s">
        <v>20</v>
      </c>
      <c r="D104" s="19">
        <v>44671</v>
      </c>
      <c r="E104" s="20">
        <v>6678</v>
      </c>
      <c r="F104" s="18">
        <v>148</v>
      </c>
      <c r="G104" s="21">
        <v>45.121621621621621</v>
      </c>
    </row>
    <row r="105" spans="1:7" ht="15.75">
      <c r="A105" s="22" t="s">
        <v>21</v>
      </c>
      <c r="B105" s="23" t="s">
        <v>22</v>
      </c>
      <c r="C105" s="23" t="s">
        <v>76</v>
      </c>
      <c r="D105" s="24">
        <v>44624</v>
      </c>
      <c r="E105" s="25">
        <v>5222</v>
      </c>
      <c r="F105" s="23">
        <v>384</v>
      </c>
      <c r="G105" s="26">
        <v>13.598958333333334</v>
      </c>
    </row>
    <row r="106" spans="1:7" ht="15.75">
      <c r="A106" s="17" t="s">
        <v>59</v>
      </c>
      <c r="B106" s="18" t="s">
        <v>22</v>
      </c>
      <c r="C106" s="18" t="s">
        <v>76</v>
      </c>
      <c r="D106" s="19">
        <v>44600</v>
      </c>
      <c r="E106" s="20">
        <v>6706</v>
      </c>
      <c r="F106" s="18">
        <v>223</v>
      </c>
      <c r="G106" s="21">
        <v>30.071748878923767</v>
      </c>
    </row>
    <row r="107" spans="1:7" ht="15.75">
      <c r="A107" s="22" t="s">
        <v>59</v>
      </c>
      <c r="B107" s="23" t="s">
        <v>22</v>
      </c>
      <c r="C107" s="23" t="s">
        <v>60</v>
      </c>
      <c r="D107" s="24">
        <v>44732</v>
      </c>
      <c r="E107" s="25">
        <v>7434</v>
      </c>
      <c r="F107" s="23">
        <v>85</v>
      </c>
      <c r="G107" s="26">
        <v>87.45882352941176</v>
      </c>
    </row>
    <row r="108" spans="1:7" ht="15.75">
      <c r="A108" s="17" t="s">
        <v>71</v>
      </c>
      <c r="B108" s="18" t="s">
        <v>22</v>
      </c>
      <c r="C108" s="18" t="s">
        <v>15</v>
      </c>
      <c r="D108" s="19">
        <v>44683</v>
      </c>
      <c r="E108" s="20">
        <v>2751</v>
      </c>
      <c r="F108" s="18">
        <v>153</v>
      </c>
      <c r="G108" s="21">
        <v>17.980392156862745</v>
      </c>
    </row>
    <row r="109" spans="1:7" ht="15.75">
      <c r="A109" s="22" t="s">
        <v>39</v>
      </c>
      <c r="B109" s="23" t="s">
        <v>22</v>
      </c>
      <c r="C109" s="23" t="s">
        <v>74</v>
      </c>
      <c r="D109" s="24">
        <v>44795</v>
      </c>
      <c r="E109" s="25">
        <v>2786</v>
      </c>
      <c r="F109" s="23">
        <v>51</v>
      </c>
      <c r="G109" s="26">
        <v>54.627450980392155</v>
      </c>
    </row>
    <row r="110" spans="1:7" ht="15.75">
      <c r="A110" s="17" t="s">
        <v>48</v>
      </c>
      <c r="B110" s="18" t="s">
        <v>22</v>
      </c>
      <c r="C110" s="18" t="s">
        <v>31</v>
      </c>
      <c r="D110" s="19">
        <v>44784</v>
      </c>
      <c r="E110" s="20">
        <v>2303</v>
      </c>
      <c r="F110" s="18">
        <v>67</v>
      </c>
      <c r="G110" s="21">
        <v>34.373134328358212</v>
      </c>
    </row>
    <row r="111" spans="1:7" ht="15.75">
      <c r="A111" s="22" t="s">
        <v>30</v>
      </c>
      <c r="B111" s="23" t="s">
        <v>22</v>
      </c>
      <c r="C111" s="23" t="s">
        <v>37</v>
      </c>
      <c r="D111" s="24">
        <v>44622</v>
      </c>
      <c r="E111" s="25">
        <v>12271</v>
      </c>
      <c r="F111" s="23">
        <v>116</v>
      </c>
      <c r="G111" s="26">
        <v>105.78448275862068</v>
      </c>
    </row>
    <row r="112" spans="1:7" ht="15.75">
      <c r="A112" s="17" t="s">
        <v>50</v>
      </c>
      <c r="B112" s="18" t="s">
        <v>22</v>
      </c>
      <c r="C112" s="18" t="s">
        <v>70</v>
      </c>
      <c r="D112" s="19">
        <v>44769</v>
      </c>
      <c r="E112" s="20">
        <v>11298</v>
      </c>
      <c r="F112" s="18">
        <v>41</v>
      </c>
      <c r="G112" s="21">
        <v>275.5609756097561</v>
      </c>
    </row>
    <row r="113" spans="1:7" ht="15.75">
      <c r="A113" s="22" t="s">
        <v>68</v>
      </c>
      <c r="B113" s="23" t="s">
        <v>22</v>
      </c>
      <c r="C113" s="23" t="s">
        <v>69</v>
      </c>
      <c r="D113" s="24">
        <v>44796</v>
      </c>
      <c r="E113" s="25">
        <v>6342</v>
      </c>
      <c r="F113" s="23">
        <v>178</v>
      </c>
      <c r="G113" s="26">
        <v>35.629213483146067</v>
      </c>
    </row>
    <row r="114" spans="1:7" ht="15.75">
      <c r="A114" s="17" t="s">
        <v>67</v>
      </c>
      <c r="B114" s="18" t="s">
        <v>22</v>
      </c>
      <c r="C114" s="18" t="s">
        <v>29</v>
      </c>
      <c r="D114" s="19">
        <v>44742</v>
      </c>
      <c r="E114" s="20">
        <v>3185</v>
      </c>
      <c r="F114" s="18">
        <v>34</v>
      </c>
      <c r="G114" s="21">
        <v>93.67647058823529</v>
      </c>
    </row>
    <row r="115" spans="1:7" ht="15.75">
      <c r="A115" s="22" t="s">
        <v>72</v>
      </c>
      <c r="B115" s="23" t="s">
        <v>22</v>
      </c>
      <c r="C115" s="23" t="s">
        <v>57</v>
      </c>
      <c r="D115" s="24">
        <v>44578</v>
      </c>
      <c r="E115" s="25">
        <v>8225</v>
      </c>
      <c r="F115" s="23">
        <v>91</v>
      </c>
      <c r="G115" s="26">
        <v>90.384615384615387</v>
      </c>
    </row>
    <row r="116" spans="1:7" ht="15.75">
      <c r="A116" s="17" t="s">
        <v>59</v>
      </c>
      <c r="B116" s="18" t="s">
        <v>22</v>
      </c>
      <c r="C116" s="18" t="s">
        <v>65</v>
      </c>
      <c r="D116" s="19">
        <v>44614</v>
      </c>
      <c r="E116" s="20">
        <v>4102</v>
      </c>
      <c r="F116" s="18">
        <v>392</v>
      </c>
      <c r="G116" s="21">
        <v>10.464285714285714</v>
      </c>
    </row>
    <row r="117" spans="1:7" ht="15.75">
      <c r="A117" s="22" t="s">
        <v>67</v>
      </c>
      <c r="B117" s="23" t="s">
        <v>22</v>
      </c>
      <c r="C117" s="23" t="s">
        <v>44</v>
      </c>
      <c r="D117" s="24">
        <v>44680</v>
      </c>
      <c r="E117" s="25">
        <v>11116</v>
      </c>
      <c r="F117" s="23">
        <v>432</v>
      </c>
      <c r="G117" s="26">
        <v>25.731481481481481</v>
      </c>
    </row>
    <row r="118" spans="1:7" ht="15.75">
      <c r="A118" s="17" t="s">
        <v>50</v>
      </c>
      <c r="B118" s="18" t="s">
        <v>22</v>
      </c>
      <c r="C118" s="18" t="s">
        <v>63</v>
      </c>
      <c r="D118" s="19">
        <v>44656</v>
      </c>
      <c r="E118" s="20">
        <v>13076</v>
      </c>
      <c r="F118" s="18">
        <v>236</v>
      </c>
      <c r="G118" s="21">
        <v>55.406779661016948</v>
      </c>
    </row>
    <row r="119" spans="1:7" ht="15.75">
      <c r="A119" s="22" t="s">
        <v>67</v>
      </c>
      <c r="B119" s="23" t="s">
        <v>22</v>
      </c>
      <c r="C119" s="23" t="s">
        <v>62</v>
      </c>
      <c r="D119" s="24">
        <v>44797</v>
      </c>
      <c r="E119" s="25">
        <v>8715</v>
      </c>
      <c r="F119" s="23">
        <v>168</v>
      </c>
      <c r="G119" s="26">
        <v>51.875</v>
      </c>
    </row>
    <row r="120" spans="1:7" ht="15.75">
      <c r="A120" s="17" t="s">
        <v>59</v>
      </c>
      <c r="B120" s="18" t="s">
        <v>22</v>
      </c>
      <c r="C120" s="18" t="s">
        <v>55</v>
      </c>
      <c r="D120" s="19">
        <v>44721</v>
      </c>
      <c r="E120" s="20">
        <v>4046</v>
      </c>
      <c r="F120" s="18">
        <v>89</v>
      </c>
      <c r="G120" s="21">
        <v>45.460674157303373</v>
      </c>
    </row>
    <row r="121" spans="1:7" ht="15.75">
      <c r="A121" s="22" t="s">
        <v>39</v>
      </c>
      <c r="B121" s="23" t="s">
        <v>22</v>
      </c>
      <c r="C121" s="23" t="s">
        <v>63</v>
      </c>
      <c r="D121" s="24">
        <v>44776</v>
      </c>
      <c r="E121" s="25">
        <v>4396</v>
      </c>
      <c r="F121" s="23">
        <v>131</v>
      </c>
      <c r="G121" s="26">
        <v>33.55725190839695</v>
      </c>
    </row>
    <row r="122" spans="1:7" ht="15.75">
      <c r="A122" s="17" t="s">
        <v>45</v>
      </c>
      <c r="B122" s="18" t="s">
        <v>22</v>
      </c>
      <c r="C122" s="18" t="s">
        <v>57</v>
      </c>
      <c r="D122" s="19">
        <v>44741</v>
      </c>
      <c r="E122" s="20">
        <v>5439</v>
      </c>
      <c r="F122" s="18">
        <v>287</v>
      </c>
      <c r="G122" s="21">
        <v>18.951219512195124</v>
      </c>
    </row>
    <row r="123" spans="1:7" ht="15.75">
      <c r="A123" s="22" t="s">
        <v>52</v>
      </c>
      <c r="B123" s="23" t="s">
        <v>22</v>
      </c>
      <c r="C123" s="23" t="s">
        <v>60</v>
      </c>
      <c r="D123" s="24">
        <v>44673</v>
      </c>
      <c r="E123" s="25">
        <v>1435</v>
      </c>
      <c r="F123" s="23">
        <v>258</v>
      </c>
      <c r="G123" s="26">
        <v>5.5620155038759691</v>
      </c>
    </row>
    <row r="124" spans="1:7" ht="15.75">
      <c r="A124" s="17" t="s">
        <v>67</v>
      </c>
      <c r="B124" s="18" t="s">
        <v>22</v>
      </c>
      <c r="C124" s="18" t="s">
        <v>69</v>
      </c>
      <c r="D124" s="19">
        <v>44719</v>
      </c>
      <c r="E124" s="20">
        <v>679</v>
      </c>
      <c r="F124" s="18">
        <v>56</v>
      </c>
      <c r="G124" s="21">
        <v>12.125</v>
      </c>
    </row>
    <row r="125" spans="1:7" ht="15.75">
      <c r="A125" s="22" t="s">
        <v>13</v>
      </c>
      <c r="B125" s="23" t="s">
        <v>22</v>
      </c>
      <c r="C125" s="23" t="s">
        <v>29</v>
      </c>
      <c r="D125" s="24">
        <v>44617</v>
      </c>
      <c r="E125" s="25">
        <v>10486</v>
      </c>
      <c r="F125" s="23">
        <v>198</v>
      </c>
      <c r="G125" s="26">
        <v>52.959595959595958</v>
      </c>
    </row>
    <row r="126" spans="1:7" ht="15.75">
      <c r="A126" s="17" t="s">
        <v>21</v>
      </c>
      <c r="B126" s="18" t="s">
        <v>22</v>
      </c>
      <c r="C126" s="18" t="s">
        <v>15</v>
      </c>
      <c r="D126" s="19">
        <v>44614</v>
      </c>
      <c r="E126" s="20">
        <v>17626</v>
      </c>
      <c r="F126" s="18">
        <v>103</v>
      </c>
      <c r="G126" s="21">
        <v>171.126213592233</v>
      </c>
    </row>
    <row r="127" spans="1:7" ht="15.75">
      <c r="A127" s="22" t="s">
        <v>73</v>
      </c>
      <c r="B127" s="23" t="s">
        <v>22</v>
      </c>
      <c r="C127" s="23" t="s">
        <v>75</v>
      </c>
      <c r="D127" s="24">
        <v>44578</v>
      </c>
      <c r="E127" s="25">
        <v>8757</v>
      </c>
      <c r="F127" s="23">
        <v>162</v>
      </c>
      <c r="G127" s="26">
        <v>54.055555555555557</v>
      </c>
    </row>
    <row r="128" spans="1:7" ht="15.75">
      <c r="A128" s="17" t="s">
        <v>61</v>
      </c>
      <c r="B128" s="18" t="s">
        <v>22</v>
      </c>
      <c r="C128" s="18" t="s">
        <v>55</v>
      </c>
      <c r="D128" s="19">
        <v>44721</v>
      </c>
      <c r="E128" s="20">
        <v>10038</v>
      </c>
      <c r="F128" s="18">
        <v>286</v>
      </c>
      <c r="G128" s="21">
        <v>35.0979020979021</v>
      </c>
    </row>
    <row r="129" spans="1:7" ht="15.75">
      <c r="A129" s="22" t="s">
        <v>54</v>
      </c>
      <c r="B129" s="23" t="s">
        <v>22</v>
      </c>
      <c r="C129" s="23" t="s">
        <v>49</v>
      </c>
      <c r="D129" s="24">
        <v>44693</v>
      </c>
      <c r="E129" s="25">
        <v>12565</v>
      </c>
      <c r="F129" s="23">
        <v>102</v>
      </c>
      <c r="G129" s="26">
        <v>123.18627450980392</v>
      </c>
    </row>
    <row r="130" spans="1:7" ht="15.75">
      <c r="A130" s="17" t="s">
        <v>56</v>
      </c>
      <c r="B130" s="18" t="s">
        <v>22</v>
      </c>
      <c r="C130" s="18" t="s">
        <v>37</v>
      </c>
      <c r="D130" s="19">
        <v>44741</v>
      </c>
      <c r="E130" s="20">
        <v>504</v>
      </c>
      <c r="F130" s="18">
        <v>232</v>
      </c>
      <c r="G130" s="21">
        <v>2.1724137931034484</v>
      </c>
    </row>
    <row r="131" spans="1:7" ht="15.75">
      <c r="A131" s="22" t="s">
        <v>64</v>
      </c>
      <c r="B131" s="23" t="s">
        <v>22</v>
      </c>
      <c r="C131" s="23" t="s">
        <v>74</v>
      </c>
      <c r="D131" s="24">
        <v>44586</v>
      </c>
      <c r="E131" s="25">
        <v>2961</v>
      </c>
      <c r="F131" s="23">
        <v>154</v>
      </c>
      <c r="G131" s="26">
        <v>19.227272727272727</v>
      </c>
    </row>
    <row r="132" spans="1:7" ht="15.75">
      <c r="A132" s="17" t="s">
        <v>38</v>
      </c>
      <c r="B132" s="18" t="s">
        <v>22</v>
      </c>
      <c r="C132" s="18" t="s">
        <v>55</v>
      </c>
      <c r="D132" s="19">
        <v>44769</v>
      </c>
      <c r="E132" s="20">
        <v>1981</v>
      </c>
      <c r="F132" s="18">
        <v>52</v>
      </c>
      <c r="G132" s="21">
        <v>38.096153846153847</v>
      </c>
    </row>
    <row r="133" spans="1:7" ht="15.75">
      <c r="A133" s="22" t="s">
        <v>58</v>
      </c>
      <c r="B133" s="23" t="s">
        <v>22</v>
      </c>
      <c r="C133" s="23" t="s">
        <v>60</v>
      </c>
      <c r="D133" s="24">
        <v>44589</v>
      </c>
      <c r="E133" s="25">
        <v>7959</v>
      </c>
      <c r="F133" s="23">
        <v>53</v>
      </c>
      <c r="G133" s="26">
        <v>150.16981132075472</v>
      </c>
    </row>
    <row r="134" spans="1:7" ht="15.75">
      <c r="A134" s="17" t="s">
        <v>71</v>
      </c>
      <c r="B134" s="18" t="s">
        <v>22</v>
      </c>
      <c r="C134" s="18" t="s">
        <v>53</v>
      </c>
      <c r="D134" s="19">
        <v>44747</v>
      </c>
      <c r="E134" s="20">
        <v>10794</v>
      </c>
      <c r="F134" s="18">
        <v>50</v>
      </c>
      <c r="G134" s="21">
        <v>215.88</v>
      </c>
    </row>
    <row r="135" spans="1:7" ht="15.75">
      <c r="A135" s="22" t="s">
        <v>28</v>
      </c>
      <c r="B135" s="23" t="s">
        <v>22</v>
      </c>
      <c r="C135" s="23" t="s">
        <v>18</v>
      </c>
      <c r="D135" s="24">
        <v>44742</v>
      </c>
      <c r="E135" s="25">
        <v>6944</v>
      </c>
      <c r="F135" s="23">
        <v>27</v>
      </c>
      <c r="G135" s="26">
        <v>257.18518518518516</v>
      </c>
    </row>
    <row r="136" spans="1:7" ht="15.75">
      <c r="A136" s="17" t="s">
        <v>58</v>
      </c>
      <c r="B136" s="18" t="s">
        <v>22</v>
      </c>
      <c r="C136" s="18" t="s">
        <v>62</v>
      </c>
      <c r="D136" s="19">
        <v>44692</v>
      </c>
      <c r="E136" s="20">
        <v>3171</v>
      </c>
      <c r="F136" s="18">
        <v>220</v>
      </c>
      <c r="G136" s="21">
        <v>14.413636363636364</v>
      </c>
    </row>
    <row r="137" spans="1:7" ht="15.75">
      <c r="A137" s="22" t="s">
        <v>16</v>
      </c>
      <c r="B137" s="23" t="s">
        <v>22</v>
      </c>
      <c r="C137" s="23" t="s">
        <v>29</v>
      </c>
      <c r="D137" s="24">
        <v>44578</v>
      </c>
      <c r="E137" s="25">
        <v>112</v>
      </c>
      <c r="F137" s="23">
        <v>128</v>
      </c>
      <c r="G137" s="26">
        <v>0.875</v>
      </c>
    </row>
    <row r="138" spans="1:7" ht="15.75">
      <c r="A138" s="17" t="s">
        <v>38</v>
      </c>
      <c r="B138" s="18" t="s">
        <v>22</v>
      </c>
      <c r="C138" s="18" t="s">
        <v>57</v>
      </c>
      <c r="D138" s="19">
        <v>44690</v>
      </c>
      <c r="E138" s="20">
        <v>6223</v>
      </c>
      <c r="F138" s="18">
        <v>256</v>
      </c>
      <c r="G138" s="21">
        <v>24.30859375</v>
      </c>
    </row>
    <row r="139" spans="1:7" ht="15.75">
      <c r="A139" s="22" t="s">
        <v>39</v>
      </c>
      <c r="B139" s="23" t="s">
        <v>22</v>
      </c>
      <c r="C139" s="23" t="s">
        <v>27</v>
      </c>
      <c r="D139" s="24">
        <v>44711</v>
      </c>
      <c r="E139" s="25">
        <v>3969</v>
      </c>
      <c r="F139" s="23">
        <v>243</v>
      </c>
      <c r="G139" s="26">
        <v>16.333333333333332</v>
      </c>
    </row>
    <row r="140" spans="1:7" ht="15.75">
      <c r="A140" s="17" t="s">
        <v>50</v>
      </c>
      <c r="B140" s="18" t="s">
        <v>22</v>
      </c>
      <c r="C140" s="18" t="s">
        <v>74</v>
      </c>
      <c r="D140" s="19">
        <v>44574</v>
      </c>
      <c r="E140" s="20">
        <v>5810</v>
      </c>
      <c r="F140" s="18">
        <v>101</v>
      </c>
      <c r="G140" s="21">
        <v>57.524752475247524</v>
      </c>
    </row>
    <row r="141" spans="1:7" ht="15.75">
      <c r="A141" s="22" t="s">
        <v>59</v>
      </c>
      <c r="B141" s="23" t="s">
        <v>22</v>
      </c>
      <c r="C141" s="23" t="s">
        <v>15</v>
      </c>
      <c r="D141" s="24">
        <v>44698</v>
      </c>
      <c r="E141" s="25">
        <v>4403</v>
      </c>
      <c r="F141" s="23">
        <v>159</v>
      </c>
      <c r="G141" s="26">
        <v>27.691823899371069</v>
      </c>
    </row>
    <row r="142" spans="1:7" ht="15.75">
      <c r="A142" s="17" t="s">
        <v>56</v>
      </c>
      <c r="B142" s="18" t="s">
        <v>22</v>
      </c>
      <c r="C142" s="18" t="s">
        <v>47</v>
      </c>
      <c r="D142" s="19">
        <v>44645</v>
      </c>
      <c r="E142" s="20">
        <v>5796</v>
      </c>
      <c r="F142" s="18">
        <v>55</v>
      </c>
      <c r="G142" s="21">
        <v>105.38181818181818</v>
      </c>
    </row>
    <row r="143" spans="1:7" ht="15.75">
      <c r="A143" s="22" t="s">
        <v>71</v>
      </c>
      <c r="B143" s="23" t="s">
        <v>22</v>
      </c>
      <c r="C143" s="23" t="s">
        <v>44</v>
      </c>
      <c r="D143" s="24">
        <v>44666</v>
      </c>
      <c r="E143" s="25">
        <v>6713</v>
      </c>
      <c r="F143" s="23">
        <v>398</v>
      </c>
      <c r="G143" s="26">
        <v>16.866834170854272</v>
      </c>
    </row>
    <row r="144" spans="1:7" ht="15.75">
      <c r="A144" s="17" t="s">
        <v>64</v>
      </c>
      <c r="B144" s="18" t="s">
        <v>22</v>
      </c>
      <c r="C144" s="18" t="s">
        <v>37</v>
      </c>
      <c r="D144" s="19">
        <v>44776</v>
      </c>
      <c r="E144" s="20">
        <v>10031</v>
      </c>
      <c r="F144" s="18">
        <v>114</v>
      </c>
      <c r="G144" s="21">
        <v>87.991228070175438</v>
      </c>
    </row>
    <row r="145" spans="1:7" ht="15.75">
      <c r="A145" s="22" t="s">
        <v>48</v>
      </c>
      <c r="B145" s="23" t="s">
        <v>22</v>
      </c>
      <c r="C145" s="23" t="s">
        <v>37</v>
      </c>
      <c r="D145" s="24">
        <v>44578</v>
      </c>
      <c r="E145" s="25">
        <v>6678</v>
      </c>
      <c r="F145" s="23">
        <v>708</v>
      </c>
      <c r="G145" s="26">
        <v>9.4322033898305087</v>
      </c>
    </row>
    <row r="146" spans="1:7" ht="15.75">
      <c r="A146" s="17" t="s">
        <v>42</v>
      </c>
      <c r="B146" s="18" t="s">
        <v>22</v>
      </c>
      <c r="C146" s="18" t="s">
        <v>75</v>
      </c>
      <c r="D146" s="19">
        <v>44771</v>
      </c>
      <c r="E146" s="20">
        <v>2933</v>
      </c>
      <c r="F146" s="18">
        <v>55</v>
      </c>
      <c r="G146" s="21">
        <v>53.327272727272728</v>
      </c>
    </row>
    <row r="147" spans="1:7" ht="15.75">
      <c r="A147" s="22" t="s">
        <v>19</v>
      </c>
      <c r="B147" s="23" t="s">
        <v>22</v>
      </c>
      <c r="C147" s="23" t="s">
        <v>69</v>
      </c>
      <c r="D147" s="24">
        <v>44650</v>
      </c>
      <c r="E147" s="25">
        <v>6524</v>
      </c>
      <c r="F147" s="23">
        <v>303</v>
      </c>
      <c r="G147" s="26">
        <v>21.53135313531353</v>
      </c>
    </row>
    <row r="148" spans="1:7" ht="15.75">
      <c r="A148" s="17" t="s">
        <v>45</v>
      </c>
      <c r="B148" s="18" t="s">
        <v>22</v>
      </c>
      <c r="C148" s="18" t="s">
        <v>70</v>
      </c>
      <c r="D148" s="19">
        <v>44638</v>
      </c>
      <c r="E148" s="20">
        <v>15750</v>
      </c>
      <c r="F148" s="18">
        <v>92</v>
      </c>
      <c r="G148" s="21">
        <v>171.19565217391303</v>
      </c>
    </row>
    <row r="149" spans="1:7" ht="15.75">
      <c r="A149" s="22" t="s">
        <v>19</v>
      </c>
      <c r="B149" s="23" t="s">
        <v>22</v>
      </c>
      <c r="C149" s="23" t="s">
        <v>65</v>
      </c>
      <c r="D149" s="24">
        <v>44790</v>
      </c>
      <c r="E149" s="25">
        <v>910</v>
      </c>
      <c r="F149" s="23">
        <v>117</v>
      </c>
      <c r="G149" s="26">
        <v>7.7777777777777777</v>
      </c>
    </row>
    <row r="150" spans="1:7" ht="15.75">
      <c r="A150" s="17" t="s">
        <v>13</v>
      </c>
      <c r="B150" s="18" t="s">
        <v>22</v>
      </c>
      <c r="C150" s="18" t="s">
        <v>55</v>
      </c>
      <c r="D150" s="19">
        <v>44638</v>
      </c>
      <c r="E150" s="20">
        <v>8659</v>
      </c>
      <c r="F150" s="18">
        <v>29</v>
      </c>
      <c r="G150" s="21">
        <v>298.58620689655174</v>
      </c>
    </row>
    <row r="151" spans="1:7" ht="15.75">
      <c r="A151" s="22" t="s">
        <v>58</v>
      </c>
      <c r="B151" s="23" t="s">
        <v>22</v>
      </c>
      <c r="C151" s="23" t="s">
        <v>29</v>
      </c>
      <c r="D151" s="24">
        <v>44799</v>
      </c>
      <c r="E151" s="25">
        <v>3087</v>
      </c>
      <c r="F151" s="23">
        <v>128</v>
      </c>
      <c r="G151" s="26">
        <v>24.1171875</v>
      </c>
    </row>
    <row r="152" spans="1:7" ht="15.75">
      <c r="A152" s="17" t="s">
        <v>72</v>
      </c>
      <c r="B152" s="18" t="s">
        <v>22</v>
      </c>
      <c r="C152" s="18" t="s">
        <v>74</v>
      </c>
      <c r="D152" s="19">
        <v>44719</v>
      </c>
      <c r="E152" s="20">
        <v>3605</v>
      </c>
      <c r="F152" s="18">
        <v>68</v>
      </c>
      <c r="G152" s="21">
        <v>53.014705882352942</v>
      </c>
    </row>
    <row r="153" spans="1:7" ht="15.75">
      <c r="A153" s="22" t="s">
        <v>42</v>
      </c>
      <c r="B153" s="23" t="s">
        <v>22</v>
      </c>
      <c r="C153" s="23" t="s">
        <v>18</v>
      </c>
      <c r="D153" s="24">
        <v>44602</v>
      </c>
      <c r="E153" s="25">
        <v>8498</v>
      </c>
      <c r="F153" s="23">
        <v>44</v>
      </c>
      <c r="G153" s="26">
        <v>193.13636363636363</v>
      </c>
    </row>
    <row r="154" spans="1:7" ht="15.75">
      <c r="A154" s="17" t="s">
        <v>52</v>
      </c>
      <c r="B154" s="18" t="s">
        <v>22</v>
      </c>
      <c r="C154" s="18" t="s">
        <v>37</v>
      </c>
      <c r="D154" s="19">
        <v>44697</v>
      </c>
      <c r="E154" s="20">
        <v>700</v>
      </c>
      <c r="F154" s="18">
        <v>457</v>
      </c>
      <c r="G154" s="21">
        <v>1.5317286652078774</v>
      </c>
    </row>
    <row r="155" spans="1:7" ht="15.75">
      <c r="A155" s="22" t="s">
        <v>16</v>
      </c>
      <c r="B155" s="23" t="s">
        <v>22</v>
      </c>
      <c r="C155" s="23" t="s">
        <v>37</v>
      </c>
      <c r="D155" s="24">
        <v>44755</v>
      </c>
      <c r="E155" s="25">
        <v>644</v>
      </c>
      <c r="F155" s="23">
        <v>137</v>
      </c>
      <c r="G155" s="26">
        <v>4.7007299270072993</v>
      </c>
    </row>
    <row r="156" spans="1:7" ht="15.75">
      <c r="A156" s="17" t="s">
        <v>67</v>
      </c>
      <c r="B156" s="18" t="s">
        <v>22</v>
      </c>
      <c r="C156" s="18" t="s">
        <v>55</v>
      </c>
      <c r="D156" s="19">
        <v>44616</v>
      </c>
      <c r="E156" s="20">
        <v>7910</v>
      </c>
      <c r="F156" s="18">
        <v>125</v>
      </c>
      <c r="G156" s="21">
        <v>63.28</v>
      </c>
    </row>
    <row r="157" spans="1:7" ht="15.75">
      <c r="A157" s="22" t="s">
        <v>72</v>
      </c>
      <c r="B157" s="23" t="s">
        <v>22</v>
      </c>
      <c r="C157" s="23" t="s">
        <v>65</v>
      </c>
      <c r="D157" s="24">
        <v>44694</v>
      </c>
      <c r="E157" s="25">
        <v>1456</v>
      </c>
      <c r="F157" s="23">
        <v>91</v>
      </c>
      <c r="G157" s="26">
        <v>16</v>
      </c>
    </row>
    <row r="158" spans="1:7" ht="15.75">
      <c r="A158" s="17" t="s">
        <v>66</v>
      </c>
      <c r="B158" s="18" t="s">
        <v>22</v>
      </c>
      <c r="C158" s="18" t="s">
        <v>63</v>
      </c>
      <c r="D158" s="19">
        <v>44650</v>
      </c>
      <c r="E158" s="20">
        <v>9744</v>
      </c>
      <c r="F158" s="18">
        <v>377</v>
      </c>
      <c r="G158" s="21">
        <v>25.846153846153847</v>
      </c>
    </row>
    <row r="159" spans="1:7" ht="15.75">
      <c r="A159" s="22" t="s">
        <v>56</v>
      </c>
      <c r="B159" s="23" t="s">
        <v>22</v>
      </c>
      <c r="C159" s="23" t="s">
        <v>31</v>
      </c>
      <c r="D159" s="24">
        <v>44784</v>
      </c>
      <c r="E159" s="25">
        <v>63</v>
      </c>
      <c r="F159" s="23">
        <v>105</v>
      </c>
      <c r="G159" s="26">
        <v>0.6</v>
      </c>
    </row>
    <row r="160" spans="1:7" ht="15.75">
      <c r="A160" s="17" t="s">
        <v>21</v>
      </c>
      <c r="B160" s="18" t="s">
        <v>22</v>
      </c>
      <c r="C160" s="18" t="s">
        <v>49</v>
      </c>
      <c r="D160" s="19">
        <v>44610</v>
      </c>
      <c r="E160" s="20">
        <v>2821</v>
      </c>
      <c r="F160" s="18">
        <v>24</v>
      </c>
      <c r="G160" s="21">
        <v>117.54166666666667</v>
      </c>
    </row>
    <row r="161" spans="1:7" ht="15.75">
      <c r="A161" s="22" t="s">
        <v>39</v>
      </c>
      <c r="B161" s="23" t="s">
        <v>22</v>
      </c>
      <c r="C161" s="23" t="s">
        <v>69</v>
      </c>
      <c r="D161" s="24">
        <v>44580</v>
      </c>
      <c r="E161" s="25">
        <v>6916</v>
      </c>
      <c r="F161" s="23">
        <v>259</v>
      </c>
      <c r="G161" s="26">
        <v>26.702702702702702</v>
      </c>
    </row>
    <row r="162" spans="1:7" ht="15.75">
      <c r="A162" s="17" t="s">
        <v>59</v>
      </c>
      <c r="B162" s="18" t="s">
        <v>22</v>
      </c>
      <c r="C162" s="18" t="s">
        <v>37</v>
      </c>
      <c r="D162" s="19">
        <v>44775</v>
      </c>
      <c r="E162" s="20">
        <v>8995</v>
      </c>
      <c r="F162" s="18">
        <v>78</v>
      </c>
      <c r="G162" s="21">
        <v>115.32051282051282</v>
      </c>
    </row>
    <row r="163" spans="1:7" ht="15.75">
      <c r="A163" s="22" t="s">
        <v>19</v>
      </c>
      <c r="B163" s="23" t="s">
        <v>22</v>
      </c>
      <c r="C163" s="23" t="s">
        <v>47</v>
      </c>
      <c r="D163" s="24">
        <v>44663</v>
      </c>
      <c r="E163" s="25">
        <v>7252</v>
      </c>
      <c r="F163" s="23">
        <v>136</v>
      </c>
      <c r="G163" s="26">
        <v>53.323529411764703</v>
      </c>
    </row>
    <row r="164" spans="1:7" ht="15.75">
      <c r="A164" s="17" t="s">
        <v>66</v>
      </c>
      <c r="B164" s="18" t="s">
        <v>22</v>
      </c>
      <c r="C164" s="18" t="s">
        <v>74</v>
      </c>
      <c r="D164" s="19">
        <v>44782</v>
      </c>
      <c r="E164" s="20">
        <v>329</v>
      </c>
      <c r="F164" s="18">
        <v>109</v>
      </c>
      <c r="G164" s="21">
        <v>3.0183486238532109</v>
      </c>
    </row>
    <row r="165" spans="1:7" ht="15.75">
      <c r="A165" s="22" t="s">
        <v>66</v>
      </c>
      <c r="B165" s="23" t="s">
        <v>22</v>
      </c>
      <c r="C165" s="23" t="s">
        <v>65</v>
      </c>
      <c r="D165" s="24">
        <v>44676</v>
      </c>
      <c r="E165" s="25">
        <v>3192</v>
      </c>
      <c r="F165" s="23">
        <v>175</v>
      </c>
      <c r="G165" s="26">
        <v>18.239999999999998</v>
      </c>
    </row>
    <row r="166" spans="1:7" ht="15.75">
      <c r="A166" s="17" t="s">
        <v>71</v>
      </c>
      <c r="B166" s="18" t="s">
        <v>22</v>
      </c>
      <c r="C166" s="18" t="s">
        <v>29</v>
      </c>
      <c r="D166" s="19">
        <v>44774</v>
      </c>
      <c r="E166" s="20">
        <v>4326</v>
      </c>
      <c r="F166" s="18">
        <v>154</v>
      </c>
      <c r="G166" s="21">
        <v>28.09090909090909</v>
      </c>
    </row>
    <row r="167" spans="1:7" ht="15.75">
      <c r="A167" s="22" t="s">
        <v>45</v>
      </c>
      <c r="B167" s="23" t="s">
        <v>22</v>
      </c>
      <c r="C167" s="23" t="s">
        <v>47</v>
      </c>
      <c r="D167" s="24">
        <v>44795</v>
      </c>
      <c r="E167" s="25">
        <v>9527</v>
      </c>
      <c r="F167" s="23">
        <v>222</v>
      </c>
      <c r="G167" s="26">
        <v>42.914414414414416</v>
      </c>
    </row>
    <row r="168" spans="1:7" ht="15.75">
      <c r="A168" s="17" t="s">
        <v>67</v>
      </c>
      <c r="B168" s="18" t="s">
        <v>22</v>
      </c>
      <c r="C168" s="18" t="s">
        <v>65</v>
      </c>
      <c r="D168" s="19">
        <v>44711</v>
      </c>
      <c r="E168" s="20">
        <v>4879</v>
      </c>
      <c r="F168" s="18">
        <v>350</v>
      </c>
      <c r="G168" s="21">
        <v>13.94</v>
      </c>
    </row>
    <row r="169" spans="1:7" ht="15.75">
      <c r="A169" s="22" t="s">
        <v>19</v>
      </c>
      <c r="B169" s="23" t="s">
        <v>22</v>
      </c>
      <c r="C169" s="23" t="s">
        <v>76</v>
      </c>
      <c r="D169" s="24">
        <v>44791</v>
      </c>
      <c r="E169" s="25">
        <v>1372</v>
      </c>
      <c r="F169" s="23">
        <v>105</v>
      </c>
      <c r="G169" s="26">
        <v>13.066666666666666</v>
      </c>
    </row>
    <row r="170" spans="1:7" ht="15.75">
      <c r="A170" s="17" t="s">
        <v>13</v>
      </c>
      <c r="B170" s="18" t="s">
        <v>22</v>
      </c>
      <c r="C170" s="18" t="s">
        <v>57</v>
      </c>
      <c r="D170" s="19">
        <v>44574</v>
      </c>
      <c r="E170" s="20">
        <v>5012</v>
      </c>
      <c r="F170" s="18">
        <v>384</v>
      </c>
      <c r="G170" s="21">
        <v>13.052083333333334</v>
      </c>
    </row>
    <row r="171" spans="1:7" ht="15.75">
      <c r="A171" s="22" t="s">
        <v>42</v>
      </c>
      <c r="B171" s="23" t="s">
        <v>22</v>
      </c>
      <c r="C171" s="23" t="s">
        <v>53</v>
      </c>
      <c r="D171" s="24">
        <v>44568</v>
      </c>
      <c r="E171" s="25">
        <v>2303</v>
      </c>
      <c r="F171" s="23">
        <v>33</v>
      </c>
      <c r="G171" s="26">
        <v>69.787878787878782</v>
      </c>
    </row>
    <row r="172" spans="1:7" ht="15.75">
      <c r="A172" s="17" t="s">
        <v>16</v>
      </c>
      <c r="B172" s="18" t="s">
        <v>22</v>
      </c>
      <c r="C172" s="18" t="s">
        <v>74</v>
      </c>
      <c r="D172" s="19">
        <v>44692</v>
      </c>
      <c r="E172" s="20">
        <v>13258</v>
      </c>
      <c r="F172" s="18">
        <v>32</v>
      </c>
      <c r="G172" s="21">
        <v>414.3125</v>
      </c>
    </row>
    <row r="173" spans="1:7" ht="15.75">
      <c r="A173" s="22" t="s">
        <v>28</v>
      </c>
      <c r="B173" s="23" t="s">
        <v>22</v>
      </c>
      <c r="C173" s="23" t="s">
        <v>37</v>
      </c>
      <c r="D173" s="24">
        <v>44687</v>
      </c>
      <c r="E173" s="25">
        <v>721</v>
      </c>
      <c r="F173" s="23">
        <v>151</v>
      </c>
      <c r="G173" s="26">
        <v>4.7748344370860929</v>
      </c>
    </row>
    <row r="174" spans="1:7" ht="15.75">
      <c r="A174" s="17" t="s">
        <v>56</v>
      </c>
      <c r="B174" s="18" t="s">
        <v>22</v>
      </c>
      <c r="C174" s="18" t="s">
        <v>75</v>
      </c>
      <c r="D174" s="19">
        <v>44606</v>
      </c>
      <c r="E174" s="20">
        <v>9114</v>
      </c>
      <c r="F174" s="18">
        <v>140</v>
      </c>
      <c r="G174" s="21">
        <v>65.099999999999994</v>
      </c>
    </row>
    <row r="175" spans="1:7" ht="15.75">
      <c r="A175" s="22" t="s">
        <v>61</v>
      </c>
      <c r="B175" s="23" t="s">
        <v>22</v>
      </c>
      <c r="C175" s="23" t="s">
        <v>49</v>
      </c>
      <c r="D175" s="24">
        <v>44755</v>
      </c>
      <c r="E175" s="25">
        <v>7091</v>
      </c>
      <c r="F175" s="23">
        <v>194</v>
      </c>
      <c r="G175" s="26">
        <v>36.551546391752581</v>
      </c>
    </row>
    <row r="176" spans="1:7" ht="15.75">
      <c r="A176" s="17" t="s">
        <v>42</v>
      </c>
      <c r="B176" s="18" t="s">
        <v>22</v>
      </c>
      <c r="C176" s="18" t="s">
        <v>69</v>
      </c>
      <c r="D176" s="19">
        <v>44708</v>
      </c>
      <c r="E176" s="20">
        <v>9268</v>
      </c>
      <c r="F176" s="18">
        <v>100</v>
      </c>
      <c r="G176" s="21">
        <v>92.68</v>
      </c>
    </row>
    <row r="177" spans="1:7" ht="15.75">
      <c r="A177" s="22" t="s">
        <v>72</v>
      </c>
      <c r="B177" s="23" t="s">
        <v>22</v>
      </c>
      <c r="C177" s="23" t="s">
        <v>70</v>
      </c>
      <c r="D177" s="24">
        <v>44664</v>
      </c>
      <c r="E177" s="25">
        <v>1645</v>
      </c>
      <c r="F177" s="23">
        <v>284</v>
      </c>
      <c r="G177" s="26">
        <v>5.792253521126761</v>
      </c>
    </row>
    <row r="178" spans="1:7" ht="15.75">
      <c r="A178" s="17" t="s">
        <v>16</v>
      </c>
      <c r="B178" s="18" t="s">
        <v>22</v>
      </c>
      <c r="C178" s="18" t="s">
        <v>76</v>
      </c>
      <c r="D178" s="19">
        <v>44571</v>
      </c>
      <c r="E178" s="20">
        <v>7063</v>
      </c>
      <c r="F178" s="18">
        <v>104</v>
      </c>
      <c r="G178" s="21">
        <v>67.913461538461533</v>
      </c>
    </row>
    <row r="179" spans="1:7" ht="15.75">
      <c r="A179" s="22" t="s">
        <v>54</v>
      </c>
      <c r="B179" s="23" t="s">
        <v>22</v>
      </c>
      <c r="C179" s="23" t="s">
        <v>18</v>
      </c>
      <c r="D179" s="24">
        <v>44750</v>
      </c>
      <c r="E179" s="25">
        <v>4200</v>
      </c>
      <c r="F179" s="23">
        <v>80</v>
      </c>
      <c r="G179" s="26">
        <v>52.5</v>
      </c>
    </row>
    <row r="180" spans="1:7" ht="15.75">
      <c r="A180" s="17" t="s">
        <v>59</v>
      </c>
      <c r="B180" s="18" t="s">
        <v>22</v>
      </c>
      <c r="C180" s="18" t="s">
        <v>31</v>
      </c>
      <c r="D180" s="19">
        <v>44659</v>
      </c>
      <c r="E180" s="20">
        <v>6832</v>
      </c>
      <c r="F180" s="18">
        <v>306</v>
      </c>
      <c r="G180" s="21">
        <v>22.326797385620914</v>
      </c>
    </row>
    <row r="181" spans="1:7" ht="15.75">
      <c r="A181" s="22" t="s">
        <v>71</v>
      </c>
      <c r="B181" s="23" t="s">
        <v>22</v>
      </c>
      <c r="C181" s="23" t="s">
        <v>69</v>
      </c>
      <c r="D181" s="24">
        <v>44755</v>
      </c>
      <c r="E181" s="25">
        <v>6321</v>
      </c>
      <c r="F181" s="23">
        <v>88</v>
      </c>
      <c r="G181" s="26">
        <v>71.829545454545453</v>
      </c>
    </row>
    <row r="182" spans="1:7" ht="15.75">
      <c r="A182" s="17" t="s">
        <v>28</v>
      </c>
      <c r="B182" s="18" t="s">
        <v>22</v>
      </c>
      <c r="C182" s="18" t="s">
        <v>63</v>
      </c>
      <c r="D182" s="19">
        <v>44587</v>
      </c>
      <c r="E182" s="20">
        <v>3906</v>
      </c>
      <c r="F182" s="18">
        <v>76</v>
      </c>
      <c r="G182" s="21">
        <v>51.39473684210526</v>
      </c>
    </row>
    <row r="183" spans="1:7" ht="15.75">
      <c r="A183" s="22" t="s">
        <v>19</v>
      </c>
      <c r="B183" s="23" t="s">
        <v>22</v>
      </c>
      <c r="C183" s="23" t="s">
        <v>27</v>
      </c>
      <c r="D183" s="24">
        <v>44586</v>
      </c>
      <c r="E183" s="25">
        <v>5768</v>
      </c>
      <c r="F183" s="23">
        <v>119</v>
      </c>
      <c r="G183" s="26">
        <v>48.470588235294116</v>
      </c>
    </row>
    <row r="184" spans="1:7" ht="15.75">
      <c r="A184" s="17" t="s">
        <v>48</v>
      </c>
      <c r="B184" s="18" t="s">
        <v>22</v>
      </c>
      <c r="C184" s="18" t="s">
        <v>69</v>
      </c>
      <c r="D184" s="19">
        <v>44796</v>
      </c>
      <c r="E184" s="20">
        <v>994</v>
      </c>
      <c r="F184" s="18">
        <v>57</v>
      </c>
      <c r="G184" s="21">
        <v>17.438596491228068</v>
      </c>
    </row>
    <row r="185" spans="1:7" ht="15.75">
      <c r="A185" s="22" t="s">
        <v>19</v>
      </c>
      <c r="B185" s="23" t="s">
        <v>22</v>
      </c>
      <c r="C185" s="23" t="s">
        <v>44</v>
      </c>
      <c r="D185" s="24">
        <v>44629</v>
      </c>
      <c r="E185" s="25">
        <v>574</v>
      </c>
      <c r="F185" s="23">
        <v>156</v>
      </c>
      <c r="G185" s="26">
        <v>3.6794871794871793</v>
      </c>
    </row>
    <row r="186" spans="1:7" ht="15.75">
      <c r="A186" s="17" t="s">
        <v>58</v>
      </c>
      <c r="B186" s="18" t="s">
        <v>22</v>
      </c>
      <c r="C186" s="18" t="s">
        <v>53</v>
      </c>
      <c r="D186" s="19">
        <v>44600</v>
      </c>
      <c r="E186" s="20">
        <v>938</v>
      </c>
      <c r="F186" s="18">
        <v>158</v>
      </c>
      <c r="G186" s="21">
        <v>5.9367088607594933</v>
      </c>
    </row>
    <row r="187" spans="1:7" ht="15.75">
      <c r="A187" s="22" t="s">
        <v>38</v>
      </c>
      <c r="B187" s="23" t="s">
        <v>22</v>
      </c>
      <c r="C187" s="23" t="s">
        <v>62</v>
      </c>
      <c r="D187" s="24">
        <v>44798</v>
      </c>
      <c r="E187" s="25">
        <v>4879</v>
      </c>
      <c r="F187" s="23">
        <v>22</v>
      </c>
      <c r="G187" s="26">
        <v>221.77272727272728</v>
      </c>
    </row>
    <row r="188" spans="1:7" ht="15.75">
      <c r="A188" s="17" t="s">
        <v>73</v>
      </c>
      <c r="B188" s="18" t="s">
        <v>22</v>
      </c>
      <c r="C188" s="18" t="s">
        <v>20</v>
      </c>
      <c r="D188" s="19">
        <v>44634</v>
      </c>
      <c r="E188" s="20">
        <v>10199</v>
      </c>
      <c r="F188" s="18">
        <v>68</v>
      </c>
      <c r="G188" s="21">
        <v>149.98529411764707</v>
      </c>
    </row>
    <row r="189" spans="1:7" ht="15.75">
      <c r="A189" s="22" t="s">
        <v>28</v>
      </c>
      <c r="B189" s="23" t="s">
        <v>22</v>
      </c>
      <c r="C189" s="23" t="s">
        <v>57</v>
      </c>
      <c r="D189" s="24">
        <v>44677</v>
      </c>
      <c r="E189" s="25">
        <v>11389</v>
      </c>
      <c r="F189" s="23">
        <v>26</v>
      </c>
      <c r="G189" s="26">
        <v>438.03846153846155</v>
      </c>
    </row>
    <row r="190" spans="1:7" ht="15.75">
      <c r="A190" s="17" t="s">
        <v>48</v>
      </c>
      <c r="B190" s="18" t="s">
        <v>22</v>
      </c>
      <c r="C190" s="18" t="s">
        <v>29</v>
      </c>
      <c r="D190" s="19">
        <v>44587</v>
      </c>
      <c r="E190" s="20">
        <v>10822</v>
      </c>
      <c r="F190" s="18">
        <v>168</v>
      </c>
      <c r="G190" s="21">
        <v>64.416666666666671</v>
      </c>
    </row>
    <row r="191" spans="1:7" ht="15.75">
      <c r="A191" s="22" t="s">
        <v>45</v>
      </c>
      <c r="B191" s="23" t="s">
        <v>22</v>
      </c>
      <c r="C191" s="23" t="s">
        <v>27</v>
      </c>
      <c r="D191" s="24">
        <v>44603</v>
      </c>
      <c r="E191" s="25">
        <v>4158</v>
      </c>
      <c r="F191" s="23">
        <v>109</v>
      </c>
      <c r="G191" s="26">
        <v>38.146788990825691</v>
      </c>
    </row>
    <row r="192" spans="1:7" ht="15.75">
      <c r="A192" s="17" t="s">
        <v>38</v>
      </c>
      <c r="B192" s="18" t="s">
        <v>22</v>
      </c>
      <c r="C192" s="18" t="s">
        <v>53</v>
      </c>
      <c r="D192" s="19">
        <v>44757</v>
      </c>
      <c r="E192" s="20">
        <v>4263</v>
      </c>
      <c r="F192" s="18">
        <v>264</v>
      </c>
      <c r="G192" s="21">
        <v>16.147727272727273</v>
      </c>
    </row>
    <row r="193" spans="1:7" ht="15.75">
      <c r="A193" s="22" t="s">
        <v>61</v>
      </c>
      <c r="B193" s="23" t="s">
        <v>22</v>
      </c>
      <c r="C193" s="23" t="s">
        <v>74</v>
      </c>
      <c r="D193" s="24">
        <v>44572</v>
      </c>
      <c r="E193" s="25">
        <v>13846</v>
      </c>
      <c r="F193" s="23">
        <v>421</v>
      </c>
      <c r="G193" s="26">
        <v>32.888361045130644</v>
      </c>
    </row>
    <row r="194" spans="1:7" ht="15.75">
      <c r="A194" s="17" t="s">
        <v>64</v>
      </c>
      <c r="B194" s="18" t="s">
        <v>22</v>
      </c>
      <c r="C194" s="18" t="s">
        <v>27</v>
      </c>
      <c r="D194" s="19">
        <v>44565</v>
      </c>
      <c r="E194" s="20">
        <v>2226</v>
      </c>
      <c r="F194" s="18">
        <v>46</v>
      </c>
      <c r="G194" s="21">
        <v>48.391304347826086</v>
      </c>
    </row>
    <row r="195" spans="1:7" ht="15.75">
      <c r="A195" s="22" t="s">
        <v>13</v>
      </c>
      <c r="B195" s="23" t="s">
        <v>22</v>
      </c>
      <c r="C195" s="23" t="s">
        <v>31</v>
      </c>
      <c r="D195" s="24">
        <v>44606</v>
      </c>
      <c r="E195" s="25">
        <v>5250</v>
      </c>
      <c r="F195" s="23">
        <v>47</v>
      </c>
      <c r="G195" s="26">
        <v>111.70212765957447</v>
      </c>
    </row>
    <row r="196" spans="1:7" ht="15.75">
      <c r="A196" s="17" t="s">
        <v>45</v>
      </c>
      <c r="B196" s="18" t="s">
        <v>22</v>
      </c>
      <c r="C196" s="18" t="s">
        <v>69</v>
      </c>
      <c r="D196" s="19">
        <v>44676</v>
      </c>
      <c r="E196" s="20">
        <v>8400</v>
      </c>
      <c r="F196" s="18">
        <v>27</v>
      </c>
      <c r="G196" s="21">
        <v>311.11111111111109</v>
      </c>
    </row>
    <row r="197" spans="1:7" ht="15.75">
      <c r="A197" s="22" t="s">
        <v>67</v>
      </c>
      <c r="B197" s="23" t="s">
        <v>22</v>
      </c>
      <c r="C197" s="23" t="s">
        <v>49</v>
      </c>
      <c r="D197" s="24">
        <v>44685</v>
      </c>
      <c r="E197" s="25">
        <v>1288</v>
      </c>
      <c r="F197" s="23">
        <v>60</v>
      </c>
      <c r="G197" s="26">
        <v>21.466666666666665</v>
      </c>
    </row>
    <row r="198" spans="1:7" ht="15.75">
      <c r="A198" s="17" t="s">
        <v>54</v>
      </c>
      <c r="B198" s="18" t="s">
        <v>22</v>
      </c>
      <c r="C198" s="18" t="s">
        <v>53</v>
      </c>
      <c r="D198" s="19">
        <v>44746</v>
      </c>
      <c r="E198" s="20">
        <v>3647</v>
      </c>
      <c r="F198" s="18">
        <v>76</v>
      </c>
      <c r="G198" s="21">
        <v>47.986842105263158</v>
      </c>
    </row>
    <row r="199" spans="1:7" ht="15.75">
      <c r="A199" s="22" t="s">
        <v>30</v>
      </c>
      <c r="B199" s="23" t="s">
        <v>22</v>
      </c>
      <c r="C199" s="23" t="s">
        <v>29</v>
      </c>
      <c r="D199" s="24">
        <v>44791</v>
      </c>
      <c r="E199" s="25">
        <v>7952</v>
      </c>
      <c r="F199" s="23">
        <v>235</v>
      </c>
      <c r="G199" s="26">
        <v>33.838297872340426</v>
      </c>
    </row>
    <row r="200" spans="1:7" ht="15.75">
      <c r="A200" s="17" t="s">
        <v>73</v>
      </c>
      <c r="B200" s="18" t="s">
        <v>22</v>
      </c>
      <c r="C200" s="18" t="s">
        <v>70</v>
      </c>
      <c r="D200" s="19">
        <v>44659</v>
      </c>
      <c r="E200" s="20">
        <v>1470</v>
      </c>
      <c r="F200" s="18">
        <v>167</v>
      </c>
      <c r="G200" s="21">
        <v>8.8023952095808387</v>
      </c>
    </row>
    <row r="201" spans="1:7" ht="15.75">
      <c r="A201" s="22" t="s">
        <v>16</v>
      </c>
      <c r="B201" s="23" t="s">
        <v>22</v>
      </c>
      <c r="C201" s="23" t="s">
        <v>15</v>
      </c>
      <c r="D201" s="24">
        <v>44574</v>
      </c>
      <c r="E201" s="25">
        <v>2674</v>
      </c>
      <c r="F201" s="23">
        <v>295</v>
      </c>
      <c r="G201" s="26">
        <v>9.0644067796610166</v>
      </c>
    </row>
    <row r="202" spans="1:7" ht="15.75">
      <c r="A202" s="17" t="s">
        <v>39</v>
      </c>
      <c r="B202" s="18" t="s">
        <v>22</v>
      </c>
      <c r="C202" s="18" t="s">
        <v>62</v>
      </c>
      <c r="D202" s="19">
        <v>44641</v>
      </c>
      <c r="E202" s="20">
        <v>6818</v>
      </c>
      <c r="F202" s="18">
        <v>102</v>
      </c>
      <c r="G202" s="21">
        <v>66.843137254901961</v>
      </c>
    </row>
    <row r="203" spans="1:7" ht="15.75">
      <c r="A203" s="22" t="s">
        <v>71</v>
      </c>
      <c r="B203" s="23" t="s">
        <v>22</v>
      </c>
      <c r="C203" s="23" t="s">
        <v>76</v>
      </c>
      <c r="D203" s="24">
        <v>44666</v>
      </c>
      <c r="E203" s="25">
        <v>3710</v>
      </c>
      <c r="F203" s="23">
        <v>260</v>
      </c>
      <c r="G203" s="26">
        <v>14.26923076923077</v>
      </c>
    </row>
    <row r="204" spans="1:7" ht="15.75">
      <c r="A204" s="17" t="s">
        <v>72</v>
      </c>
      <c r="B204" s="18" t="s">
        <v>22</v>
      </c>
      <c r="C204" s="18" t="s">
        <v>62</v>
      </c>
      <c r="D204" s="19">
        <v>44747</v>
      </c>
      <c r="E204" s="20">
        <v>6055</v>
      </c>
      <c r="F204" s="18">
        <v>93</v>
      </c>
      <c r="G204" s="21">
        <v>65.107526881720432</v>
      </c>
    </row>
    <row r="205" spans="1:7" ht="15.75">
      <c r="A205" s="22" t="s">
        <v>38</v>
      </c>
      <c r="B205" s="23" t="s">
        <v>22</v>
      </c>
      <c r="C205" s="23" t="s">
        <v>20</v>
      </c>
      <c r="D205" s="24">
        <v>44792</v>
      </c>
      <c r="E205" s="25">
        <v>301</v>
      </c>
      <c r="F205" s="23">
        <v>205</v>
      </c>
      <c r="G205" s="26">
        <v>1.4682926829268292</v>
      </c>
    </row>
    <row r="206" spans="1:7" ht="15.75">
      <c r="A206" s="17" t="s">
        <v>48</v>
      </c>
      <c r="B206" s="18" t="s">
        <v>22</v>
      </c>
      <c r="C206" s="18" t="s">
        <v>57</v>
      </c>
      <c r="D206" s="19">
        <v>44698</v>
      </c>
      <c r="E206" s="20">
        <v>4410</v>
      </c>
      <c r="F206" s="18">
        <v>323</v>
      </c>
      <c r="G206" s="21">
        <v>13.653250773993808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FFFA-656A-412B-8DAB-41E31C14AF91}">
  <dimension ref="A1:G176"/>
  <sheetViews>
    <sheetView workbookViewId="0"/>
  </sheetViews>
  <sheetFormatPr defaultRowHeight="15"/>
  <cols>
    <col min="1" max="1" width="23.28515625" bestFit="1" customWidth="1"/>
    <col min="2" max="2" width="10.14062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45</v>
      </c>
      <c r="B2" s="18" t="s">
        <v>46</v>
      </c>
      <c r="C2" s="18" t="s">
        <v>47</v>
      </c>
      <c r="D2" s="19">
        <v>44574</v>
      </c>
      <c r="E2" s="20">
        <v>1442</v>
      </c>
      <c r="F2" s="18">
        <v>286</v>
      </c>
      <c r="G2" s="21">
        <v>5.0419580419580416</v>
      </c>
    </row>
    <row r="3" spans="1:7" ht="15.75">
      <c r="A3" s="22" t="s">
        <v>16</v>
      </c>
      <c r="B3" s="23" t="s">
        <v>46</v>
      </c>
      <c r="C3" s="23" t="s">
        <v>53</v>
      </c>
      <c r="D3" s="24">
        <v>44606</v>
      </c>
      <c r="E3" s="25">
        <v>4067</v>
      </c>
      <c r="F3" s="23">
        <v>42</v>
      </c>
      <c r="G3" s="26">
        <v>96.833333333333329</v>
      </c>
    </row>
    <row r="4" spans="1:7" ht="15.75">
      <c r="A4" s="17" t="s">
        <v>52</v>
      </c>
      <c r="B4" s="18" t="s">
        <v>46</v>
      </c>
      <c r="C4" s="18" t="s">
        <v>55</v>
      </c>
      <c r="D4" s="19">
        <v>44608</v>
      </c>
      <c r="E4" s="20">
        <v>8799</v>
      </c>
      <c r="F4" s="18">
        <v>250</v>
      </c>
      <c r="G4" s="21">
        <v>35.195999999999998</v>
      </c>
    </row>
    <row r="5" spans="1:7" ht="15.75">
      <c r="A5" s="22" t="s">
        <v>54</v>
      </c>
      <c r="B5" s="23" t="s">
        <v>46</v>
      </c>
      <c r="C5" s="23" t="s">
        <v>57</v>
      </c>
      <c r="D5" s="24">
        <v>44601</v>
      </c>
      <c r="E5" s="25">
        <v>1652</v>
      </c>
      <c r="F5" s="23">
        <v>186</v>
      </c>
      <c r="G5" s="26">
        <v>8.8817204301075261</v>
      </c>
    </row>
    <row r="6" spans="1:7" ht="15.75">
      <c r="A6" s="17" t="s">
        <v>66</v>
      </c>
      <c r="B6" s="18" t="s">
        <v>46</v>
      </c>
      <c r="C6" s="18" t="s">
        <v>31</v>
      </c>
      <c r="D6" s="19">
        <v>44692</v>
      </c>
      <c r="E6" s="20">
        <v>2163</v>
      </c>
      <c r="F6" s="18">
        <v>70</v>
      </c>
      <c r="G6" s="21">
        <v>30.9</v>
      </c>
    </row>
    <row r="7" spans="1:7" ht="15.75">
      <c r="A7" s="22" t="s">
        <v>45</v>
      </c>
      <c r="B7" s="23" t="s">
        <v>46</v>
      </c>
      <c r="C7" s="23" t="s">
        <v>70</v>
      </c>
      <c r="D7" s="24">
        <v>44753</v>
      </c>
      <c r="E7" s="25">
        <v>4781</v>
      </c>
      <c r="F7" s="23">
        <v>241</v>
      </c>
      <c r="G7" s="26">
        <v>19.838174273858922</v>
      </c>
    </row>
    <row r="8" spans="1:7" ht="15.75">
      <c r="A8" s="17" t="s">
        <v>71</v>
      </c>
      <c r="B8" s="18" t="s">
        <v>46</v>
      </c>
      <c r="C8" s="18" t="s">
        <v>65</v>
      </c>
      <c r="D8" s="19">
        <v>44795</v>
      </c>
      <c r="E8" s="20">
        <v>7602</v>
      </c>
      <c r="F8" s="18">
        <v>102</v>
      </c>
      <c r="G8" s="21">
        <v>74.529411764705884</v>
      </c>
    </row>
    <row r="9" spans="1:7" ht="15.75">
      <c r="A9" s="22" t="s">
        <v>56</v>
      </c>
      <c r="B9" s="23" t="s">
        <v>46</v>
      </c>
      <c r="C9" s="23" t="s">
        <v>65</v>
      </c>
      <c r="D9" s="24">
        <v>44644</v>
      </c>
      <c r="E9" s="25">
        <v>4865</v>
      </c>
      <c r="F9" s="23">
        <v>70</v>
      </c>
      <c r="G9" s="26">
        <v>69.5</v>
      </c>
    </row>
    <row r="10" spans="1:7" ht="15.75">
      <c r="A10" s="17" t="s">
        <v>13</v>
      </c>
      <c r="B10" s="18" t="s">
        <v>46</v>
      </c>
      <c r="C10" s="18" t="s">
        <v>49</v>
      </c>
      <c r="D10" s="19">
        <v>44757</v>
      </c>
      <c r="E10" s="20">
        <v>441</v>
      </c>
      <c r="F10" s="18">
        <v>24</v>
      </c>
      <c r="G10" s="21">
        <v>18.375</v>
      </c>
    </row>
    <row r="11" spans="1:7" ht="15.75">
      <c r="A11" s="22" t="s">
        <v>38</v>
      </c>
      <c r="B11" s="23" t="s">
        <v>46</v>
      </c>
      <c r="C11" s="23" t="s">
        <v>29</v>
      </c>
      <c r="D11" s="24">
        <v>44699</v>
      </c>
      <c r="E11" s="25">
        <v>16793</v>
      </c>
      <c r="F11" s="23">
        <v>416</v>
      </c>
      <c r="G11" s="26">
        <v>40.36778846153846</v>
      </c>
    </row>
    <row r="12" spans="1:7" ht="15.75">
      <c r="A12" s="17" t="s">
        <v>67</v>
      </c>
      <c r="B12" s="18" t="s">
        <v>46</v>
      </c>
      <c r="C12" s="18" t="s">
        <v>74</v>
      </c>
      <c r="D12" s="19">
        <v>44707</v>
      </c>
      <c r="E12" s="20">
        <v>3073</v>
      </c>
      <c r="F12" s="18">
        <v>302</v>
      </c>
      <c r="G12" s="21">
        <v>10.175496688741722</v>
      </c>
    </row>
    <row r="13" spans="1:7" ht="15.75">
      <c r="A13" s="22" t="s">
        <v>54</v>
      </c>
      <c r="B13" s="23" t="s">
        <v>46</v>
      </c>
      <c r="C13" s="23" t="s">
        <v>55</v>
      </c>
      <c r="D13" s="24">
        <v>44755</v>
      </c>
      <c r="E13" s="25">
        <v>609</v>
      </c>
      <c r="F13" s="23">
        <v>32</v>
      </c>
      <c r="G13" s="26">
        <v>19.03125</v>
      </c>
    </row>
    <row r="14" spans="1:7" ht="15.75">
      <c r="A14" s="17" t="s">
        <v>54</v>
      </c>
      <c r="B14" s="18" t="s">
        <v>46</v>
      </c>
      <c r="C14" s="18" t="s">
        <v>53</v>
      </c>
      <c r="D14" s="19">
        <v>44571</v>
      </c>
      <c r="E14" s="20">
        <v>4032</v>
      </c>
      <c r="F14" s="18">
        <v>82</v>
      </c>
      <c r="G14" s="21">
        <v>49.170731707317074</v>
      </c>
    </row>
    <row r="15" spans="1:7" ht="15.75">
      <c r="A15" s="22" t="s">
        <v>66</v>
      </c>
      <c r="B15" s="23" t="s">
        <v>46</v>
      </c>
      <c r="C15" s="23" t="s">
        <v>75</v>
      </c>
      <c r="D15" s="24">
        <v>44564</v>
      </c>
      <c r="E15" s="25">
        <v>7154</v>
      </c>
      <c r="F15" s="23">
        <v>348</v>
      </c>
      <c r="G15" s="26">
        <v>20.557471264367816</v>
      </c>
    </row>
    <row r="16" spans="1:7" ht="15.75">
      <c r="A16" s="17" t="s">
        <v>48</v>
      </c>
      <c r="B16" s="18" t="s">
        <v>46</v>
      </c>
      <c r="C16" s="18" t="s">
        <v>37</v>
      </c>
      <c r="D16" s="19">
        <v>44757</v>
      </c>
      <c r="E16" s="20">
        <v>2919</v>
      </c>
      <c r="F16" s="18">
        <v>65</v>
      </c>
      <c r="G16" s="21">
        <v>44.907692307692308</v>
      </c>
    </row>
    <row r="17" spans="1:7" ht="15.75">
      <c r="A17" s="22" t="s">
        <v>38</v>
      </c>
      <c r="B17" s="23" t="s">
        <v>46</v>
      </c>
      <c r="C17" s="23" t="s">
        <v>57</v>
      </c>
      <c r="D17" s="24">
        <v>44624</v>
      </c>
      <c r="E17" s="25">
        <v>8106</v>
      </c>
      <c r="F17" s="23">
        <v>101</v>
      </c>
      <c r="G17" s="26">
        <v>80.257425742574256</v>
      </c>
    </row>
    <row r="18" spans="1:7" ht="15.75">
      <c r="A18" s="17" t="s">
        <v>71</v>
      </c>
      <c r="B18" s="18" t="s">
        <v>46</v>
      </c>
      <c r="C18" s="18" t="s">
        <v>76</v>
      </c>
      <c r="D18" s="19">
        <v>44585</v>
      </c>
      <c r="E18" s="20">
        <v>10927</v>
      </c>
      <c r="F18" s="18">
        <v>141</v>
      </c>
      <c r="G18" s="21">
        <v>77.496453900709213</v>
      </c>
    </row>
    <row r="19" spans="1:7" ht="15.75">
      <c r="A19" s="22" t="s">
        <v>19</v>
      </c>
      <c r="B19" s="23" t="s">
        <v>46</v>
      </c>
      <c r="C19" s="23" t="s">
        <v>74</v>
      </c>
      <c r="D19" s="24">
        <v>44589</v>
      </c>
      <c r="E19" s="25">
        <v>1505</v>
      </c>
      <c r="F19" s="23">
        <v>47</v>
      </c>
      <c r="G19" s="26">
        <v>32.021276595744681</v>
      </c>
    </row>
    <row r="20" spans="1:7" ht="15.75">
      <c r="A20" s="17" t="s">
        <v>13</v>
      </c>
      <c r="B20" s="18" t="s">
        <v>46</v>
      </c>
      <c r="C20" s="18" t="s">
        <v>57</v>
      </c>
      <c r="D20" s="19">
        <v>44574</v>
      </c>
      <c r="E20" s="20">
        <v>1848</v>
      </c>
      <c r="F20" s="18">
        <v>27</v>
      </c>
      <c r="G20" s="21">
        <v>68.444444444444443</v>
      </c>
    </row>
    <row r="21" spans="1:7" ht="15.75">
      <c r="A21" s="22" t="s">
        <v>56</v>
      </c>
      <c r="B21" s="23" t="s">
        <v>46</v>
      </c>
      <c r="C21" s="23" t="s">
        <v>57</v>
      </c>
      <c r="D21" s="24">
        <v>44728</v>
      </c>
      <c r="E21" s="25">
        <v>854</v>
      </c>
      <c r="F21" s="23">
        <v>118</v>
      </c>
      <c r="G21" s="26">
        <v>7.2372881355932206</v>
      </c>
    </row>
    <row r="22" spans="1:7" ht="15.75">
      <c r="A22" s="17" t="s">
        <v>67</v>
      </c>
      <c r="B22" s="18" t="s">
        <v>46</v>
      </c>
      <c r="C22" s="18" t="s">
        <v>29</v>
      </c>
      <c r="D22" s="19">
        <v>44788</v>
      </c>
      <c r="E22" s="20">
        <v>4830</v>
      </c>
      <c r="F22" s="18">
        <v>50</v>
      </c>
      <c r="G22" s="21">
        <v>96.6</v>
      </c>
    </row>
    <row r="23" spans="1:7" ht="15.75">
      <c r="A23" s="22" t="s">
        <v>28</v>
      </c>
      <c r="B23" s="23" t="s">
        <v>46</v>
      </c>
      <c r="C23" s="23" t="s">
        <v>29</v>
      </c>
      <c r="D23" s="24">
        <v>44774</v>
      </c>
      <c r="E23" s="25">
        <v>3605</v>
      </c>
      <c r="F23" s="23">
        <v>403</v>
      </c>
      <c r="G23" s="26">
        <v>8.9454094292803976</v>
      </c>
    </row>
    <row r="24" spans="1:7" ht="15.75">
      <c r="A24" s="17" t="s">
        <v>13</v>
      </c>
      <c r="B24" s="18" t="s">
        <v>46</v>
      </c>
      <c r="C24" s="18" t="s">
        <v>27</v>
      </c>
      <c r="D24" s="19">
        <v>44753</v>
      </c>
      <c r="E24" s="20">
        <v>5460</v>
      </c>
      <c r="F24" s="18">
        <v>138</v>
      </c>
      <c r="G24" s="21">
        <v>39.565217391304351</v>
      </c>
    </row>
    <row r="25" spans="1:7" ht="15.75">
      <c r="A25" s="22" t="s">
        <v>48</v>
      </c>
      <c r="B25" s="23" t="s">
        <v>46</v>
      </c>
      <c r="C25" s="23" t="s">
        <v>27</v>
      </c>
      <c r="D25" s="24">
        <v>44580</v>
      </c>
      <c r="E25" s="25">
        <v>3017</v>
      </c>
      <c r="F25" s="23">
        <v>184</v>
      </c>
      <c r="G25" s="26">
        <v>16.396739130434781</v>
      </c>
    </row>
    <row r="26" spans="1:7" ht="15.75">
      <c r="A26" s="17" t="s">
        <v>13</v>
      </c>
      <c r="B26" s="18" t="s">
        <v>46</v>
      </c>
      <c r="C26" s="18" t="s">
        <v>55</v>
      </c>
      <c r="D26" s="19">
        <v>44613</v>
      </c>
      <c r="E26" s="20">
        <v>7203</v>
      </c>
      <c r="F26" s="18">
        <v>12</v>
      </c>
      <c r="G26" s="21">
        <v>600.25</v>
      </c>
    </row>
    <row r="27" spans="1:7" ht="15.75">
      <c r="A27" s="22" t="s">
        <v>16</v>
      </c>
      <c r="B27" s="23" t="s">
        <v>46</v>
      </c>
      <c r="C27" s="23" t="s">
        <v>65</v>
      </c>
      <c r="D27" s="24">
        <v>44739</v>
      </c>
      <c r="E27" s="25">
        <v>3213</v>
      </c>
      <c r="F27" s="23">
        <v>72</v>
      </c>
      <c r="G27" s="26">
        <v>44.625</v>
      </c>
    </row>
    <row r="28" spans="1:7" ht="15.75">
      <c r="A28" s="17" t="s">
        <v>59</v>
      </c>
      <c r="B28" s="18" t="s">
        <v>46</v>
      </c>
      <c r="C28" s="18" t="s">
        <v>20</v>
      </c>
      <c r="D28" s="19">
        <v>44746</v>
      </c>
      <c r="E28" s="20">
        <v>3269</v>
      </c>
      <c r="F28" s="18">
        <v>176</v>
      </c>
      <c r="G28" s="21">
        <v>18.573863636363637</v>
      </c>
    </row>
    <row r="29" spans="1:7" ht="15.75">
      <c r="A29" s="22" t="s">
        <v>42</v>
      </c>
      <c r="B29" s="23" t="s">
        <v>46</v>
      </c>
      <c r="C29" s="23" t="s">
        <v>20</v>
      </c>
      <c r="D29" s="24">
        <v>44719</v>
      </c>
      <c r="E29" s="25">
        <v>2100</v>
      </c>
      <c r="F29" s="23">
        <v>78</v>
      </c>
      <c r="G29" s="26">
        <v>26.923076923076923</v>
      </c>
    </row>
    <row r="30" spans="1:7" ht="15.75">
      <c r="A30" s="17" t="s">
        <v>45</v>
      </c>
      <c r="B30" s="18" t="s">
        <v>46</v>
      </c>
      <c r="C30" s="18" t="s">
        <v>18</v>
      </c>
      <c r="D30" s="19">
        <v>44671</v>
      </c>
      <c r="E30" s="20">
        <v>1428</v>
      </c>
      <c r="F30" s="18">
        <v>424</v>
      </c>
      <c r="G30" s="21">
        <v>3.3679245283018866</v>
      </c>
    </row>
    <row r="31" spans="1:7" ht="15.75">
      <c r="A31" s="22" t="s">
        <v>48</v>
      </c>
      <c r="B31" s="23" t="s">
        <v>46</v>
      </c>
      <c r="C31" s="23" t="s">
        <v>47</v>
      </c>
      <c r="D31" s="24">
        <v>44671</v>
      </c>
      <c r="E31" s="25">
        <v>3479</v>
      </c>
      <c r="F31" s="23">
        <v>358</v>
      </c>
      <c r="G31" s="26">
        <v>9.7178770949720672</v>
      </c>
    </row>
    <row r="32" spans="1:7" ht="15.75">
      <c r="A32" s="17" t="s">
        <v>52</v>
      </c>
      <c r="B32" s="18" t="s">
        <v>46</v>
      </c>
      <c r="C32" s="18" t="s">
        <v>62</v>
      </c>
      <c r="D32" s="19">
        <v>44757</v>
      </c>
      <c r="E32" s="20">
        <v>9275</v>
      </c>
      <c r="F32" s="18">
        <v>173</v>
      </c>
      <c r="G32" s="21">
        <v>53.612716763005778</v>
      </c>
    </row>
    <row r="33" spans="1:7" ht="15.75">
      <c r="A33" s="22" t="s">
        <v>50</v>
      </c>
      <c r="B33" s="23" t="s">
        <v>46</v>
      </c>
      <c r="C33" s="23" t="s">
        <v>70</v>
      </c>
      <c r="D33" s="24">
        <v>44795</v>
      </c>
      <c r="E33" s="25">
        <v>2639</v>
      </c>
      <c r="F33" s="23">
        <v>406</v>
      </c>
      <c r="G33" s="26">
        <v>6.5</v>
      </c>
    </row>
    <row r="34" spans="1:7" ht="15.75">
      <c r="A34" s="17" t="s">
        <v>38</v>
      </c>
      <c r="B34" s="18" t="s">
        <v>46</v>
      </c>
      <c r="C34" s="18" t="s">
        <v>65</v>
      </c>
      <c r="D34" s="19">
        <v>44664</v>
      </c>
      <c r="E34" s="20">
        <v>4781</v>
      </c>
      <c r="F34" s="18">
        <v>125</v>
      </c>
      <c r="G34" s="21">
        <v>38.247999999999998</v>
      </c>
    </row>
    <row r="35" spans="1:7" ht="15.75">
      <c r="A35" s="22" t="s">
        <v>52</v>
      </c>
      <c r="B35" s="23" t="s">
        <v>46</v>
      </c>
      <c r="C35" s="23" t="s">
        <v>74</v>
      </c>
      <c r="D35" s="24">
        <v>44572</v>
      </c>
      <c r="E35" s="25">
        <v>13447</v>
      </c>
      <c r="F35" s="23">
        <v>95</v>
      </c>
      <c r="G35" s="26">
        <v>141.54736842105262</v>
      </c>
    </row>
    <row r="36" spans="1:7" ht="15.75">
      <c r="A36" s="17" t="s">
        <v>59</v>
      </c>
      <c r="B36" s="18" t="s">
        <v>46</v>
      </c>
      <c r="C36" s="18" t="s">
        <v>37</v>
      </c>
      <c r="D36" s="19">
        <v>44624</v>
      </c>
      <c r="E36" s="20">
        <v>8687</v>
      </c>
      <c r="F36" s="18">
        <v>100</v>
      </c>
      <c r="G36" s="21">
        <v>86.87</v>
      </c>
    </row>
    <row r="37" spans="1:7" ht="15.75">
      <c r="A37" s="22" t="s">
        <v>48</v>
      </c>
      <c r="B37" s="23" t="s">
        <v>46</v>
      </c>
      <c r="C37" s="23" t="s">
        <v>53</v>
      </c>
      <c r="D37" s="24">
        <v>44757</v>
      </c>
      <c r="E37" s="25">
        <v>2415</v>
      </c>
      <c r="F37" s="23">
        <v>312</v>
      </c>
      <c r="G37" s="26">
        <v>7.740384615384615</v>
      </c>
    </row>
    <row r="38" spans="1:7" ht="15.75">
      <c r="A38" s="17" t="s">
        <v>61</v>
      </c>
      <c r="B38" s="18" t="s">
        <v>46</v>
      </c>
      <c r="C38" s="18" t="s">
        <v>57</v>
      </c>
      <c r="D38" s="19">
        <v>44783</v>
      </c>
      <c r="E38" s="20">
        <v>2527</v>
      </c>
      <c r="F38" s="18">
        <v>216</v>
      </c>
      <c r="G38" s="21">
        <v>11.699074074074074</v>
      </c>
    </row>
    <row r="39" spans="1:7" ht="15.75">
      <c r="A39" s="22" t="s">
        <v>72</v>
      </c>
      <c r="B39" s="23" t="s">
        <v>46</v>
      </c>
      <c r="C39" s="23" t="s">
        <v>69</v>
      </c>
      <c r="D39" s="24">
        <v>44776</v>
      </c>
      <c r="E39" s="25">
        <v>4347</v>
      </c>
      <c r="F39" s="23">
        <v>238</v>
      </c>
      <c r="G39" s="26">
        <v>18.264705882352942</v>
      </c>
    </row>
    <row r="40" spans="1:7" ht="15.75">
      <c r="A40" s="17" t="s">
        <v>61</v>
      </c>
      <c r="B40" s="18" t="s">
        <v>46</v>
      </c>
      <c r="C40" s="18" t="s">
        <v>47</v>
      </c>
      <c r="D40" s="19">
        <v>44635</v>
      </c>
      <c r="E40" s="20">
        <v>455</v>
      </c>
      <c r="F40" s="18">
        <v>45</v>
      </c>
      <c r="G40" s="21">
        <v>10.111111111111111</v>
      </c>
    </row>
    <row r="41" spans="1:7" ht="15.75">
      <c r="A41" s="22" t="s">
        <v>73</v>
      </c>
      <c r="B41" s="23" t="s">
        <v>46</v>
      </c>
      <c r="C41" s="23" t="s">
        <v>47</v>
      </c>
      <c r="D41" s="24">
        <v>44571</v>
      </c>
      <c r="E41" s="25">
        <v>1876</v>
      </c>
      <c r="F41" s="23">
        <v>172</v>
      </c>
      <c r="G41" s="26">
        <v>10.906976744186046</v>
      </c>
    </row>
    <row r="42" spans="1:7" ht="15.75">
      <c r="A42" s="17" t="s">
        <v>38</v>
      </c>
      <c r="B42" s="18" t="s">
        <v>46</v>
      </c>
      <c r="C42" s="18" t="s">
        <v>18</v>
      </c>
      <c r="D42" s="19">
        <v>44609</v>
      </c>
      <c r="E42" s="20">
        <v>10241</v>
      </c>
      <c r="F42" s="18">
        <v>259</v>
      </c>
      <c r="G42" s="21">
        <v>39.54054054054054</v>
      </c>
    </row>
    <row r="43" spans="1:7" ht="15.75">
      <c r="A43" s="22" t="s">
        <v>42</v>
      </c>
      <c r="B43" s="23" t="s">
        <v>46</v>
      </c>
      <c r="C43" s="23" t="s">
        <v>37</v>
      </c>
      <c r="D43" s="24">
        <v>44761</v>
      </c>
      <c r="E43" s="25">
        <v>10185</v>
      </c>
      <c r="F43" s="23">
        <v>303</v>
      </c>
      <c r="G43" s="26">
        <v>33.613861386138616</v>
      </c>
    </row>
    <row r="44" spans="1:7" ht="15.75">
      <c r="A44" s="17" t="s">
        <v>30</v>
      </c>
      <c r="B44" s="18" t="s">
        <v>46</v>
      </c>
      <c r="C44" s="18" t="s">
        <v>69</v>
      </c>
      <c r="D44" s="19">
        <v>44735</v>
      </c>
      <c r="E44" s="20">
        <v>2058</v>
      </c>
      <c r="F44" s="18">
        <v>126</v>
      </c>
      <c r="G44" s="21">
        <v>16.333333333333332</v>
      </c>
    </row>
    <row r="45" spans="1:7" ht="15.75">
      <c r="A45" s="22" t="s">
        <v>16</v>
      </c>
      <c r="B45" s="23" t="s">
        <v>46</v>
      </c>
      <c r="C45" s="23" t="s">
        <v>62</v>
      </c>
      <c r="D45" s="24">
        <v>44642</v>
      </c>
      <c r="E45" s="25">
        <v>420</v>
      </c>
      <c r="F45" s="23">
        <v>3</v>
      </c>
      <c r="G45" s="26">
        <v>140</v>
      </c>
    </row>
    <row r="46" spans="1:7" ht="15.75">
      <c r="A46" s="17" t="s">
        <v>67</v>
      </c>
      <c r="B46" s="18" t="s">
        <v>46</v>
      </c>
      <c r="C46" s="18" t="s">
        <v>55</v>
      </c>
      <c r="D46" s="19">
        <v>44749</v>
      </c>
      <c r="E46" s="20">
        <v>16016</v>
      </c>
      <c r="F46" s="18">
        <v>28</v>
      </c>
      <c r="G46" s="21">
        <v>572</v>
      </c>
    </row>
    <row r="47" spans="1:7" ht="15.75">
      <c r="A47" s="22" t="s">
        <v>61</v>
      </c>
      <c r="B47" s="23" t="s">
        <v>46</v>
      </c>
      <c r="C47" s="23" t="s">
        <v>70</v>
      </c>
      <c r="D47" s="24">
        <v>44574</v>
      </c>
      <c r="E47" s="25">
        <v>10479</v>
      </c>
      <c r="F47" s="23">
        <v>118</v>
      </c>
      <c r="G47" s="26">
        <v>88.805084745762713</v>
      </c>
    </row>
    <row r="48" spans="1:7" ht="15.75">
      <c r="A48" s="17" t="s">
        <v>56</v>
      </c>
      <c r="B48" s="18" t="s">
        <v>46</v>
      </c>
      <c r="C48" s="18" t="s">
        <v>60</v>
      </c>
      <c r="D48" s="19">
        <v>44655</v>
      </c>
      <c r="E48" s="20">
        <v>4193</v>
      </c>
      <c r="F48" s="18">
        <v>195</v>
      </c>
      <c r="G48" s="21">
        <v>21.502564102564104</v>
      </c>
    </row>
    <row r="49" spans="1:7" ht="15.75">
      <c r="A49" s="22" t="s">
        <v>48</v>
      </c>
      <c r="B49" s="23" t="s">
        <v>46</v>
      </c>
      <c r="C49" s="23" t="s">
        <v>57</v>
      </c>
      <c r="D49" s="24">
        <v>44775</v>
      </c>
      <c r="E49" s="25">
        <v>6328</v>
      </c>
      <c r="F49" s="23">
        <v>47</v>
      </c>
      <c r="G49" s="26">
        <v>134.63829787234042</v>
      </c>
    </row>
    <row r="50" spans="1:7" ht="15.75">
      <c r="A50" s="17" t="s">
        <v>73</v>
      </c>
      <c r="B50" s="18" t="s">
        <v>46</v>
      </c>
      <c r="C50" s="18" t="s">
        <v>74</v>
      </c>
      <c r="D50" s="19">
        <v>44641</v>
      </c>
      <c r="E50" s="20">
        <v>7462</v>
      </c>
      <c r="F50" s="18">
        <v>371</v>
      </c>
      <c r="G50" s="21">
        <v>20.113207547169811</v>
      </c>
    </row>
    <row r="51" spans="1:7" ht="15.75">
      <c r="A51" s="22" t="s">
        <v>30</v>
      </c>
      <c r="B51" s="23" t="s">
        <v>46</v>
      </c>
      <c r="C51" s="23" t="s">
        <v>60</v>
      </c>
      <c r="D51" s="24">
        <v>44644</v>
      </c>
      <c r="E51" s="25">
        <v>13888</v>
      </c>
      <c r="F51" s="23">
        <v>203</v>
      </c>
      <c r="G51" s="26">
        <v>68.41379310344827</v>
      </c>
    </row>
    <row r="52" spans="1:7" ht="15.75">
      <c r="A52" s="17" t="s">
        <v>59</v>
      </c>
      <c r="B52" s="18" t="s">
        <v>46</v>
      </c>
      <c r="C52" s="18" t="s">
        <v>29</v>
      </c>
      <c r="D52" s="19">
        <v>44736</v>
      </c>
      <c r="E52" s="20">
        <v>1288</v>
      </c>
      <c r="F52" s="18">
        <v>409</v>
      </c>
      <c r="G52" s="21">
        <v>3.1491442542787285</v>
      </c>
    </row>
    <row r="53" spans="1:7" ht="15.75">
      <c r="A53" s="22" t="s">
        <v>50</v>
      </c>
      <c r="B53" s="23" t="s">
        <v>46</v>
      </c>
      <c r="C53" s="23" t="s">
        <v>55</v>
      </c>
      <c r="D53" s="24">
        <v>44600</v>
      </c>
      <c r="E53" s="25">
        <v>2436</v>
      </c>
      <c r="F53" s="23">
        <v>309</v>
      </c>
      <c r="G53" s="26">
        <v>7.883495145631068</v>
      </c>
    </row>
    <row r="54" spans="1:7" ht="15.75">
      <c r="A54" s="17" t="s">
        <v>16</v>
      </c>
      <c r="B54" s="18" t="s">
        <v>46</v>
      </c>
      <c r="C54" s="18" t="s">
        <v>63</v>
      </c>
      <c r="D54" s="19">
        <v>44616</v>
      </c>
      <c r="E54" s="20">
        <v>8617</v>
      </c>
      <c r="F54" s="18">
        <v>46</v>
      </c>
      <c r="G54" s="21">
        <v>187.32608695652175</v>
      </c>
    </row>
    <row r="55" spans="1:7" ht="15.75">
      <c r="A55" s="22" t="s">
        <v>52</v>
      </c>
      <c r="B55" s="23" t="s">
        <v>46</v>
      </c>
      <c r="C55" s="23" t="s">
        <v>27</v>
      </c>
      <c r="D55" s="24">
        <v>44620</v>
      </c>
      <c r="E55" s="25">
        <v>14287</v>
      </c>
      <c r="F55" s="23">
        <v>370</v>
      </c>
      <c r="G55" s="26">
        <v>38.61351351351351</v>
      </c>
    </row>
    <row r="56" spans="1:7" ht="15.75">
      <c r="A56" s="17" t="s">
        <v>50</v>
      </c>
      <c r="B56" s="18" t="s">
        <v>46</v>
      </c>
      <c r="C56" s="18" t="s">
        <v>57</v>
      </c>
      <c r="D56" s="19">
        <v>44564</v>
      </c>
      <c r="E56" s="20">
        <v>3528</v>
      </c>
      <c r="F56" s="18">
        <v>336</v>
      </c>
      <c r="G56" s="21">
        <v>10.5</v>
      </c>
    </row>
    <row r="57" spans="1:7" ht="15.75">
      <c r="A57" s="22" t="s">
        <v>73</v>
      </c>
      <c r="B57" s="23" t="s">
        <v>46</v>
      </c>
      <c r="C57" s="23" t="s">
        <v>57</v>
      </c>
      <c r="D57" s="24">
        <v>44778</v>
      </c>
      <c r="E57" s="25">
        <v>5327</v>
      </c>
      <c r="F57" s="23">
        <v>183</v>
      </c>
      <c r="G57" s="26">
        <v>29.10928961748634</v>
      </c>
    </row>
    <row r="58" spans="1:7" ht="15.75">
      <c r="A58" s="17" t="s">
        <v>54</v>
      </c>
      <c r="B58" s="18" t="s">
        <v>46</v>
      </c>
      <c r="C58" s="18" t="s">
        <v>44</v>
      </c>
      <c r="D58" s="19">
        <v>44601</v>
      </c>
      <c r="E58" s="20">
        <v>8148</v>
      </c>
      <c r="F58" s="18">
        <v>85</v>
      </c>
      <c r="G58" s="21">
        <v>95.858823529411765</v>
      </c>
    </row>
    <row r="59" spans="1:7" ht="15.75">
      <c r="A59" s="22" t="s">
        <v>45</v>
      </c>
      <c r="B59" s="23" t="s">
        <v>46</v>
      </c>
      <c r="C59" s="23" t="s">
        <v>44</v>
      </c>
      <c r="D59" s="24">
        <v>44643</v>
      </c>
      <c r="E59" s="25">
        <v>3577</v>
      </c>
      <c r="F59" s="23">
        <v>178</v>
      </c>
      <c r="G59" s="26">
        <v>20.09550561797753</v>
      </c>
    </row>
    <row r="60" spans="1:7" ht="15.75">
      <c r="A60" s="17" t="s">
        <v>39</v>
      </c>
      <c r="B60" s="18" t="s">
        <v>46</v>
      </c>
      <c r="C60" s="18" t="s">
        <v>75</v>
      </c>
      <c r="D60" s="19">
        <v>44774</v>
      </c>
      <c r="E60" s="20">
        <v>7119</v>
      </c>
      <c r="F60" s="18">
        <v>101</v>
      </c>
      <c r="G60" s="21">
        <v>70.485148514851488</v>
      </c>
    </row>
    <row r="61" spans="1:7" ht="15.75">
      <c r="A61" s="22" t="s">
        <v>38</v>
      </c>
      <c r="B61" s="23" t="s">
        <v>46</v>
      </c>
      <c r="C61" s="23" t="s">
        <v>15</v>
      </c>
      <c r="D61" s="24">
        <v>44589</v>
      </c>
      <c r="E61" s="25">
        <v>5033</v>
      </c>
      <c r="F61" s="23">
        <v>178</v>
      </c>
      <c r="G61" s="26">
        <v>28.275280898876403</v>
      </c>
    </row>
    <row r="62" spans="1:7" ht="15.75">
      <c r="A62" s="17" t="s">
        <v>30</v>
      </c>
      <c r="B62" s="18" t="s">
        <v>46</v>
      </c>
      <c r="C62" s="18" t="s">
        <v>15</v>
      </c>
      <c r="D62" s="19">
        <v>44743</v>
      </c>
      <c r="E62" s="20">
        <v>7756</v>
      </c>
      <c r="F62" s="18">
        <v>410</v>
      </c>
      <c r="G62" s="21">
        <v>18.917073170731708</v>
      </c>
    </row>
    <row r="63" spans="1:7" ht="15.75">
      <c r="A63" s="22" t="s">
        <v>56</v>
      </c>
      <c r="B63" s="23" t="s">
        <v>46</v>
      </c>
      <c r="C63" s="23" t="s">
        <v>27</v>
      </c>
      <c r="D63" s="24">
        <v>44774</v>
      </c>
      <c r="E63" s="25">
        <v>2660</v>
      </c>
      <c r="F63" s="23">
        <v>12</v>
      </c>
      <c r="G63" s="26">
        <v>221.66666666666666</v>
      </c>
    </row>
    <row r="64" spans="1:7" ht="15.75">
      <c r="A64" s="17" t="s">
        <v>66</v>
      </c>
      <c r="B64" s="18" t="s">
        <v>46</v>
      </c>
      <c r="C64" s="18" t="s">
        <v>53</v>
      </c>
      <c r="D64" s="19">
        <v>44565</v>
      </c>
      <c r="E64" s="20">
        <v>8204</v>
      </c>
      <c r="F64" s="18">
        <v>204</v>
      </c>
      <c r="G64" s="21">
        <v>40.215686274509807</v>
      </c>
    </row>
    <row r="65" spans="1:7" ht="15.75">
      <c r="A65" s="22" t="s">
        <v>28</v>
      </c>
      <c r="B65" s="23" t="s">
        <v>46</v>
      </c>
      <c r="C65" s="23" t="s">
        <v>53</v>
      </c>
      <c r="D65" s="24">
        <v>44747</v>
      </c>
      <c r="E65" s="25">
        <v>1232</v>
      </c>
      <c r="F65" s="23">
        <v>74</v>
      </c>
      <c r="G65" s="26">
        <v>16.648648648648649</v>
      </c>
    </row>
    <row r="66" spans="1:7" ht="15.75">
      <c r="A66" s="17" t="s">
        <v>61</v>
      </c>
      <c r="B66" s="18" t="s">
        <v>46</v>
      </c>
      <c r="C66" s="18" t="s">
        <v>18</v>
      </c>
      <c r="D66" s="19">
        <v>44774</v>
      </c>
      <c r="E66" s="20">
        <v>10885</v>
      </c>
      <c r="F66" s="18">
        <v>90</v>
      </c>
      <c r="G66" s="21">
        <v>120.94444444444444</v>
      </c>
    </row>
    <row r="67" spans="1:7" ht="15.75">
      <c r="A67" s="22" t="s">
        <v>28</v>
      </c>
      <c r="B67" s="23" t="s">
        <v>46</v>
      </c>
      <c r="C67" s="23" t="s">
        <v>69</v>
      </c>
      <c r="D67" s="24">
        <v>44728</v>
      </c>
      <c r="E67" s="25">
        <v>1750</v>
      </c>
      <c r="F67" s="23">
        <v>208</v>
      </c>
      <c r="G67" s="26">
        <v>8.4134615384615383</v>
      </c>
    </row>
    <row r="68" spans="1:7" ht="15.75">
      <c r="A68" s="17" t="s">
        <v>48</v>
      </c>
      <c r="B68" s="18" t="s">
        <v>46</v>
      </c>
      <c r="C68" s="18" t="s">
        <v>20</v>
      </c>
      <c r="D68" s="19">
        <v>44785</v>
      </c>
      <c r="E68" s="20">
        <v>3094</v>
      </c>
      <c r="F68" s="18">
        <v>159</v>
      </c>
      <c r="G68" s="21">
        <v>19.459119496855347</v>
      </c>
    </row>
    <row r="69" spans="1:7" ht="15.75">
      <c r="A69" s="22" t="s">
        <v>58</v>
      </c>
      <c r="B69" s="23" t="s">
        <v>46</v>
      </c>
      <c r="C69" s="23" t="s">
        <v>47</v>
      </c>
      <c r="D69" s="24">
        <v>44578</v>
      </c>
      <c r="E69" s="25">
        <v>3696</v>
      </c>
      <c r="F69" s="23">
        <v>233</v>
      </c>
      <c r="G69" s="26">
        <v>15.862660944206009</v>
      </c>
    </row>
    <row r="70" spans="1:7" ht="15.75">
      <c r="A70" s="17" t="s">
        <v>48</v>
      </c>
      <c r="B70" s="18" t="s">
        <v>46</v>
      </c>
      <c r="C70" s="18" t="s">
        <v>69</v>
      </c>
      <c r="D70" s="19">
        <v>44690</v>
      </c>
      <c r="E70" s="20">
        <v>651</v>
      </c>
      <c r="F70" s="18">
        <v>224</v>
      </c>
      <c r="G70" s="21">
        <v>2.90625</v>
      </c>
    </row>
    <row r="71" spans="1:7" ht="15.75">
      <c r="A71" s="22" t="s">
        <v>45</v>
      </c>
      <c r="B71" s="23" t="s">
        <v>46</v>
      </c>
      <c r="C71" s="23" t="s">
        <v>63</v>
      </c>
      <c r="D71" s="24">
        <v>44627</v>
      </c>
      <c r="E71" s="25">
        <v>1435</v>
      </c>
      <c r="F71" s="23">
        <v>112</v>
      </c>
      <c r="G71" s="26">
        <v>12.8125</v>
      </c>
    </row>
    <row r="72" spans="1:7" ht="15.75">
      <c r="A72" s="17" t="s">
        <v>56</v>
      </c>
      <c r="B72" s="18" t="s">
        <v>46</v>
      </c>
      <c r="C72" s="18" t="s">
        <v>29</v>
      </c>
      <c r="D72" s="19">
        <v>44749</v>
      </c>
      <c r="E72" s="20">
        <v>12586</v>
      </c>
      <c r="F72" s="18">
        <v>7</v>
      </c>
      <c r="G72" s="21">
        <v>1798</v>
      </c>
    </row>
    <row r="73" spans="1:7" ht="15.75">
      <c r="A73" s="22" t="s">
        <v>38</v>
      </c>
      <c r="B73" s="23" t="s">
        <v>46</v>
      </c>
      <c r="C73" s="23" t="s">
        <v>63</v>
      </c>
      <c r="D73" s="24">
        <v>44782</v>
      </c>
      <c r="E73" s="25">
        <v>6930</v>
      </c>
      <c r="F73" s="23">
        <v>182</v>
      </c>
      <c r="G73" s="26">
        <v>38.07692307692308</v>
      </c>
    </row>
    <row r="74" spans="1:7" ht="15.75">
      <c r="A74" s="17" t="s">
        <v>21</v>
      </c>
      <c r="B74" s="18" t="s">
        <v>46</v>
      </c>
      <c r="C74" s="18" t="s">
        <v>15</v>
      </c>
      <c r="D74" s="19">
        <v>44652</v>
      </c>
      <c r="E74" s="20">
        <v>1064</v>
      </c>
      <c r="F74" s="18">
        <v>211</v>
      </c>
      <c r="G74" s="21">
        <v>5.0426540284360186</v>
      </c>
    </row>
    <row r="75" spans="1:7" ht="15.75">
      <c r="A75" s="22" t="s">
        <v>68</v>
      </c>
      <c r="B75" s="23" t="s">
        <v>46</v>
      </c>
      <c r="C75" s="23" t="s">
        <v>76</v>
      </c>
      <c r="D75" s="24">
        <v>44769</v>
      </c>
      <c r="E75" s="25">
        <v>9716</v>
      </c>
      <c r="F75" s="23">
        <v>151</v>
      </c>
      <c r="G75" s="26">
        <v>64.344370860927157</v>
      </c>
    </row>
    <row r="76" spans="1:7" ht="15.75">
      <c r="A76" s="17" t="s">
        <v>19</v>
      </c>
      <c r="B76" s="18" t="s">
        <v>46</v>
      </c>
      <c r="C76" s="18" t="s">
        <v>65</v>
      </c>
      <c r="D76" s="19">
        <v>44593</v>
      </c>
      <c r="E76" s="20">
        <v>9989</v>
      </c>
      <c r="F76" s="18">
        <v>49</v>
      </c>
      <c r="G76" s="21">
        <v>203.85714285714286</v>
      </c>
    </row>
    <row r="77" spans="1:7" ht="15.75">
      <c r="A77" s="22" t="s">
        <v>45</v>
      </c>
      <c r="B77" s="23" t="s">
        <v>46</v>
      </c>
      <c r="C77" s="23" t="s">
        <v>62</v>
      </c>
      <c r="D77" s="24">
        <v>44623</v>
      </c>
      <c r="E77" s="25">
        <v>3381</v>
      </c>
      <c r="F77" s="23">
        <v>72</v>
      </c>
      <c r="G77" s="26">
        <v>46.958333333333336</v>
      </c>
    </row>
    <row r="78" spans="1:7" ht="15.75">
      <c r="A78" s="17" t="s">
        <v>21</v>
      </c>
      <c r="B78" s="18" t="s">
        <v>46</v>
      </c>
      <c r="C78" s="18" t="s">
        <v>75</v>
      </c>
      <c r="D78" s="19">
        <v>44775</v>
      </c>
      <c r="E78" s="20">
        <v>9541</v>
      </c>
      <c r="F78" s="18">
        <v>114</v>
      </c>
      <c r="G78" s="21">
        <v>83.692982456140356</v>
      </c>
    </row>
    <row r="79" spans="1:7" ht="15.75">
      <c r="A79" s="22" t="s">
        <v>59</v>
      </c>
      <c r="B79" s="23" t="s">
        <v>46</v>
      </c>
      <c r="C79" s="23" t="s">
        <v>63</v>
      </c>
      <c r="D79" s="24">
        <v>44579</v>
      </c>
      <c r="E79" s="25">
        <v>10213</v>
      </c>
      <c r="F79" s="23">
        <v>135</v>
      </c>
      <c r="G79" s="26">
        <v>75.651851851851845</v>
      </c>
    </row>
    <row r="80" spans="1:7" ht="15.75">
      <c r="A80" s="17" t="s">
        <v>72</v>
      </c>
      <c r="B80" s="18" t="s">
        <v>46</v>
      </c>
      <c r="C80" s="18" t="s">
        <v>63</v>
      </c>
      <c r="D80" s="19">
        <v>44673</v>
      </c>
      <c r="E80" s="20">
        <v>11550</v>
      </c>
      <c r="F80" s="18">
        <v>111</v>
      </c>
      <c r="G80" s="21">
        <v>104.05405405405405</v>
      </c>
    </row>
    <row r="81" spans="1:7" ht="15.75">
      <c r="A81" s="22" t="s">
        <v>21</v>
      </c>
      <c r="B81" s="23" t="s">
        <v>46</v>
      </c>
      <c r="C81" s="23" t="s">
        <v>60</v>
      </c>
      <c r="D81" s="24">
        <v>44767</v>
      </c>
      <c r="E81" s="25">
        <v>8904</v>
      </c>
      <c r="F81" s="23">
        <v>199</v>
      </c>
      <c r="G81" s="26">
        <v>44.743718592964825</v>
      </c>
    </row>
    <row r="82" spans="1:7" ht="15.75">
      <c r="A82" s="17" t="s">
        <v>58</v>
      </c>
      <c r="B82" s="18" t="s">
        <v>46</v>
      </c>
      <c r="C82" s="18" t="s">
        <v>31</v>
      </c>
      <c r="D82" s="19">
        <v>44580</v>
      </c>
      <c r="E82" s="20">
        <v>9772</v>
      </c>
      <c r="F82" s="18">
        <v>301</v>
      </c>
      <c r="G82" s="21">
        <v>32.465116279069768</v>
      </c>
    </row>
    <row r="83" spans="1:7" ht="15.75">
      <c r="A83" s="22" t="s">
        <v>71</v>
      </c>
      <c r="B83" s="23" t="s">
        <v>46</v>
      </c>
      <c r="C83" s="23" t="s">
        <v>18</v>
      </c>
      <c r="D83" s="24">
        <v>44609</v>
      </c>
      <c r="E83" s="25">
        <v>7504</v>
      </c>
      <c r="F83" s="23">
        <v>101</v>
      </c>
      <c r="G83" s="26">
        <v>74.297029702970292</v>
      </c>
    </row>
    <row r="84" spans="1:7" ht="15.75">
      <c r="A84" s="17" t="s">
        <v>61</v>
      </c>
      <c r="B84" s="18" t="s">
        <v>46</v>
      </c>
      <c r="C84" s="18" t="s">
        <v>27</v>
      </c>
      <c r="D84" s="19">
        <v>44637</v>
      </c>
      <c r="E84" s="20">
        <v>1750</v>
      </c>
      <c r="F84" s="18">
        <v>479</v>
      </c>
      <c r="G84" s="21">
        <v>3.6534446764091859</v>
      </c>
    </row>
    <row r="85" spans="1:7" ht="15.75">
      <c r="A85" s="22" t="s">
        <v>73</v>
      </c>
      <c r="B85" s="23" t="s">
        <v>46</v>
      </c>
      <c r="C85" s="23" t="s">
        <v>70</v>
      </c>
      <c r="D85" s="24">
        <v>44797</v>
      </c>
      <c r="E85" s="25">
        <v>15547</v>
      </c>
      <c r="F85" s="23">
        <v>269</v>
      </c>
      <c r="G85" s="26">
        <v>57.795539033457246</v>
      </c>
    </row>
    <row r="86" spans="1:7" ht="15.75">
      <c r="A86" s="17" t="s">
        <v>19</v>
      </c>
      <c r="B86" s="18" t="s">
        <v>46</v>
      </c>
      <c r="C86" s="18" t="s">
        <v>57</v>
      </c>
      <c r="D86" s="19">
        <v>44746</v>
      </c>
      <c r="E86" s="20">
        <v>11956</v>
      </c>
      <c r="F86" s="18">
        <v>277</v>
      </c>
      <c r="G86" s="21">
        <v>43.162454873646212</v>
      </c>
    </row>
    <row r="87" spans="1:7" ht="15.75">
      <c r="A87" s="22" t="s">
        <v>19</v>
      </c>
      <c r="B87" s="23" t="s">
        <v>46</v>
      </c>
      <c r="C87" s="23" t="s">
        <v>55</v>
      </c>
      <c r="D87" s="24">
        <v>44602</v>
      </c>
      <c r="E87" s="25">
        <v>3052</v>
      </c>
      <c r="F87" s="23">
        <v>116</v>
      </c>
      <c r="G87" s="26">
        <v>26.310344827586206</v>
      </c>
    </row>
    <row r="88" spans="1:7" ht="15.75">
      <c r="A88" s="17" t="s">
        <v>67</v>
      </c>
      <c r="B88" s="18" t="s">
        <v>46</v>
      </c>
      <c r="C88" s="18" t="s">
        <v>20</v>
      </c>
      <c r="D88" s="19">
        <v>44659</v>
      </c>
      <c r="E88" s="20">
        <v>7532</v>
      </c>
      <c r="F88" s="18">
        <v>44</v>
      </c>
      <c r="G88" s="21">
        <v>171.18181818181819</v>
      </c>
    </row>
    <row r="89" spans="1:7" ht="15.75">
      <c r="A89" s="22" t="s">
        <v>19</v>
      </c>
      <c r="B89" s="23" t="s">
        <v>46</v>
      </c>
      <c r="C89" s="23" t="s">
        <v>49</v>
      </c>
      <c r="D89" s="24">
        <v>44748</v>
      </c>
      <c r="E89" s="25">
        <v>3549</v>
      </c>
      <c r="F89" s="23">
        <v>82</v>
      </c>
      <c r="G89" s="26">
        <v>43.280487804878049</v>
      </c>
    </row>
    <row r="90" spans="1:7" ht="15.75">
      <c r="A90" s="17" t="s">
        <v>66</v>
      </c>
      <c r="B90" s="18" t="s">
        <v>46</v>
      </c>
      <c r="C90" s="18" t="s">
        <v>47</v>
      </c>
      <c r="D90" s="19">
        <v>44784</v>
      </c>
      <c r="E90" s="20">
        <v>308</v>
      </c>
      <c r="F90" s="18">
        <v>125</v>
      </c>
      <c r="G90" s="21">
        <v>2.464</v>
      </c>
    </row>
    <row r="91" spans="1:7" ht="15.75">
      <c r="A91" s="22" t="s">
        <v>38</v>
      </c>
      <c r="B91" s="23" t="s">
        <v>46</v>
      </c>
      <c r="C91" s="23" t="s">
        <v>69</v>
      </c>
      <c r="D91" s="24">
        <v>44726</v>
      </c>
      <c r="E91" s="25">
        <v>2800</v>
      </c>
      <c r="F91" s="23">
        <v>45</v>
      </c>
      <c r="G91" s="26">
        <v>62.222222222222221</v>
      </c>
    </row>
    <row r="92" spans="1:7" ht="15.75">
      <c r="A92" s="17" t="s">
        <v>16</v>
      </c>
      <c r="B92" s="18" t="s">
        <v>46</v>
      </c>
      <c r="C92" s="18" t="s">
        <v>69</v>
      </c>
      <c r="D92" s="19">
        <v>44637</v>
      </c>
      <c r="E92" s="20">
        <v>1267</v>
      </c>
      <c r="F92" s="18">
        <v>130</v>
      </c>
      <c r="G92" s="21">
        <v>9.7461538461538453</v>
      </c>
    </row>
    <row r="93" spans="1:7" ht="15.75">
      <c r="A93" s="22" t="s">
        <v>30</v>
      </c>
      <c r="B93" s="23" t="s">
        <v>46</v>
      </c>
      <c r="C93" s="23" t="s">
        <v>31</v>
      </c>
      <c r="D93" s="24">
        <v>44777</v>
      </c>
      <c r="E93" s="25">
        <v>2744</v>
      </c>
      <c r="F93" s="23">
        <v>200</v>
      </c>
      <c r="G93" s="26">
        <v>13.72</v>
      </c>
    </row>
    <row r="94" spans="1:7" ht="15.75">
      <c r="A94" s="17" t="s">
        <v>21</v>
      </c>
      <c r="B94" s="18" t="s">
        <v>46</v>
      </c>
      <c r="C94" s="18" t="s">
        <v>31</v>
      </c>
      <c r="D94" s="19">
        <v>44755</v>
      </c>
      <c r="E94" s="20">
        <v>4515</v>
      </c>
      <c r="F94" s="18">
        <v>172</v>
      </c>
      <c r="G94" s="21">
        <v>26.25</v>
      </c>
    </row>
    <row r="95" spans="1:7" ht="15.75">
      <c r="A95" s="22" t="s">
        <v>56</v>
      </c>
      <c r="B95" s="23" t="s">
        <v>46</v>
      </c>
      <c r="C95" s="23" t="s">
        <v>70</v>
      </c>
      <c r="D95" s="24">
        <v>44791</v>
      </c>
      <c r="E95" s="25">
        <v>5859</v>
      </c>
      <c r="F95" s="23">
        <v>7</v>
      </c>
      <c r="G95" s="26">
        <v>837</v>
      </c>
    </row>
    <row r="96" spans="1:7" ht="15.75">
      <c r="A96" s="17" t="s">
        <v>30</v>
      </c>
      <c r="B96" s="18" t="s">
        <v>46</v>
      </c>
      <c r="C96" s="18" t="s">
        <v>37</v>
      </c>
      <c r="D96" s="19">
        <v>44565</v>
      </c>
      <c r="E96" s="20">
        <v>3024</v>
      </c>
      <c r="F96" s="18">
        <v>23</v>
      </c>
      <c r="G96" s="21">
        <v>131.47826086956522</v>
      </c>
    </row>
    <row r="97" spans="1:7" ht="15.75">
      <c r="A97" s="22" t="s">
        <v>66</v>
      </c>
      <c r="B97" s="23" t="s">
        <v>46</v>
      </c>
      <c r="C97" s="23" t="s">
        <v>63</v>
      </c>
      <c r="D97" s="24">
        <v>44763</v>
      </c>
      <c r="E97" s="25">
        <v>4858</v>
      </c>
      <c r="F97" s="23">
        <v>488</v>
      </c>
      <c r="G97" s="26">
        <v>9.9549180327868854</v>
      </c>
    </row>
    <row r="98" spans="1:7" ht="15.75">
      <c r="A98" s="17" t="s">
        <v>66</v>
      </c>
      <c r="B98" s="18" t="s">
        <v>46</v>
      </c>
      <c r="C98" s="18" t="s">
        <v>27</v>
      </c>
      <c r="D98" s="19">
        <v>44750</v>
      </c>
      <c r="E98" s="20">
        <v>1155</v>
      </c>
      <c r="F98" s="18">
        <v>79</v>
      </c>
      <c r="G98" s="21">
        <v>14.620253164556962</v>
      </c>
    </row>
    <row r="99" spans="1:7" ht="15.75">
      <c r="A99" s="22" t="s">
        <v>13</v>
      </c>
      <c r="B99" s="23" t="s">
        <v>46</v>
      </c>
      <c r="C99" s="23" t="s">
        <v>44</v>
      </c>
      <c r="D99" s="24">
        <v>44735</v>
      </c>
      <c r="E99" s="25">
        <v>3857</v>
      </c>
      <c r="F99" s="23">
        <v>512</v>
      </c>
      <c r="G99" s="26">
        <v>7.533203125</v>
      </c>
    </row>
    <row r="100" spans="1:7" ht="15.75">
      <c r="A100" s="17" t="s">
        <v>59</v>
      </c>
      <c r="B100" s="18" t="s">
        <v>46</v>
      </c>
      <c r="C100" s="18" t="s">
        <v>18</v>
      </c>
      <c r="D100" s="19">
        <v>44657</v>
      </c>
      <c r="E100" s="20">
        <v>1729</v>
      </c>
      <c r="F100" s="18">
        <v>31</v>
      </c>
      <c r="G100" s="21">
        <v>55.774193548387096</v>
      </c>
    </row>
    <row r="101" spans="1:7" ht="15.75">
      <c r="A101" s="22" t="s">
        <v>16</v>
      </c>
      <c r="B101" s="23" t="s">
        <v>46</v>
      </c>
      <c r="C101" s="23" t="s">
        <v>20</v>
      </c>
      <c r="D101" s="24">
        <v>44736</v>
      </c>
      <c r="E101" s="25">
        <v>6342</v>
      </c>
      <c r="F101" s="23">
        <v>282</v>
      </c>
      <c r="G101" s="26">
        <v>22.48936170212766</v>
      </c>
    </row>
    <row r="102" spans="1:7" ht="15.75">
      <c r="A102" s="17" t="s">
        <v>54</v>
      </c>
      <c r="B102" s="18" t="s">
        <v>46</v>
      </c>
      <c r="C102" s="18" t="s">
        <v>27</v>
      </c>
      <c r="D102" s="19">
        <v>44627</v>
      </c>
      <c r="E102" s="20">
        <v>9338</v>
      </c>
      <c r="F102" s="18">
        <v>11</v>
      </c>
      <c r="G102" s="21">
        <v>848.90909090909088</v>
      </c>
    </row>
    <row r="103" spans="1:7" ht="15.75">
      <c r="A103" s="22" t="s">
        <v>56</v>
      </c>
      <c r="B103" s="23" t="s">
        <v>46</v>
      </c>
      <c r="C103" s="23" t="s">
        <v>53</v>
      </c>
      <c r="D103" s="24">
        <v>44614</v>
      </c>
      <c r="E103" s="25">
        <v>791</v>
      </c>
      <c r="F103" s="23">
        <v>22</v>
      </c>
      <c r="G103" s="26">
        <v>35.954545454545453</v>
      </c>
    </row>
    <row r="104" spans="1:7" ht="15.75">
      <c r="A104" s="17" t="s">
        <v>39</v>
      </c>
      <c r="B104" s="18" t="s">
        <v>46</v>
      </c>
      <c r="C104" s="18" t="s">
        <v>49</v>
      </c>
      <c r="D104" s="19">
        <v>44754</v>
      </c>
      <c r="E104" s="20">
        <v>9884</v>
      </c>
      <c r="F104" s="18">
        <v>200</v>
      </c>
      <c r="G104" s="21">
        <v>49.42</v>
      </c>
    </row>
    <row r="105" spans="1:7" ht="15.75">
      <c r="A105" s="22" t="s">
        <v>54</v>
      </c>
      <c r="B105" s="23" t="s">
        <v>46</v>
      </c>
      <c r="C105" s="23" t="s">
        <v>47</v>
      </c>
      <c r="D105" s="24">
        <v>44628</v>
      </c>
      <c r="E105" s="25">
        <v>6237</v>
      </c>
      <c r="F105" s="23">
        <v>88</v>
      </c>
      <c r="G105" s="26">
        <v>70.875</v>
      </c>
    </row>
    <row r="106" spans="1:7" ht="15.75">
      <c r="A106" s="17" t="s">
        <v>19</v>
      </c>
      <c r="B106" s="18" t="s">
        <v>46</v>
      </c>
      <c r="C106" s="18" t="s">
        <v>62</v>
      </c>
      <c r="D106" s="19">
        <v>44753</v>
      </c>
      <c r="E106" s="20">
        <v>6587</v>
      </c>
      <c r="F106" s="18">
        <v>4</v>
      </c>
      <c r="G106" s="21">
        <v>1646.75</v>
      </c>
    </row>
    <row r="107" spans="1:7" ht="15.75">
      <c r="A107" s="22" t="s">
        <v>39</v>
      </c>
      <c r="B107" s="23" t="s">
        <v>46</v>
      </c>
      <c r="C107" s="23" t="s">
        <v>60</v>
      </c>
      <c r="D107" s="24">
        <v>44797</v>
      </c>
      <c r="E107" s="25">
        <v>483</v>
      </c>
      <c r="F107" s="23">
        <v>185</v>
      </c>
      <c r="G107" s="26">
        <v>2.6108108108108108</v>
      </c>
    </row>
    <row r="108" spans="1:7" ht="15.75">
      <c r="A108" s="17" t="s">
        <v>30</v>
      </c>
      <c r="B108" s="18" t="s">
        <v>46</v>
      </c>
      <c r="C108" s="18" t="s">
        <v>65</v>
      </c>
      <c r="D108" s="19">
        <v>44770</v>
      </c>
      <c r="E108" s="20">
        <v>1309</v>
      </c>
      <c r="F108" s="18">
        <v>30</v>
      </c>
      <c r="G108" s="21">
        <v>43.633333333333333</v>
      </c>
    </row>
    <row r="109" spans="1:7" ht="15.75">
      <c r="A109" s="22" t="s">
        <v>61</v>
      </c>
      <c r="B109" s="23" t="s">
        <v>46</v>
      </c>
      <c r="C109" s="23" t="s">
        <v>15</v>
      </c>
      <c r="D109" s="24">
        <v>44659</v>
      </c>
      <c r="E109" s="25">
        <v>1694</v>
      </c>
      <c r="F109" s="23">
        <v>289</v>
      </c>
      <c r="G109" s="26">
        <v>5.8615916955017298</v>
      </c>
    </row>
    <row r="110" spans="1:7" ht="15.75">
      <c r="A110" s="17" t="s">
        <v>52</v>
      </c>
      <c r="B110" s="18" t="s">
        <v>46</v>
      </c>
      <c r="C110" s="18" t="s">
        <v>44</v>
      </c>
      <c r="D110" s="19">
        <v>44691</v>
      </c>
      <c r="E110" s="20">
        <v>8722</v>
      </c>
      <c r="F110" s="18">
        <v>109</v>
      </c>
      <c r="G110" s="21">
        <v>80.018348623853214</v>
      </c>
    </row>
    <row r="111" spans="1:7" ht="15.75">
      <c r="A111" s="22" t="s">
        <v>16</v>
      </c>
      <c r="B111" s="23" t="s">
        <v>46</v>
      </c>
      <c r="C111" s="23" t="s">
        <v>37</v>
      </c>
      <c r="D111" s="24">
        <v>44693</v>
      </c>
      <c r="E111" s="25">
        <v>13685</v>
      </c>
      <c r="F111" s="23">
        <v>58</v>
      </c>
      <c r="G111" s="26">
        <v>235.94827586206895</v>
      </c>
    </row>
    <row r="112" spans="1:7" ht="15.75">
      <c r="A112" s="17" t="s">
        <v>67</v>
      </c>
      <c r="B112" s="18" t="s">
        <v>46</v>
      </c>
      <c r="C112" s="18" t="s">
        <v>27</v>
      </c>
      <c r="D112" s="19">
        <v>44637</v>
      </c>
      <c r="E112" s="20">
        <v>8099</v>
      </c>
      <c r="F112" s="18">
        <v>118</v>
      </c>
      <c r="G112" s="21">
        <v>68.63559322033899</v>
      </c>
    </row>
    <row r="113" spans="1:7" ht="15.75">
      <c r="A113" s="22" t="s">
        <v>19</v>
      </c>
      <c r="B113" s="23" t="s">
        <v>46</v>
      </c>
      <c r="C113" s="23" t="s">
        <v>60</v>
      </c>
      <c r="D113" s="24">
        <v>44726</v>
      </c>
      <c r="E113" s="25">
        <v>5782</v>
      </c>
      <c r="F113" s="23">
        <v>103</v>
      </c>
      <c r="G113" s="26">
        <v>56.135922330097088</v>
      </c>
    </row>
    <row r="114" spans="1:7" ht="15.75">
      <c r="A114" s="17" t="s">
        <v>56</v>
      </c>
      <c r="B114" s="18" t="s">
        <v>46</v>
      </c>
      <c r="C114" s="18" t="s">
        <v>76</v>
      </c>
      <c r="D114" s="19">
        <v>44592</v>
      </c>
      <c r="E114" s="20">
        <v>2303</v>
      </c>
      <c r="F114" s="18">
        <v>7</v>
      </c>
      <c r="G114" s="21">
        <v>329</v>
      </c>
    </row>
    <row r="115" spans="1:7" ht="15.75">
      <c r="A115" s="22" t="s">
        <v>16</v>
      </c>
      <c r="B115" s="23" t="s">
        <v>46</v>
      </c>
      <c r="C115" s="23" t="s">
        <v>70</v>
      </c>
      <c r="D115" s="24">
        <v>44792</v>
      </c>
      <c r="E115" s="25">
        <v>2282</v>
      </c>
      <c r="F115" s="23">
        <v>296</v>
      </c>
      <c r="G115" s="26">
        <v>7.7094594594594597</v>
      </c>
    </row>
    <row r="116" spans="1:7" ht="15.75">
      <c r="A116" s="17" t="s">
        <v>48</v>
      </c>
      <c r="B116" s="18" t="s">
        <v>46</v>
      </c>
      <c r="C116" s="18" t="s">
        <v>76</v>
      </c>
      <c r="D116" s="19">
        <v>44736</v>
      </c>
      <c r="E116" s="20">
        <v>7714</v>
      </c>
      <c r="F116" s="18">
        <v>597</v>
      </c>
      <c r="G116" s="21">
        <v>12.921273031825796</v>
      </c>
    </row>
    <row r="117" spans="1:7" ht="15.75">
      <c r="A117" s="22" t="s">
        <v>67</v>
      </c>
      <c r="B117" s="23" t="s">
        <v>46</v>
      </c>
      <c r="C117" s="23" t="s">
        <v>60</v>
      </c>
      <c r="D117" s="24">
        <v>44732</v>
      </c>
      <c r="E117" s="25">
        <v>826</v>
      </c>
      <c r="F117" s="23">
        <v>149</v>
      </c>
      <c r="G117" s="26">
        <v>5.5436241610738257</v>
      </c>
    </row>
    <row r="118" spans="1:7" ht="15.75">
      <c r="A118" s="17" t="s">
        <v>21</v>
      </c>
      <c r="B118" s="18" t="s">
        <v>46</v>
      </c>
      <c r="C118" s="18" t="s">
        <v>76</v>
      </c>
      <c r="D118" s="19">
        <v>44606</v>
      </c>
      <c r="E118" s="20">
        <v>5894</v>
      </c>
      <c r="F118" s="18">
        <v>305</v>
      </c>
      <c r="G118" s="21">
        <v>19.324590163934428</v>
      </c>
    </row>
    <row r="119" spans="1:7" ht="15.75">
      <c r="A119" s="22" t="s">
        <v>42</v>
      </c>
      <c r="B119" s="23" t="s">
        <v>46</v>
      </c>
      <c r="C119" s="23" t="s">
        <v>63</v>
      </c>
      <c r="D119" s="24">
        <v>44798</v>
      </c>
      <c r="E119" s="25">
        <v>3402</v>
      </c>
      <c r="F119" s="23">
        <v>249</v>
      </c>
      <c r="G119" s="26">
        <v>13.662650602409638</v>
      </c>
    </row>
    <row r="120" spans="1:7" ht="15.75">
      <c r="A120" s="17" t="s">
        <v>59</v>
      </c>
      <c r="B120" s="18" t="s">
        <v>46</v>
      </c>
      <c r="C120" s="18" t="s">
        <v>70</v>
      </c>
      <c r="D120" s="19">
        <v>44699</v>
      </c>
      <c r="E120" s="20">
        <v>3164</v>
      </c>
      <c r="F120" s="18">
        <v>164</v>
      </c>
      <c r="G120" s="21">
        <v>19.292682926829269</v>
      </c>
    </row>
    <row r="121" spans="1:7" ht="15.75">
      <c r="A121" s="22" t="s">
        <v>66</v>
      </c>
      <c r="B121" s="23" t="s">
        <v>46</v>
      </c>
      <c r="C121" s="23" t="s">
        <v>62</v>
      </c>
      <c r="D121" s="24">
        <v>44606</v>
      </c>
      <c r="E121" s="25">
        <v>4067</v>
      </c>
      <c r="F121" s="23">
        <v>29</v>
      </c>
      <c r="G121" s="26">
        <v>140.24137931034483</v>
      </c>
    </row>
    <row r="122" spans="1:7" ht="15.75">
      <c r="A122" s="17" t="s">
        <v>73</v>
      </c>
      <c r="B122" s="18" t="s">
        <v>46</v>
      </c>
      <c r="C122" s="18" t="s">
        <v>27</v>
      </c>
      <c r="D122" s="19">
        <v>44636</v>
      </c>
      <c r="E122" s="20">
        <v>9870</v>
      </c>
      <c r="F122" s="18">
        <v>121</v>
      </c>
      <c r="G122" s="21">
        <v>81.570247933884303</v>
      </c>
    </row>
    <row r="123" spans="1:7" ht="15.75">
      <c r="A123" s="22" t="s">
        <v>58</v>
      </c>
      <c r="B123" s="23" t="s">
        <v>46</v>
      </c>
      <c r="C123" s="23" t="s">
        <v>76</v>
      </c>
      <c r="D123" s="24">
        <v>44592</v>
      </c>
      <c r="E123" s="25">
        <v>5131</v>
      </c>
      <c r="F123" s="23">
        <v>285</v>
      </c>
      <c r="G123" s="26">
        <v>18.003508771929823</v>
      </c>
    </row>
    <row r="124" spans="1:7" ht="15.75">
      <c r="A124" s="17" t="s">
        <v>42</v>
      </c>
      <c r="B124" s="18" t="s">
        <v>46</v>
      </c>
      <c r="C124" s="18" t="s">
        <v>53</v>
      </c>
      <c r="D124" s="19">
        <v>44630</v>
      </c>
      <c r="E124" s="20">
        <v>1141</v>
      </c>
      <c r="F124" s="18">
        <v>205</v>
      </c>
      <c r="G124" s="21">
        <v>5.565853658536585</v>
      </c>
    </row>
    <row r="125" spans="1:7" ht="15.75">
      <c r="A125" s="22" t="s">
        <v>50</v>
      </c>
      <c r="B125" s="23" t="s">
        <v>46</v>
      </c>
      <c r="C125" s="23" t="s">
        <v>44</v>
      </c>
      <c r="D125" s="24">
        <v>44575</v>
      </c>
      <c r="E125" s="25">
        <v>2723</v>
      </c>
      <c r="F125" s="23">
        <v>425</v>
      </c>
      <c r="G125" s="26">
        <v>6.4070588235294119</v>
      </c>
    </row>
    <row r="126" spans="1:7" ht="15.75">
      <c r="A126" s="17" t="s">
        <v>38</v>
      </c>
      <c r="B126" s="18" t="s">
        <v>46</v>
      </c>
      <c r="C126" s="18" t="s">
        <v>27</v>
      </c>
      <c r="D126" s="19">
        <v>44694</v>
      </c>
      <c r="E126" s="20">
        <v>5691</v>
      </c>
      <c r="F126" s="18">
        <v>495</v>
      </c>
      <c r="G126" s="21">
        <v>11.496969696969696</v>
      </c>
    </row>
    <row r="127" spans="1:7" ht="15.75">
      <c r="A127" s="22" t="s">
        <v>42</v>
      </c>
      <c r="B127" s="23" t="s">
        <v>46</v>
      </c>
      <c r="C127" s="23" t="s">
        <v>74</v>
      </c>
      <c r="D127" s="24">
        <v>44595</v>
      </c>
      <c r="E127" s="25">
        <v>10969</v>
      </c>
      <c r="F127" s="23">
        <v>170</v>
      </c>
      <c r="G127" s="26">
        <v>64.523529411764713</v>
      </c>
    </row>
    <row r="128" spans="1:7" ht="15.75">
      <c r="A128" s="17" t="s">
        <v>42</v>
      </c>
      <c r="B128" s="18" t="s">
        <v>46</v>
      </c>
      <c r="C128" s="18" t="s">
        <v>62</v>
      </c>
      <c r="D128" s="19">
        <v>44649</v>
      </c>
      <c r="E128" s="20">
        <v>4291</v>
      </c>
      <c r="F128" s="18">
        <v>1</v>
      </c>
      <c r="G128" s="21">
        <v>4291</v>
      </c>
    </row>
    <row r="129" spans="1:7" ht="15.75">
      <c r="A129" s="22" t="s">
        <v>45</v>
      </c>
      <c r="B129" s="23" t="s">
        <v>46</v>
      </c>
      <c r="C129" s="23" t="s">
        <v>27</v>
      </c>
      <c r="D129" s="24">
        <v>44641</v>
      </c>
      <c r="E129" s="25">
        <v>1939</v>
      </c>
      <c r="F129" s="23">
        <v>98</v>
      </c>
      <c r="G129" s="26">
        <v>19.785714285714285</v>
      </c>
    </row>
    <row r="130" spans="1:7" ht="15.75">
      <c r="A130" s="17" t="s">
        <v>71</v>
      </c>
      <c r="B130" s="18" t="s">
        <v>46</v>
      </c>
      <c r="C130" s="18" t="s">
        <v>70</v>
      </c>
      <c r="D130" s="19">
        <v>44762</v>
      </c>
      <c r="E130" s="20">
        <v>3458</v>
      </c>
      <c r="F130" s="18">
        <v>294</v>
      </c>
      <c r="G130" s="21">
        <v>11.761904761904763</v>
      </c>
    </row>
    <row r="131" spans="1:7" ht="15.75">
      <c r="A131" s="22" t="s">
        <v>13</v>
      </c>
      <c r="B131" s="23" t="s">
        <v>46</v>
      </c>
      <c r="C131" s="23" t="s">
        <v>62</v>
      </c>
      <c r="D131" s="24">
        <v>44586</v>
      </c>
      <c r="E131" s="25">
        <v>4627</v>
      </c>
      <c r="F131" s="23">
        <v>136</v>
      </c>
      <c r="G131" s="26">
        <v>34.022058823529413</v>
      </c>
    </row>
    <row r="132" spans="1:7" ht="15.75">
      <c r="A132" s="17" t="s">
        <v>72</v>
      </c>
      <c r="B132" s="18" t="s">
        <v>46</v>
      </c>
      <c r="C132" s="18" t="s">
        <v>31</v>
      </c>
      <c r="D132" s="19">
        <v>44578</v>
      </c>
      <c r="E132" s="20">
        <v>252</v>
      </c>
      <c r="F132" s="18">
        <v>237</v>
      </c>
      <c r="G132" s="21">
        <v>1.0632911392405062</v>
      </c>
    </row>
    <row r="133" spans="1:7" ht="15.75">
      <c r="A133" s="22" t="s">
        <v>48</v>
      </c>
      <c r="B133" s="23" t="s">
        <v>46</v>
      </c>
      <c r="C133" s="23" t="s">
        <v>60</v>
      </c>
      <c r="D133" s="24">
        <v>44714</v>
      </c>
      <c r="E133" s="25">
        <v>210</v>
      </c>
      <c r="F133" s="23">
        <v>16</v>
      </c>
      <c r="G133" s="26">
        <v>13.125</v>
      </c>
    </row>
    <row r="134" spans="1:7" ht="15.75">
      <c r="A134" s="17" t="s">
        <v>50</v>
      </c>
      <c r="B134" s="18" t="s">
        <v>46</v>
      </c>
      <c r="C134" s="18" t="s">
        <v>75</v>
      </c>
      <c r="D134" s="19">
        <v>44615</v>
      </c>
      <c r="E134" s="20">
        <v>1372</v>
      </c>
      <c r="F134" s="18">
        <v>614</v>
      </c>
      <c r="G134" s="21">
        <v>2.234527687296417</v>
      </c>
    </row>
    <row r="135" spans="1:7" ht="15.75">
      <c r="A135" s="22" t="s">
        <v>30</v>
      </c>
      <c r="B135" s="23" t="s">
        <v>46</v>
      </c>
      <c r="C135" s="23" t="s">
        <v>62</v>
      </c>
      <c r="D135" s="24">
        <v>44784</v>
      </c>
      <c r="E135" s="25">
        <v>7560</v>
      </c>
      <c r="F135" s="23">
        <v>15</v>
      </c>
      <c r="G135" s="26">
        <v>504</v>
      </c>
    </row>
    <row r="136" spans="1:7" ht="15.75">
      <c r="A136" s="17" t="s">
        <v>42</v>
      </c>
      <c r="B136" s="18" t="s">
        <v>46</v>
      </c>
      <c r="C136" s="18" t="s">
        <v>49</v>
      </c>
      <c r="D136" s="19">
        <v>44669</v>
      </c>
      <c r="E136" s="20">
        <v>6237</v>
      </c>
      <c r="F136" s="18">
        <v>247</v>
      </c>
      <c r="G136" s="21">
        <v>25.251012145748987</v>
      </c>
    </row>
    <row r="137" spans="1:7" ht="15.75">
      <c r="A137" s="22" t="s">
        <v>56</v>
      </c>
      <c r="B137" s="23" t="s">
        <v>46</v>
      </c>
      <c r="C137" s="23" t="s">
        <v>20</v>
      </c>
      <c r="D137" s="24">
        <v>44700</v>
      </c>
      <c r="E137" s="25">
        <v>4935</v>
      </c>
      <c r="F137" s="23">
        <v>63</v>
      </c>
      <c r="G137" s="26">
        <v>78.333333333333329</v>
      </c>
    </row>
    <row r="138" spans="1:7" ht="15.75">
      <c r="A138" s="17" t="s">
        <v>58</v>
      </c>
      <c r="B138" s="18" t="s">
        <v>46</v>
      </c>
      <c r="C138" s="18" t="s">
        <v>70</v>
      </c>
      <c r="D138" s="19">
        <v>44788</v>
      </c>
      <c r="E138" s="20">
        <v>3381</v>
      </c>
      <c r="F138" s="18">
        <v>408</v>
      </c>
      <c r="G138" s="21">
        <v>8.2867647058823533</v>
      </c>
    </row>
    <row r="139" spans="1:7" ht="15.75">
      <c r="A139" s="22" t="s">
        <v>67</v>
      </c>
      <c r="B139" s="23" t="s">
        <v>46</v>
      </c>
      <c r="C139" s="23" t="s">
        <v>31</v>
      </c>
      <c r="D139" s="24">
        <v>44574</v>
      </c>
      <c r="E139" s="25">
        <v>16702</v>
      </c>
      <c r="F139" s="23">
        <v>198</v>
      </c>
      <c r="G139" s="26">
        <v>84.353535353535349</v>
      </c>
    </row>
    <row r="140" spans="1:7" ht="15.75">
      <c r="A140" s="17" t="s">
        <v>68</v>
      </c>
      <c r="B140" s="18" t="s">
        <v>46</v>
      </c>
      <c r="C140" s="18" t="s">
        <v>44</v>
      </c>
      <c r="D140" s="19">
        <v>44609</v>
      </c>
      <c r="E140" s="20">
        <v>7770</v>
      </c>
      <c r="F140" s="18">
        <v>54</v>
      </c>
      <c r="G140" s="21">
        <v>143.88888888888889</v>
      </c>
    </row>
    <row r="141" spans="1:7" ht="15.75">
      <c r="A141" s="22" t="s">
        <v>28</v>
      </c>
      <c r="B141" s="23" t="s">
        <v>46</v>
      </c>
      <c r="C141" s="23" t="s">
        <v>37</v>
      </c>
      <c r="D141" s="24">
        <v>44736</v>
      </c>
      <c r="E141" s="25">
        <v>6615</v>
      </c>
      <c r="F141" s="23">
        <v>137</v>
      </c>
      <c r="G141" s="26">
        <v>48.284671532846716</v>
      </c>
    </row>
    <row r="142" spans="1:7" ht="15.75">
      <c r="A142" s="17" t="s">
        <v>30</v>
      </c>
      <c r="B142" s="18" t="s">
        <v>46</v>
      </c>
      <c r="C142" s="18" t="s">
        <v>57</v>
      </c>
      <c r="D142" s="19">
        <v>44656</v>
      </c>
      <c r="E142" s="20">
        <v>13405</v>
      </c>
      <c r="F142" s="18">
        <v>12</v>
      </c>
      <c r="G142" s="21">
        <v>1117.0833333333333</v>
      </c>
    </row>
    <row r="143" spans="1:7" ht="15.75">
      <c r="A143" s="22" t="s">
        <v>71</v>
      </c>
      <c r="B143" s="23" t="s">
        <v>46</v>
      </c>
      <c r="C143" s="23" t="s">
        <v>20</v>
      </c>
      <c r="D143" s="24">
        <v>44747</v>
      </c>
      <c r="E143" s="25">
        <v>14763</v>
      </c>
      <c r="F143" s="23">
        <v>113</v>
      </c>
      <c r="G143" s="26">
        <v>130.64601769911505</v>
      </c>
    </row>
    <row r="144" spans="1:7" ht="15.75">
      <c r="A144" s="17" t="s">
        <v>54</v>
      </c>
      <c r="B144" s="18" t="s">
        <v>46</v>
      </c>
      <c r="C144" s="18" t="s">
        <v>70</v>
      </c>
      <c r="D144" s="19">
        <v>44692</v>
      </c>
      <c r="E144" s="20">
        <v>5873</v>
      </c>
      <c r="F144" s="18">
        <v>249</v>
      </c>
      <c r="G144" s="21">
        <v>23.586345381526105</v>
      </c>
    </row>
    <row r="145" spans="1:7" ht="15.75">
      <c r="A145" s="22" t="s">
        <v>28</v>
      </c>
      <c r="B145" s="23" t="s">
        <v>46</v>
      </c>
      <c r="C145" s="23" t="s">
        <v>20</v>
      </c>
      <c r="D145" s="24">
        <v>44719</v>
      </c>
      <c r="E145" s="25">
        <v>12425</v>
      </c>
      <c r="F145" s="23">
        <v>167</v>
      </c>
      <c r="G145" s="26">
        <v>74.401197604790426</v>
      </c>
    </row>
    <row r="146" spans="1:7" ht="15.75">
      <c r="A146" s="17" t="s">
        <v>64</v>
      </c>
      <c r="B146" s="18" t="s">
        <v>46</v>
      </c>
      <c r="C146" s="18" t="s">
        <v>27</v>
      </c>
      <c r="D146" s="19">
        <v>44714</v>
      </c>
      <c r="E146" s="20">
        <v>4991</v>
      </c>
      <c r="F146" s="18">
        <v>166</v>
      </c>
      <c r="G146" s="21">
        <v>30.066265060240966</v>
      </c>
    </row>
    <row r="147" spans="1:7" ht="15.75">
      <c r="A147" s="22" t="s">
        <v>39</v>
      </c>
      <c r="B147" s="23" t="s">
        <v>46</v>
      </c>
      <c r="C147" s="23" t="s">
        <v>29</v>
      </c>
      <c r="D147" s="24">
        <v>44622</v>
      </c>
      <c r="E147" s="25">
        <v>5096</v>
      </c>
      <c r="F147" s="23">
        <v>142</v>
      </c>
      <c r="G147" s="26">
        <v>35.887323943661968</v>
      </c>
    </row>
    <row r="148" spans="1:7" ht="15.75">
      <c r="A148" s="17" t="s">
        <v>42</v>
      </c>
      <c r="B148" s="18" t="s">
        <v>46</v>
      </c>
      <c r="C148" s="18" t="s">
        <v>44</v>
      </c>
      <c r="D148" s="19">
        <v>44742</v>
      </c>
      <c r="E148" s="20">
        <v>7602</v>
      </c>
      <c r="F148" s="18">
        <v>18</v>
      </c>
      <c r="G148" s="21">
        <v>422.33333333333331</v>
      </c>
    </row>
    <row r="149" spans="1:7" ht="15.75">
      <c r="A149" s="22" t="s">
        <v>64</v>
      </c>
      <c r="B149" s="23" t="s">
        <v>46</v>
      </c>
      <c r="C149" s="23" t="s">
        <v>60</v>
      </c>
      <c r="D149" s="24">
        <v>44781</v>
      </c>
      <c r="E149" s="25">
        <v>3437</v>
      </c>
      <c r="F149" s="23">
        <v>181</v>
      </c>
      <c r="G149" s="26">
        <v>18.988950276243095</v>
      </c>
    </row>
    <row r="150" spans="1:7" ht="15.75">
      <c r="A150" s="17" t="s">
        <v>28</v>
      </c>
      <c r="B150" s="18" t="s">
        <v>46</v>
      </c>
      <c r="C150" s="18" t="s">
        <v>60</v>
      </c>
      <c r="D150" s="19">
        <v>44575</v>
      </c>
      <c r="E150" s="20">
        <v>1869</v>
      </c>
      <c r="F150" s="18">
        <v>158</v>
      </c>
      <c r="G150" s="21">
        <v>11.829113924050633</v>
      </c>
    </row>
    <row r="151" spans="1:7" ht="15.75">
      <c r="A151" s="22" t="s">
        <v>48</v>
      </c>
      <c r="B151" s="23" t="s">
        <v>46</v>
      </c>
      <c r="C151" s="23" t="s">
        <v>75</v>
      </c>
      <c r="D151" s="24">
        <v>44622</v>
      </c>
      <c r="E151" s="25">
        <v>3346</v>
      </c>
      <c r="F151" s="23">
        <v>304</v>
      </c>
      <c r="G151" s="26">
        <v>11.006578947368421</v>
      </c>
    </row>
    <row r="152" spans="1:7" ht="15.75">
      <c r="A152" s="17" t="s">
        <v>52</v>
      </c>
      <c r="B152" s="18" t="s">
        <v>46</v>
      </c>
      <c r="C152" s="18" t="s">
        <v>60</v>
      </c>
      <c r="D152" s="19">
        <v>44606</v>
      </c>
      <c r="E152" s="20">
        <v>10332</v>
      </c>
      <c r="F152" s="18">
        <v>180</v>
      </c>
      <c r="G152" s="21">
        <v>57.4</v>
      </c>
    </row>
    <row r="153" spans="1:7" ht="15.75">
      <c r="A153" s="22" t="s">
        <v>45</v>
      </c>
      <c r="B153" s="23" t="s">
        <v>46</v>
      </c>
      <c r="C153" s="23" t="s">
        <v>75</v>
      </c>
      <c r="D153" s="24">
        <v>44722</v>
      </c>
      <c r="E153" s="25">
        <v>4844</v>
      </c>
      <c r="F153" s="23">
        <v>539</v>
      </c>
      <c r="G153" s="26">
        <v>8.9870129870129869</v>
      </c>
    </row>
    <row r="154" spans="1:7" ht="15.75">
      <c r="A154" s="17" t="s">
        <v>52</v>
      </c>
      <c r="B154" s="18" t="s">
        <v>46</v>
      </c>
      <c r="C154" s="18" t="s">
        <v>49</v>
      </c>
      <c r="D154" s="19">
        <v>44747</v>
      </c>
      <c r="E154" s="20">
        <v>994</v>
      </c>
      <c r="F154" s="18">
        <v>118</v>
      </c>
      <c r="G154" s="21">
        <v>8.4237288135593218</v>
      </c>
    </row>
    <row r="155" spans="1:7" ht="15.75">
      <c r="A155" s="22" t="s">
        <v>45</v>
      </c>
      <c r="B155" s="23" t="s">
        <v>46</v>
      </c>
      <c r="C155" s="23" t="s">
        <v>65</v>
      </c>
      <c r="D155" s="24">
        <v>44693</v>
      </c>
      <c r="E155" s="25">
        <v>4214</v>
      </c>
      <c r="F155" s="23">
        <v>35</v>
      </c>
      <c r="G155" s="26">
        <v>120.4</v>
      </c>
    </row>
    <row r="156" spans="1:7" ht="15.75">
      <c r="A156" s="17" t="s">
        <v>13</v>
      </c>
      <c r="B156" s="18" t="s">
        <v>46</v>
      </c>
      <c r="C156" s="18" t="s">
        <v>63</v>
      </c>
      <c r="D156" s="19">
        <v>44656</v>
      </c>
      <c r="E156" s="20">
        <v>3584</v>
      </c>
      <c r="F156" s="18">
        <v>200</v>
      </c>
      <c r="G156" s="21">
        <v>17.920000000000002</v>
      </c>
    </row>
    <row r="157" spans="1:7" ht="15.75">
      <c r="A157" s="22" t="s">
        <v>68</v>
      </c>
      <c r="B157" s="23" t="s">
        <v>46</v>
      </c>
      <c r="C157" s="23" t="s">
        <v>49</v>
      </c>
      <c r="D157" s="24">
        <v>44623</v>
      </c>
      <c r="E157" s="25">
        <v>12481</v>
      </c>
      <c r="F157" s="23">
        <v>264</v>
      </c>
      <c r="G157" s="26">
        <v>47.276515151515149</v>
      </c>
    </row>
    <row r="158" spans="1:7" ht="15.75">
      <c r="A158" s="17" t="s">
        <v>59</v>
      </c>
      <c r="B158" s="18" t="s">
        <v>46</v>
      </c>
      <c r="C158" s="18" t="s">
        <v>31</v>
      </c>
      <c r="D158" s="19">
        <v>44795</v>
      </c>
      <c r="E158" s="20">
        <v>5845</v>
      </c>
      <c r="F158" s="18">
        <v>172</v>
      </c>
      <c r="G158" s="21">
        <v>33.982558139534881</v>
      </c>
    </row>
    <row r="159" spans="1:7" ht="15.75">
      <c r="A159" s="22" t="s">
        <v>59</v>
      </c>
      <c r="B159" s="23" t="s">
        <v>46</v>
      </c>
      <c r="C159" s="23" t="s">
        <v>53</v>
      </c>
      <c r="D159" s="24">
        <v>44649</v>
      </c>
      <c r="E159" s="25">
        <v>5684</v>
      </c>
      <c r="F159" s="23">
        <v>81</v>
      </c>
      <c r="G159" s="26">
        <v>70.172839506172835</v>
      </c>
    </row>
    <row r="160" spans="1:7" ht="15.75">
      <c r="A160" s="17" t="s">
        <v>66</v>
      </c>
      <c r="B160" s="18" t="s">
        <v>46</v>
      </c>
      <c r="C160" s="18" t="s">
        <v>76</v>
      </c>
      <c r="D160" s="19">
        <v>44659</v>
      </c>
      <c r="E160" s="20">
        <v>10262</v>
      </c>
      <c r="F160" s="18">
        <v>15</v>
      </c>
      <c r="G160" s="21">
        <v>684.13333333333333</v>
      </c>
    </row>
    <row r="161" spans="1:7" ht="15.75">
      <c r="A161" s="22" t="s">
        <v>16</v>
      </c>
      <c r="B161" s="23" t="s">
        <v>46</v>
      </c>
      <c r="C161" s="23" t="s">
        <v>49</v>
      </c>
      <c r="D161" s="24">
        <v>44727</v>
      </c>
      <c r="E161" s="25">
        <v>4900</v>
      </c>
      <c r="F161" s="23">
        <v>709</v>
      </c>
      <c r="G161" s="26">
        <v>6.9111424541607898</v>
      </c>
    </row>
    <row r="162" spans="1:7" ht="15.75">
      <c r="A162" s="17" t="s">
        <v>52</v>
      </c>
      <c r="B162" s="18" t="s">
        <v>46</v>
      </c>
      <c r="C162" s="18" t="s">
        <v>18</v>
      </c>
      <c r="D162" s="19">
        <v>44608</v>
      </c>
      <c r="E162" s="20">
        <v>6139</v>
      </c>
      <c r="F162" s="18">
        <v>45</v>
      </c>
      <c r="G162" s="21">
        <v>136.42222222222222</v>
      </c>
    </row>
    <row r="163" spans="1:7" ht="15.75">
      <c r="A163" s="22" t="s">
        <v>16</v>
      </c>
      <c r="B163" s="23" t="s">
        <v>46</v>
      </c>
      <c r="C163" s="23" t="s">
        <v>76</v>
      </c>
      <c r="D163" s="24">
        <v>44714</v>
      </c>
      <c r="E163" s="25">
        <v>7077</v>
      </c>
      <c r="F163" s="23">
        <v>77</v>
      </c>
      <c r="G163" s="26">
        <v>91.909090909090907</v>
      </c>
    </row>
    <row r="164" spans="1:7" ht="15.75">
      <c r="A164" s="17" t="s">
        <v>39</v>
      </c>
      <c r="B164" s="18" t="s">
        <v>46</v>
      </c>
      <c r="C164" s="18" t="s">
        <v>57</v>
      </c>
      <c r="D164" s="19">
        <v>44683</v>
      </c>
      <c r="E164" s="20">
        <v>2520</v>
      </c>
      <c r="F164" s="18">
        <v>156</v>
      </c>
      <c r="G164" s="21">
        <v>16.153846153846153</v>
      </c>
    </row>
    <row r="165" spans="1:7" ht="15.75">
      <c r="A165" s="22" t="s">
        <v>50</v>
      </c>
      <c r="B165" s="23" t="s">
        <v>46</v>
      </c>
      <c r="C165" s="23" t="s">
        <v>20</v>
      </c>
      <c r="D165" s="24">
        <v>44628</v>
      </c>
      <c r="E165" s="25">
        <v>6594</v>
      </c>
      <c r="F165" s="23">
        <v>91</v>
      </c>
      <c r="G165" s="26">
        <v>72.461538461538467</v>
      </c>
    </row>
    <row r="166" spans="1:7" ht="15.75">
      <c r="A166" s="17" t="s">
        <v>56</v>
      </c>
      <c r="B166" s="18" t="s">
        <v>46</v>
      </c>
      <c r="C166" s="18" t="s">
        <v>47</v>
      </c>
      <c r="D166" s="19">
        <v>44687</v>
      </c>
      <c r="E166" s="20">
        <v>721</v>
      </c>
      <c r="F166" s="18">
        <v>203</v>
      </c>
      <c r="G166" s="21">
        <v>3.5517241379310347</v>
      </c>
    </row>
    <row r="167" spans="1:7" ht="15.75">
      <c r="A167" s="22" t="s">
        <v>66</v>
      </c>
      <c r="B167" s="23" t="s">
        <v>46</v>
      </c>
      <c r="C167" s="23" t="s">
        <v>20</v>
      </c>
      <c r="D167" s="24">
        <v>44608</v>
      </c>
      <c r="E167" s="25">
        <v>1127</v>
      </c>
      <c r="F167" s="23">
        <v>319</v>
      </c>
      <c r="G167" s="26">
        <v>3.5329153605015673</v>
      </c>
    </row>
    <row r="168" spans="1:7" ht="15.75">
      <c r="A168" s="17" t="s">
        <v>54</v>
      </c>
      <c r="B168" s="18" t="s">
        <v>46</v>
      </c>
      <c r="C168" s="18" t="s">
        <v>49</v>
      </c>
      <c r="D168" s="19">
        <v>44698</v>
      </c>
      <c r="E168" s="20">
        <v>6776</v>
      </c>
      <c r="F168" s="18">
        <v>312</v>
      </c>
      <c r="G168" s="21">
        <v>21.717948717948719</v>
      </c>
    </row>
    <row r="169" spans="1:7" ht="15.75">
      <c r="A169" s="22" t="s">
        <v>71</v>
      </c>
      <c r="B169" s="23" t="s">
        <v>46</v>
      </c>
      <c r="C169" s="23" t="s">
        <v>55</v>
      </c>
      <c r="D169" s="24">
        <v>44677</v>
      </c>
      <c r="E169" s="25">
        <v>3612</v>
      </c>
      <c r="F169" s="23">
        <v>82</v>
      </c>
      <c r="G169" s="26">
        <v>44.048780487804876</v>
      </c>
    </row>
    <row r="170" spans="1:7" ht="15.75">
      <c r="A170" s="17" t="s">
        <v>28</v>
      </c>
      <c r="B170" s="18" t="s">
        <v>46</v>
      </c>
      <c r="C170" s="18" t="s">
        <v>47</v>
      </c>
      <c r="D170" s="19">
        <v>44700</v>
      </c>
      <c r="E170" s="20">
        <v>6111</v>
      </c>
      <c r="F170" s="18">
        <v>591</v>
      </c>
      <c r="G170" s="21">
        <v>10.340101522842639</v>
      </c>
    </row>
    <row r="171" spans="1:7" ht="15.75">
      <c r="A171" s="22" t="s">
        <v>61</v>
      </c>
      <c r="B171" s="23" t="s">
        <v>46</v>
      </c>
      <c r="C171" s="23" t="s">
        <v>49</v>
      </c>
      <c r="D171" s="24">
        <v>44571</v>
      </c>
      <c r="E171" s="25">
        <v>2702</v>
      </c>
      <c r="F171" s="23">
        <v>24</v>
      </c>
      <c r="G171" s="26">
        <v>112.58333333333333</v>
      </c>
    </row>
    <row r="172" spans="1:7" ht="15.75">
      <c r="A172" s="17" t="s">
        <v>54</v>
      </c>
      <c r="B172" s="18" t="s">
        <v>46</v>
      </c>
      <c r="C172" s="18" t="s">
        <v>62</v>
      </c>
      <c r="D172" s="19">
        <v>44656</v>
      </c>
      <c r="E172" s="20">
        <v>5887</v>
      </c>
      <c r="F172" s="18">
        <v>268</v>
      </c>
      <c r="G172" s="21">
        <v>21.96641791044776</v>
      </c>
    </row>
    <row r="173" spans="1:7" ht="15.75">
      <c r="A173" s="22" t="s">
        <v>28</v>
      </c>
      <c r="B173" s="23" t="s">
        <v>46</v>
      </c>
      <c r="C173" s="23" t="s">
        <v>44</v>
      </c>
      <c r="D173" s="24">
        <v>44678</v>
      </c>
      <c r="E173" s="25">
        <v>8757</v>
      </c>
      <c r="F173" s="23">
        <v>338</v>
      </c>
      <c r="G173" s="26">
        <v>25.908284023668639</v>
      </c>
    </row>
    <row r="174" spans="1:7" ht="15.75">
      <c r="A174" s="17" t="s">
        <v>59</v>
      </c>
      <c r="B174" s="18" t="s">
        <v>46</v>
      </c>
      <c r="C174" s="18" t="s">
        <v>65</v>
      </c>
      <c r="D174" s="19">
        <v>44785</v>
      </c>
      <c r="E174" s="20">
        <v>6055</v>
      </c>
      <c r="F174" s="18">
        <v>73</v>
      </c>
      <c r="G174" s="21">
        <v>82.945205479452056</v>
      </c>
    </row>
    <row r="175" spans="1:7" ht="15.75">
      <c r="A175" s="22" t="s">
        <v>61</v>
      </c>
      <c r="B175" s="23" t="s">
        <v>46</v>
      </c>
      <c r="C175" s="23" t="s">
        <v>53</v>
      </c>
      <c r="D175" s="24">
        <v>44589</v>
      </c>
      <c r="E175" s="25">
        <v>8491</v>
      </c>
      <c r="F175" s="23">
        <v>75</v>
      </c>
      <c r="G175" s="26">
        <v>113.21333333333334</v>
      </c>
    </row>
    <row r="176" spans="1:7" ht="15.75">
      <c r="A176" s="17" t="s">
        <v>73</v>
      </c>
      <c r="B176" s="18" t="s">
        <v>46</v>
      </c>
      <c r="C176" s="18" t="s">
        <v>53</v>
      </c>
      <c r="D176" s="19">
        <v>44768</v>
      </c>
      <c r="E176" s="20">
        <v>574</v>
      </c>
      <c r="F176" s="18">
        <v>217</v>
      </c>
      <c r="G176" s="21">
        <v>2.6451612903225805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78FA-86DB-4069-B481-F430E5342EAD}">
  <dimension ref="A1:G185"/>
  <sheetViews>
    <sheetView workbookViewId="0">
      <selection activeCell="J3" sqref="J3"/>
    </sheetView>
  </sheetViews>
  <sheetFormatPr defaultRowHeight="15"/>
  <cols>
    <col min="1" max="1" width="23.28515625" bestFit="1" customWidth="1"/>
    <col min="2" max="2" width="10.14062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16</v>
      </c>
      <c r="B2" s="18" t="s">
        <v>17</v>
      </c>
      <c r="C2" s="18" t="s">
        <v>18</v>
      </c>
      <c r="D2" s="19">
        <v>44774</v>
      </c>
      <c r="E2" s="20">
        <v>7896</v>
      </c>
      <c r="F2" s="18">
        <v>94</v>
      </c>
      <c r="G2" s="21">
        <v>84</v>
      </c>
    </row>
    <row r="3" spans="1:7" ht="15.75">
      <c r="A3" s="22" t="s">
        <v>19</v>
      </c>
      <c r="B3" s="23" t="s">
        <v>17</v>
      </c>
      <c r="C3" s="23" t="s">
        <v>20</v>
      </c>
      <c r="D3" s="24">
        <v>44749</v>
      </c>
      <c r="E3" s="25">
        <v>4502</v>
      </c>
      <c r="F3" s="23">
        <v>91</v>
      </c>
      <c r="G3" s="26">
        <v>49.472527472527474</v>
      </c>
    </row>
    <row r="4" spans="1:7" ht="15.75">
      <c r="A4" s="17" t="s">
        <v>16</v>
      </c>
      <c r="B4" s="18" t="s">
        <v>17</v>
      </c>
      <c r="C4" s="18" t="s">
        <v>27</v>
      </c>
      <c r="D4" s="19">
        <v>44718</v>
      </c>
      <c r="E4" s="20">
        <v>5376</v>
      </c>
      <c r="F4" s="18">
        <v>38</v>
      </c>
      <c r="G4" s="21">
        <v>141.47368421052633</v>
      </c>
    </row>
    <row r="5" spans="1:7" ht="15.75">
      <c r="A5" s="22" t="s">
        <v>48</v>
      </c>
      <c r="B5" s="23" t="s">
        <v>17</v>
      </c>
      <c r="C5" s="23" t="s">
        <v>60</v>
      </c>
      <c r="D5" s="24">
        <v>44587</v>
      </c>
      <c r="E5" s="25">
        <v>168</v>
      </c>
      <c r="F5" s="23">
        <v>321</v>
      </c>
      <c r="G5" s="26">
        <v>0.52336448598130836</v>
      </c>
    </row>
    <row r="6" spans="1:7" ht="15.75">
      <c r="A6" s="17" t="s">
        <v>48</v>
      </c>
      <c r="B6" s="18" t="s">
        <v>17</v>
      </c>
      <c r="C6" s="18" t="s">
        <v>63</v>
      </c>
      <c r="D6" s="19">
        <v>44746</v>
      </c>
      <c r="E6" s="20">
        <v>2443</v>
      </c>
      <c r="F6" s="18">
        <v>581</v>
      </c>
      <c r="G6" s="21">
        <v>4.2048192771084336</v>
      </c>
    </row>
    <row r="7" spans="1:7" ht="15.75">
      <c r="A7" s="22" t="s">
        <v>66</v>
      </c>
      <c r="B7" s="23" t="s">
        <v>17</v>
      </c>
      <c r="C7" s="23" t="s">
        <v>57</v>
      </c>
      <c r="D7" s="24">
        <v>44615</v>
      </c>
      <c r="E7" s="25">
        <v>6307</v>
      </c>
      <c r="F7" s="23">
        <v>142</v>
      </c>
      <c r="G7" s="26">
        <v>44.41549295774648</v>
      </c>
    </row>
    <row r="8" spans="1:7" ht="15.75">
      <c r="A8" s="17" t="s">
        <v>54</v>
      </c>
      <c r="B8" s="18" t="s">
        <v>17</v>
      </c>
      <c r="C8" s="18" t="s">
        <v>47</v>
      </c>
      <c r="D8" s="19">
        <v>44722</v>
      </c>
      <c r="E8" s="20">
        <v>4382</v>
      </c>
      <c r="F8" s="18">
        <v>303</v>
      </c>
      <c r="G8" s="21">
        <v>14.462046204620462</v>
      </c>
    </row>
    <row r="9" spans="1:7" ht="15.75">
      <c r="A9" s="22" t="s">
        <v>56</v>
      </c>
      <c r="B9" s="23" t="s">
        <v>17</v>
      </c>
      <c r="C9" s="23" t="s">
        <v>60</v>
      </c>
      <c r="D9" s="24">
        <v>44749</v>
      </c>
      <c r="E9" s="25">
        <v>5243</v>
      </c>
      <c r="F9" s="23">
        <v>176</v>
      </c>
      <c r="G9" s="26">
        <v>29.789772727272727</v>
      </c>
    </row>
    <row r="10" spans="1:7" ht="15.75">
      <c r="A10" s="17" t="s">
        <v>50</v>
      </c>
      <c r="B10" s="18" t="s">
        <v>17</v>
      </c>
      <c r="C10" s="18" t="s">
        <v>18</v>
      </c>
      <c r="D10" s="19">
        <v>44761</v>
      </c>
      <c r="E10" s="20">
        <v>2205</v>
      </c>
      <c r="F10" s="18">
        <v>179</v>
      </c>
      <c r="G10" s="21">
        <v>12.318435754189943</v>
      </c>
    </row>
    <row r="11" spans="1:7" ht="15.75">
      <c r="A11" s="22" t="s">
        <v>48</v>
      </c>
      <c r="B11" s="23" t="s">
        <v>17</v>
      </c>
      <c r="C11" s="23" t="s">
        <v>65</v>
      </c>
      <c r="D11" s="24">
        <v>44748</v>
      </c>
      <c r="E11" s="25">
        <v>6090</v>
      </c>
      <c r="F11" s="23">
        <v>149</v>
      </c>
      <c r="G11" s="26">
        <v>40.872483221476507</v>
      </c>
    </row>
    <row r="12" spans="1:7" ht="15.75">
      <c r="A12" s="17" t="s">
        <v>28</v>
      </c>
      <c r="B12" s="18" t="s">
        <v>17</v>
      </c>
      <c r="C12" s="18" t="s">
        <v>29</v>
      </c>
      <c r="D12" s="19">
        <v>44708</v>
      </c>
      <c r="E12" s="20">
        <v>10255</v>
      </c>
      <c r="F12" s="18">
        <v>11</v>
      </c>
      <c r="G12" s="21">
        <v>932.27272727272725</v>
      </c>
    </row>
    <row r="13" spans="1:7" ht="15.75">
      <c r="A13" s="22" t="s">
        <v>68</v>
      </c>
      <c r="B13" s="23" t="s">
        <v>17</v>
      </c>
      <c r="C13" s="23" t="s">
        <v>37</v>
      </c>
      <c r="D13" s="24">
        <v>44746</v>
      </c>
      <c r="E13" s="25">
        <v>9275</v>
      </c>
      <c r="F13" s="23">
        <v>411</v>
      </c>
      <c r="G13" s="26">
        <v>22.566909975669098</v>
      </c>
    </row>
    <row r="14" spans="1:7" ht="15.75">
      <c r="A14" s="17" t="s">
        <v>28</v>
      </c>
      <c r="B14" s="18" t="s">
        <v>17</v>
      </c>
      <c r="C14" s="18" t="s">
        <v>53</v>
      </c>
      <c r="D14" s="19">
        <v>44750</v>
      </c>
      <c r="E14" s="20">
        <v>6181</v>
      </c>
      <c r="F14" s="18">
        <v>56</v>
      </c>
      <c r="G14" s="21">
        <v>110.375</v>
      </c>
    </row>
    <row r="15" spans="1:7" ht="15.75">
      <c r="A15" s="22" t="s">
        <v>71</v>
      </c>
      <c r="B15" s="23" t="s">
        <v>17</v>
      </c>
      <c r="C15" s="23" t="s">
        <v>69</v>
      </c>
      <c r="D15" s="24">
        <v>44749</v>
      </c>
      <c r="E15" s="25">
        <v>4221</v>
      </c>
      <c r="F15" s="23">
        <v>9</v>
      </c>
      <c r="G15" s="26">
        <v>469</v>
      </c>
    </row>
    <row r="16" spans="1:7" ht="15.75">
      <c r="A16" s="17" t="s">
        <v>67</v>
      </c>
      <c r="B16" s="18" t="s">
        <v>17</v>
      </c>
      <c r="C16" s="18" t="s">
        <v>47</v>
      </c>
      <c r="D16" s="19">
        <v>44670</v>
      </c>
      <c r="E16" s="20">
        <v>5334</v>
      </c>
      <c r="F16" s="18">
        <v>80</v>
      </c>
      <c r="G16" s="21">
        <v>66.674999999999997</v>
      </c>
    </row>
    <row r="17" spans="1:7" ht="15.75">
      <c r="A17" s="22" t="s">
        <v>67</v>
      </c>
      <c r="B17" s="23" t="s">
        <v>17</v>
      </c>
      <c r="C17" s="23" t="s">
        <v>44</v>
      </c>
      <c r="D17" s="24">
        <v>44719</v>
      </c>
      <c r="E17" s="25">
        <v>9408</v>
      </c>
      <c r="F17" s="23">
        <v>138</v>
      </c>
      <c r="G17" s="26">
        <v>68.173913043478265</v>
      </c>
    </row>
    <row r="18" spans="1:7" ht="15.75">
      <c r="A18" s="17" t="s">
        <v>21</v>
      </c>
      <c r="B18" s="18" t="s">
        <v>17</v>
      </c>
      <c r="C18" s="18" t="s">
        <v>57</v>
      </c>
      <c r="D18" s="19">
        <v>44663</v>
      </c>
      <c r="E18" s="20">
        <v>1939</v>
      </c>
      <c r="F18" s="18">
        <v>520</v>
      </c>
      <c r="G18" s="21">
        <v>3.7288461538461539</v>
      </c>
    </row>
    <row r="19" spans="1:7" ht="15.75">
      <c r="A19" s="22" t="s">
        <v>73</v>
      </c>
      <c r="B19" s="23" t="s">
        <v>17</v>
      </c>
      <c r="C19" s="23" t="s">
        <v>57</v>
      </c>
      <c r="D19" s="24">
        <v>44748</v>
      </c>
      <c r="E19" s="25">
        <v>10906</v>
      </c>
      <c r="F19" s="23">
        <v>94</v>
      </c>
      <c r="G19" s="26">
        <v>116.02127659574468</v>
      </c>
    </row>
    <row r="20" spans="1:7" ht="15.75">
      <c r="A20" s="17" t="s">
        <v>67</v>
      </c>
      <c r="B20" s="18" t="s">
        <v>17</v>
      </c>
      <c r="C20" s="18" t="s">
        <v>75</v>
      </c>
      <c r="D20" s="19">
        <v>44636</v>
      </c>
      <c r="E20" s="20">
        <v>476</v>
      </c>
      <c r="F20" s="18">
        <v>125</v>
      </c>
      <c r="G20" s="21">
        <v>3.8079999999999998</v>
      </c>
    </row>
    <row r="21" spans="1:7" ht="15.75">
      <c r="A21" s="22" t="s">
        <v>28</v>
      </c>
      <c r="B21" s="23" t="s">
        <v>17</v>
      </c>
      <c r="C21" s="23" t="s">
        <v>69</v>
      </c>
      <c r="D21" s="24">
        <v>44665</v>
      </c>
      <c r="E21" s="25">
        <v>6832</v>
      </c>
      <c r="F21" s="23">
        <v>46</v>
      </c>
      <c r="G21" s="26">
        <v>148.52173913043478</v>
      </c>
    </row>
    <row r="22" spans="1:7" ht="15.75">
      <c r="A22" s="17" t="s">
        <v>21</v>
      </c>
      <c r="B22" s="18" t="s">
        <v>17</v>
      </c>
      <c r="C22" s="18" t="s">
        <v>65</v>
      </c>
      <c r="D22" s="19">
        <v>44631</v>
      </c>
      <c r="E22" s="20">
        <v>4466</v>
      </c>
      <c r="F22" s="18">
        <v>22</v>
      </c>
      <c r="G22" s="21">
        <v>203</v>
      </c>
    </row>
    <row r="23" spans="1:7" ht="15.75">
      <c r="A23" s="22" t="s">
        <v>16</v>
      </c>
      <c r="B23" s="23" t="s">
        <v>17</v>
      </c>
      <c r="C23" s="23" t="s">
        <v>53</v>
      </c>
      <c r="D23" s="24">
        <v>44697</v>
      </c>
      <c r="E23" s="25">
        <v>19929</v>
      </c>
      <c r="F23" s="23">
        <v>174</v>
      </c>
      <c r="G23" s="26">
        <v>114.53448275862068</v>
      </c>
    </row>
    <row r="24" spans="1:7" ht="15.75">
      <c r="A24" s="17" t="s">
        <v>54</v>
      </c>
      <c r="B24" s="18" t="s">
        <v>17</v>
      </c>
      <c r="C24" s="18" t="s">
        <v>27</v>
      </c>
      <c r="D24" s="19">
        <v>44783</v>
      </c>
      <c r="E24" s="20">
        <v>5103</v>
      </c>
      <c r="F24" s="18">
        <v>140</v>
      </c>
      <c r="G24" s="21">
        <v>36.450000000000003</v>
      </c>
    </row>
    <row r="25" spans="1:7" ht="15.75">
      <c r="A25" s="22" t="s">
        <v>21</v>
      </c>
      <c r="B25" s="23" t="s">
        <v>17</v>
      </c>
      <c r="C25" s="23" t="s">
        <v>47</v>
      </c>
      <c r="D25" s="24">
        <v>44566</v>
      </c>
      <c r="E25" s="25">
        <v>2541</v>
      </c>
      <c r="F25" s="23">
        <v>27</v>
      </c>
      <c r="G25" s="26">
        <v>94.111111111111114</v>
      </c>
    </row>
    <row r="26" spans="1:7" ht="15.75">
      <c r="A26" s="17" t="s">
        <v>67</v>
      </c>
      <c r="B26" s="18" t="s">
        <v>17</v>
      </c>
      <c r="C26" s="18" t="s">
        <v>65</v>
      </c>
      <c r="D26" s="19">
        <v>44634</v>
      </c>
      <c r="E26" s="20">
        <v>3297</v>
      </c>
      <c r="F26" s="18">
        <v>149</v>
      </c>
      <c r="G26" s="21">
        <v>22.127516778523489</v>
      </c>
    </row>
    <row r="27" spans="1:7" ht="15.75">
      <c r="A27" s="22" t="s">
        <v>28</v>
      </c>
      <c r="B27" s="23" t="s">
        <v>17</v>
      </c>
      <c r="C27" s="23" t="s">
        <v>27</v>
      </c>
      <c r="D27" s="24">
        <v>44599</v>
      </c>
      <c r="E27" s="25">
        <v>10101</v>
      </c>
      <c r="F27" s="23">
        <v>108</v>
      </c>
      <c r="G27" s="26">
        <v>93.527777777777771</v>
      </c>
    </row>
    <row r="28" spans="1:7" ht="15.75">
      <c r="A28" s="17" t="s">
        <v>50</v>
      </c>
      <c r="B28" s="18" t="s">
        <v>17</v>
      </c>
      <c r="C28" s="18" t="s">
        <v>75</v>
      </c>
      <c r="D28" s="19">
        <v>44636</v>
      </c>
      <c r="E28" s="20">
        <v>4361</v>
      </c>
      <c r="F28" s="18">
        <v>81</v>
      </c>
      <c r="G28" s="21">
        <v>53.839506172839506</v>
      </c>
    </row>
    <row r="29" spans="1:7" ht="15.75">
      <c r="A29" s="22" t="s">
        <v>16</v>
      </c>
      <c r="B29" s="23" t="s">
        <v>17</v>
      </c>
      <c r="C29" s="23" t="s">
        <v>74</v>
      </c>
      <c r="D29" s="24">
        <v>44732</v>
      </c>
      <c r="E29" s="25">
        <v>3052</v>
      </c>
      <c r="F29" s="23">
        <v>447</v>
      </c>
      <c r="G29" s="26">
        <v>6.8277404921700224</v>
      </c>
    </row>
    <row r="30" spans="1:7" ht="15.75">
      <c r="A30" s="17" t="s">
        <v>54</v>
      </c>
      <c r="B30" s="18" t="s">
        <v>17</v>
      </c>
      <c r="C30" s="18" t="s">
        <v>20</v>
      </c>
      <c r="D30" s="19">
        <v>44603</v>
      </c>
      <c r="E30" s="20">
        <v>10283</v>
      </c>
      <c r="F30" s="18">
        <v>21</v>
      </c>
      <c r="G30" s="21">
        <v>489.66666666666669</v>
      </c>
    </row>
    <row r="31" spans="1:7" ht="15.75">
      <c r="A31" s="22" t="s">
        <v>67</v>
      </c>
      <c r="B31" s="23" t="s">
        <v>17</v>
      </c>
      <c r="C31" s="23" t="s">
        <v>31</v>
      </c>
      <c r="D31" s="24">
        <v>44568</v>
      </c>
      <c r="E31" s="25">
        <v>1687</v>
      </c>
      <c r="F31" s="23">
        <v>520</v>
      </c>
      <c r="G31" s="26">
        <v>3.2442307692307693</v>
      </c>
    </row>
    <row r="32" spans="1:7" ht="15.75">
      <c r="A32" s="17" t="s">
        <v>50</v>
      </c>
      <c r="B32" s="18" t="s">
        <v>17</v>
      </c>
      <c r="C32" s="18" t="s">
        <v>20</v>
      </c>
      <c r="D32" s="19">
        <v>44571</v>
      </c>
      <c r="E32" s="20">
        <v>6489</v>
      </c>
      <c r="F32" s="18">
        <v>146</v>
      </c>
      <c r="G32" s="21">
        <v>44.445205479452056</v>
      </c>
    </row>
    <row r="33" spans="1:7" ht="15.75">
      <c r="A33" s="22" t="s">
        <v>19</v>
      </c>
      <c r="B33" s="23" t="s">
        <v>17</v>
      </c>
      <c r="C33" s="23" t="s">
        <v>69</v>
      </c>
      <c r="D33" s="24">
        <v>44614</v>
      </c>
      <c r="E33" s="25">
        <v>2583</v>
      </c>
      <c r="F33" s="23">
        <v>159</v>
      </c>
      <c r="G33" s="26">
        <v>16.245283018867923</v>
      </c>
    </row>
    <row r="34" spans="1:7" ht="15.75">
      <c r="A34" s="17" t="s">
        <v>48</v>
      </c>
      <c r="B34" s="18" t="s">
        <v>17</v>
      </c>
      <c r="C34" s="18" t="s">
        <v>49</v>
      </c>
      <c r="D34" s="19">
        <v>44712</v>
      </c>
      <c r="E34" s="20">
        <v>4795</v>
      </c>
      <c r="F34" s="18">
        <v>233</v>
      </c>
      <c r="G34" s="21">
        <v>20.579399141630901</v>
      </c>
    </row>
    <row r="35" spans="1:7" ht="15.75">
      <c r="A35" s="22" t="s">
        <v>42</v>
      </c>
      <c r="B35" s="23" t="s">
        <v>17</v>
      </c>
      <c r="C35" s="23" t="s">
        <v>74</v>
      </c>
      <c r="D35" s="24">
        <v>44791</v>
      </c>
      <c r="E35" s="25">
        <v>6454</v>
      </c>
      <c r="F35" s="23">
        <v>141</v>
      </c>
      <c r="G35" s="26">
        <v>45.773049645390074</v>
      </c>
    </row>
    <row r="36" spans="1:7" ht="15.75">
      <c r="A36" s="17" t="s">
        <v>39</v>
      </c>
      <c r="B36" s="18" t="s">
        <v>17</v>
      </c>
      <c r="C36" s="18" t="s">
        <v>57</v>
      </c>
      <c r="D36" s="19">
        <v>44565</v>
      </c>
      <c r="E36" s="20">
        <v>8064</v>
      </c>
      <c r="F36" s="18">
        <v>134</v>
      </c>
      <c r="G36" s="21">
        <v>60.179104477611943</v>
      </c>
    </row>
    <row r="37" spans="1:7" ht="15.75">
      <c r="A37" s="22" t="s">
        <v>52</v>
      </c>
      <c r="B37" s="23" t="s">
        <v>17</v>
      </c>
      <c r="C37" s="23" t="s">
        <v>49</v>
      </c>
      <c r="D37" s="24">
        <v>44757</v>
      </c>
      <c r="E37" s="25">
        <v>6055</v>
      </c>
      <c r="F37" s="23">
        <v>46</v>
      </c>
      <c r="G37" s="26">
        <v>131.63043478260869</v>
      </c>
    </row>
    <row r="38" spans="1:7" ht="15.75">
      <c r="A38" s="17" t="s">
        <v>13</v>
      </c>
      <c r="B38" s="18" t="s">
        <v>17</v>
      </c>
      <c r="C38" s="18" t="s">
        <v>37</v>
      </c>
      <c r="D38" s="19">
        <v>44747</v>
      </c>
      <c r="E38" s="20">
        <v>3472</v>
      </c>
      <c r="F38" s="18">
        <v>135</v>
      </c>
      <c r="G38" s="21">
        <v>25.718518518518518</v>
      </c>
    </row>
    <row r="39" spans="1:7" ht="15.75">
      <c r="A39" s="22" t="s">
        <v>39</v>
      </c>
      <c r="B39" s="23" t="s">
        <v>17</v>
      </c>
      <c r="C39" s="23" t="s">
        <v>65</v>
      </c>
      <c r="D39" s="24">
        <v>44769</v>
      </c>
      <c r="E39" s="25">
        <v>3395</v>
      </c>
      <c r="F39" s="23">
        <v>99</v>
      </c>
      <c r="G39" s="26">
        <v>34.292929292929294</v>
      </c>
    </row>
    <row r="40" spans="1:7" ht="15.75">
      <c r="A40" s="17" t="s">
        <v>54</v>
      </c>
      <c r="B40" s="18" t="s">
        <v>17</v>
      </c>
      <c r="C40" s="18" t="s">
        <v>44</v>
      </c>
      <c r="D40" s="19">
        <v>44739</v>
      </c>
      <c r="E40" s="20">
        <v>4053</v>
      </c>
      <c r="F40" s="18">
        <v>19</v>
      </c>
      <c r="G40" s="21">
        <v>213.31578947368422</v>
      </c>
    </row>
    <row r="41" spans="1:7" ht="15.75">
      <c r="A41" s="22" t="s">
        <v>38</v>
      </c>
      <c r="B41" s="23" t="s">
        <v>17</v>
      </c>
      <c r="C41" s="23" t="s">
        <v>47</v>
      </c>
      <c r="D41" s="24">
        <v>44680</v>
      </c>
      <c r="E41" s="25">
        <v>1351</v>
      </c>
      <c r="F41" s="23">
        <v>61</v>
      </c>
      <c r="G41" s="26">
        <v>22.147540983606557</v>
      </c>
    </row>
    <row r="42" spans="1:7" ht="15.75">
      <c r="A42" s="17" t="s">
        <v>68</v>
      </c>
      <c r="B42" s="18" t="s">
        <v>17</v>
      </c>
      <c r="C42" s="18" t="s">
        <v>20</v>
      </c>
      <c r="D42" s="19">
        <v>44757</v>
      </c>
      <c r="E42" s="20">
        <v>11837</v>
      </c>
      <c r="F42" s="18">
        <v>277</v>
      </c>
      <c r="G42" s="21">
        <v>42.73285198555957</v>
      </c>
    </row>
    <row r="43" spans="1:7" ht="15.75">
      <c r="A43" s="22" t="s">
        <v>56</v>
      </c>
      <c r="B43" s="23" t="s">
        <v>17</v>
      </c>
      <c r="C43" s="23" t="s">
        <v>76</v>
      </c>
      <c r="D43" s="24">
        <v>44747</v>
      </c>
      <c r="E43" s="25">
        <v>2282</v>
      </c>
      <c r="F43" s="23">
        <v>44</v>
      </c>
      <c r="G43" s="26">
        <v>51.863636363636367</v>
      </c>
    </row>
    <row r="44" spans="1:7" ht="15.75">
      <c r="A44" s="17" t="s">
        <v>52</v>
      </c>
      <c r="B44" s="18" t="s">
        <v>17</v>
      </c>
      <c r="C44" s="18" t="s">
        <v>76</v>
      </c>
      <c r="D44" s="19">
        <v>44713</v>
      </c>
      <c r="E44" s="20">
        <v>448</v>
      </c>
      <c r="F44" s="18">
        <v>146</v>
      </c>
      <c r="G44" s="21">
        <v>3.0684931506849313</v>
      </c>
    </row>
    <row r="45" spans="1:7" ht="15.75">
      <c r="A45" s="22" t="s">
        <v>50</v>
      </c>
      <c r="B45" s="23" t="s">
        <v>17</v>
      </c>
      <c r="C45" s="23" t="s">
        <v>31</v>
      </c>
      <c r="D45" s="24">
        <v>44753</v>
      </c>
      <c r="E45" s="25">
        <v>2639</v>
      </c>
      <c r="F45" s="23">
        <v>179</v>
      </c>
      <c r="G45" s="26">
        <v>14.743016759776536</v>
      </c>
    </row>
    <row r="46" spans="1:7" ht="15.75">
      <c r="A46" s="17" t="s">
        <v>73</v>
      </c>
      <c r="B46" s="18" t="s">
        <v>17</v>
      </c>
      <c r="C46" s="18" t="s">
        <v>53</v>
      </c>
      <c r="D46" s="19">
        <v>44628</v>
      </c>
      <c r="E46" s="20">
        <v>16569</v>
      </c>
      <c r="F46" s="18">
        <v>99</v>
      </c>
      <c r="G46" s="21">
        <v>167.36363636363637</v>
      </c>
    </row>
    <row r="47" spans="1:7" ht="15.75">
      <c r="A47" s="22" t="s">
        <v>58</v>
      </c>
      <c r="B47" s="23" t="s">
        <v>17</v>
      </c>
      <c r="C47" s="23" t="s">
        <v>76</v>
      </c>
      <c r="D47" s="24">
        <v>44690</v>
      </c>
      <c r="E47" s="25">
        <v>6454</v>
      </c>
      <c r="F47" s="23">
        <v>157</v>
      </c>
      <c r="G47" s="26">
        <v>41.108280254777071</v>
      </c>
    </row>
    <row r="48" spans="1:7" ht="15.75">
      <c r="A48" s="17" t="s">
        <v>71</v>
      </c>
      <c r="B48" s="18" t="s">
        <v>17</v>
      </c>
      <c r="C48" s="18" t="s">
        <v>53</v>
      </c>
      <c r="D48" s="19">
        <v>44587</v>
      </c>
      <c r="E48" s="20">
        <v>4781</v>
      </c>
      <c r="F48" s="18">
        <v>38</v>
      </c>
      <c r="G48" s="21">
        <v>125.81578947368421</v>
      </c>
    </row>
    <row r="49" spans="1:7" ht="15.75">
      <c r="A49" s="22" t="s">
        <v>48</v>
      </c>
      <c r="B49" s="23" t="s">
        <v>17</v>
      </c>
      <c r="C49" s="23" t="s">
        <v>44</v>
      </c>
      <c r="D49" s="24">
        <v>44739</v>
      </c>
      <c r="E49" s="25">
        <v>3122</v>
      </c>
      <c r="F49" s="23">
        <v>149</v>
      </c>
      <c r="G49" s="26">
        <v>20.953020134228186</v>
      </c>
    </row>
    <row r="50" spans="1:7" ht="15.75">
      <c r="A50" s="17" t="s">
        <v>73</v>
      </c>
      <c r="B50" s="18" t="s">
        <v>17</v>
      </c>
      <c r="C50" s="18" t="s">
        <v>27</v>
      </c>
      <c r="D50" s="19">
        <v>44776</v>
      </c>
      <c r="E50" s="20">
        <v>8043</v>
      </c>
      <c r="F50" s="18">
        <v>18</v>
      </c>
      <c r="G50" s="21">
        <v>446.83333333333331</v>
      </c>
    </row>
    <row r="51" spans="1:7" ht="15.75">
      <c r="A51" s="22" t="s">
        <v>61</v>
      </c>
      <c r="B51" s="23" t="s">
        <v>17</v>
      </c>
      <c r="C51" s="23" t="s">
        <v>55</v>
      </c>
      <c r="D51" s="24">
        <v>44672</v>
      </c>
      <c r="E51" s="25">
        <v>1526</v>
      </c>
      <c r="F51" s="23">
        <v>96</v>
      </c>
      <c r="G51" s="26">
        <v>15.895833333333334</v>
      </c>
    </row>
    <row r="52" spans="1:7" ht="15.75">
      <c r="A52" s="17" t="s">
        <v>21</v>
      </c>
      <c r="B52" s="18" t="s">
        <v>17</v>
      </c>
      <c r="C52" s="18" t="s">
        <v>60</v>
      </c>
      <c r="D52" s="19">
        <v>44685</v>
      </c>
      <c r="E52" s="20">
        <v>2912</v>
      </c>
      <c r="F52" s="18">
        <v>55</v>
      </c>
      <c r="G52" s="21">
        <v>52.945454545454545</v>
      </c>
    </row>
    <row r="53" spans="1:7" ht="15.75">
      <c r="A53" s="22" t="s">
        <v>48</v>
      </c>
      <c r="B53" s="23" t="s">
        <v>17</v>
      </c>
      <c r="C53" s="23" t="s">
        <v>15</v>
      </c>
      <c r="D53" s="24">
        <v>44757</v>
      </c>
      <c r="E53" s="25">
        <v>10990</v>
      </c>
      <c r="F53" s="23">
        <v>184</v>
      </c>
      <c r="G53" s="26">
        <v>59.728260869565219</v>
      </c>
    </row>
    <row r="54" spans="1:7" ht="15.75">
      <c r="A54" s="17" t="s">
        <v>61</v>
      </c>
      <c r="B54" s="18" t="s">
        <v>17</v>
      </c>
      <c r="C54" s="18" t="s">
        <v>29</v>
      </c>
      <c r="D54" s="19">
        <v>44735</v>
      </c>
      <c r="E54" s="20">
        <v>6888</v>
      </c>
      <c r="F54" s="18">
        <v>311</v>
      </c>
      <c r="G54" s="21">
        <v>22.14790996784566</v>
      </c>
    </row>
    <row r="55" spans="1:7" ht="15.75">
      <c r="A55" s="22" t="s">
        <v>38</v>
      </c>
      <c r="B55" s="23" t="s">
        <v>17</v>
      </c>
      <c r="C55" s="23" t="s">
        <v>65</v>
      </c>
      <c r="D55" s="24">
        <v>44574</v>
      </c>
      <c r="E55" s="25">
        <v>2170</v>
      </c>
      <c r="F55" s="23">
        <v>218</v>
      </c>
      <c r="G55" s="26">
        <v>9.9541284403669721</v>
      </c>
    </row>
    <row r="56" spans="1:7" ht="15.75">
      <c r="A56" s="17" t="s">
        <v>21</v>
      </c>
      <c r="B56" s="18" t="s">
        <v>17</v>
      </c>
      <c r="C56" s="18" t="s">
        <v>18</v>
      </c>
      <c r="D56" s="19">
        <v>44706</v>
      </c>
      <c r="E56" s="20">
        <v>4760</v>
      </c>
      <c r="F56" s="18">
        <v>418</v>
      </c>
      <c r="G56" s="21">
        <v>11.387559808612441</v>
      </c>
    </row>
    <row r="57" spans="1:7" ht="15.75">
      <c r="A57" s="22" t="s">
        <v>50</v>
      </c>
      <c r="B57" s="23" t="s">
        <v>17</v>
      </c>
      <c r="C57" s="23" t="s">
        <v>60</v>
      </c>
      <c r="D57" s="24">
        <v>44664</v>
      </c>
      <c r="E57" s="25">
        <v>4753</v>
      </c>
      <c r="F57" s="23">
        <v>151</v>
      </c>
      <c r="G57" s="26">
        <v>31.476821192052981</v>
      </c>
    </row>
    <row r="58" spans="1:7" ht="15.75">
      <c r="A58" s="17" t="s">
        <v>50</v>
      </c>
      <c r="B58" s="18" t="s">
        <v>17</v>
      </c>
      <c r="C58" s="18" t="s">
        <v>47</v>
      </c>
      <c r="D58" s="19">
        <v>44574</v>
      </c>
      <c r="E58" s="20">
        <v>3472</v>
      </c>
      <c r="F58" s="18">
        <v>96</v>
      </c>
      <c r="G58" s="21">
        <v>36.166666666666664</v>
      </c>
    </row>
    <row r="59" spans="1:7" ht="15.75">
      <c r="A59" s="22" t="s">
        <v>56</v>
      </c>
      <c r="B59" s="23" t="s">
        <v>17</v>
      </c>
      <c r="C59" s="23" t="s">
        <v>57</v>
      </c>
      <c r="D59" s="24">
        <v>44732</v>
      </c>
      <c r="E59" s="25">
        <v>161</v>
      </c>
      <c r="F59" s="23">
        <v>134</v>
      </c>
      <c r="G59" s="26">
        <v>1.2014925373134329</v>
      </c>
    </row>
    <row r="60" spans="1:7" ht="15.75">
      <c r="A60" s="17" t="s">
        <v>54</v>
      </c>
      <c r="B60" s="18" t="s">
        <v>17</v>
      </c>
      <c r="C60" s="18" t="s">
        <v>31</v>
      </c>
      <c r="D60" s="19">
        <v>44734</v>
      </c>
      <c r="E60" s="20">
        <v>2576</v>
      </c>
      <c r="F60" s="18">
        <v>112</v>
      </c>
      <c r="G60" s="21">
        <v>23</v>
      </c>
    </row>
    <row r="61" spans="1:7" ht="15.75">
      <c r="A61" s="22" t="s">
        <v>13</v>
      </c>
      <c r="B61" s="23" t="s">
        <v>17</v>
      </c>
      <c r="C61" s="23" t="s">
        <v>29</v>
      </c>
      <c r="D61" s="24">
        <v>44617</v>
      </c>
      <c r="E61" s="25">
        <v>1953</v>
      </c>
      <c r="F61" s="23">
        <v>242</v>
      </c>
      <c r="G61" s="26">
        <v>8.0702479338842981</v>
      </c>
    </row>
    <row r="62" spans="1:7" ht="15.75">
      <c r="A62" s="17" t="s">
        <v>39</v>
      </c>
      <c r="B62" s="18" t="s">
        <v>17</v>
      </c>
      <c r="C62" s="18" t="s">
        <v>27</v>
      </c>
      <c r="D62" s="19">
        <v>44687</v>
      </c>
      <c r="E62" s="20">
        <v>1638</v>
      </c>
      <c r="F62" s="18">
        <v>81</v>
      </c>
      <c r="G62" s="21">
        <v>20.222222222222221</v>
      </c>
    </row>
    <row r="63" spans="1:7" ht="15.75">
      <c r="A63" s="22" t="s">
        <v>59</v>
      </c>
      <c r="B63" s="23" t="s">
        <v>17</v>
      </c>
      <c r="C63" s="23" t="s">
        <v>55</v>
      </c>
      <c r="D63" s="24">
        <v>44683</v>
      </c>
      <c r="E63" s="25">
        <v>2905</v>
      </c>
      <c r="F63" s="23">
        <v>91</v>
      </c>
      <c r="G63" s="26">
        <v>31.923076923076923</v>
      </c>
    </row>
    <row r="64" spans="1:7" ht="15.75">
      <c r="A64" s="17" t="s">
        <v>21</v>
      </c>
      <c r="B64" s="18" t="s">
        <v>17</v>
      </c>
      <c r="C64" s="18" t="s">
        <v>20</v>
      </c>
      <c r="D64" s="19">
        <v>44565</v>
      </c>
      <c r="E64" s="20">
        <v>8092</v>
      </c>
      <c r="F64" s="18">
        <v>178</v>
      </c>
      <c r="G64" s="21">
        <v>45.460674157303373</v>
      </c>
    </row>
    <row r="65" spans="1:7" ht="15.75">
      <c r="A65" s="22" t="s">
        <v>38</v>
      </c>
      <c r="B65" s="23" t="s">
        <v>17</v>
      </c>
      <c r="C65" s="23" t="s">
        <v>75</v>
      </c>
      <c r="D65" s="24">
        <v>44617</v>
      </c>
      <c r="E65" s="25">
        <v>1540</v>
      </c>
      <c r="F65" s="23">
        <v>100</v>
      </c>
      <c r="G65" s="26">
        <v>15.4</v>
      </c>
    </row>
    <row r="66" spans="1:7" ht="15.75">
      <c r="A66" s="17" t="s">
        <v>30</v>
      </c>
      <c r="B66" s="18" t="s">
        <v>17</v>
      </c>
      <c r="C66" s="18" t="s">
        <v>37</v>
      </c>
      <c r="D66" s="19">
        <v>44782</v>
      </c>
      <c r="E66" s="20">
        <v>12992</v>
      </c>
      <c r="F66" s="18">
        <v>83</v>
      </c>
      <c r="G66" s="21">
        <v>156.53012048192772</v>
      </c>
    </row>
    <row r="67" spans="1:7" ht="15.75">
      <c r="A67" s="22" t="s">
        <v>42</v>
      </c>
      <c r="B67" s="23" t="s">
        <v>17</v>
      </c>
      <c r="C67" s="23" t="s">
        <v>49</v>
      </c>
      <c r="D67" s="24">
        <v>44589</v>
      </c>
      <c r="E67" s="25">
        <v>2219</v>
      </c>
      <c r="F67" s="23">
        <v>142</v>
      </c>
      <c r="G67" s="26">
        <v>15.626760563380282</v>
      </c>
    </row>
    <row r="68" spans="1:7" ht="15.75">
      <c r="A68" s="17" t="s">
        <v>59</v>
      </c>
      <c r="B68" s="18" t="s">
        <v>17</v>
      </c>
      <c r="C68" s="18" t="s">
        <v>57</v>
      </c>
      <c r="D68" s="19">
        <v>44804</v>
      </c>
      <c r="E68" s="20">
        <v>5614</v>
      </c>
      <c r="F68" s="18">
        <v>137</v>
      </c>
      <c r="G68" s="21">
        <v>40.978102189781019</v>
      </c>
    </row>
    <row r="69" spans="1:7" ht="15.75">
      <c r="A69" s="22" t="s">
        <v>52</v>
      </c>
      <c r="B69" s="23" t="s">
        <v>17</v>
      </c>
      <c r="C69" s="23" t="s">
        <v>70</v>
      </c>
      <c r="D69" s="24">
        <v>44616</v>
      </c>
      <c r="E69" s="25">
        <v>3577</v>
      </c>
      <c r="F69" s="23">
        <v>261</v>
      </c>
      <c r="G69" s="26">
        <v>13.704980842911878</v>
      </c>
    </row>
    <row r="70" spans="1:7" ht="15.75">
      <c r="A70" s="17" t="s">
        <v>19</v>
      </c>
      <c r="B70" s="18" t="s">
        <v>17</v>
      </c>
      <c r="C70" s="18" t="s">
        <v>47</v>
      </c>
      <c r="D70" s="19">
        <v>44733</v>
      </c>
      <c r="E70" s="20">
        <v>3493</v>
      </c>
      <c r="F70" s="18">
        <v>68</v>
      </c>
      <c r="G70" s="21">
        <v>51.367647058823529</v>
      </c>
    </row>
    <row r="71" spans="1:7" ht="15.75">
      <c r="A71" s="22" t="s">
        <v>67</v>
      </c>
      <c r="B71" s="23" t="s">
        <v>17</v>
      </c>
      <c r="C71" s="23" t="s">
        <v>55</v>
      </c>
      <c r="D71" s="24">
        <v>44666</v>
      </c>
      <c r="E71" s="25">
        <v>966</v>
      </c>
      <c r="F71" s="23">
        <v>107</v>
      </c>
      <c r="G71" s="26">
        <v>9.0280373831775709</v>
      </c>
    </row>
    <row r="72" spans="1:7" ht="15.75">
      <c r="A72" s="17" t="s">
        <v>45</v>
      </c>
      <c r="B72" s="18" t="s">
        <v>17</v>
      </c>
      <c r="C72" s="18" t="s">
        <v>49</v>
      </c>
      <c r="D72" s="19">
        <v>44627</v>
      </c>
      <c r="E72" s="20">
        <v>3948</v>
      </c>
      <c r="F72" s="18">
        <v>142</v>
      </c>
      <c r="G72" s="21">
        <v>27.802816901408452</v>
      </c>
    </row>
    <row r="73" spans="1:7" ht="15.75">
      <c r="A73" s="22" t="s">
        <v>72</v>
      </c>
      <c r="B73" s="23" t="s">
        <v>17</v>
      </c>
      <c r="C73" s="23" t="s">
        <v>62</v>
      </c>
      <c r="D73" s="24">
        <v>44788</v>
      </c>
      <c r="E73" s="25">
        <v>12327</v>
      </c>
      <c r="F73" s="23">
        <v>330</v>
      </c>
      <c r="G73" s="26">
        <v>37.354545454545452</v>
      </c>
    </row>
    <row r="74" spans="1:7" ht="15.75">
      <c r="A74" s="17" t="s">
        <v>19</v>
      </c>
      <c r="B74" s="18" t="s">
        <v>17</v>
      </c>
      <c r="C74" s="18" t="s">
        <v>63</v>
      </c>
      <c r="D74" s="19">
        <v>44693</v>
      </c>
      <c r="E74" s="20">
        <v>4935</v>
      </c>
      <c r="F74" s="18">
        <v>73</v>
      </c>
      <c r="G74" s="21">
        <v>67.602739726027394</v>
      </c>
    </row>
    <row r="75" spans="1:7" ht="15.75">
      <c r="A75" s="22" t="s">
        <v>16</v>
      </c>
      <c r="B75" s="23" t="s">
        <v>17</v>
      </c>
      <c r="C75" s="23" t="s">
        <v>57</v>
      </c>
      <c r="D75" s="24">
        <v>44662</v>
      </c>
      <c r="E75" s="25">
        <v>6167</v>
      </c>
      <c r="F75" s="23">
        <v>4</v>
      </c>
      <c r="G75" s="26">
        <v>1541.75</v>
      </c>
    </row>
    <row r="76" spans="1:7" ht="15.75">
      <c r="A76" s="17" t="s">
        <v>38</v>
      </c>
      <c r="B76" s="18" t="s">
        <v>17</v>
      </c>
      <c r="C76" s="18" t="s">
        <v>31</v>
      </c>
      <c r="D76" s="19">
        <v>44728</v>
      </c>
      <c r="E76" s="20">
        <v>5747</v>
      </c>
      <c r="F76" s="18">
        <v>45</v>
      </c>
      <c r="G76" s="21">
        <v>127.71111111111111</v>
      </c>
    </row>
    <row r="77" spans="1:7" ht="15.75">
      <c r="A77" s="22" t="s">
        <v>28</v>
      </c>
      <c r="B77" s="23" t="s">
        <v>17</v>
      </c>
      <c r="C77" s="23" t="s">
        <v>47</v>
      </c>
      <c r="D77" s="24">
        <v>44798</v>
      </c>
      <c r="E77" s="25">
        <v>5663</v>
      </c>
      <c r="F77" s="23">
        <v>322</v>
      </c>
      <c r="G77" s="26">
        <v>17.586956521739129</v>
      </c>
    </row>
    <row r="78" spans="1:7" ht="15.75">
      <c r="A78" s="17" t="s">
        <v>54</v>
      </c>
      <c r="B78" s="18" t="s">
        <v>17</v>
      </c>
      <c r="C78" s="18" t="s">
        <v>75</v>
      </c>
      <c r="D78" s="19">
        <v>44711</v>
      </c>
      <c r="E78" s="20">
        <v>8911</v>
      </c>
      <c r="F78" s="18">
        <v>543</v>
      </c>
      <c r="G78" s="21">
        <v>16.410681399631677</v>
      </c>
    </row>
    <row r="79" spans="1:7" ht="15.75">
      <c r="A79" s="22" t="s">
        <v>45</v>
      </c>
      <c r="B79" s="23" t="s">
        <v>17</v>
      </c>
      <c r="C79" s="23" t="s">
        <v>37</v>
      </c>
      <c r="D79" s="24">
        <v>44712</v>
      </c>
      <c r="E79" s="25">
        <v>588</v>
      </c>
      <c r="F79" s="23">
        <v>139</v>
      </c>
      <c r="G79" s="26">
        <v>4.2302158273381298</v>
      </c>
    </row>
    <row r="80" spans="1:7" ht="15.75">
      <c r="A80" s="17" t="s">
        <v>16</v>
      </c>
      <c r="B80" s="18" t="s">
        <v>17</v>
      </c>
      <c r="C80" s="18" t="s">
        <v>37</v>
      </c>
      <c r="D80" s="19">
        <v>44694</v>
      </c>
      <c r="E80" s="20">
        <v>5103</v>
      </c>
      <c r="F80" s="18">
        <v>129</v>
      </c>
      <c r="G80" s="21">
        <v>39.558139534883722</v>
      </c>
    </row>
    <row r="81" spans="1:7" ht="15.75">
      <c r="A81" s="22" t="s">
        <v>61</v>
      </c>
      <c r="B81" s="23" t="s">
        <v>17</v>
      </c>
      <c r="C81" s="23" t="s">
        <v>18</v>
      </c>
      <c r="D81" s="24">
        <v>44742</v>
      </c>
      <c r="E81" s="25">
        <v>4515</v>
      </c>
      <c r="F81" s="23">
        <v>22</v>
      </c>
      <c r="G81" s="26">
        <v>205.22727272727272</v>
      </c>
    </row>
    <row r="82" spans="1:7" ht="15.75">
      <c r="A82" s="17" t="s">
        <v>67</v>
      </c>
      <c r="B82" s="18" t="s">
        <v>17</v>
      </c>
      <c r="C82" s="18" t="s">
        <v>15</v>
      </c>
      <c r="D82" s="19">
        <v>44770</v>
      </c>
      <c r="E82" s="20">
        <v>2870</v>
      </c>
      <c r="F82" s="18">
        <v>120</v>
      </c>
      <c r="G82" s="21">
        <v>23.916666666666668</v>
      </c>
    </row>
    <row r="83" spans="1:7" ht="15.75">
      <c r="A83" s="22" t="s">
        <v>71</v>
      </c>
      <c r="B83" s="23" t="s">
        <v>17</v>
      </c>
      <c r="C83" s="23" t="s">
        <v>15</v>
      </c>
      <c r="D83" s="24">
        <v>44797</v>
      </c>
      <c r="E83" s="25">
        <v>3836</v>
      </c>
      <c r="F83" s="23">
        <v>71</v>
      </c>
      <c r="G83" s="26">
        <v>54.028169014084504</v>
      </c>
    </row>
    <row r="84" spans="1:7" ht="15.75">
      <c r="A84" s="17" t="s">
        <v>13</v>
      </c>
      <c r="B84" s="18" t="s">
        <v>17</v>
      </c>
      <c r="C84" s="18" t="s">
        <v>47</v>
      </c>
      <c r="D84" s="19">
        <v>44616</v>
      </c>
      <c r="E84" s="20">
        <v>8771</v>
      </c>
      <c r="F84" s="18">
        <v>127</v>
      </c>
      <c r="G84" s="21">
        <v>69.062992125984252</v>
      </c>
    </row>
    <row r="85" spans="1:7" ht="15.75">
      <c r="A85" s="22" t="s">
        <v>30</v>
      </c>
      <c r="B85" s="23" t="s">
        <v>17</v>
      </c>
      <c r="C85" s="23" t="s">
        <v>27</v>
      </c>
      <c r="D85" s="24">
        <v>44622</v>
      </c>
      <c r="E85" s="25">
        <v>3752</v>
      </c>
      <c r="F85" s="23">
        <v>70</v>
      </c>
      <c r="G85" s="26">
        <v>53.6</v>
      </c>
    </row>
    <row r="86" spans="1:7" ht="15.75">
      <c r="A86" s="17" t="s">
        <v>16</v>
      </c>
      <c r="B86" s="18" t="s">
        <v>17</v>
      </c>
      <c r="C86" s="18" t="s">
        <v>70</v>
      </c>
      <c r="D86" s="19">
        <v>44664</v>
      </c>
      <c r="E86" s="20">
        <v>5733</v>
      </c>
      <c r="F86" s="18">
        <v>114</v>
      </c>
      <c r="G86" s="21">
        <v>50.289473684210527</v>
      </c>
    </row>
    <row r="87" spans="1:7" ht="15.75">
      <c r="A87" s="22" t="s">
        <v>30</v>
      </c>
      <c r="B87" s="23" t="s">
        <v>17</v>
      </c>
      <c r="C87" s="23" t="s">
        <v>57</v>
      </c>
      <c r="D87" s="24">
        <v>44694</v>
      </c>
      <c r="E87" s="25">
        <v>6510</v>
      </c>
      <c r="F87" s="23">
        <v>170</v>
      </c>
      <c r="G87" s="26">
        <v>38.294117647058826</v>
      </c>
    </row>
    <row r="88" spans="1:7" ht="15.75">
      <c r="A88" s="17" t="s">
        <v>73</v>
      </c>
      <c r="B88" s="18" t="s">
        <v>17</v>
      </c>
      <c r="C88" s="18" t="s">
        <v>20</v>
      </c>
      <c r="D88" s="19">
        <v>44588</v>
      </c>
      <c r="E88" s="20">
        <v>22050</v>
      </c>
      <c r="F88" s="18">
        <v>208</v>
      </c>
      <c r="G88" s="21">
        <v>106.00961538461539</v>
      </c>
    </row>
    <row r="89" spans="1:7" ht="15.75">
      <c r="A89" s="22" t="s">
        <v>21</v>
      </c>
      <c r="B89" s="23" t="s">
        <v>17</v>
      </c>
      <c r="C89" s="23" t="s">
        <v>70</v>
      </c>
      <c r="D89" s="24">
        <v>44785</v>
      </c>
      <c r="E89" s="25">
        <v>2541</v>
      </c>
      <c r="F89" s="23">
        <v>134</v>
      </c>
      <c r="G89" s="26">
        <v>18.96268656716418</v>
      </c>
    </row>
    <row r="90" spans="1:7" ht="15.75">
      <c r="A90" s="17" t="s">
        <v>39</v>
      </c>
      <c r="B90" s="18" t="s">
        <v>17</v>
      </c>
      <c r="C90" s="18" t="s">
        <v>31</v>
      </c>
      <c r="D90" s="19">
        <v>44622</v>
      </c>
      <c r="E90" s="20">
        <v>4739</v>
      </c>
      <c r="F90" s="18">
        <v>204</v>
      </c>
      <c r="G90" s="21">
        <v>23.230392156862745</v>
      </c>
    </row>
    <row r="91" spans="1:7" ht="15.75">
      <c r="A91" s="22" t="s">
        <v>61</v>
      </c>
      <c r="B91" s="23" t="s">
        <v>17</v>
      </c>
      <c r="C91" s="23" t="s">
        <v>27</v>
      </c>
      <c r="D91" s="24">
        <v>44749</v>
      </c>
      <c r="E91" s="25">
        <v>2975</v>
      </c>
      <c r="F91" s="23">
        <v>9</v>
      </c>
      <c r="G91" s="26">
        <v>330.55555555555554</v>
      </c>
    </row>
    <row r="92" spans="1:7" ht="15.75">
      <c r="A92" s="17" t="s">
        <v>56</v>
      </c>
      <c r="B92" s="18" t="s">
        <v>17</v>
      </c>
      <c r="C92" s="18" t="s">
        <v>18</v>
      </c>
      <c r="D92" s="19">
        <v>44579</v>
      </c>
      <c r="E92" s="20">
        <v>273</v>
      </c>
      <c r="F92" s="18">
        <v>402</v>
      </c>
      <c r="G92" s="21">
        <v>0.67910447761194026</v>
      </c>
    </row>
    <row r="93" spans="1:7" ht="15.75">
      <c r="A93" s="22" t="s">
        <v>21</v>
      </c>
      <c r="B93" s="23" t="s">
        <v>17</v>
      </c>
      <c r="C93" s="23" t="s">
        <v>27</v>
      </c>
      <c r="D93" s="24">
        <v>44776</v>
      </c>
      <c r="E93" s="25">
        <v>11298</v>
      </c>
      <c r="F93" s="23">
        <v>89</v>
      </c>
      <c r="G93" s="26">
        <v>126.9438202247191</v>
      </c>
    </row>
    <row r="94" spans="1:7" ht="15.75">
      <c r="A94" s="17" t="s">
        <v>16</v>
      </c>
      <c r="B94" s="18" t="s">
        <v>17</v>
      </c>
      <c r="C94" s="18" t="s">
        <v>65</v>
      </c>
      <c r="D94" s="19">
        <v>44726</v>
      </c>
      <c r="E94" s="20">
        <v>6426</v>
      </c>
      <c r="F94" s="18">
        <v>390</v>
      </c>
      <c r="G94" s="21">
        <v>16.476923076923075</v>
      </c>
    </row>
    <row r="95" spans="1:7" ht="15.75">
      <c r="A95" s="22" t="s">
        <v>56</v>
      </c>
      <c r="B95" s="23" t="s">
        <v>17</v>
      </c>
      <c r="C95" s="23" t="s">
        <v>27</v>
      </c>
      <c r="D95" s="24">
        <v>44670</v>
      </c>
      <c r="E95" s="25">
        <v>19327</v>
      </c>
      <c r="F95" s="23">
        <v>135</v>
      </c>
      <c r="G95" s="26">
        <v>143.16296296296295</v>
      </c>
    </row>
    <row r="96" spans="1:7" ht="15.75">
      <c r="A96" s="17" t="s">
        <v>38</v>
      </c>
      <c r="B96" s="18" t="s">
        <v>17</v>
      </c>
      <c r="C96" s="18" t="s">
        <v>69</v>
      </c>
      <c r="D96" s="19">
        <v>44711</v>
      </c>
      <c r="E96" s="20">
        <v>6328</v>
      </c>
      <c r="F96" s="18">
        <v>164</v>
      </c>
      <c r="G96" s="21">
        <v>38.585365853658537</v>
      </c>
    </row>
    <row r="97" spans="1:7" ht="15.75">
      <c r="A97" s="22" t="s">
        <v>72</v>
      </c>
      <c r="B97" s="23" t="s">
        <v>17</v>
      </c>
      <c r="C97" s="23" t="s">
        <v>57</v>
      </c>
      <c r="D97" s="24">
        <v>44785</v>
      </c>
      <c r="E97" s="25">
        <v>910</v>
      </c>
      <c r="F97" s="23">
        <v>204</v>
      </c>
      <c r="G97" s="26">
        <v>4.4607843137254903</v>
      </c>
    </row>
    <row r="98" spans="1:7" ht="15.75">
      <c r="A98" s="17" t="s">
        <v>13</v>
      </c>
      <c r="B98" s="18" t="s">
        <v>17</v>
      </c>
      <c r="C98" s="18" t="s">
        <v>74</v>
      </c>
      <c r="D98" s="19">
        <v>44718</v>
      </c>
      <c r="E98" s="20">
        <v>2086</v>
      </c>
      <c r="F98" s="18">
        <v>74</v>
      </c>
      <c r="G98" s="21">
        <v>28.189189189189189</v>
      </c>
    </row>
    <row r="99" spans="1:7" ht="15.75">
      <c r="A99" s="22" t="s">
        <v>66</v>
      </c>
      <c r="B99" s="23" t="s">
        <v>17</v>
      </c>
      <c r="C99" s="23" t="s">
        <v>37</v>
      </c>
      <c r="D99" s="24">
        <v>44592</v>
      </c>
      <c r="E99" s="25">
        <v>13482</v>
      </c>
      <c r="F99" s="23">
        <v>15</v>
      </c>
      <c r="G99" s="26">
        <v>898.8</v>
      </c>
    </row>
    <row r="100" spans="1:7" ht="15.75">
      <c r="A100" s="17" t="s">
        <v>67</v>
      </c>
      <c r="B100" s="18" t="s">
        <v>17</v>
      </c>
      <c r="C100" s="18" t="s">
        <v>27</v>
      </c>
      <c r="D100" s="19">
        <v>44593</v>
      </c>
      <c r="E100" s="20">
        <v>2464</v>
      </c>
      <c r="F100" s="18">
        <v>8</v>
      </c>
      <c r="G100" s="21">
        <v>308</v>
      </c>
    </row>
    <row r="101" spans="1:7" ht="15.75">
      <c r="A101" s="22" t="s">
        <v>48</v>
      </c>
      <c r="B101" s="23" t="s">
        <v>17</v>
      </c>
      <c r="C101" s="23" t="s">
        <v>18</v>
      </c>
      <c r="D101" s="24">
        <v>44650</v>
      </c>
      <c r="E101" s="25">
        <v>945</v>
      </c>
      <c r="F101" s="23">
        <v>83</v>
      </c>
      <c r="G101" s="26">
        <v>11.385542168674698</v>
      </c>
    </row>
    <row r="102" spans="1:7" ht="15.75">
      <c r="A102" s="17" t="s">
        <v>58</v>
      </c>
      <c r="B102" s="18" t="s">
        <v>17</v>
      </c>
      <c r="C102" s="18" t="s">
        <v>60</v>
      </c>
      <c r="D102" s="19">
        <v>44655</v>
      </c>
      <c r="E102" s="20">
        <v>4340</v>
      </c>
      <c r="F102" s="18">
        <v>226</v>
      </c>
      <c r="G102" s="21">
        <v>19.20353982300885</v>
      </c>
    </row>
    <row r="103" spans="1:7" ht="15.75">
      <c r="A103" s="22" t="s">
        <v>71</v>
      </c>
      <c r="B103" s="23" t="s">
        <v>17</v>
      </c>
      <c r="C103" s="23" t="s">
        <v>70</v>
      </c>
      <c r="D103" s="24">
        <v>44603</v>
      </c>
      <c r="E103" s="25">
        <v>3500</v>
      </c>
      <c r="F103" s="23">
        <v>145</v>
      </c>
      <c r="G103" s="26">
        <v>24.137931034482758</v>
      </c>
    </row>
    <row r="104" spans="1:7" ht="15.75">
      <c r="A104" s="17" t="s">
        <v>66</v>
      </c>
      <c r="B104" s="18" t="s">
        <v>17</v>
      </c>
      <c r="C104" s="18" t="s">
        <v>53</v>
      </c>
      <c r="D104" s="19">
        <v>44579</v>
      </c>
      <c r="E104" s="20">
        <v>3955</v>
      </c>
      <c r="F104" s="18">
        <v>134</v>
      </c>
      <c r="G104" s="21">
        <v>29.514925373134329</v>
      </c>
    </row>
    <row r="105" spans="1:7" ht="15.75">
      <c r="A105" s="22" t="s">
        <v>30</v>
      </c>
      <c r="B105" s="23" t="s">
        <v>17</v>
      </c>
      <c r="C105" s="23" t="s">
        <v>15</v>
      </c>
      <c r="D105" s="24">
        <v>44781</v>
      </c>
      <c r="E105" s="25">
        <v>4256</v>
      </c>
      <c r="F105" s="23">
        <v>67</v>
      </c>
      <c r="G105" s="26">
        <v>63.522388059701491</v>
      </c>
    </row>
    <row r="106" spans="1:7" ht="15.75">
      <c r="A106" s="17" t="s">
        <v>61</v>
      </c>
      <c r="B106" s="18" t="s">
        <v>17</v>
      </c>
      <c r="C106" s="18" t="s">
        <v>15</v>
      </c>
      <c r="D106" s="19">
        <v>44643</v>
      </c>
      <c r="E106" s="20">
        <v>13573</v>
      </c>
      <c r="F106" s="18">
        <v>138</v>
      </c>
      <c r="G106" s="21">
        <v>98.35507246376811</v>
      </c>
    </row>
    <row r="107" spans="1:7" ht="15.75">
      <c r="A107" s="22" t="s">
        <v>42</v>
      </c>
      <c r="B107" s="23" t="s">
        <v>17</v>
      </c>
      <c r="C107" s="23" t="s">
        <v>75</v>
      </c>
      <c r="D107" s="24">
        <v>44565</v>
      </c>
      <c r="E107" s="25">
        <v>6566</v>
      </c>
      <c r="F107" s="23">
        <v>99</v>
      </c>
      <c r="G107" s="26">
        <v>66.323232323232318</v>
      </c>
    </row>
    <row r="108" spans="1:7" ht="15.75">
      <c r="A108" s="17" t="s">
        <v>38</v>
      </c>
      <c r="B108" s="18" t="s">
        <v>17</v>
      </c>
      <c r="C108" s="18" t="s">
        <v>55</v>
      </c>
      <c r="D108" s="19">
        <v>44614</v>
      </c>
      <c r="E108" s="20">
        <v>13503</v>
      </c>
      <c r="F108" s="18">
        <v>251</v>
      </c>
      <c r="G108" s="21">
        <v>53.796812749003983</v>
      </c>
    </row>
    <row r="109" spans="1:7" ht="15.75">
      <c r="A109" s="22" t="s">
        <v>16</v>
      </c>
      <c r="B109" s="23" t="s">
        <v>17</v>
      </c>
      <c r="C109" s="23" t="s">
        <v>62</v>
      </c>
      <c r="D109" s="24">
        <v>44635</v>
      </c>
      <c r="E109" s="25">
        <v>1897</v>
      </c>
      <c r="F109" s="23">
        <v>44</v>
      </c>
      <c r="G109" s="26">
        <v>43.113636363636367</v>
      </c>
    </row>
    <row r="110" spans="1:7" ht="15.75">
      <c r="A110" s="17" t="s">
        <v>59</v>
      </c>
      <c r="B110" s="18" t="s">
        <v>17</v>
      </c>
      <c r="C110" s="18" t="s">
        <v>76</v>
      </c>
      <c r="D110" s="19">
        <v>44585</v>
      </c>
      <c r="E110" s="20">
        <v>12173</v>
      </c>
      <c r="F110" s="18">
        <v>301</v>
      </c>
      <c r="G110" s="21">
        <v>40.441860465116278</v>
      </c>
    </row>
    <row r="111" spans="1:7" ht="15.75">
      <c r="A111" s="22" t="s">
        <v>58</v>
      </c>
      <c r="B111" s="23" t="s">
        <v>17</v>
      </c>
      <c r="C111" s="23" t="s">
        <v>57</v>
      </c>
      <c r="D111" s="24">
        <v>44795</v>
      </c>
      <c r="E111" s="25">
        <v>2492</v>
      </c>
      <c r="F111" s="23">
        <v>33</v>
      </c>
      <c r="G111" s="26">
        <v>75.515151515151516</v>
      </c>
    </row>
    <row r="112" spans="1:7" ht="15.75">
      <c r="A112" s="17" t="s">
        <v>56</v>
      </c>
      <c r="B112" s="18" t="s">
        <v>17</v>
      </c>
      <c r="C112" s="18" t="s">
        <v>55</v>
      </c>
      <c r="D112" s="19">
        <v>44656</v>
      </c>
      <c r="E112" s="20">
        <v>3437</v>
      </c>
      <c r="F112" s="18">
        <v>201</v>
      </c>
      <c r="G112" s="21">
        <v>17.099502487562191</v>
      </c>
    </row>
    <row r="113" spans="1:7" ht="15.75">
      <c r="A113" s="22" t="s">
        <v>52</v>
      </c>
      <c r="B113" s="23" t="s">
        <v>17</v>
      </c>
      <c r="C113" s="23" t="s">
        <v>55</v>
      </c>
      <c r="D113" s="24">
        <v>44666</v>
      </c>
      <c r="E113" s="25">
        <v>1869</v>
      </c>
      <c r="F113" s="23">
        <v>323</v>
      </c>
      <c r="G113" s="26">
        <v>5.7863777089783284</v>
      </c>
    </row>
    <row r="114" spans="1:7" ht="15.75">
      <c r="A114" s="17" t="s">
        <v>56</v>
      </c>
      <c r="B114" s="18" t="s">
        <v>17</v>
      </c>
      <c r="C114" s="18" t="s">
        <v>63</v>
      </c>
      <c r="D114" s="19">
        <v>44704</v>
      </c>
      <c r="E114" s="20">
        <v>1547</v>
      </c>
      <c r="F114" s="18">
        <v>170</v>
      </c>
      <c r="G114" s="21">
        <v>9.1</v>
      </c>
    </row>
    <row r="115" spans="1:7" ht="15.75">
      <c r="A115" s="22" t="s">
        <v>68</v>
      </c>
      <c r="B115" s="23" t="s">
        <v>17</v>
      </c>
      <c r="C115" s="23" t="s">
        <v>18</v>
      </c>
      <c r="D115" s="24">
        <v>44685</v>
      </c>
      <c r="E115" s="25">
        <v>9023</v>
      </c>
      <c r="F115" s="23">
        <v>51</v>
      </c>
      <c r="G115" s="26">
        <v>176.92156862745097</v>
      </c>
    </row>
    <row r="116" spans="1:7" ht="15.75">
      <c r="A116" s="17" t="s">
        <v>21</v>
      </c>
      <c r="B116" s="18" t="s">
        <v>17</v>
      </c>
      <c r="C116" s="18" t="s">
        <v>29</v>
      </c>
      <c r="D116" s="19">
        <v>44704</v>
      </c>
      <c r="E116" s="20">
        <v>9100</v>
      </c>
      <c r="F116" s="18">
        <v>187</v>
      </c>
      <c r="G116" s="21">
        <v>48.663101604278076</v>
      </c>
    </row>
    <row r="117" spans="1:7" ht="15.75">
      <c r="A117" s="22" t="s">
        <v>21</v>
      </c>
      <c r="B117" s="23" t="s">
        <v>17</v>
      </c>
      <c r="C117" s="23" t="s">
        <v>75</v>
      </c>
      <c r="D117" s="24">
        <v>44746</v>
      </c>
      <c r="E117" s="25">
        <v>84</v>
      </c>
      <c r="F117" s="23">
        <v>153</v>
      </c>
      <c r="G117" s="26">
        <v>0.5490196078431373</v>
      </c>
    </row>
    <row r="118" spans="1:7" ht="15.75">
      <c r="A118" s="17" t="s">
        <v>48</v>
      </c>
      <c r="B118" s="18" t="s">
        <v>17</v>
      </c>
      <c r="C118" s="18" t="s">
        <v>62</v>
      </c>
      <c r="D118" s="19">
        <v>44578</v>
      </c>
      <c r="E118" s="20">
        <v>7483</v>
      </c>
      <c r="F118" s="18">
        <v>232</v>
      </c>
      <c r="G118" s="21">
        <v>32.254310344827587</v>
      </c>
    </row>
    <row r="119" spans="1:7" ht="15.75">
      <c r="A119" s="22" t="s">
        <v>64</v>
      </c>
      <c r="B119" s="23" t="s">
        <v>17</v>
      </c>
      <c r="C119" s="23" t="s">
        <v>15</v>
      </c>
      <c r="D119" s="24">
        <v>44795</v>
      </c>
      <c r="E119" s="25">
        <v>1309</v>
      </c>
      <c r="F119" s="23">
        <v>51</v>
      </c>
      <c r="G119" s="26">
        <v>25.666666666666668</v>
      </c>
    </row>
    <row r="120" spans="1:7" ht="15.75">
      <c r="A120" s="17" t="s">
        <v>73</v>
      </c>
      <c r="B120" s="18" t="s">
        <v>17</v>
      </c>
      <c r="C120" s="18" t="s">
        <v>70</v>
      </c>
      <c r="D120" s="19">
        <v>44656</v>
      </c>
      <c r="E120" s="20">
        <v>9625</v>
      </c>
      <c r="F120" s="18">
        <v>78</v>
      </c>
      <c r="G120" s="21">
        <v>123.3974358974359</v>
      </c>
    </row>
    <row r="121" spans="1:7" ht="15.75">
      <c r="A121" s="22" t="s">
        <v>73</v>
      </c>
      <c r="B121" s="23" t="s">
        <v>17</v>
      </c>
      <c r="C121" s="23" t="s">
        <v>75</v>
      </c>
      <c r="D121" s="24">
        <v>44727</v>
      </c>
      <c r="E121" s="25">
        <v>6839</v>
      </c>
      <c r="F121" s="23">
        <v>56</v>
      </c>
      <c r="G121" s="26">
        <v>122.125</v>
      </c>
    </row>
    <row r="122" spans="1:7" ht="15.75">
      <c r="A122" s="17" t="s">
        <v>52</v>
      </c>
      <c r="B122" s="18" t="s">
        <v>17</v>
      </c>
      <c r="C122" s="18" t="s">
        <v>57</v>
      </c>
      <c r="D122" s="19">
        <v>44672</v>
      </c>
      <c r="E122" s="20">
        <v>3339</v>
      </c>
      <c r="F122" s="18">
        <v>171</v>
      </c>
      <c r="G122" s="21">
        <v>19.526315789473685</v>
      </c>
    </row>
    <row r="123" spans="1:7" ht="15.75">
      <c r="A123" s="22" t="s">
        <v>21</v>
      </c>
      <c r="B123" s="23" t="s">
        <v>17</v>
      </c>
      <c r="C123" s="23" t="s">
        <v>74</v>
      </c>
      <c r="D123" s="24">
        <v>44774</v>
      </c>
      <c r="E123" s="25">
        <v>13727</v>
      </c>
      <c r="F123" s="23">
        <v>79</v>
      </c>
      <c r="G123" s="26">
        <v>173.75949367088609</v>
      </c>
    </row>
    <row r="124" spans="1:7" ht="15.75">
      <c r="A124" s="17" t="s">
        <v>30</v>
      </c>
      <c r="B124" s="18" t="s">
        <v>17</v>
      </c>
      <c r="C124" s="18" t="s">
        <v>74</v>
      </c>
      <c r="D124" s="19">
        <v>44638</v>
      </c>
      <c r="E124" s="20">
        <v>2191</v>
      </c>
      <c r="F124" s="18">
        <v>524</v>
      </c>
      <c r="G124" s="21">
        <v>4.1812977099236646</v>
      </c>
    </row>
    <row r="125" spans="1:7" ht="15.75">
      <c r="A125" s="22" t="s">
        <v>68</v>
      </c>
      <c r="B125" s="23" t="s">
        <v>17</v>
      </c>
      <c r="C125" s="23" t="s">
        <v>29</v>
      </c>
      <c r="D125" s="24">
        <v>44775</v>
      </c>
      <c r="E125" s="25">
        <v>203</v>
      </c>
      <c r="F125" s="23">
        <v>207</v>
      </c>
      <c r="G125" s="26">
        <v>0.98067632850241548</v>
      </c>
    </row>
    <row r="126" spans="1:7" ht="15.75">
      <c r="A126" s="17" t="s">
        <v>61</v>
      </c>
      <c r="B126" s="18" t="s">
        <v>17</v>
      </c>
      <c r="C126" s="18" t="s">
        <v>44</v>
      </c>
      <c r="D126" s="19">
        <v>44638</v>
      </c>
      <c r="E126" s="20">
        <v>784</v>
      </c>
      <c r="F126" s="18">
        <v>129</v>
      </c>
      <c r="G126" s="21">
        <v>6.0775193798449614</v>
      </c>
    </row>
    <row r="127" spans="1:7" ht="15.75">
      <c r="A127" s="22" t="s">
        <v>56</v>
      </c>
      <c r="B127" s="23" t="s">
        <v>17</v>
      </c>
      <c r="C127" s="23" t="s">
        <v>62</v>
      </c>
      <c r="D127" s="24">
        <v>44746</v>
      </c>
      <c r="E127" s="25">
        <v>7154</v>
      </c>
      <c r="F127" s="23">
        <v>342</v>
      </c>
      <c r="G127" s="26">
        <v>20.918128654970761</v>
      </c>
    </row>
    <row r="128" spans="1:7" ht="15.75">
      <c r="A128" s="17" t="s">
        <v>67</v>
      </c>
      <c r="B128" s="18" t="s">
        <v>17</v>
      </c>
      <c r="C128" s="18" t="s">
        <v>76</v>
      </c>
      <c r="D128" s="19">
        <v>44718</v>
      </c>
      <c r="E128" s="20">
        <v>3640</v>
      </c>
      <c r="F128" s="18">
        <v>106</v>
      </c>
      <c r="G128" s="21">
        <v>34.339622641509436</v>
      </c>
    </row>
    <row r="129" spans="1:7" ht="15.75">
      <c r="A129" s="22" t="s">
        <v>67</v>
      </c>
      <c r="B129" s="23" t="s">
        <v>17</v>
      </c>
      <c r="C129" s="23" t="s">
        <v>49</v>
      </c>
      <c r="D129" s="24">
        <v>44746</v>
      </c>
      <c r="E129" s="25">
        <v>7532</v>
      </c>
      <c r="F129" s="23">
        <v>234</v>
      </c>
      <c r="G129" s="26">
        <v>32.188034188034187</v>
      </c>
    </row>
    <row r="130" spans="1:7" ht="15.75">
      <c r="A130" s="17" t="s">
        <v>45</v>
      </c>
      <c r="B130" s="18" t="s">
        <v>17</v>
      </c>
      <c r="C130" s="18" t="s">
        <v>69</v>
      </c>
      <c r="D130" s="19">
        <v>44622</v>
      </c>
      <c r="E130" s="20">
        <v>1400</v>
      </c>
      <c r="F130" s="18">
        <v>2</v>
      </c>
      <c r="G130" s="21">
        <v>700</v>
      </c>
    </row>
    <row r="131" spans="1:7" ht="15.75">
      <c r="A131" s="22" t="s">
        <v>38</v>
      </c>
      <c r="B131" s="23" t="s">
        <v>17</v>
      </c>
      <c r="C131" s="23" t="s">
        <v>18</v>
      </c>
      <c r="D131" s="24">
        <v>44782</v>
      </c>
      <c r="E131" s="25">
        <v>18032</v>
      </c>
      <c r="F131" s="23">
        <v>205</v>
      </c>
      <c r="G131" s="26">
        <v>87.960975609756105</v>
      </c>
    </row>
    <row r="132" spans="1:7" ht="15.75">
      <c r="A132" s="17" t="s">
        <v>61</v>
      </c>
      <c r="B132" s="18" t="s">
        <v>17</v>
      </c>
      <c r="C132" s="18" t="s">
        <v>60</v>
      </c>
      <c r="D132" s="19">
        <v>44771</v>
      </c>
      <c r="E132" s="20">
        <v>952</v>
      </c>
      <c r="F132" s="18">
        <v>24</v>
      </c>
      <c r="G132" s="21">
        <v>39.666666666666664</v>
      </c>
    </row>
    <row r="133" spans="1:7" ht="15.75">
      <c r="A133" s="22" t="s">
        <v>38</v>
      </c>
      <c r="B133" s="23" t="s">
        <v>17</v>
      </c>
      <c r="C133" s="23" t="s">
        <v>27</v>
      </c>
      <c r="D133" s="24">
        <v>44708</v>
      </c>
      <c r="E133" s="25">
        <v>5964</v>
      </c>
      <c r="F133" s="23">
        <v>26</v>
      </c>
      <c r="G133" s="26">
        <v>229.38461538461539</v>
      </c>
    </row>
    <row r="134" spans="1:7" ht="15.75">
      <c r="A134" s="17" t="s">
        <v>38</v>
      </c>
      <c r="B134" s="18" t="s">
        <v>17</v>
      </c>
      <c r="C134" s="18" t="s">
        <v>57</v>
      </c>
      <c r="D134" s="19">
        <v>44589</v>
      </c>
      <c r="E134" s="20">
        <v>1302</v>
      </c>
      <c r="F134" s="18">
        <v>33</v>
      </c>
      <c r="G134" s="21">
        <v>39.454545454545453</v>
      </c>
    </row>
    <row r="135" spans="1:7" ht="15.75">
      <c r="A135" s="22" t="s">
        <v>64</v>
      </c>
      <c r="B135" s="23" t="s">
        <v>17</v>
      </c>
      <c r="C135" s="23" t="s">
        <v>75</v>
      </c>
      <c r="D135" s="24">
        <v>44574</v>
      </c>
      <c r="E135" s="25">
        <v>4179</v>
      </c>
      <c r="F135" s="23">
        <v>276</v>
      </c>
      <c r="G135" s="26">
        <v>15.141304347826088</v>
      </c>
    </row>
    <row r="136" spans="1:7" ht="15.75">
      <c r="A136" s="17" t="s">
        <v>30</v>
      </c>
      <c r="B136" s="18" t="s">
        <v>17</v>
      </c>
      <c r="C136" s="18" t="s">
        <v>53</v>
      </c>
      <c r="D136" s="19">
        <v>44715</v>
      </c>
      <c r="E136" s="20">
        <v>7196</v>
      </c>
      <c r="F136" s="18">
        <v>160</v>
      </c>
      <c r="G136" s="21">
        <v>44.975000000000001</v>
      </c>
    </row>
    <row r="137" spans="1:7" ht="15.75">
      <c r="A137" s="22" t="s">
        <v>45</v>
      </c>
      <c r="B137" s="23" t="s">
        <v>17</v>
      </c>
      <c r="C137" s="23" t="s">
        <v>47</v>
      </c>
      <c r="D137" s="24">
        <v>44663</v>
      </c>
      <c r="E137" s="25">
        <v>10437</v>
      </c>
      <c r="F137" s="23">
        <v>46</v>
      </c>
      <c r="G137" s="26">
        <v>226.89130434782609</v>
      </c>
    </row>
    <row r="138" spans="1:7" ht="15.75">
      <c r="A138" s="17" t="s">
        <v>28</v>
      </c>
      <c r="B138" s="18" t="s">
        <v>17</v>
      </c>
      <c r="C138" s="18" t="s">
        <v>49</v>
      </c>
      <c r="D138" s="19">
        <v>44763</v>
      </c>
      <c r="E138" s="20">
        <v>16380</v>
      </c>
      <c r="F138" s="18">
        <v>130</v>
      </c>
      <c r="G138" s="21">
        <v>126</v>
      </c>
    </row>
    <row r="139" spans="1:7" ht="15.75">
      <c r="A139" s="22" t="s">
        <v>58</v>
      </c>
      <c r="B139" s="23" t="s">
        <v>17</v>
      </c>
      <c r="C139" s="23" t="s">
        <v>20</v>
      </c>
      <c r="D139" s="24">
        <v>44690</v>
      </c>
      <c r="E139" s="25">
        <v>4522</v>
      </c>
      <c r="F139" s="23">
        <v>5</v>
      </c>
      <c r="G139" s="26">
        <v>904.4</v>
      </c>
    </row>
    <row r="140" spans="1:7" ht="15.75">
      <c r="A140" s="17" t="s">
        <v>38</v>
      </c>
      <c r="B140" s="18" t="s">
        <v>17</v>
      </c>
      <c r="C140" s="18" t="s">
        <v>76</v>
      </c>
      <c r="D140" s="19">
        <v>44665</v>
      </c>
      <c r="E140" s="20">
        <v>4641</v>
      </c>
      <c r="F140" s="18">
        <v>413</v>
      </c>
      <c r="G140" s="21">
        <v>11.23728813559322</v>
      </c>
    </row>
    <row r="141" spans="1:7" ht="15.75">
      <c r="A141" s="22" t="s">
        <v>61</v>
      </c>
      <c r="B141" s="23" t="s">
        <v>17</v>
      </c>
      <c r="C141" s="23" t="s">
        <v>53</v>
      </c>
      <c r="D141" s="24">
        <v>44588</v>
      </c>
      <c r="E141" s="25">
        <v>8428</v>
      </c>
      <c r="F141" s="23">
        <v>216</v>
      </c>
      <c r="G141" s="26">
        <v>39.018518518518519</v>
      </c>
    </row>
    <row r="142" spans="1:7" ht="15.75">
      <c r="A142" s="17" t="s">
        <v>50</v>
      </c>
      <c r="B142" s="18" t="s">
        <v>17</v>
      </c>
      <c r="C142" s="18" t="s">
        <v>29</v>
      </c>
      <c r="D142" s="19">
        <v>44764</v>
      </c>
      <c r="E142" s="20">
        <v>10766</v>
      </c>
      <c r="F142" s="18">
        <v>157</v>
      </c>
      <c r="G142" s="21">
        <v>68.573248407643305</v>
      </c>
    </row>
    <row r="143" spans="1:7" ht="15.75">
      <c r="A143" s="22" t="s">
        <v>28</v>
      </c>
      <c r="B143" s="23" t="s">
        <v>17</v>
      </c>
      <c r="C143" s="23" t="s">
        <v>18</v>
      </c>
      <c r="D143" s="24">
        <v>44747</v>
      </c>
      <c r="E143" s="25">
        <v>8981</v>
      </c>
      <c r="F143" s="23">
        <v>130</v>
      </c>
      <c r="G143" s="26">
        <v>69.08461538461539</v>
      </c>
    </row>
    <row r="144" spans="1:7" ht="15.75">
      <c r="A144" s="17" t="s">
        <v>52</v>
      </c>
      <c r="B144" s="18" t="s">
        <v>17</v>
      </c>
      <c r="C144" s="18" t="s">
        <v>47</v>
      </c>
      <c r="D144" s="19">
        <v>44721</v>
      </c>
      <c r="E144" s="20">
        <v>10325</v>
      </c>
      <c r="F144" s="18">
        <v>147</v>
      </c>
      <c r="G144" s="21">
        <v>70.238095238095241</v>
      </c>
    </row>
    <row r="145" spans="1:7" ht="15.75">
      <c r="A145" s="22" t="s">
        <v>66</v>
      </c>
      <c r="B145" s="23" t="s">
        <v>17</v>
      </c>
      <c r="C145" s="23" t="s">
        <v>47</v>
      </c>
      <c r="D145" s="24">
        <v>44697</v>
      </c>
      <c r="E145" s="25">
        <v>2149</v>
      </c>
      <c r="F145" s="23">
        <v>84</v>
      </c>
      <c r="G145" s="26">
        <v>25.583333333333332</v>
      </c>
    </row>
    <row r="146" spans="1:7" ht="15.75">
      <c r="A146" s="17" t="s">
        <v>19</v>
      </c>
      <c r="B146" s="18" t="s">
        <v>17</v>
      </c>
      <c r="C146" s="18" t="s">
        <v>62</v>
      </c>
      <c r="D146" s="19">
        <v>44664</v>
      </c>
      <c r="E146" s="20">
        <v>1393</v>
      </c>
      <c r="F146" s="18">
        <v>172</v>
      </c>
      <c r="G146" s="21">
        <v>8.0988372093023262</v>
      </c>
    </row>
    <row r="147" spans="1:7" ht="15.75">
      <c r="A147" s="22" t="s">
        <v>64</v>
      </c>
      <c r="B147" s="23" t="s">
        <v>17</v>
      </c>
      <c r="C147" s="23" t="s">
        <v>70</v>
      </c>
      <c r="D147" s="24">
        <v>44795</v>
      </c>
      <c r="E147" s="25">
        <v>2933</v>
      </c>
      <c r="F147" s="23">
        <v>233</v>
      </c>
      <c r="G147" s="26">
        <v>12.587982832618026</v>
      </c>
    </row>
    <row r="148" spans="1:7" ht="15.75">
      <c r="A148" s="17" t="s">
        <v>52</v>
      </c>
      <c r="B148" s="18" t="s">
        <v>17</v>
      </c>
      <c r="C148" s="18" t="s">
        <v>63</v>
      </c>
      <c r="D148" s="19">
        <v>44687</v>
      </c>
      <c r="E148" s="20">
        <v>9835</v>
      </c>
      <c r="F148" s="18">
        <v>167</v>
      </c>
      <c r="G148" s="21">
        <v>58.892215568862277</v>
      </c>
    </row>
    <row r="149" spans="1:7" ht="15.75">
      <c r="A149" s="22" t="s">
        <v>21</v>
      </c>
      <c r="B149" s="23" t="s">
        <v>17</v>
      </c>
      <c r="C149" s="23" t="s">
        <v>31</v>
      </c>
      <c r="D149" s="24">
        <v>44634</v>
      </c>
      <c r="E149" s="25">
        <v>6496</v>
      </c>
      <c r="F149" s="23">
        <v>168</v>
      </c>
      <c r="G149" s="26">
        <v>38.666666666666664</v>
      </c>
    </row>
    <row r="150" spans="1:7" ht="15.75">
      <c r="A150" s="17" t="s">
        <v>73</v>
      </c>
      <c r="B150" s="18" t="s">
        <v>17</v>
      </c>
      <c r="C150" s="18" t="s">
        <v>44</v>
      </c>
      <c r="D150" s="19">
        <v>44608</v>
      </c>
      <c r="E150" s="20">
        <v>1190</v>
      </c>
      <c r="F150" s="18">
        <v>256</v>
      </c>
      <c r="G150" s="21">
        <v>4.6484375</v>
      </c>
    </row>
    <row r="151" spans="1:7" ht="15.75">
      <c r="A151" s="22" t="s">
        <v>64</v>
      </c>
      <c r="B151" s="23" t="s">
        <v>17</v>
      </c>
      <c r="C151" s="23" t="s">
        <v>47</v>
      </c>
      <c r="D151" s="24">
        <v>44617</v>
      </c>
      <c r="E151" s="25">
        <v>3549</v>
      </c>
      <c r="F151" s="23">
        <v>76</v>
      </c>
      <c r="G151" s="26">
        <v>46.69736842105263</v>
      </c>
    </row>
    <row r="152" spans="1:7" ht="15.75">
      <c r="A152" s="17" t="s">
        <v>64</v>
      </c>
      <c r="B152" s="18" t="s">
        <v>17</v>
      </c>
      <c r="C152" s="18" t="s">
        <v>31</v>
      </c>
      <c r="D152" s="19">
        <v>44777</v>
      </c>
      <c r="E152" s="20">
        <v>12026</v>
      </c>
      <c r="F152" s="18">
        <v>262</v>
      </c>
      <c r="G152" s="21">
        <v>45.900763358778626</v>
      </c>
    </row>
    <row r="153" spans="1:7" ht="15.75">
      <c r="A153" s="22" t="s">
        <v>67</v>
      </c>
      <c r="B153" s="23" t="s">
        <v>17</v>
      </c>
      <c r="C153" s="23" t="s">
        <v>29</v>
      </c>
      <c r="D153" s="24">
        <v>44740</v>
      </c>
      <c r="E153" s="25">
        <v>2303</v>
      </c>
      <c r="F153" s="23">
        <v>244</v>
      </c>
      <c r="G153" s="26">
        <v>9.4385245901639347</v>
      </c>
    </row>
    <row r="154" spans="1:7" ht="15.75">
      <c r="A154" s="17" t="s">
        <v>67</v>
      </c>
      <c r="B154" s="18" t="s">
        <v>17</v>
      </c>
      <c r="C154" s="18" t="s">
        <v>69</v>
      </c>
      <c r="D154" s="19">
        <v>44728</v>
      </c>
      <c r="E154" s="20">
        <v>8183</v>
      </c>
      <c r="F154" s="18">
        <v>254</v>
      </c>
      <c r="G154" s="21">
        <v>32.216535433070867</v>
      </c>
    </row>
    <row r="155" spans="1:7" ht="15.75">
      <c r="A155" s="22" t="s">
        <v>73</v>
      </c>
      <c r="B155" s="23" t="s">
        <v>17</v>
      </c>
      <c r="C155" s="23" t="s">
        <v>37</v>
      </c>
      <c r="D155" s="24">
        <v>44666</v>
      </c>
      <c r="E155" s="25">
        <v>11298</v>
      </c>
      <c r="F155" s="23">
        <v>313</v>
      </c>
      <c r="G155" s="26">
        <v>36.095846645367409</v>
      </c>
    </row>
    <row r="156" spans="1:7" ht="15.75">
      <c r="A156" s="17" t="s">
        <v>42</v>
      </c>
      <c r="B156" s="18" t="s">
        <v>17</v>
      </c>
      <c r="C156" s="18" t="s">
        <v>31</v>
      </c>
      <c r="D156" s="19">
        <v>44771</v>
      </c>
      <c r="E156" s="20">
        <v>8190</v>
      </c>
      <c r="F156" s="18">
        <v>109</v>
      </c>
      <c r="G156" s="21">
        <v>75.137614678899084</v>
      </c>
    </row>
    <row r="157" spans="1:7" ht="15.75">
      <c r="A157" s="22" t="s">
        <v>39</v>
      </c>
      <c r="B157" s="23" t="s">
        <v>17</v>
      </c>
      <c r="C157" s="23" t="s">
        <v>15</v>
      </c>
      <c r="D157" s="24">
        <v>44587</v>
      </c>
      <c r="E157" s="25">
        <v>15491</v>
      </c>
      <c r="F157" s="23">
        <v>85</v>
      </c>
      <c r="G157" s="26">
        <v>182.24705882352941</v>
      </c>
    </row>
    <row r="158" spans="1:7" ht="15.75">
      <c r="A158" s="17" t="s">
        <v>28</v>
      </c>
      <c r="B158" s="18" t="s">
        <v>17</v>
      </c>
      <c r="C158" s="18" t="s">
        <v>57</v>
      </c>
      <c r="D158" s="19">
        <v>44720</v>
      </c>
      <c r="E158" s="20">
        <v>11137</v>
      </c>
      <c r="F158" s="18">
        <v>88</v>
      </c>
      <c r="G158" s="21">
        <v>126.55681818181819</v>
      </c>
    </row>
    <row r="159" spans="1:7" ht="15.75">
      <c r="A159" s="22" t="s">
        <v>45</v>
      </c>
      <c r="B159" s="23" t="s">
        <v>17</v>
      </c>
      <c r="C159" s="23" t="s">
        <v>62</v>
      </c>
      <c r="D159" s="24">
        <v>44768</v>
      </c>
      <c r="E159" s="25">
        <v>819</v>
      </c>
      <c r="F159" s="23">
        <v>213</v>
      </c>
      <c r="G159" s="26">
        <v>3.8450704225352115</v>
      </c>
    </row>
    <row r="160" spans="1:7" ht="15.75">
      <c r="A160" s="17" t="s">
        <v>13</v>
      </c>
      <c r="B160" s="18" t="s">
        <v>17</v>
      </c>
      <c r="C160" s="18" t="s">
        <v>20</v>
      </c>
      <c r="D160" s="19">
        <v>44665</v>
      </c>
      <c r="E160" s="20">
        <v>28</v>
      </c>
      <c r="F160" s="18">
        <v>446</v>
      </c>
      <c r="G160" s="21">
        <v>6.2780269058295965E-2</v>
      </c>
    </row>
    <row r="161" spans="1:7" ht="15.75">
      <c r="A161" s="22" t="s">
        <v>58</v>
      </c>
      <c r="B161" s="23" t="s">
        <v>17</v>
      </c>
      <c r="C161" s="23" t="s">
        <v>47</v>
      </c>
      <c r="D161" s="24">
        <v>44601</v>
      </c>
      <c r="E161" s="25">
        <v>4956</v>
      </c>
      <c r="F161" s="23">
        <v>58</v>
      </c>
      <c r="G161" s="26">
        <v>85.448275862068968</v>
      </c>
    </row>
    <row r="162" spans="1:7" ht="15.75">
      <c r="A162" s="17" t="s">
        <v>52</v>
      </c>
      <c r="B162" s="18" t="s">
        <v>17</v>
      </c>
      <c r="C162" s="18" t="s">
        <v>62</v>
      </c>
      <c r="D162" s="19">
        <v>44746</v>
      </c>
      <c r="E162" s="20">
        <v>1813</v>
      </c>
      <c r="F162" s="18">
        <v>296</v>
      </c>
      <c r="G162" s="21">
        <v>6.125</v>
      </c>
    </row>
    <row r="163" spans="1:7" ht="15.75">
      <c r="A163" s="22" t="s">
        <v>73</v>
      </c>
      <c r="B163" s="23" t="s">
        <v>17</v>
      </c>
      <c r="C163" s="23" t="s">
        <v>65</v>
      </c>
      <c r="D163" s="24">
        <v>44664</v>
      </c>
      <c r="E163" s="25">
        <v>11788</v>
      </c>
      <c r="F163" s="23">
        <v>73</v>
      </c>
      <c r="G163" s="26">
        <v>161.47945205479451</v>
      </c>
    </row>
    <row r="164" spans="1:7" ht="15.75">
      <c r="A164" s="17" t="s">
        <v>16</v>
      </c>
      <c r="B164" s="18" t="s">
        <v>17</v>
      </c>
      <c r="C164" s="18" t="s">
        <v>31</v>
      </c>
      <c r="D164" s="19">
        <v>44739</v>
      </c>
      <c r="E164" s="20">
        <v>13706</v>
      </c>
      <c r="F164" s="18">
        <v>207</v>
      </c>
      <c r="G164" s="21">
        <v>66.212560386473427</v>
      </c>
    </row>
    <row r="165" spans="1:7" ht="15.75">
      <c r="A165" s="22" t="s">
        <v>58</v>
      </c>
      <c r="B165" s="23" t="s">
        <v>17</v>
      </c>
      <c r="C165" s="23" t="s">
        <v>44</v>
      </c>
      <c r="D165" s="24">
        <v>44742</v>
      </c>
      <c r="E165" s="25">
        <v>4361</v>
      </c>
      <c r="F165" s="23">
        <v>40</v>
      </c>
      <c r="G165" s="26">
        <v>109.02500000000001</v>
      </c>
    </row>
    <row r="166" spans="1:7" ht="15.75">
      <c r="A166" s="17" t="s">
        <v>13</v>
      </c>
      <c r="B166" s="18" t="s">
        <v>17</v>
      </c>
      <c r="C166" s="18" t="s">
        <v>65</v>
      </c>
      <c r="D166" s="19">
        <v>44803</v>
      </c>
      <c r="E166" s="20">
        <v>10122</v>
      </c>
      <c r="F166" s="18">
        <v>100</v>
      </c>
      <c r="G166" s="21">
        <v>101.22</v>
      </c>
    </row>
    <row r="167" spans="1:7" ht="15.75">
      <c r="A167" s="22" t="s">
        <v>72</v>
      </c>
      <c r="B167" s="23" t="s">
        <v>17</v>
      </c>
      <c r="C167" s="23" t="s">
        <v>20</v>
      </c>
      <c r="D167" s="24">
        <v>44608</v>
      </c>
      <c r="E167" s="25">
        <v>9107</v>
      </c>
      <c r="F167" s="23">
        <v>73</v>
      </c>
      <c r="G167" s="26">
        <v>124.75342465753425</v>
      </c>
    </row>
    <row r="168" spans="1:7" ht="15.75">
      <c r="A168" s="17" t="s">
        <v>28</v>
      </c>
      <c r="B168" s="18" t="s">
        <v>17</v>
      </c>
      <c r="C168" s="18" t="s">
        <v>70</v>
      </c>
      <c r="D168" s="19">
        <v>44606</v>
      </c>
      <c r="E168" s="20">
        <v>49</v>
      </c>
      <c r="F168" s="18">
        <v>363</v>
      </c>
      <c r="G168" s="21">
        <v>0.13498622589531681</v>
      </c>
    </row>
    <row r="169" spans="1:7" ht="15.75">
      <c r="A169" s="22" t="s">
        <v>52</v>
      </c>
      <c r="B169" s="23" t="s">
        <v>17</v>
      </c>
      <c r="C169" s="23" t="s">
        <v>53</v>
      </c>
      <c r="D169" s="24">
        <v>44735</v>
      </c>
      <c r="E169" s="25">
        <v>1036</v>
      </c>
      <c r="F169" s="23">
        <v>20</v>
      </c>
      <c r="G169" s="26">
        <v>51.8</v>
      </c>
    </row>
    <row r="170" spans="1:7" ht="15.75">
      <c r="A170" s="17" t="s">
        <v>42</v>
      </c>
      <c r="B170" s="18" t="s">
        <v>17</v>
      </c>
      <c r="C170" s="18" t="s">
        <v>15</v>
      </c>
      <c r="D170" s="19">
        <v>44573</v>
      </c>
      <c r="E170" s="20">
        <v>7413</v>
      </c>
      <c r="F170" s="18">
        <v>465</v>
      </c>
      <c r="G170" s="21">
        <v>15.941935483870967</v>
      </c>
    </row>
    <row r="171" spans="1:7" ht="15.75">
      <c r="A171" s="22" t="s">
        <v>56</v>
      </c>
      <c r="B171" s="23" t="s">
        <v>17</v>
      </c>
      <c r="C171" s="23" t="s">
        <v>15</v>
      </c>
      <c r="D171" s="24">
        <v>44623</v>
      </c>
      <c r="E171" s="25">
        <v>8155</v>
      </c>
      <c r="F171" s="23">
        <v>96</v>
      </c>
      <c r="G171" s="26">
        <v>84.947916666666671</v>
      </c>
    </row>
    <row r="172" spans="1:7" ht="15.75">
      <c r="A172" s="17" t="s">
        <v>30</v>
      </c>
      <c r="B172" s="18" t="s">
        <v>17</v>
      </c>
      <c r="C172" s="18" t="s">
        <v>75</v>
      </c>
      <c r="D172" s="19">
        <v>44770</v>
      </c>
      <c r="E172" s="20">
        <v>2471</v>
      </c>
      <c r="F172" s="18">
        <v>202</v>
      </c>
      <c r="G172" s="21">
        <v>12.232673267326733</v>
      </c>
    </row>
    <row r="173" spans="1:7" ht="15.75">
      <c r="A173" s="22" t="s">
        <v>66</v>
      </c>
      <c r="B173" s="23" t="s">
        <v>17</v>
      </c>
      <c r="C173" s="23" t="s">
        <v>44</v>
      </c>
      <c r="D173" s="24">
        <v>44711</v>
      </c>
      <c r="E173" s="25">
        <v>301</v>
      </c>
      <c r="F173" s="23">
        <v>421</v>
      </c>
      <c r="G173" s="26">
        <v>0.71496437054631834</v>
      </c>
    </row>
    <row r="174" spans="1:7" ht="15.75">
      <c r="A174" s="17" t="s">
        <v>58</v>
      </c>
      <c r="B174" s="18" t="s">
        <v>17</v>
      </c>
      <c r="C174" s="18" t="s">
        <v>69</v>
      </c>
      <c r="D174" s="19">
        <v>44727</v>
      </c>
      <c r="E174" s="20">
        <v>9954</v>
      </c>
      <c r="F174" s="18">
        <v>154</v>
      </c>
      <c r="G174" s="21">
        <v>64.63636363636364</v>
      </c>
    </row>
    <row r="175" spans="1:7" ht="15.75">
      <c r="A175" s="22" t="s">
        <v>72</v>
      </c>
      <c r="B175" s="23" t="s">
        <v>17</v>
      </c>
      <c r="C175" s="23" t="s">
        <v>15</v>
      </c>
      <c r="D175" s="24">
        <v>44665</v>
      </c>
      <c r="E175" s="25">
        <v>1260</v>
      </c>
      <c r="F175" s="23">
        <v>239</v>
      </c>
      <c r="G175" s="26">
        <v>5.2719665271966525</v>
      </c>
    </row>
    <row r="176" spans="1:7" ht="15.75">
      <c r="A176" s="17" t="s">
        <v>68</v>
      </c>
      <c r="B176" s="18" t="s">
        <v>17</v>
      </c>
      <c r="C176" s="18" t="s">
        <v>49</v>
      </c>
      <c r="D176" s="19">
        <v>44781</v>
      </c>
      <c r="E176" s="20">
        <v>469</v>
      </c>
      <c r="F176" s="18">
        <v>163</v>
      </c>
      <c r="G176" s="21">
        <v>2.8773006134969323</v>
      </c>
    </row>
    <row r="177" spans="1:7">
      <c r="A177" t="s">
        <v>73</v>
      </c>
      <c r="B177" t="s">
        <v>17</v>
      </c>
      <c r="C177" t="s">
        <v>29</v>
      </c>
      <c r="D177">
        <v>44608</v>
      </c>
      <c r="E177">
        <v>455</v>
      </c>
      <c r="F177">
        <v>96</v>
      </c>
      <c r="G177">
        <v>4.739583333333333</v>
      </c>
    </row>
    <row r="178" spans="1:7">
      <c r="A178" t="s">
        <v>16</v>
      </c>
      <c r="B178" t="s">
        <v>17</v>
      </c>
      <c r="C178" t="s">
        <v>47</v>
      </c>
      <c r="D178">
        <v>44763</v>
      </c>
      <c r="E178">
        <v>10500</v>
      </c>
      <c r="F178">
        <v>106</v>
      </c>
      <c r="G178">
        <v>99.056603773584911</v>
      </c>
    </row>
    <row r="179" spans="1:7">
      <c r="A179" t="s">
        <v>54</v>
      </c>
      <c r="B179" t="s">
        <v>17</v>
      </c>
      <c r="C179" t="s">
        <v>49</v>
      </c>
      <c r="D179">
        <v>44712</v>
      </c>
      <c r="E179">
        <v>4494</v>
      </c>
      <c r="F179">
        <v>11</v>
      </c>
      <c r="G179">
        <v>408.54545454545456</v>
      </c>
    </row>
    <row r="180" spans="1:7">
      <c r="A180" t="s">
        <v>66</v>
      </c>
      <c r="B180" t="s">
        <v>17</v>
      </c>
      <c r="C180" t="s">
        <v>31</v>
      </c>
      <c r="D180">
        <v>44578</v>
      </c>
      <c r="E180">
        <v>952</v>
      </c>
      <c r="F180">
        <v>68</v>
      </c>
      <c r="G180">
        <v>14</v>
      </c>
    </row>
    <row r="181" spans="1:7">
      <c r="A181" t="s">
        <v>54</v>
      </c>
      <c r="B181" t="s">
        <v>17</v>
      </c>
      <c r="C181" t="s">
        <v>57</v>
      </c>
      <c r="D181">
        <v>44642</v>
      </c>
      <c r="E181">
        <v>10647</v>
      </c>
      <c r="F181">
        <v>173</v>
      </c>
      <c r="G181">
        <v>61.543352601156066</v>
      </c>
    </row>
    <row r="182" spans="1:7">
      <c r="A182" t="s">
        <v>54</v>
      </c>
      <c r="B182" t="s">
        <v>17</v>
      </c>
      <c r="C182" t="s">
        <v>37</v>
      </c>
      <c r="D182">
        <v>44634</v>
      </c>
      <c r="E182">
        <v>8337</v>
      </c>
      <c r="F182">
        <v>12</v>
      </c>
      <c r="G182">
        <v>694.75</v>
      </c>
    </row>
    <row r="183" spans="1:7">
      <c r="A183" t="s">
        <v>52</v>
      </c>
      <c r="B183" t="s">
        <v>17</v>
      </c>
      <c r="C183" t="s">
        <v>65</v>
      </c>
      <c r="D183">
        <v>44705</v>
      </c>
      <c r="E183">
        <v>3066</v>
      </c>
      <c r="F183">
        <v>96</v>
      </c>
      <c r="G183">
        <v>31.9375</v>
      </c>
    </row>
    <row r="184" spans="1:7">
      <c r="A184" t="s">
        <v>72</v>
      </c>
      <c r="B184" t="s">
        <v>17</v>
      </c>
      <c r="C184" t="s">
        <v>47</v>
      </c>
      <c r="D184">
        <v>44770</v>
      </c>
      <c r="E184">
        <v>2086</v>
      </c>
      <c r="F184">
        <v>384</v>
      </c>
      <c r="G184">
        <v>5.432291666666667</v>
      </c>
    </row>
    <row r="185" spans="1:7">
      <c r="A185" t="s">
        <v>48</v>
      </c>
      <c r="B185" t="s">
        <v>17</v>
      </c>
      <c r="C185" t="s">
        <v>76</v>
      </c>
      <c r="D185">
        <v>44704</v>
      </c>
      <c r="E185">
        <v>5075</v>
      </c>
      <c r="F185">
        <v>344</v>
      </c>
      <c r="G185">
        <v>14.752906976744185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F37C-A392-4F01-93C5-DBDC9A902605}">
  <dimension ref="A1:G176"/>
  <sheetViews>
    <sheetView workbookViewId="0">
      <selection sqref="A1:XFD1048576"/>
    </sheetView>
  </sheetViews>
  <sheetFormatPr defaultRowHeight="15"/>
  <cols>
    <col min="1" max="1" width="23.28515625" bestFit="1" customWidth="1"/>
    <col min="2" max="2" width="14.85546875" bestFit="1" customWidth="1"/>
    <col min="3" max="3" width="25.85546875" bestFit="1" customWidth="1"/>
    <col min="4" max="4" width="12.28515625" bestFit="1" customWidth="1"/>
    <col min="5" max="5" width="10.28515625" bestFit="1" customWidth="1"/>
    <col min="6" max="6" width="18.140625" bestFit="1" customWidth="1"/>
    <col min="7" max="7" width="15.42578125" bestFit="1" customWidth="1"/>
  </cols>
  <sheetData>
    <row r="1" spans="1:7" ht="25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ht="15.75">
      <c r="A2" s="17" t="s">
        <v>13</v>
      </c>
      <c r="B2" s="18" t="s">
        <v>36</v>
      </c>
      <c r="C2" s="18" t="s">
        <v>37</v>
      </c>
      <c r="D2" s="19">
        <v>44671</v>
      </c>
      <c r="E2" s="20">
        <v>3990</v>
      </c>
      <c r="F2" s="18">
        <v>59</v>
      </c>
      <c r="G2" s="21">
        <f t="shared" ref="G2:G65" si="0">E2/F2</f>
        <v>67.627118644067792</v>
      </c>
    </row>
    <row r="3" spans="1:7" ht="15.75">
      <c r="A3" s="22" t="s">
        <v>48</v>
      </c>
      <c r="B3" s="23" t="s">
        <v>36</v>
      </c>
      <c r="C3" s="23" t="s">
        <v>49</v>
      </c>
      <c r="D3" s="24">
        <v>44770</v>
      </c>
      <c r="E3" s="25">
        <v>168</v>
      </c>
      <c r="F3" s="23">
        <v>156</v>
      </c>
      <c r="G3" s="26">
        <f t="shared" si="0"/>
        <v>1.0769230769230769</v>
      </c>
    </row>
    <row r="4" spans="1:7" ht="15.75">
      <c r="A4" s="17" t="s">
        <v>50</v>
      </c>
      <c r="B4" s="18" t="s">
        <v>36</v>
      </c>
      <c r="C4" s="18" t="s">
        <v>20</v>
      </c>
      <c r="D4" s="19">
        <v>44776</v>
      </c>
      <c r="E4" s="20">
        <v>8379</v>
      </c>
      <c r="F4" s="18">
        <v>173</v>
      </c>
      <c r="G4" s="21">
        <f t="shared" si="0"/>
        <v>48.433526011560694</v>
      </c>
    </row>
    <row r="5" spans="1:7" ht="15.75">
      <c r="A5" s="22" t="s">
        <v>61</v>
      </c>
      <c r="B5" s="23" t="s">
        <v>36</v>
      </c>
      <c r="C5" s="23" t="s">
        <v>62</v>
      </c>
      <c r="D5" s="24">
        <v>44747</v>
      </c>
      <c r="E5" s="25">
        <v>9492</v>
      </c>
      <c r="F5" s="23">
        <v>151</v>
      </c>
      <c r="G5" s="26">
        <f t="shared" si="0"/>
        <v>62.860927152317878</v>
      </c>
    </row>
    <row r="6" spans="1:7" ht="15.75">
      <c r="A6" s="17" t="s">
        <v>61</v>
      </c>
      <c r="B6" s="18" t="s">
        <v>36</v>
      </c>
      <c r="C6" s="18" t="s">
        <v>63</v>
      </c>
      <c r="D6" s="19">
        <v>44727</v>
      </c>
      <c r="E6" s="20">
        <v>5061</v>
      </c>
      <c r="F6" s="18">
        <v>301</v>
      </c>
      <c r="G6" s="21">
        <f t="shared" si="0"/>
        <v>16.813953488372093</v>
      </c>
    </row>
    <row r="7" spans="1:7" ht="15.75">
      <c r="A7" s="22" t="s">
        <v>16</v>
      </c>
      <c r="B7" s="23" t="s">
        <v>36</v>
      </c>
      <c r="C7" s="23" t="s">
        <v>18</v>
      </c>
      <c r="D7" s="24">
        <v>44705</v>
      </c>
      <c r="E7" s="25">
        <v>1722</v>
      </c>
      <c r="F7" s="23">
        <v>121</v>
      </c>
      <c r="G7" s="26">
        <f t="shared" si="0"/>
        <v>14.231404958677686</v>
      </c>
    </row>
    <row r="8" spans="1:7" ht="15.75">
      <c r="A8" s="17" t="s">
        <v>67</v>
      </c>
      <c r="B8" s="18" t="s">
        <v>36</v>
      </c>
      <c r="C8" s="18" t="s">
        <v>31</v>
      </c>
      <c r="D8" s="19">
        <v>44749</v>
      </c>
      <c r="E8" s="20">
        <v>147</v>
      </c>
      <c r="F8" s="18">
        <v>72</v>
      </c>
      <c r="G8" s="21">
        <f t="shared" si="0"/>
        <v>2.0416666666666665</v>
      </c>
    </row>
    <row r="9" spans="1:7" ht="15.75">
      <c r="A9" s="22" t="s">
        <v>73</v>
      </c>
      <c r="B9" s="23" t="s">
        <v>36</v>
      </c>
      <c r="C9" s="23" t="s">
        <v>57</v>
      </c>
      <c r="D9" s="24">
        <v>44606</v>
      </c>
      <c r="E9" s="25">
        <v>3556</v>
      </c>
      <c r="F9" s="23">
        <v>18</v>
      </c>
      <c r="G9" s="26">
        <f t="shared" si="0"/>
        <v>197.55555555555554</v>
      </c>
    </row>
    <row r="10" spans="1:7" ht="15.75">
      <c r="A10" s="17" t="s">
        <v>13</v>
      </c>
      <c r="B10" s="18" t="s">
        <v>36</v>
      </c>
      <c r="C10" s="18" t="s">
        <v>62</v>
      </c>
      <c r="D10" s="19">
        <v>44631</v>
      </c>
      <c r="E10" s="20">
        <v>2800</v>
      </c>
      <c r="F10" s="18">
        <v>241</v>
      </c>
      <c r="G10" s="21">
        <f t="shared" si="0"/>
        <v>11.618257261410788</v>
      </c>
    </row>
    <row r="11" spans="1:7" ht="15.75">
      <c r="A11" s="22" t="s">
        <v>66</v>
      </c>
      <c r="B11" s="23" t="s">
        <v>36</v>
      </c>
      <c r="C11" s="23" t="s">
        <v>20</v>
      </c>
      <c r="D11" s="24">
        <v>44732</v>
      </c>
      <c r="E11" s="25">
        <v>959</v>
      </c>
      <c r="F11" s="23">
        <v>265</v>
      </c>
      <c r="G11" s="26">
        <f t="shared" si="0"/>
        <v>3.6188679245283017</v>
      </c>
    </row>
    <row r="12" spans="1:7" ht="15.75">
      <c r="A12" s="17" t="s">
        <v>38</v>
      </c>
      <c r="B12" s="18" t="s">
        <v>36</v>
      </c>
      <c r="C12" s="18" t="s">
        <v>15</v>
      </c>
      <c r="D12" s="19">
        <v>44774</v>
      </c>
      <c r="E12" s="20">
        <v>63</v>
      </c>
      <c r="F12" s="18">
        <v>181</v>
      </c>
      <c r="G12" s="21">
        <f t="shared" si="0"/>
        <v>0.34806629834254144</v>
      </c>
    </row>
    <row r="13" spans="1:7" ht="15.75">
      <c r="A13" s="22" t="s">
        <v>54</v>
      </c>
      <c r="B13" s="23" t="s">
        <v>36</v>
      </c>
      <c r="C13" s="23" t="s">
        <v>31</v>
      </c>
      <c r="D13" s="24">
        <v>44706</v>
      </c>
      <c r="E13" s="25">
        <v>8001</v>
      </c>
      <c r="F13" s="23">
        <v>10</v>
      </c>
      <c r="G13" s="26">
        <f t="shared" si="0"/>
        <v>800.1</v>
      </c>
    </row>
    <row r="14" spans="1:7" ht="15.75">
      <c r="A14" s="17" t="s">
        <v>54</v>
      </c>
      <c r="B14" s="18" t="s">
        <v>36</v>
      </c>
      <c r="C14" s="18" t="s">
        <v>44</v>
      </c>
      <c r="D14" s="19">
        <v>44652</v>
      </c>
      <c r="E14" s="20">
        <v>49</v>
      </c>
      <c r="F14" s="18">
        <v>97</v>
      </c>
      <c r="G14" s="21">
        <f t="shared" si="0"/>
        <v>0.50515463917525771</v>
      </c>
    </row>
    <row r="15" spans="1:7" ht="15.75">
      <c r="A15" s="22" t="s">
        <v>48</v>
      </c>
      <c r="B15" s="23" t="s">
        <v>36</v>
      </c>
      <c r="C15" s="23" t="s">
        <v>76</v>
      </c>
      <c r="D15" s="24">
        <v>44775</v>
      </c>
      <c r="E15" s="25">
        <v>126</v>
      </c>
      <c r="F15" s="23">
        <v>40</v>
      </c>
      <c r="G15" s="26">
        <f t="shared" si="0"/>
        <v>3.15</v>
      </c>
    </row>
    <row r="16" spans="1:7" ht="15.75">
      <c r="A16" s="17" t="s">
        <v>50</v>
      </c>
      <c r="B16" s="18" t="s">
        <v>36</v>
      </c>
      <c r="C16" s="18" t="s">
        <v>31</v>
      </c>
      <c r="D16" s="19">
        <v>44629</v>
      </c>
      <c r="E16" s="20">
        <v>1561</v>
      </c>
      <c r="F16" s="18">
        <v>44</v>
      </c>
      <c r="G16" s="21">
        <f t="shared" si="0"/>
        <v>35.477272727272727</v>
      </c>
    </row>
    <row r="17" spans="1:7" ht="15.75">
      <c r="A17" s="22" t="s">
        <v>52</v>
      </c>
      <c r="B17" s="23" t="s">
        <v>36</v>
      </c>
      <c r="C17" s="23" t="s">
        <v>62</v>
      </c>
      <c r="D17" s="24">
        <v>44644</v>
      </c>
      <c r="E17" s="25">
        <v>7126</v>
      </c>
      <c r="F17" s="23">
        <v>7</v>
      </c>
      <c r="G17" s="26">
        <f t="shared" si="0"/>
        <v>1018</v>
      </c>
    </row>
    <row r="18" spans="1:7" ht="15.75">
      <c r="A18" s="17" t="s">
        <v>19</v>
      </c>
      <c r="B18" s="18" t="s">
        <v>36</v>
      </c>
      <c r="C18" s="18" t="s">
        <v>60</v>
      </c>
      <c r="D18" s="19">
        <v>44655</v>
      </c>
      <c r="E18" s="20">
        <v>10976</v>
      </c>
      <c r="F18" s="18">
        <v>121</v>
      </c>
      <c r="G18" s="21">
        <f t="shared" si="0"/>
        <v>90.710743801652896</v>
      </c>
    </row>
    <row r="19" spans="1:7" ht="15.75">
      <c r="A19" s="22" t="s">
        <v>64</v>
      </c>
      <c r="B19" s="23" t="s">
        <v>36</v>
      </c>
      <c r="C19" s="23" t="s">
        <v>18</v>
      </c>
      <c r="D19" s="24">
        <v>44775</v>
      </c>
      <c r="E19" s="25">
        <v>1827</v>
      </c>
      <c r="F19" s="23">
        <v>117</v>
      </c>
      <c r="G19" s="26">
        <f t="shared" si="0"/>
        <v>15.615384615384615</v>
      </c>
    </row>
    <row r="20" spans="1:7" ht="15.75">
      <c r="A20" s="17" t="s">
        <v>19</v>
      </c>
      <c r="B20" s="18" t="s">
        <v>36</v>
      </c>
      <c r="C20" s="18" t="s">
        <v>63</v>
      </c>
      <c r="D20" s="19">
        <v>44740</v>
      </c>
      <c r="E20" s="20">
        <v>8267</v>
      </c>
      <c r="F20" s="18">
        <v>272</v>
      </c>
      <c r="G20" s="21">
        <f t="shared" si="0"/>
        <v>30.393382352941178</v>
      </c>
    </row>
    <row r="21" spans="1:7" ht="15.75">
      <c r="A21" s="22" t="s">
        <v>39</v>
      </c>
      <c r="B21" s="23" t="s">
        <v>36</v>
      </c>
      <c r="C21" s="23" t="s">
        <v>70</v>
      </c>
      <c r="D21" s="24">
        <v>44719</v>
      </c>
      <c r="E21" s="25">
        <v>2093</v>
      </c>
      <c r="F21" s="23">
        <v>45</v>
      </c>
      <c r="G21" s="26">
        <f t="shared" si="0"/>
        <v>46.511111111111113</v>
      </c>
    </row>
    <row r="22" spans="1:7" ht="15.75">
      <c r="A22" s="17" t="s">
        <v>38</v>
      </c>
      <c r="B22" s="18" t="s">
        <v>36</v>
      </c>
      <c r="C22" s="18" t="s">
        <v>27</v>
      </c>
      <c r="D22" s="19">
        <v>44579</v>
      </c>
      <c r="E22" s="20">
        <v>1015</v>
      </c>
      <c r="F22" s="18">
        <v>27</v>
      </c>
      <c r="G22" s="21">
        <f t="shared" si="0"/>
        <v>37.592592592592595</v>
      </c>
    </row>
    <row r="23" spans="1:7" ht="15.75">
      <c r="A23" s="22" t="s">
        <v>39</v>
      </c>
      <c r="B23" s="23" t="s">
        <v>36</v>
      </c>
      <c r="C23" s="23" t="s">
        <v>75</v>
      </c>
      <c r="D23" s="24">
        <v>44701</v>
      </c>
      <c r="E23" s="25">
        <v>13083</v>
      </c>
      <c r="F23" s="23">
        <v>14</v>
      </c>
      <c r="G23" s="26">
        <f t="shared" si="0"/>
        <v>934.5</v>
      </c>
    </row>
    <row r="24" spans="1:7" ht="15.75">
      <c r="A24" s="17" t="s">
        <v>45</v>
      </c>
      <c r="B24" s="18" t="s">
        <v>36</v>
      </c>
      <c r="C24" s="18" t="s">
        <v>63</v>
      </c>
      <c r="D24" s="19">
        <v>44664</v>
      </c>
      <c r="E24" s="20">
        <v>9436</v>
      </c>
      <c r="F24" s="18">
        <v>11</v>
      </c>
      <c r="G24" s="21">
        <f t="shared" si="0"/>
        <v>857.81818181818187</v>
      </c>
    </row>
    <row r="25" spans="1:7" ht="15.75">
      <c r="A25" s="22" t="s">
        <v>54</v>
      </c>
      <c r="B25" s="23" t="s">
        <v>36</v>
      </c>
      <c r="C25" s="23" t="s">
        <v>55</v>
      </c>
      <c r="D25" s="24">
        <v>44622</v>
      </c>
      <c r="E25" s="25">
        <v>5446</v>
      </c>
      <c r="F25" s="23">
        <v>116</v>
      </c>
      <c r="G25" s="26">
        <f t="shared" si="0"/>
        <v>46.948275862068968</v>
      </c>
    </row>
    <row r="26" spans="1:7" ht="15.75">
      <c r="A26" s="17" t="s">
        <v>58</v>
      </c>
      <c r="B26" s="18" t="s">
        <v>36</v>
      </c>
      <c r="C26" s="18" t="s">
        <v>75</v>
      </c>
      <c r="D26" s="19">
        <v>44588</v>
      </c>
      <c r="E26" s="20">
        <v>497</v>
      </c>
      <c r="F26" s="18">
        <v>475</v>
      </c>
      <c r="G26" s="21">
        <f t="shared" si="0"/>
        <v>1.0463157894736843</v>
      </c>
    </row>
    <row r="27" spans="1:7" ht="15.75">
      <c r="A27" s="22" t="s">
        <v>42</v>
      </c>
      <c r="B27" s="23" t="s">
        <v>36</v>
      </c>
      <c r="C27" s="23" t="s">
        <v>69</v>
      </c>
      <c r="D27" s="24">
        <v>44771</v>
      </c>
      <c r="E27" s="25">
        <v>6468</v>
      </c>
      <c r="F27" s="23">
        <v>66</v>
      </c>
      <c r="G27" s="26">
        <f t="shared" si="0"/>
        <v>98</v>
      </c>
    </row>
    <row r="28" spans="1:7" ht="15.75">
      <c r="A28" s="17" t="s">
        <v>16</v>
      </c>
      <c r="B28" s="18" t="s">
        <v>36</v>
      </c>
      <c r="C28" s="18" t="s">
        <v>27</v>
      </c>
      <c r="D28" s="19">
        <v>44726</v>
      </c>
      <c r="E28" s="20">
        <v>3115</v>
      </c>
      <c r="F28" s="18">
        <v>42</v>
      </c>
      <c r="G28" s="21">
        <f t="shared" si="0"/>
        <v>74.166666666666671</v>
      </c>
    </row>
    <row r="29" spans="1:7" ht="15.75">
      <c r="A29" s="22" t="s">
        <v>68</v>
      </c>
      <c r="B29" s="23" t="s">
        <v>36</v>
      </c>
      <c r="C29" s="23" t="s">
        <v>15</v>
      </c>
      <c r="D29" s="24">
        <v>44725</v>
      </c>
      <c r="E29" s="25">
        <v>1162</v>
      </c>
      <c r="F29" s="23">
        <v>190</v>
      </c>
      <c r="G29" s="26">
        <f t="shared" si="0"/>
        <v>6.1157894736842104</v>
      </c>
    </row>
    <row r="30" spans="1:7" ht="15.75">
      <c r="A30" s="17" t="s">
        <v>52</v>
      </c>
      <c r="B30" s="18" t="s">
        <v>36</v>
      </c>
      <c r="C30" s="18" t="s">
        <v>74</v>
      </c>
      <c r="D30" s="19">
        <v>44776</v>
      </c>
      <c r="E30" s="20">
        <v>1372</v>
      </c>
      <c r="F30" s="18">
        <v>144</v>
      </c>
      <c r="G30" s="21">
        <f t="shared" si="0"/>
        <v>9.5277777777777786</v>
      </c>
    </row>
    <row r="31" spans="1:7" ht="15.75">
      <c r="A31" s="22" t="s">
        <v>45</v>
      </c>
      <c r="B31" s="23" t="s">
        <v>36</v>
      </c>
      <c r="C31" s="23" t="s">
        <v>62</v>
      </c>
      <c r="D31" s="24">
        <v>44617</v>
      </c>
      <c r="E31" s="25">
        <v>3171</v>
      </c>
      <c r="F31" s="23">
        <v>246</v>
      </c>
      <c r="G31" s="26">
        <f t="shared" si="0"/>
        <v>12.890243902439025</v>
      </c>
    </row>
    <row r="32" spans="1:7" ht="15.75">
      <c r="A32" s="17" t="s">
        <v>45</v>
      </c>
      <c r="B32" s="18" t="s">
        <v>36</v>
      </c>
      <c r="C32" s="18" t="s">
        <v>53</v>
      </c>
      <c r="D32" s="19">
        <v>44743</v>
      </c>
      <c r="E32" s="20">
        <v>5075</v>
      </c>
      <c r="F32" s="18">
        <v>256</v>
      </c>
      <c r="G32" s="21">
        <f t="shared" si="0"/>
        <v>19.82421875</v>
      </c>
    </row>
    <row r="33" spans="1:7" ht="15.75">
      <c r="A33" s="22" t="s">
        <v>59</v>
      </c>
      <c r="B33" s="23" t="s">
        <v>36</v>
      </c>
      <c r="C33" s="23" t="s">
        <v>57</v>
      </c>
      <c r="D33" s="24">
        <v>44743</v>
      </c>
      <c r="E33" s="25">
        <v>7728</v>
      </c>
      <c r="F33" s="23">
        <v>37</v>
      </c>
      <c r="G33" s="26">
        <f t="shared" si="0"/>
        <v>208.86486486486487</v>
      </c>
    </row>
    <row r="34" spans="1:7" ht="15.75">
      <c r="A34" s="17" t="s">
        <v>73</v>
      </c>
      <c r="B34" s="18" t="s">
        <v>36</v>
      </c>
      <c r="C34" s="18" t="s">
        <v>55</v>
      </c>
      <c r="D34" s="19">
        <v>44790</v>
      </c>
      <c r="E34" s="20">
        <v>4389</v>
      </c>
      <c r="F34" s="18">
        <v>126</v>
      </c>
      <c r="G34" s="21">
        <f t="shared" si="0"/>
        <v>34.833333333333336</v>
      </c>
    </row>
    <row r="35" spans="1:7" ht="15.75">
      <c r="A35" s="22" t="s">
        <v>42</v>
      </c>
      <c r="B35" s="23" t="s">
        <v>36</v>
      </c>
      <c r="C35" s="23" t="s">
        <v>18</v>
      </c>
      <c r="D35" s="24">
        <v>44704</v>
      </c>
      <c r="E35" s="25">
        <v>2100</v>
      </c>
      <c r="F35" s="23">
        <v>157</v>
      </c>
      <c r="G35" s="26">
        <f t="shared" si="0"/>
        <v>13.375796178343949</v>
      </c>
    </row>
    <row r="36" spans="1:7" ht="15.75">
      <c r="A36" s="17" t="s">
        <v>61</v>
      </c>
      <c r="B36" s="18" t="s">
        <v>36</v>
      </c>
      <c r="C36" s="18" t="s">
        <v>15</v>
      </c>
      <c r="D36" s="19">
        <v>44656</v>
      </c>
      <c r="E36" s="20">
        <v>6454</v>
      </c>
      <c r="F36" s="18">
        <v>417</v>
      </c>
      <c r="G36" s="21">
        <f t="shared" si="0"/>
        <v>15.477218225419664</v>
      </c>
    </row>
    <row r="37" spans="1:7" ht="15.75">
      <c r="A37" s="22" t="s">
        <v>50</v>
      </c>
      <c r="B37" s="23" t="s">
        <v>36</v>
      </c>
      <c r="C37" s="23" t="s">
        <v>27</v>
      </c>
      <c r="D37" s="24">
        <v>44726</v>
      </c>
      <c r="E37" s="25">
        <v>8484</v>
      </c>
      <c r="F37" s="23">
        <v>57</v>
      </c>
      <c r="G37" s="26">
        <f t="shared" si="0"/>
        <v>148.84210526315789</v>
      </c>
    </row>
    <row r="38" spans="1:7" ht="15.75">
      <c r="A38" s="17" t="s">
        <v>64</v>
      </c>
      <c r="B38" s="18" t="s">
        <v>36</v>
      </c>
      <c r="C38" s="18" t="s">
        <v>15</v>
      </c>
      <c r="D38" s="19">
        <v>44792</v>
      </c>
      <c r="E38" s="20">
        <v>11662</v>
      </c>
      <c r="F38" s="18">
        <v>242</v>
      </c>
      <c r="G38" s="21">
        <f t="shared" si="0"/>
        <v>48.190082644628099</v>
      </c>
    </row>
    <row r="39" spans="1:7" ht="15.75">
      <c r="A39" s="22" t="s">
        <v>50</v>
      </c>
      <c r="B39" s="23" t="s">
        <v>36</v>
      </c>
      <c r="C39" s="23" t="s">
        <v>55</v>
      </c>
      <c r="D39" s="24">
        <v>44575</v>
      </c>
      <c r="E39" s="25">
        <v>7490</v>
      </c>
      <c r="F39" s="23">
        <v>315</v>
      </c>
      <c r="G39" s="26">
        <f t="shared" si="0"/>
        <v>23.777777777777779</v>
      </c>
    </row>
    <row r="40" spans="1:7" ht="15.75">
      <c r="A40" s="17" t="s">
        <v>42</v>
      </c>
      <c r="B40" s="18" t="s">
        <v>36</v>
      </c>
      <c r="C40" s="18" t="s">
        <v>65</v>
      </c>
      <c r="D40" s="19">
        <v>44574</v>
      </c>
      <c r="E40" s="20">
        <v>5558</v>
      </c>
      <c r="F40" s="18">
        <v>127</v>
      </c>
      <c r="G40" s="21">
        <f t="shared" si="0"/>
        <v>43.763779527559052</v>
      </c>
    </row>
    <row r="41" spans="1:7" ht="15.75">
      <c r="A41" s="22" t="s">
        <v>52</v>
      </c>
      <c r="B41" s="23" t="s">
        <v>36</v>
      </c>
      <c r="C41" s="23" t="s">
        <v>18</v>
      </c>
      <c r="D41" s="24">
        <v>44803</v>
      </c>
      <c r="E41" s="25">
        <v>11200</v>
      </c>
      <c r="F41" s="23">
        <v>22</v>
      </c>
      <c r="G41" s="26">
        <f t="shared" si="0"/>
        <v>509.09090909090907</v>
      </c>
    </row>
    <row r="42" spans="1:7" ht="15.75">
      <c r="A42" s="17" t="s">
        <v>28</v>
      </c>
      <c r="B42" s="18" t="s">
        <v>36</v>
      </c>
      <c r="C42" s="18" t="s">
        <v>27</v>
      </c>
      <c r="D42" s="19">
        <v>44749</v>
      </c>
      <c r="E42" s="20">
        <v>8673</v>
      </c>
      <c r="F42" s="18">
        <v>60</v>
      </c>
      <c r="G42" s="21">
        <f t="shared" si="0"/>
        <v>144.55000000000001</v>
      </c>
    </row>
    <row r="43" spans="1:7" ht="15.75">
      <c r="A43" s="22" t="s">
        <v>66</v>
      </c>
      <c r="B43" s="23" t="s">
        <v>36</v>
      </c>
      <c r="C43" s="23" t="s">
        <v>37</v>
      </c>
      <c r="D43" s="24">
        <v>44622</v>
      </c>
      <c r="E43" s="25">
        <v>3374</v>
      </c>
      <c r="F43" s="23">
        <v>202</v>
      </c>
      <c r="G43" s="26">
        <f t="shared" si="0"/>
        <v>16.702970297029704</v>
      </c>
    </row>
    <row r="44" spans="1:7" ht="15.75">
      <c r="A44" s="17" t="s">
        <v>73</v>
      </c>
      <c r="B44" s="18" t="s">
        <v>36</v>
      </c>
      <c r="C44" s="18" t="s">
        <v>20</v>
      </c>
      <c r="D44" s="19">
        <v>44624</v>
      </c>
      <c r="E44" s="20">
        <v>889</v>
      </c>
      <c r="F44" s="18">
        <v>273</v>
      </c>
      <c r="G44" s="21">
        <f t="shared" si="0"/>
        <v>3.2564102564102564</v>
      </c>
    </row>
    <row r="45" spans="1:7" ht="15.75">
      <c r="A45" s="22" t="s">
        <v>30</v>
      </c>
      <c r="B45" s="23" t="s">
        <v>36</v>
      </c>
      <c r="C45" s="23" t="s">
        <v>57</v>
      </c>
      <c r="D45" s="24">
        <v>44740</v>
      </c>
      <c r="E45" s="25">
        <v>6867</v>
      </c>
      <c r="F45" s="23">
        <v>183</v>
      </c>
      <c r="G45" s="26">
        <f t="shared" si="0"/>
        <v>37.524590163934427</v>
      </c>
    </row>
    <row r="46" spans="1:7" ht="15.75">
      <c r="A46" s="17" t="s">
        <v>48</v>
      </c>
      <c r="B46" s="18" t="s">
        <v>36</v>
      </c>
      <c r="C46" s="18" t="s">
        <v>60</v>
      </c>
      <c r="D46" s="19">
        <v>44599</v>
      </c>
      <c r="E46" s="20">
        <v>1218</v>
      </c>
      <c r="F46" s="18">
        <v>135</v>
      </c>
      <c r="G46" s="21">
        <f t="shared" si="0"/>
        <v>9.0222222222222221</v>
      </c>
    </row>
    <row r="47" spans="1:7" ht="15.75">
      <c r="A47" s="22" t="s">
        <v>61</v>
      </c>
      <c r="B47" s="23" t="s">
        <v>36</v>
      </c>
      <c r="C47" s="23" t="s">
        <v>49</v>
      </c>
      <c r="D47" s="24">
        <v>44572</v>
      </c>
      <c r="E47" s="25">
        <v>4109</v>
      </c>
      <c r="F47" s="23">
        <v>197</v>
      </c>
      <c r="G47" s="26">
        <f t="shared" si="0"/>
        <v>20.857868020304569</v>
      </c>
    </row>
    <row r="48" spans="1:7" ht="15.75">
      <c r="A48" s="17" t="s">
        <v>71</v>
      </c>
      <c r="B48" s="18" t="s">
        <v>36</v>
      </c>
      <c r="C48" s="18" t="s">
        <v>69</v>
      </c>
      <c r="D48" s="19">
        <v>44699</v>
      </c>
      <c r="E48" s="20">
        <v>9226</v>
      </c>
      <c r="F48" s="18">
        <v>415</v>
      </c>
      <c r="G48" s="21">
        <f t="shared" si="0"/>
        <v>22.231325301204819</v>
      </c>
    </row>
    <row r="49" spans="1:7" ht="15.75">
      <c r="A49" s="22" t="s">
        <v>72</v>
      </c>
      <c r="B49" s="23" t="s">
        <v>36</v>
      </c>
      <c r="C49" s="23" t="s">
        <v>70</v>
      </c>
      <c r="D49" s="24">
        <v>44565</v>
      </c>
      <c r="E49" s="25">
        <v>5733</v>
      </c>
      <c r="F49" s="23">
        <v>348</v>
      </c>
      <c r="G49" s="26">
        <f t="shared" si="0"/>
        <v>16.474137931034484</v>
      </c>
    </row>
    <row r="50" spans="1:7" ht="15.75">
      <c r="A50" s="17" t="s">
        <v>54</v>
      </c>
      <c r="B50" s="18" t="s">
        <v>36</v>
      </c>
      <c r="C50" s="18" t="s">
        <v>37</v>
      </c>
      <c r="D50" s="19">
        <v>44690</v>
      </c>
      <c r="E50" s="20">
        <v>4312</v>
      </c>
      <c r="F50" s="18">
        <v>211</v>
      </c>
      <c r="G50" s="21">
        <f t="shared" si="0"/>
        <v>20.436018957345972</v>
      </c>
    </row>
    <row r="51" spans="1:7" ht="15.75">
      <c r="A51" s="22" t="s">
        <v>64</v>
      </c>
      <c r="B51" s="23" t="s">
        <v>36</v>
      </c>
      <c r="C51" s="23" t="s">
        <v>63</v>
      </c>
      <c r="D51" s="24">
        <v>44753</v>
      </c>
      <c r="E51" s="25">
        <v>3724</v>
      </c>
      <c r="F51" s="23">
        <v>234</v>
      </c>
      <c r="G51" s="26">
        <f t="shared" si="0"/>
        <v>15.914529914529915</v>
      </c>
    </row>
    <row r="52" spans="1:7" ht="15.75">
      <c r="A52" s="17" t="s">
        <v>64</v>
      </c>
      <c r="B52" s="18" t="s">
        <v>36</v>
      </c>
      <c r="C52" s="18" t="s">
        <v>65</v>
      </c>
      <c r="D52" s="19">
        <v>44635</v>
      </c>
      <c r="E52" s="20">
        <v>9198</v>
      </c>
      <c r="F52" s="18">
        <v>144</v>
      </c>
      <c r="G52" s="21">
        <f t="shared" si="0"/>
        <v>63.875</v>
      </c>
    </row>
    <row r="53" spans="1:7" ht="15.75">
      <c r="A53" s="22" t="s">
        <v>28</v>
      </c>
      <c r="B53" s="23" t="s">
        <v>36</v>
      </c>
      <c r="C53" s="23" t="s">
        <v>74</v>
      </c>
      <c r="D53" s="24">
        <v>44676</v>
      </c>
      <c r="E53" s="25">
        <v>11823</v>
      </c>
      <c r="F53" s="23">
        <v>47</v>
      </c>
      <c r="G53" s="26">
        <f t="shared" si="0"/>
        <v>251.55319148936169</v>
      </c>
    </row>
    <row r="54" spans="1:7" ht="15.75">
      <c r="A54" s="17" t="s">
        <v>54</v>
      </c>
      <c r="B54" s="18" t="s">
        <v>36</v>
      </c>
      <c r="C54" s="18" t="s">
        <v>74</v>
      </c>
      <c r="D54" s="19">
        <v>44614</v>
      </c>
      <c r="E54" s="20">
        <v>5313</v>
      </c>
      <c r="F54" s="18">
        <v>215</v>
      </c>
      <c r="G54" s="21">
        <f t="shared" si="0"/>
        <v>24.711627906976744</v>
      </c>
    </row>
    <row r="55" spans="1:7" ht="15.75">
      <c r="A55" s="22" t="s">
        <v>39</v>
      </c>
      <c r="B55" s="23" t="s">
        <v>36</v>
      </c>
      <c r="C55" s="23" t="s">
        <v>76</v>
      </c>
      <c r="D55" s="24">
        <v>44797</v>
      </c>
      <c r="E55" s="25">
        <v>679</v>
      </c>
      <c r="F55" s="23">
        <v>280</v>
      </c>
      <c r="G55" s="26">
        <f t="shared" si="0"/>
        <v>2.4249999999999998</v>
      </c>
    </row>
    <row r="56" spans="1:7" ht="15.75">
      <c r="A56" s="17" t="s">
        <v>48</v>
      </c>
      <c r="B56" s="18" t="s">
        <v>36</v>
      </c>
      <c r="C56" s="18" t="s">
        <v>47</v>
      </c>
      <c r="D56" s="19">
        <v>44687</v>
      </c>
      <c r="E56" s="20">
        <v>2597</v>
      </c>
      <c r="F56" s="18">
        <v>177</v>
      </c>
      <c r="G56" s="21">
        <f t="shared" si="0"/>
        <v>14.672316384180791</v>
      </c>
    </row>
    <row r="57" spans="1:7" ht="15.75">
      <c r="A57" s="22" t="s">
        <v>38</v>
      </c>
      <c r="B57" s="23" t="s">
        <v>36</v>
      </c>
      <c r="C57" s="23" t="s">
        <v>74</v>
      </c>
      <c r="D57" s="24">
        <v>44754</v>
      </c>
      <c r="E57" s="25">
        <v>5978</v>
      </c>
      <c r="F57" s="23">
        <v>24</v>
      </c>
      <c r="G57" s="26">
        <f t="shared" si="0"/>
        <v>249.08333333333334</v>
      </c>
    </row>
    <row r="58" spans="1:7" ht="15.75">
      <c r="A58" s="17" t="s">
        <v>28</v>
      </c>
      <c r="B58" s="18" t="s">
        <v>36</v>
      </c>
      <c r="C58" s="18" t="s">
        <v>62</v>
      </c>
      <c r="D58" s="19">
        <v>44722</v>
      </c>
      <c r="E58" s="20">
        <v>4361</v>
      </c>
      <c r="F58" s="18">
        <v>40</v>
      </c>
      <c r="G58" s="21">
        <f t="shared" si="0"/>
        <v>109.02500000000001</v>
      </c>
    </row>
    <row r="59" spans="1:7" ht="15.75">
      <c r="A59" s="22" t="s">
        <v>48</v>
      </c>
      <c r="B59" s="23" t="s">
        <v>36</v>
      </c>
      <c r="C59" s="23" t="s">
        <v>75</v>
      </c>
      <c r="D59" s="24">
        <v>44592</v>
      </c>
      <c r="E59" s="25">
        <v>5334</v>
      </c>
      <c r="F59" s="23">
        <v>227</v>
      </c>
      <c r="G59" s="26">
        <f t="shared" si="0"/>
        <v>23.497797356828194</v>
      </c>
    </row>
    <row r="60" spans="1:7" ht="15.75">
      <c r="A60" s="17" t="s">
        <v>66</v>
      </c>
      <c r="B60" s="18" t="s">
        <v>36</v>
      </c>
      <c r="C60" s="18" t="s">
        <v>53</v>
      </c>
      <c r="D60" s="19">
        <v>44624</v>
      </c>
      <c r="E60" s="20">
        <v>4935</v>
      </c>
      <c r="F60" s="18">
        <v>39</v>
      </c>
      <c r="G60" s="21">
        <f t="shared" si="0"/>
        <v>126.53846153846153</v>
      </c>
    </row>
    <row r="61" spans="1:7" ht="15.75">
      <c r="A61" s="22" t="s">
        <v>42</v>
      </c>
      <c r="B61" s="23" t="s">
        <v>36</v>
      </c>
      <c r="C61" s="23" t="s">
        <v>31</v>
      </c>
      <c r="D61" s="24">
        <v>44670</v>
      </c>
      <c r="E61" s="25">
        <v>10024</v>
      </c>
      <c r="F61" s="23">
        <v>84</v>
      </c>
      <c r="G61" s="26">
        <f t="shared" si="0"/>
        <v>119.33333333333333</v>
      </c>
    </row>
    <row r="62" spans="1:7" ht="15.75">
      <c r="A62" s="17" t="s">
        <v>71</v>
      </c>
      <c r="B62" s="18" t="s">
        <v>36</v>
      </c>
      <c r="C62" s="18" t="s">
        <v>75</v>
      </c>
      <c r="D62" s="19">
        <v>44593</v>
      </c>
      <c r="E62" s="20">
        <v>3374</v>
      </c>
      <c r="F62" s="18">
        <v>151</v>
      </c>
      <c r="G62" s="21">
        <f t="shared" si="0"/>
        <v>22.344370860927153</v>
      </c>
    </row>
    <row r="63" spans="1:7" ht="15.75">
      <c r="A63" s="22" t="s">
        <v>61</v>
      </c>
      <c r="B63" s="23" t="s">
        <v>36</v>
      </c>
      <c r="C63" s="23" t="s">
        <v>44</v>
      </c>
      <c r="D63" s="24">
        <v>44636</v>
      </c>
      <c r="E63" s="25">
        <v>4571</v>
      </c>
      <c r="F63" s="23">
        <v>140</v>
      </c>
      <c r="G63" s="26">
        <f t="shared" si="0"/>
        <v>32.65</v>
      </c>
    </row>
    <row r="64" spans="1:7" ht="15.75">
      <c r="A64" s="17" t="s">
        <v>21</v>
      </c>
      <c r="B64" s="18" t="s">
        <v>36</v>
      </c>
      <c r="C64" s="18" t="s">
        <v>15</v>
      </c>
      <c r="D64" s="19">
        <v>44742</v>
      </c>
      <c r="E64" s="20">
        <v>18340</v>
      </c>
      <c r="F64" s="18">
        <v>285</v>
      </c>
      <c r="G64" s="21">
        <f t="shared" si="0"/>
        <v>64.350877192982452</v>
      </c>
    </row>
    <row r="65" spans="1:7" ht="15.75">
      <c r="A65" s="22" t="s">
        <v>72</v>
      </c>
      <c r="B65" s="23" t="s">
        <v>36</v>
      </c>
      <c r="C65" s="23" t="s">
        <v>62</v>
      </c>
      <c r="D65" s="24">
        <v>44727</v>
      </c>
      <c r="E65" s="25">
        <v>7014</v>
      </c>
      <c r="F65" s="23">
        <v>60</v>
      </c>
      <c r="G65" s="26">
        <f t="shared" si="0"/>
        <v>116.9</v>
      </c>
    </row>
    <row r="66" spans="1:7" ht="15.75">
      <c r="A66" s="17" t="s">
        <v>28</v>
      </c>
      <c r="B66" s="18" t="s">
        <v>36</v>
      </c>
      <c r="C66" s="18" t="s">
        <v>69</v>
      </c>
      <c r="D66" s="19">
        <v>44694</v>
      </c>
      <c r="E66" s="20">
        <v>4550</v>
      </c>
      <c r="F66" s="18">
        <v>281</v>
      </c>
      <c r="G66" s="21">
        <f t="shared" ref="G66:G129" si="1">E66/F66</f>
        <v>16.192170818505339</v>
      </c>
    </row>
    <row r="67" spans="1:7" ht="15.75">
      <c r="A67" s="22" t="s">
        <v>73</v>
      </c>
      <c r="B67" s="23" t="s">
        <v>36</v>
      </c>
      <c r="C67" s="23" t="s">
        <v>53</v>
      </c>
      <c r="D67" s="24">
        <v>44757</v>
      </c>
      <c r="E67" s="25">
        <v>7623</v>
      </c>
      <c r="F67" s="23">
        <v>85</v>
      </c>
      <c r="G67" s="26">
        <f t="shared" si="1"/>
        <v>89.682352941176475</v>
      </c>
    </row>
    <row r="68" spans="1:7" ht="15.75">
      <c r="A68" s="17" t="s">
        <v>68</v>
      </c>
      <c r="B68" s="18" t="s">
        <v>36</v>
      </c>
      <c r="C68" s="18" t="s">
        <v>57</v>
      </c>
      <c r="D68" s="19">
        <v>44586</v>
      </c>
      <c r="E68" s="20">
        <v>11564</v>
      </c>
      <c r="F68" s="18">
        <v>24</v>
      </c>
      <c r="G68" s="21">
        <f t="shared" si="1"/>
        <v>481.83333333333331</v>
      </c>
    </row>
    <row r="69" spans="1:7" ht="15.75">
      <c r="A69" s="22" t="s">
        <v>56</v>
      </c>
      <c r="B69" s="23" t="s">
        <v>36</v>
      </c>
      <c r="C69" s="23" t="s">
        <v>57</v>
      </c>
      <c r="D69" s="24">
        <v>44571</v>
      </c>
      <c r="E69" s="25">
        <v>4074</v>
      </c>
      <c r="F69" s="23">
        <v>469</v>
      </c>
      <c r="G69" s="26">
        <f t="shared" si="1"/>
        <v>8.6865671641791042</v>
      </c>
    </row>
    <row r="70" spans="1:7" ht="15.75">
      <c r="A70" s="17" t="s">
        <v>42</v>
      </c>
      <c r="B70" s="18" t="s">
        <v>36</v>
      </c>
      <c r="C70" s="18" t="s">
        <v>60</v>
      </c>
      <c r="D70" s="19">
        <v>44677</v>
      </c>
      <c r="E70" s="20">
        <v>1687</v>
      </c>
      <c r="F70" s="18">
        <v>147</v>
      </c>
      <c r="G70" s="21">
        <f t="shared" si="1"/>
        <v>11.476190476190476</v>
      </c>
    </row>
    <row r="71" spans="1:7" ht="15.75">
      <c r="A71" s="22" t="s">
        <v>16</v>
      </c>
      <c r="B71" s="23" t="s">
        <v>36</v>
      </c>
      <c r="C71" s="23" t="s">
        <v>15</v>
      </c>
      <c r="D71" s="24">
        <v>44739</v>
      </c>
      <c r="E71" s="25">
        <v>4046</v>
      </c>
      <c r="F71" s="23">
        <v>103</v>
      </c>
      <c r="G71" s="26">
        <f t="shared" si="1"/>
        <v>39.28155339805825</v>
      </c>
    </row>
    <row r="72" spans="1:7" ht="15.75">
      <c r="A72" s="17" t="s">
        <v>42</v>
      </c>
      <c r="B72" s="18" t="s">
        <v>36</v>
      </c>
      <c r="C72" s="18" t="s">
        <v>47</v>
      </c>
      <c r="D72" s="19">
        <v>44648</v>
      </c>
      <c r="E72" s="20">
        <v>6713</v>
      </c>
      <c r="F72" s="18">
        <v>31</v>
      </c>
      <c r="G72" s="21">
        <f t="shared" si="1"/>
        <v>216.54838709677421</v>
      </c>
    </row>
    <row r="73" spans="1:7" ht="15.75">
      <c r="A73" s="22" t="s">
        <v>42</v>
      </c>
      <c r="B73" s="23" t="s">
        <v>36</v>
      </c>
      <c r="C73" s="23" t="s">
        <v>15</v>
      </c>
      <c r="D73" s="24">
        <v>44613</v>
      </c>
      <c r="E73" s="25">
        <v>6440</v>
      </c>
      <c r="F73" s="23">
        <v>145</v>
      </c>
      <c r="G73" s="26">
        <f t="shared" si="1"/>
        <v>44.413793103448278</v>
      </c>
    </row>
    <row r="74" spans="1:7" ht="15.75">
      <c r="A74" s="17" t="s">
        <v>52</v>
      </c>
      <c r="B74" s="18" t="s">
        <v>36</v>
      </c>
      <c r="C74" s="18" t="s">
        <v>27</v>
      </c>
      <c r="D74" s="19">
        <v>44700</v>
      </c>
      <c r="E74" s="20">
        <v>2387</v>
      </c>
      <c r="F74" s="18">
        <v>59</v>
      </c>
      <c r="G74" s="21">
        <f t="shared" si="1"/>
        <v>40.457627118644069</v>
      </c>
    </row>
    <row r="75" spans="1:7" ht="15.75">
      <c r="A75" s="22" t="s">
        <v>50</v>
      </c>
      <c r="B75" s="23" t="s">
        <v>36</v>
      </c>
      <c r="C75" s="23" t="s">
        <v>60</v>
      </c>
      <c r="D75" s="24">
        <v>44798</v>
      </c>
      <c r="E75" s="25">
        <v>8939</v>
      </c>
      <c r="F75" s="23">
        <v>4</v>
      </c>
      <c r="G75" s="26">
        <f t="shared" si="1"/>
        <v>2234.75</v>
      </c>
    </row>
    <row r="76" spans="1:7" ht="15.75">
      <c r="A76" s="17" t="s">
        <v>38</v>
      </c>
      <c r="B76" s="18" t="s">
        <v>36</v>
      </c>
      <c r="C76" s="18" t="s">
        <v>63</v>
      </c>
      <c r="D76" s="19">
        <v>44726</v>
      </c>
      <c r="E76" s="20">
        <v>14980</v>
      </c>
      <c r="F76" s="18">
        <v>42</v>
      </c>
      <c r="G76" s="21">
        <f t="shared" si="1"/>
        <v>356.66666666666669</v>
      </c>
    </row>
    <row r="77" spans="1:7" ht="15.75">
      <c r="A77" s="22" t="s">
        <v>13</v>
      </c>
      <c r="B77" s="23" t="s">
        <v>36</v>
      </c>
      <c r="C77" s="23" t="s">
        <v>31</v>
      </c>
      <c r="D77" s="24">
        <v>44665</v>
      </c>
      <c r="E77" s="25">
        <v>1512</v>
      </c>
      <c r="F77" s="23">
        <v>73</v>
      </c>
      <c r="G77" s="26">
        <f t="shared" si="1"/>
        <v>20.712328767123289</v>
      </c>
    </row>
    <row r="78" spans="1:7" ht="15.75">
      <c r="A78" s="17" t="s">
        <v>28</v>
      </c>
      <c r="B78" s="18" t="s">
        <v>36</v>
      </c>
      <c r="C78" s="18" t="s">
        <v>53</v>
      </c>
      <c r="D78" s="19">
        <v>44609</v>
      </c>
      <c r="E78" s="20">
        <v>15316</v>
      </c>
      <c r="F78" s="18">
        <v>270</v>
      </c>
      <c r="G78" s="21">
        <f t="shared" si="1"/>
        <v>56.725925925925928</v>
      </c>
    </row>
    <row r="79" spans="1:7" ht="15.75">
      <c r="A79" s="22" t="s">
        <v>67</v>
      </c>
      <c r="B79" s="23" t="s">
        <v>36</v>
      </c>
      <c r="C79" s="23" t="s">
        <v>49</v>
      </c>
      <c r="D79" s="24">
        <v>44630</v>
      </c>
      <c r="E79" s="25">
        <v>15855</v>
      </c>
      <c r="F79" s="23">
        <v>111</v>
      </c>
      <c r="G79" s="26">
        <f t="shared" si="1"/>
        <v>142.83783783783784</v>
      </c>
    </row>
    <row r="80" spans="1:7" ht="15.75">
      <c r="A80" s="17" t="s">
        <v>50</v>
      </c>
      <c r="B80" s="18" t="s">
        <v>36</v>
      </c>
      <c r="C80" s="18" t="s">
        <v>18</v>
      </c>
      <c r="D80" s="19">
        <v>44711</v>
      </c>
      <c r="E80" s="20">
        <v>1218</v>
      </c>
      <c r="F80" s="18">
        <v>149</v>
      </c>
      <c r="G80" s="21">
        <f t="shared" si="1"/>
        <v>8.1744966442953029</v>
      </c>
    </row>
    <row r="81" spans="1:7" ht="15.75">
      <c r="A81" s="22" t="s">
        <v>52</v>
      </c>
      <c r="B81" s="23" t="s">
        <v>36</v>
      </c>
      <c r="C81" s="23" t="s">
        <v>15</v>
      </c>
      <c r="D81" s="24">
        <v>44721</v>
      </c>
      <c r="E81" s="25">
        <v>4361</v>
      </c>
      <c r="F81" s="23">
        <v>97</v>
      </c>
      <c r="G81" s="26">
        <f t="shared" si="1"/>
        <v>44.958762886597938</v>
      </c>
    </row>
    <row r="82" spans="1:7" ht="15.75">
      <c r="A82" s="17" t="s">
        <v>45</v>
      </c>
      <c r="B82" s="18" t="s">
        <v>36</v>
      </c>
      <c r="C82" s="18" t="s">
        <v>15</v>
      </c>
      <c r="D82" s="19">
        <v>44592</v>
      </c>
      <c r="E82" s="20">
        <v>1316</v>
      </c>
      <c r="F82" s="18">
        <v>107</v>
      </c>
      <c r="G82" s="21">
        <f t="shared" si="1"/>
        <v>12.299065420560748</v>
      </c>
    </row>
    <row r="83" spans="1:7" ht="15.75">
      <c r="A83" s="22" t="s">
        <v>38</v>
      </c>
      <c r="B83" s="23" t="s">
        <v>36</v>
      </c>
      <c r="C83" s="23" t="s">
        <v>62</v>
      </c>
      <c r="D83" s="24">
        <v>44727</v>
      </c>
      <c r="E83" s="25">
        <v>5509</v>
      </c>
      <c r="F83" s="23">
        <v>321</v>
      </c>
      <c r="G83" s="26">
        <f t="shared" si="1"/>
        <v>17.161993769470406</v>
      </c>
    </row>
    <row r="84" spans="1:7" ht="15.75">
      <c r="A84" s="17" t="s">
        <v>68</v>
      </c>
      <c r="B84" s="18" t="s">
        <v>36</v>
      </c>
      <c r="C84" s="18" t="s">
        <v>75</v>
      </c>
      <c r="D84" s="19">
        <v>44729</v>
      </c>
      <c r="E84" s="20">
        <v>4137</v>
      </c>
      <c r="F84" s="18">
        <v>347</v>
      </c>
      <c r="G84" s="21">
        <f t="shared" si="1"/>
        <v>11.922190201729107</v>
      </c>
    </row>
    <row r="85" spans="1:7" ht="15.75">
      <c r="A85" s="22" t="s">
        <v>71</v>
      </c>
      <c r="B85" s="23" t="s">
        <v>36</v>
      </c>
      <c r="C85" s="23" t="s">
        <v>20</v>
      </c>
      <c r="D85" s="24">
        <v>44589</v>
      </c>
      <c r="E85" s="25">
        <v>5152</v>
      </c>
      <c r="F85" s="23">
        <v>333</v>
      </c>
      <c r="G85" s="26">
        <f t="shared" si="1"/>
        <v>15.471471471471471</v>
      </c>
    </row>
    <row r="86" spans="1:7" ht="15.75">
      <c r="A86" s="17" t="s">
        <v>54</v>
      </c>
      <c r="B86" s="18" t="s">
        <v>36</v>
      </c>
      <c r="C86" s="18" t="s">
        <v>65</v>
      </c>
      <c r="D86" s="19">
        <v>44648</v>
      </c>
      <c r="E86" s="20">
        <v>2723</v>
      </c>
      <c r="F86" s="18">
        <v>67</v>
      </c>
      <c r="G86" s="21">
        <f t="shared" si="1"/>
        <v>40.64179104477612</v>
      </c>
    </row>
    <row r="87" spans="1:7" ht="15.75">
      <c r="A87" s="22" t="s">
        <v>73</v>
      </c>
      <c r="B87" s="23" t="s">
        <v>36</v>
      </c>
      <c r="C87" s="23" t="s">
        <v>15</v>
      </c>
      <c r="D87" s="24">
        <v>44579</v>
      </c>
      <c r="E87" s="25">
        <v>9058</v>
      </c>
      <c r="F87" s="23">
        <v>229</v>
      </c>
      <c r="G87" s="26">
        <f t="shared" si="1"/>
        <v>39.554585152838428</v>
      </c>
    </row>
    <row r="88" spans="1:7" ht="15.75">
      <c r="A88" s="17" t="s">
        <v>16</v>
      </c>
      <c r="B88" s="18" t="s">
        <v>36</v>
      </c>
      <c r="C88" s="18" t="s">
        <v>60</v>
      </c>
      <c r="D88" s="19">
        <v>44578</v>
      </c>
      <c r="E88" s="20">
        <v>2996</v>
      </c>
      <c r="F88" s="18">
        <v>88</v>
      </c>
      <c r="G88" s="21">
        <f t="shared" si="1"/>
        <v>34.045454545454547</v>
      </c>
    </row>
    <row r="89" spans="1:7" ht="15.75">
      <c r="A89" s="22" t="s">
        <v>66</v>
      </c>
      <c r="B89" s="23" t="s">
        <v>36</v>
      </c>
      <c r="C89" s="23" t="s">
        <v>15</v>
      </c>
      <c r="D89" s="24">
        <v>44607</v>
      </c>
      <c r="E89" s="25">
        <v>8848</v>
      </c>
      <c r="F89" s="23">
        <v>211</v>
      </c>
      <c r="G89" s="26">
        <f t="shared" si="1"/>
        <v>41.933649289099527</v>
      </c>
    </row>
    <row r="90" spans="1:7" ht="15.75">
      <c r="A90" s="17" t="s">
        <v>30</v>
      </c>
      <c r="B90" s="18" t="s">
        <v>36</v>
      </c>
      <c r="C90" s="18" t="s">
        <v>65</v>
      </c>
      <c r="D90" s="19">
        <v>44566</v>
      </c>
      <c r="E90" s="20">
        <v>5173</v>
      </c>
      <c r="F90" s="18">
        <v>129</v>
      </c>
      <c r="G90" s="21">
        <f t="shared" si="1"/>
        <v>40.100775193798448</v>
      </c>
    </row>
    <row r="91" spans="1:7" ht="15.75">
      <c r="A91" s="22" t="s">
        <v>48</v>
      </c>
      <c r="B91" s="23" t="s">
        <v>36</v>
      </c>
      <c r="C91" s="23" t="s">
        <v>74</v>
      </c>
      <c r="D91" s="24">
        <v>44656</v>
      </c>
      <c r="E91" s="25">
        <v>5012</v>
      </c>
      <c r="F91" s="23">
        <v>189</v>
      </c>
      <c r="G91" s="26">
        <f t="shared" si="1"/>
        <v>26.518518518518519</v>
      </c>
    </row>
    <row r="92" spans="1:7" ht="15.75">
      <c r="A92" s="17" t="s">
        <v>28</v>
      </c>
      <c r="B92" s="18" t="s">
        <v>36</v>
      </c>
      <c r="C92" s="18" t="s">
        <v>55</v>
      </c>
      <c r="D92" s="19">
        <v>44573</v>
      </c>
      <c r="E92" s="20">
        <v>4494</v>
      </c>
      <c r="F92" s="18">
        <v>187</v>
      </c>
      <c r="G92" s="21">
        <f t="shared" si="1"/>
        <v>24.032085561497325</v>
      </c>
    </row>
    <row r="93" spans="1:7" ht="15.75">
      <c r="A93" s="22" t="s">
        <v>56</v>
      </c>
      <c r="B93" s="23" t="s">
        <v>36</v>
      </c>
      <c r="C93" s="23" t="s">
        <v>15</v>
      </c>
      <c r="D93" s="24">
        <v>44587</v>
      </c>
      <c r="E93" s="25">
        <v>3220</v>
      </c>
      <c r="F93" s="23">
        <v>265</v>
      </c>
      <c r="G93" s="26">
        <f t="shared" si="1"/>
        <v>12.150943396226415</v>
      </c>
    </row>
    <row r="94" spans="1:7" ht="15.75">
      <c r="A94" s="17" t="s">
        <v>71</v>
      </c>
      <c r="B94" s="18" t="s">
        <v>36</v>
      </c>
      <c r="C94" s="18" t="s">
        <v>60</v>
      </c>
      <c r="D94" s="19">
        <v>44579</v>
      </c>
      <c r="E94" s="20">
        <v>5677</v>
      </c>
      <c r="F94" s="18">
        <v>21</v>
      </c>
      <c r="G94" s="21">
        <f t="shared" si="1"/>
        <v>270.33333333333331</v>
      </c>
    </row>
    <row r="95" spans="1:7" ht="15.75">
      <c r="A95" s="22" t="s">
        <v>21</v>
      </c>
      <c r="B95" s="23" t="s">
        <v>36</v>
      </c>
      <c r="C95" s="23" t="s">
        <v>53</v>
      </c>
      <c r="D95" s="24">
        <v>44622</v>
      </c>
      <c r="E95" s="25">
        <v>1799</v>
      </c>
      <c r="F95" s="23">
        <v>207</v>
      </c>
      <c r="G95" s="26">
        <f t="shared" si="1"/>
        <v>8.6908212560386477</v>
      </c>
    </row>
    <row r="96" spans="1:7" ht="15.75">
      <c r="A96" s="17" t="s">
        <v>19</v>
      </c>
      <c r="B96" s="18" t="s">
        <v>36</v>
      </c>
      <c r="C96" s="18" t="s">
        <v>69</v>
      </c>
      <c r="D96" s="19">
        <v>44782</v>
      </c>
      <c r="E96" s="20">
        <v>1127</v>
      </c>
      <c r="F96" s="18">
        <v>176</v>
      </c>
      <c r="G96" s="21">
        <f t="shared" si="1"/>
        <v>6.4034090909090908</v>
      </c>
    </row>
    <row r="97" spans="1:7" ht="15.75">
      <c r="A97" s="22" t="s">
        <v>67</v>
      </c>
      <c r="B97" s="23" t="s">
        <v>36</v>
      </c>
      <c r="C97" s="23" t="s">
        <v>57</v>
      </c>
      <c r="D97" s="24">
        <v>44784</v>
      </c>
      <c r="E97" s="25">
        <v>658</v>
      </c>
      <c r="F97" s="23">
        <v>65</v>
      </c>
      <c r="G97" s="26">
        <f t="shared" si="1"/>
        <v>10.123076923076923</v>
      </c>
    </row>
    <row r="98" spans="1:7" ht="15.75">
      <c r="A98" s="17" t="s">
        <v>42</v>
      </c>
      <c r="B98" s="18" t="s">
        <v>36</v>
      </c>
      <c r="C98" s="18" t="s">
        <v>63</v>
      </c>
      <c r="D98" s="19">
        <v>44616</v>
      </c>
      <c r="E98" s="20">
        <v>5474</v>
      </c>
      <c r="F98" s="18">
        <v>239</v>
      </c>
      <c r="G98" s="21">
        <f t="shared" si="1"/>
        <v>22.90376569037657</v>
      </c>
    </row>
    <row r="99" spans="1:7" ht="15.75">
      <c r="A99" s="22" t="s">
        <v>48</v>
      </c>
      <c r="B99" s="23" t="s">
        <v>36</v>
      </c>
      <c r="C99" s="23" t="s">
        <v>18</v>
      </c>
      <c r="D99" s="24">
        <v>44740</v>
      </c>
      <c r="E99" s="25">
        <v>6069</v>
      </c>
      <c r="F99" s="23">
        <v>55</v>
      </c>
      <c r="G99" s="26">
        <f t="shared" si="1"/>
        <v>110.34545454545454</v>
      </c>
    </row>
    <row r="100" spans="1:7" ht="15.75">
      <c r="A100" s="17" t="s">
        <v>73</v>
      </c>
      <c r="B100" s="18" t="s">
        <v>36</v>
      </c>
      <c r="C100" s="18" t="s">
        <v>31</v>
      </c>
      <c r="D100" s="19">
        <v>44735</v>
      </c>
      <c r="E100" s="20">
        <v>5705</v>
      </c>
      <c r="F100" s="18">
        <v>350</v>
      </c>
      <c r="G100" s="21">
        <f t="shared" si="1"/>
        <v>16.3</v>
      </c>
    </row>
    <row r="101" spans="1:7" ht="15.75">
      <c r="A101" s="22" t="s">
        <v>21</v>
      </c>
      <c r="B101" s="23" t="s">
        <v>36</v>
      </c>
      <c r="C101" s="23" t="s">
        <v>44</v>
      </c>
      <c r="D101" s="24">
        <v>44603</v>
      </c>
      <c r="E101" s="25">
        <v>1225</v>
      </c>
      <c r="F101" s="23">
        <v>84</v>
      </c>
      <c r="G101" s="26">
        <f t="shared" si="1"/>
        <v>14.583333333333334</v>
      </c>
    </row>
    <row r="102" spans="1:7" ht="15.75">
      <c r="A102" s="17" t="s">
        <v>58</v>
      </c>
      <c r="B102" s="18" t="s">
        <v>36</v>
      </c>
      <c r="C102" s="18" t="s">
        <v>31</v>
      </c>
      <c r="D102" s="19">
        <v>44777</v>
      </c>
      <c r="E102" s="20">
        <v>6433</v>
      </c>
      <c r="F102" s="18">
        <v>7</v>
      </c>
      <c r="G102" s="21">
        <f t="shared" si="1"/>
        <v>919</v>
      </c>
    </row>
    <row r="103" spans="1:7" ht="15.75">
      <c r="A103" s="22" t="s">
        <v>66</v>
      </c>
      <c r="B103" s="23" t="s">
        <v>36</v>
      </c>
      <c r="C103" s="23" t="s">
        <v>44</v>
      </c>
      <c r="D103" s="24">
        <v>44726</v>
      </c>
      <c r="E103" s="25">
        <v>8169</v>
      </c>
      <c r="F103" s="23">
        <v>88</v>
      </c>
      <c r="G103" s="26">
        <f t="shared" si="1"/>
        <v>92.829545454545453</v>
      </c>
    </row>
    <row r="104" spans="1:7" ht="15.75">
      <c r="A104" s="17" t="s">
        <v>30</v>
      </c>
      <c r="B104" s="18" t="s">
        <v>36</v>
      </c>
      <c r="C104" s="18" t="s">
        <v>31</v>
      </c>
      <c r="D104" s="19">
        <v>44782</v>
      </c>
      <c r="E104" s="20">
        <v>7175</v>
      </c>
      <c r="F104" s="18">
        <v>145</v>
      </c>
      <c r="G104" s="21">
        <f t="shared" si="1"/>
        <v>49.482758620689658</v>
      </c>
    </row>
    <row r="105" spans="1:7" ht="15.75">
      <c r="A105" s="22" t="s">
        <v>21</v>
      </c>
      <c r="B105" s="23" t="s">
        <v>36</v>
      </c>
      <c r="C105" s="23" t="s">
        <v>63</v>
      </c>
      <c r="D105" s="24">
        <v>44770</v>
      </c>
      <c r="E105" s="25">
        <v>1589</v>
      </c>
      <c r="F105" s="23">
        <v>271</v>
      </c>
      <c r="G105" s="26">
        <f t="shared" si="1"/>
        <v>5.8634686346863472</v>
      </c>
    </row>
    <row r="106" spans="1:7" ht="15.75">
      <c r="A106" s="17" t="s">
        <v>30</v>
      </c>
      <c r="B106" s="18" t="s">
        <v>36</v>
      </c>
      <c r="C106" s="18" t="s">
        <v>69</v>
      </c>
      <c r="D106" s="19">
        <v>44797</v>
      </c>
      <c r="E106" s="20">
        <v>630</v>
      </c>
      <c r="F106" s="18">
        <v>52</v>
      </c>
      <c r="G106" s="21">
        <f t="shared" si="1"/>
        <v>12.115384615384615</v>
      </c>
    </row>
    <row r="107" spans="1:7" ht="15.75">
      <c r="A107" s="22" t="s">
        <v>45</v>
      </c>
      <c r="B107" s="23" t="s">
        <v>36</v>
      </c>
      <c r="C107" s="23" t="s">
        <v>18</v>
      </c>
      <c r="D107" s="24">
        <v>44718</v>
      </c>
      <c r="E107" s="25">
        <v>7714</v>
      </c>
      <c r="F107" s="23">
        <v>106</v>
      </c>
      <c r="G107" s="26">
        <f t="shared" si="1"/>
        <v>72.773584905660371</v>
      </c>
    </row>
    <row r="108" spans="1:7" ht="15.75">
      <c r="A108" s="17" t="s">
        <v>52</v>
      </c>
      <c r="B108" s="18" t="s">
        <v>36</v>
      </c>
      <c r="C108" s="18" t="s">
        <v>53</v>
      </c>
      <c r="D108" s="19">
        <v>44705</v>
      </c>
      <c r="E108" s="20">
        <v>6678</v>
      </c>
      <c r="F108" s="18">
        <v>226</v>
      </c>
      <c r="G108" s="21">
        <f t="shared" si="1"/>
        <v>29.548672566371682</v>
      </c>
    </row>
    <row r="109" spans="1:7" ht="15.75">
      <c r="A109" s="22" t="s">
        <v>13</v>
      </c>
      <c r="B109" s="23" t="s">
        <v>36</v>
      </c>
      <c r="C109" s="23" t="s">
        <v>18</v>
      </c>
      <c r="D109" s="24">
        <v>44631</v>
      </c>
      <c r="E109" s="25">
        <v>6972</v>
      </c>
      <c r="F109" s="23">
        <v>89</v>
      </c>
      <c r="G109" s="26">
        <f t="shared" si="1"/>
        <v>78.337078651685388</v>
      </c>
    </row>
    <row r="110" spans="1:7" ht="15.75">
      <c r="A110" s="17" t="s">
        <v>67</v>
      </c>
      <c r="B110" s="18" t="s">
        <v>36</v>
      </c>
      <c r="C110" s="18" t="s">
        <v>27</v>
      </c>
      <c r="D110" s="19">
        <v>44631</v>
      </c>
      <c r="E110" s="20">
        <v>10633</v>
      </c>
      <c r="F110" s="18">
        <v>277</v>
      </c>
      <c r="G110" s="21">
        <f t="shared" si="1"/>
        <v>38.386281588447652</v>
      </c>
    </row>
    <row r="111" spans="1:7" ht="15.75">
      <c r="A111" s="22" t="s">
        <v>56</v>
      </c>
      <c r="B111" s="23" t="s">
        <v>36</v>
      </c>
      <c r="C111" s="23" t="s">
        <v>31</v>
      </c>
      <c r="D111" s="24">
        <v>44656</v>
      </c>
      <c r="E111" s="25">
        <v>7959</v>
      </c>
      <c r="F111" s="23">
        <v>30</v>
      </c>
      <c r="G111" s="26">
        <f t="shared" si="1"/>
        <v>265.3</v>
      </c>
    </row>
    <row r="112" spans="1:7" ht="15.75">
      <c r="A112" s="17" t="s">
        <v>64</v>
      </c>
      <c r="B112" s="18" t="s">
        <v>36</v>
      </c>
      <c r="C112" s="18" t="s">
        <v>60</v>
      </c>
      <c r="D112" s="19">
        <v>44753</v>
      </c>
      <c r="E112" s="20">
        <v>6426</v>
      </c>
      <c r="F112" s="18">
        <v>98</v>
      </c>
      <c r="G112" s="21">
        <f t="shared" si="1"/>
        <v>65.571428571428569</v>
      </c>
    </row>
    <row r="113" spans="1:7" ht="15.75">
      <c r="A113" s="22" t="s">
        <v>68</v>
      </c>
      <c r="B113" s="23" t="s">
        <v>36</v>
      </c>
      <c r="C113" s="23" t="s">
        <v>20</v>
      </c>
      <c r="D113" s="24">
        <v>44763</v>
      </c>
      <c r="E113" s="25">
        <v>1582</v>
      </c>
      <c r="F113" s="23">
        <v>62</v>
      </c>
      <c r="G113" s="26">
        <f t="shared" si="1"/>
        <v>25.516129032258064</v>
      </c>
    </row>
    <row r="114" spans="1:7" ht="15.75">
      <c r="A114" s="17" t="s">
        <v>42</v>
      </c>
      <c r="B114" s="18" t="s">
        <v>36</v>
      </c>
      <c r="C114" s="18" t="s">
        <v>37</v>
      </c>
      <c r="D114" s="19">
        <v>44735</v>
      </c>
      <c r="E114" s="20">
        <v>4557</v>
      </c>
      <c r="F114" s="18">
        <v>308</v>
      </c>
      <c r="G114" s="21">
        <f t="shared" si="1"/>
        <v>14.795454545454545</v>
      </c>
    </row>
    <row r="115" spans="1:7" ht="15.75">
      <c r="A115" s="22" t="s">
        <v>68</v>
      </c>
      <c r="B115" s="23" t="s">
        <v>36</v>
      </c>
      <c r="C115" s="23" t="s">
        <v>69</v>
      </c>
      <c r="D115" s="24">
        <v>44655</v>
      </c>
      <c r="E115" s="25">
        <v>4746</v>
      </c>
      <c r="F115" s="23">
        <v>137</v>
      </c>
      <c r="G115" s="26">
        <f t="shared" si="1"/>
        <v>34.642335766423358</v>
      </c>
    </row>
    <row r="116" spans="1:7" ht="15.75">
      <c r="A116" s="17" t="s">
        <v>64</v>
      </c>
      <c r="B116" s="18" t="s">
        <v>36</v>
      </c>
      <c r="C116" s="18" t="s">
        <v>47</v>
      </c>
      <c r="D116" s="19">
        <v>44631</v>
      </c>
      <c r="E116" s="20">
        <v>3311</v>
      </c>
      <c r="F116" s="18">
        <v>22</v>
      </c>
      <c r="G116" s="21">
        <f t="shared" si="1"/>
        <v>150.5</v>
      </c>
    </row>
    <row r="117" spans="1:7" ht="15.75">
      <c r="A117" s="22" t="s">
        <v>50</v>
      </c>
      <c r="B117" s="23" t="s">
        <v>36</v>
      </c>
      <c r="C117" s="23" t="s">
        <v>53</v>
      </c>
      <c r="D117" s="24">
        <v>44750</v>
      </c>
      <c r="E117" s="25">
        <v>8624</v>
      </c>
      <c r="F117" s="23">
        <v>50</v>
      </c>
      <c r="G117" s="26">
        <f t="shared" si="1"/>
        <v>172.48</v>
      </c>
    </row>
    <row r="118" spans="1:7" ht="15.75">
      <c r="A118" s="17" t="s">
        <v>67</v>
      </c>
      <c r="B118" s="18" t="s">
        <v>36</v>
      </c>
      <c r="C118" s="18" t="s">
        <v>74</v>
      </c>
      <c r="D118" s="19">
        <v>44735</v>
      </c>
      <c r="E118" s="20">
        <v>2912</v>
      </c>
      <c r="F118" s="18">
        <v>110</v>
      </c>
      <c r="G118" s="21">
        <f t="shared" si="1"/>
        <v>26.472727272727273</v>
      </c>
    </row>
    <row r="119" spans="1:7" ht="15.75">
      <c r="A119" s="22" t="s">
        <v>39</v>
      </c>
      <c r="B119" s="23" t="s">
        <v>36</v>
      </c>
      <c r="C119" s="23" t="s">
        <v>47</v>
      </c>
      <c r="D119" s="24">
        <v>44599</v>
      </c>
      <c r="E119" s="25">
        <v>19481</v>
      </c>
      <c r="F119" s="23">
        <v>51</v>
      </c>
      <c r="G119" s="26">
        <f t="shared" si="1"/>
        <v>381.98039215686276</v>
      </c>
    </row>
    <row r="120" spans="1:7" ht="15.75">
      <c r="A120" s="17" t="s">
        <v>50</v>
      </c>
      <c r="B120" s="18" t="s">
        <v>36</v>
      </c>
      <c r="C120" s="18" t="s">
        <v>47</v>
      </c>
      <c r="D120" s="19">
        <v>44579</v>
      </c>
      <c r="E120" s="20">
        <v>4914</v>
      </c>
      <c r="F120" s="18">
        <v>31</v>
      </c>
      <c r="G120" s="21">
        <f t="shared" si="1"/>
        <v>158.51612903225808</v>
      </c>
    </row>
    <row r="121" spans="1:7" ht="15.75">
      <c r="A121" s="22" t="s">
        <v>30</v>
      </c>
      <c r="B121" s="23" t="s">
        <v>36</v>
      </c>
      <c r="C121" s="23" t="s">
        <v>60</v>
      </c>
      <c r="D121" s="24">
        <v>44722</v>
      </c>
      <c r="E121" s="25">
        <v>9205</v>
      </c>
      <c r="F121" s="23">
        <v>419</v>
      </c>
      <c r="G121" s="26">
        <f t="shared" si="1"/>
        <v>21.968973747016708</v>
      </c>
    </row>
    <row r="122" spans="1:7" ht="15.75">
      <c r="A122" s="17" t="s">
        <v>67</v>
      </c>
      <c r="B122" s="18" t="s">
        <v>36</v>
      </c>
      <c r="C122" s="18" t="s">
        <v>63</v>
      </c>
      <c r="D122" s="19">
        <v>44659</v>
      </c>
      <c r="E122" s="20">
        <v>1358</v>
      </c>
      <c r="F122" s="18">
        <v>106</v>
      </c>
      <c r="G122" s="21">
        <f t="shared" si="1"/>
        <v>12.811320754716981</v>
      </c>
    </row>
    <row r="123" spans="1:7" ht="15.75">
      <c r="A123" s="22" t="s">
        <v>71</v>
      </c>
      <c r="B123" s="23" t="s">
        <v>36</v>
      </c>
      <c r="C123" s="23" t="s">
        <v>76</v>
      </c>
      <c r="D123" s="24">
        <v>44614</v>
      </c>
      <c r="E123" s="25">
        <v>13356</v>
      </c>
      <c r="F123" s="23">
        <v>93</v>
      </c>
      <c r="G123" s="26">
        <f t="shared" si="1"/>
        <v>143.61290322580646</v>
      </c>
    </row>
    <row r="124" spans="1:7" ht="15.75">
      <c r="A124" s="17" t="s">
        <v>45</v>
      </c>
      <c r="B124" s="18" t="s">
        <v>36</v>
      </c>
      <c r="C124" s="18" t="s">
        <v>44</v>
      </c>
      <c r="D124" s="19">
        <v>44593</v>
      </c>
      <c r="E124" s="20">
        <v>6510</v>
      </c>
      <c r="F124" s="18">
        <v>23</v>
      </c>
      <c r="G124" s="21">
        <f t="shared" si="1"/>
        <v>283.04347826086956</v>
      </c>
    </row>
    <row r="125" spans="1:7" ht="15.75">
      <c r="A125" s="22" t="s">
        <v>28</v>
      </c>
      <c r="B125" s="23" t="s">
        <v>36</v>
      </c>
      <c r="C125" s="23" t="s">
        <v>57</v>
      </c>
      <c r="D125" s="24">
        <v>44715</v>
      </c>
      <c r="E125" s="25">
        <v>1617</v>
      </c>
      <c r="F125" s="23">
        <v>13</v>
      </c>
      <c r="G125" s="26">
        <f t="shared" si="1"/>
        <v>124.38461538461539</v>
      </c>
    </row>
    <row r="126" spans="1:7" ht="15.75">
      <c r="A126" s="17" t="s">
        <v>52</v>
      </c>
      <c r="B126" s="18" t="s">
        <v>36</v>
      </c>
      <c r="C126" s="18" t="s">
        <v>20</v>
      </c>
      <c r="D126" s="19">
        <v>44615</v>
      </c>
      <c r="E126" s="20">
        <v>10822</v>
      </c>
      <c r="F126" s="18">
        <v>30</v>
      </c>
      <c r="G126" s="21">
        <f t="shared" si="1"/>
        <v>360.73333333333335</v>
      </c>
    </row>
    <row r="127" spans="1:7" ht="15.75">
      <c r="A127" s="22" t="s">
        <v>72</v>
      </c>
      <c r="B127" s="23" t="s">
        <v>36</v>
      </c>
      <c r="C127" s="23" t="s">
        <v>29</v>
      </c>
      <c r="D127" s="24">
        <v>44690</v>
      </c>
      <c r="E127" s="25">
        <v>10724</v>
      </c>
      <c r="F127" s="23">
        <v>203</v>
      </c>
      <c r="G127" s="26">
        <f t="shared" si="1"/>
        <v>52.827586206896555</v>
      </c>
    </row>
    <row r="128" spans="1:7" ht="15.75">
      <c r="A128" s="17" t="s">
        <v>38</v>
      </c>
      <c r="B128" s="18" t="s">
        <v>36</v>
      </c>
      <c r="C128" s="18" t="s">
        <v>49</v>
      </c>
      <c r="D128" s="19">
        <v>44718</v>
      </c>
      <c r="E128" s="20">
        <v>1582</v>
      </c>
      <c r="F128" s="18">
        <v>100</v>
      </c>
      <c r="G128" s="21">
        <f t="shared" si="1"/>
        <v>15.82</v>
      </c>
    </row>
    <row r="129" spans="1:7" ht="15.75">
      <c r="A129" s="22" t="s">
        <v>64</v>
      </c>
      <c r="B129" s="23" t="s">
        <v>36</v>
      </c>
      <c r="C129" s="23" t="s">
        <v>53</v>
      </c>
      <c r="D129" s="24">
        <v>44592</v>
      </c>
      <c r="E129" s="25">
        <v>2016</v>
      </c>
      <c r="F129" s="23">
        <v>277</v>
      </c>
      <c r="G129" s="26">
        <f t="shared" si="1"/>
        <v>7.2779783393501809</v>
      </c>
    </row>
    <row r="130" spans="1:7" ht="15.75">
      <c r="A130" s="17" t="s">
        <v>73</v>
      </c>
      <c r="B130" s="18" t="s">
        <v>36</v>
      </c>
      <c r="C130" s="18" t="s">
        <v>75</v>
      </c>
      <c r="D130" s="19">
        <v>44742</v>
      </c>
      <c r="E130" s="20">
        <v>7588</v>
      </c>
      <c r="F130" s="18">
        <v>42</v>
      </c>
      <c r="G130" s="21">
        <f t="shared" ref="G130:G174" si="2">E130/F130</f>
        <v>180.66666666666666</v>
      </c>
    </row>
    <row r="131" spans="1:7" ht="15.75">
      <c r="A131" s="22" t="s">
        <v>19</v>
      </c>
      <c r="B131" s="23" t="s">
        <v>36</v>
      </c>
      <c r="C131" s="23" t="s">
        <v>27</v>
      </c>
      <c r="D131" s="24">
        <v>44571</v>
      </c>
      <c r="E131" s="25">
        <v>700</v>
      </c>
      <c r="F131" s="23">
        <v>97</v>
      </c>
      <c r="G131" s="26">
        <f t="shared" si="2"/>
        <v>7.2164948453608249</v>
      </c>
    </row>
    <row r="132" spans="1:7" ht="15.75">
      <c r="A132" s="17" t="s">
        <v>54</v>
      </c>
      <c r="B132" s="18" t="s">
        <v>36</v>
      </c>
      <c r="C132" s="18" t="s">
        <v>18</v>
      </c>
      <c r="D132" s="19">
        <v>44665</v>
      </c>
      <c r="E132" s="20">
        <v>4844</v>
      </c>
      <c r="F132" s="18">
        <v>275</v>
      </c>
      <c r="G132" s="21">
        <f t="shared" si="2"/>
        <v>17.614545454545453</v>
      </c>
    </row>
    <row r="133" spans="1:7" ht="15.75">
      <c r="A133" s="22" t="s">
        <v>59</v>
      </c>
      <c r="B133" s="23" t="s">
        <v>36</v>
      </c>
      <c r="C133" s="23" t="s">
        <v>76</v>
      </c>
      <c r="D133" s="24">
        <v>44644</v>
      </c>
      <c r="E133" s="25">
        <v>7231</v>
      </c>
      <c r="F133" s="23">
        <v>38</v>
      </c>
      <c r="G133" s="26">
        <f t="shared" si="2"/>
        <v>190.28947368421052</v>
      </c>
    </row>
    <row r="134" spans="1:7" ht="15.75">
      <c r="A134" s="17" t="s">
        <v>73</v>
      </c>
      <c r="B134" s="18" t="s">
        <v>36</v>
      </c>
      <c r="C134" s="18" t="s">
        <v>47</v>
      </c>
      <c r="D134" s="19">
        <v>44655</v>
      </c>
      <c r="E134" s="20">
        <v>490</v>
      </c>
      <c r="F134" s="18">
        <v>49</v>
      </c>
      <c r="G134" s="21">
        <f t="shared" si="2"/>
        <v>10</v>
      </c>
    </row>
    <row r="135" spans="1:7" ht="15.75">
      <c r="A135" s="22" t="s">
        <v>38</v>
      </c>
      <c r="B135" s="23" t="s">
        <v>36</v>
      </c>
      <c r="C135" s="23" t="s">
        <v>53</v>
      </c>
      <c r="D135" s="24">
        <v>44578</v>
      </c>
      <c r="E135" s="25">
        <v>637</v>
      </c>
      <c r="F135" s="23">
        <v>313</v>
      </c>
      <c r="G135" s="26">
        <f t="shared" si="2"/>
        <v>2.0351437699680512</v>
      </c>
    </row>
    <row r="136" spans="1:7" ht="15.75">
      <c r="A136" s="17" t="s">
        <v>19</v>
      </c>
      <c r="B136" s="18" t="s">
        <v>36</v>
      </c>
      <c r="C136" s="18" t="s">
        <v>44</v>
      </c>
      <c r="D136" s="19">
        <v>44697</v>
      </c>
      <c r="E136" s="20">
        <v>8204</v>
      </c>
      <c r="F136" s="18">
        <v>307</v>
      </c>
      <c r="G136" s="21">
        <f t="shared" si="2"/>
        <v>26.723127035830618</v>
      </c>
    </row>
    <row r="137" spans="1:7" ht="15.75">
      <c r="A137" s="22" t="s">
        <v>16</v>
      </c>
      <c r="B137" s="23" t="s">
        <v>36</v>
      </c>
      <c r="C137" s="23" t="s">
        <v>47</v>
      </c>
      <c r="D137" s="24">
        <v>44621</v>
      </c>
      <c r="E137" s="25">
        <v>5229</v>
      </c>
      <c r="F137" s="23">
        <v>182</v>
      </c>
      <c r="G137" s="26">
        <f t="shared" si="2"/>
        <v>28.73076923076923</v>
      </c>
    </row>
    <row r="138" spans="1:7" ht="15.75">
      <c r="A138" s="17" t="s">
        <v>48</v>
      </c>
      <c r="B138" s="18" t="s">
        <v>36</v>
      </c>
      <c r="C138" s="18" t="s">
        <v>15</v>
      </c>
      <c r="D138" s="19">
        <v>44622</v>
      </c>
      <c r="E138" s="20">
        <v>4326</v>
      </c>
      <c r="F138" s="18">
        <v>61</v>
      </c>
      <c r="G138" s="21">
        <f t="shared" si="2"/>
        <v>70.918032786885249</v>
      </c>
    </row>
    <row r="139" spans="1:7" ht="15.75">
      <c r="A139" s="22" t="s">
        <v>16</v>
      </c>
      <c r="B139" s="23" t="s">
        <v>36</v>
      </c>
      <c r="C139" s="23" t="s">
        <v>74</v>
      </c>
      <c r="D139" s="24">
        <v>44642</v>
      </c>
      <c r="E139" s="25">
        <v>9660</v>
      </c>
      <c r="F139" s="23">
        <v>24</v>
      </c>
      <c r="G139" s="26">
        <f t="shared" si="2"/>
        <v>402.5</v>
      </c>
    </row>
    <row r="140" spans="1:7" ht="15.75">
      <c r="A140" s="17" t="s">
        <v>72</v>
      </c>
      <c r="B140" s="18" t="s">
        <v>36</v>
      </c>
      <c r="C140" s="18" t="s">
        <v>69</v>
      </c>
      <c r="D140" s="19">
        <v>44602</v>
      </c>
      <c r="E140" s="20">
        <v>5845</v>
      </c>
      <c r="F140" s="18">
        <v>91</v>
      </c>
      <c r="G140" s="21">
        <f t="shared" si="2"/>
        <v>64.230769230769226</v>
      </c>
    </row>
    <row r="141" spans="1:7" ht="15.75">
      <c r="A141" s="22" t="s">
        <v>38</v>
      </c>
      <c r="B141" s="23" t="s">
        <v>36</v>
      </c>
      <c r="C141" s="23" t="s">
        <v>76</v>
      </c>
      <c r="D141" s="24">
        <v>44727</v>
      </c>
      <c r="E141" s="25">
        <v>7231</v>
      </c>
      <c r="F141" s="23">
        <v>130</v>
      </c>
      <c r="G141" s="26">
        <f t="shared" si="2"/>
        <v>55.623076923076923</v>
      </c>
    </row>
    <row r="142" spans="1:7" ht="15.75">
      <c r="A142" s="17" t="s">
        <v>59</v>
      </c>
      <c r="B142" s="18" t="s">
        <v>36</v>
      </c>
      <c r="C142" s="18" t="s">
        <v>27</v>
      </c>
      <c r="D142" s="19">
        <v>44663</v>
      </c>
      <c r="E142" s="20">
        <v>7</v>
      </c>
      <c r="F142" s="18">
        <v>518</v>
      </c>
      <c r="G142" s="21">
        <f t="shared" si="2"/>
        <v>1.3513513513513514E-2</v>
      </c>
    </row>
    <row r="143" spans="1:7" ht="15.75">
      <c r="A143" s="22" t="s">
        <v>39</v>
      </c>
      <c r="B143" s="23" t="s">
        <v>36</v>
      </c>
      <c r="C143" s="23" t="s">
        <v>31</v>
      </c>
      <c r="D143" s="24">
        <v>44749</v>
      </c>
      <c r="E143" s="25">
        <v>1099</v>
      </c>
      <c r="F143" s="23">
        <v>92</v>
      </c>
      <c r="G143" s="26">
        <f t="shared" si="2"/>
        <v>11.945652173913043</v>
      </c>
    </row>
    <row r="144" spans="1:7" ht="15.75">
      <c r="A144" s="17" t="s">
        <v>71</v>
      </c>
      <c r="B144" s="18" t="s">
        <v>36</v>
      </c>
      <c r="C144" s="18" t="s">
        <v>15</v>
      </c>
      <c r="D144" s="19">
        <v>44631</v>
      </c>
      <c r="E144" s="20">
        <v>7413</v>
      </c>
      <c r="F144" s="18">
        <v>4</v>
      </c>
      <c r="G144" s="21">
        <f t="shared" si="2"/>
        <v>1853.25</v>
      </c>
    </row>
    <row r="145" spans="1:7" ht="15.75">
      <c r="A145" s="22" t="s">
        <v>52</v>
      </c>
      <c r="B145" s="23" t="s">
        <v>36</v>
      </c>
      <c r="C145" s="23" t="s">
        <v>49</v>
      </c>
      <c r="D145" s="24">
        <v>44573</v>
      </c>
      <c r="E145" s="25">
        <v>1141</v>
      </c>
      <c r="F145" s="23">
        <v>518</v>
      </c>
      <c r="G145" s="26">
        <f t="shared" si="2"/>
        <v>2.2027027027027026</v>
      </c>
    </row>
    <row r="146" spans="1:7" ht="15.75">
      <c r="A146" s="17" t="s">
        <v>64</v>
      </c>
      <c r="B146" s="18" t="s">
        <v>36</v>
      </c>
      <c r="C146" s="18" t="s">
        <v>74</v>
      </c>
      <c r="D146" s="19">
        <v>44673</v>
      </c>
      <c r="E146" s="20">
        <v>3836</v>
      </c>
      <c r="F146" s="18">
        <v>59</v>
      </c>
      <c r="G146" s="21">
        <f t="shared" si="2"/>
        <v>65.016949152542367</v>
      </c>
    </row>
    <row r="147" spans="1:7" ht="15.75">
      <c r="A147" s="22" t="s">
        <v>61</v>
      </c>
      <c r="B147" s="23" t="s">
        <v>36</v>
      </c>
      <c r="C147" s="23" t="s">
        <v>53</v>
      </c>
      <c r="D147" s="24">
        <v>44565</v>
      </c>
      <c r="E147" s="25">
        <v>371</v>
      </c>
      <c r="F147" s="23">
        <v>229</v>
      </c>
      <c r="G147" s="26">
        <f t="shared" si="2"/>
        <v>1.6200873362445414</v>
      </c>
    </row>
    <row r="148" spans="1:7" ht="15.75">
      <c r="A148" s="17" t="s">
        <v>58</v>
      </c>
      <c r="B148" s="18" t="s">
        <v>36</v>
      </c>
      <c r="C148" s="18" t="s">
        <v>20</v>
      </c>
      <c r="D148" s="19">
        <v>44608</v>
      </c>
      <c r="E148" s="20">
        <v>2058</v>
      </c>
      <c r="F148" s="18">
        <v>236</v>
      </c>
      <c r="G148" s="21">
        <f t="shared" si="2"/>
        <v>8.7203389830508478</v>
      </c>
    </row>
    <row r="149" spans="1:7" ht="15.75">
      <c r="A149" s="22" t="s">
        <v>19</v>
      </c>
      <c r="B149" s="23" t="s">
        <v>36</v>
      </c>
      <c r="C149" s="23" t="s">
        <v>31</v>
      </c>
      <c r="D149" s="24">
        <v>44582</v>
      </c>
      <c r="E149" s="25">
        <v>5600</v>
      </c>
      <c r="F149" s="23">
        <v>181</v>
      </c>
      <c r="G149" s="26">
        <f t="shared" si="2"/>
        <v>30.939226519337016</v>
      </c>
    </row>
    <row r="150" spans="1:7" ht="15.75">
      <c r="A150" s="17" t="s">
        <v>39</v>
      </c>
      <c r="B150" s="18" t="s">
        <v>36</v>
      </c>
      <c r="C150" s="18" t="s">
        <v>29</v>
      </c>
      <c r="D150" s="19">
        <v>44645</v>
      </c>
      <c r="E150" s="20">
        <v>3164</v>
      </c>
      <c r="F150" s="18">
        <v>84</v>
      </c>
      <c r="G150" s="21">
        <f t="shared" si="2"/>
        <v>37.666666666666664</v>
      </c>
    </row>
    <row r="151" spans="1:7" ht="15.75">
      <c r="A151" s="22" t="s">
        <v>56</v>
      </c>
      <c r="B151" s="23" t="s">
        <v>36</v>
      </c>
      <c r="C151" s="23" t="s">
        <v>18</v>
      </c>
      <c r="D151" s="24">
        <v>44693</v>
      </c>
      <c r="E151" s="25">
        <v>5404</v>
      </c>
      <c r="F151" s="23">
        <v>187</v>
      </c>
      <c r="G151" s="26">
        <f t="shared" si="2"/>
        <v>28.898395721925134</v>
      </c>
    </row>
    <row r="152" spans="1:7" ht="15.75">
      <c r="A152" s="17" t="s">
        <v>42</v>
      </c>
      <c r="B152" s="18" t="s">
        <v>36</v>
      </c>
      <c r="C152" s="18" t="s">
        <v>27</v>
      </c>
      <c r="D152" s="19">
        <v>44586</v>
      </c>
      <c r="E152" s="20">
        <v>3990</v>
      </c>
      <c r="F152" s="18">
        <v>169</v>
      </c>
      <c r="G152" s="21">
        <f t="shared" si="2"/>
        <v>23.609467455621303</v>
      </c>
    </row>
    <row r="153" spans="1:7" ht="15.75">
      <c r="A153" s="22" t="s">
        <v>59</v>
      </c>
      <c r="B153" s="23" t="s">
        <v>36</v>
      </c>
      <c r="C153" s="23" t="s">
        <v>47</v>
      </c>
      <c r="D153" s="24">
        <v>44581</v>
      </c>
      <c r="E153" s="25">
        <v>12894</v>
      </c>
      <c r="F153" s="23">
        <v>48</v>
      </c>
      <c r="G153" s="26">
        <f t="shared" si="2"/>
        <v>268.625</v>
      </c>
    </row>
    <row r="154" spans="1:7" ht="15.75">
      <c r="A154" s="17" t="s">
        <v>73</v>
      </c>
      <c r="B154" s="18" t="s">
        <v>36</v>
      </c>
      <c r="C154" s="18" t="s">
        <v>49</v>
      </c>
      <c r="D154" s="19">
        <v>44608</v>
      </c>
      <c r="E154" s="20">
        <v>8302</v>
      </c>
      <c r="F154" s="18">
        <v>131</v>
      </c>
      <c r="G154" s="21">
        <f t="shared" si="2"/>
        <v>63.374045801526719</v>
      </c>
    </row>
    <row r="155" spans="1:7" ht="15.75">
      <c r="A155" s="22" t="s">
        <v>16</v>
      </c>
      <c r="B155" s="23" t="s">
        <v>36</v>
      </c>
      <c r="C155" s="23" t="s">
        <v>37</v>
      </c>
      <c r="D155" s="24">
        <v>44753</v>
      </c>
      <c r="E155" s="25">
        <v>3626</v>
      </c>
      <c r="F155" s="23">
        <v>10</v>
      </c>
      <c r="G155" s="26">
        <f t="shared" si="2"/>
        <v>362.6</v>
      </c>
    </row>
    <row r="156" spans="1:7" ht="15.75">
      <c r="A156" s="17" t="s">
        <v>67</v>
      </c>
      <c r="B156" s="18" t="s">
        <v>36</v>
      </c>
      <c r="C156" s="18" t="s">
        <v>62</v>
      </c>
      <c r="D156" s="19">
        <v>44664</v>
      </c>
      <c r="E156" s="20">
        <v>7609</v>
      </c>
      <c r="F156" s="18">
        <v>150</v>
      </c>
      <c r="G156" s="21">
        <f t="shared" si="2"/>
        <v>50.726666666666667</v>
      </c>
    </row>
    <row r="157" spans="1:7" ht="15.75">
      <c r="A157" s="22" t="s">
        <v>71</v>
      </c>
      <c r="B157" s="23" t="s">
        <v>36</v>
      </c>
      <c r="C157" s="23" t="s">
        <v>62</v>
      </c>
      <c r="D157" s="24">
        <v>44795</v>
      </c>
      <c r="E157" s="25">
        <v>10794</v>
      </c>
      <c r="F157" s="23">
        <v>51</v>
      </c>
      <c r="G157" s="26">
        <f t="shared" si="2"/>
        <v>211.64705882352942</v>
      </c>
    </row>
    <row r="158" spans="1:7" ht="15.75">
      <c r="A158" s="17" t="s">
        <v>68</v>
      </c>
      <c r="B158" s="18" t="s">
        <v>36</v>
      </c>
      <c r="C158" s="18" t="s">
        <v>29</v>
      </c>
      <c r="D158" s="19">
        <v>44799</v>
      </c>
      <c r="E158" s="20">
        <v>2268</v>
      </c>
      <c r="F158" s="18">
        <v>42</v>
      </c>
      <c r="G158" s="21">
        <f t="shared" si="2"/>
        <v>54</v>
      </c>
    </row>
    <row r="159" spans="1:7" ht="15.75">
      <c r="A159" s="22" t="s">
        <v>19</v>
      </c>
      <c r="B159" s="23" t="s">
        <v>36</v>
      </c>
      <c r="C159" s="23" t="s">
        <v>37</v>
      </c>
      <c r="D159" s="24">
        <v>44741</v>
      </c>
      <c r="E159" s="25">
        <v>5670</v>
      </c>
      <c r="F159" s="23">
        <v>64</v>
      </c>
      <c r="G159" s="26">
        <f t="shared" si="2"/>
        <v>88.59375</v>
      </c>
    </row>
    <row r="160" spans="1:7" ht="15.75">
      <c r="A160" s="17" t="s">
        <v>56</v>
      </c>
      <c r="B160" s="18" t="s">
        <v>36</v>
      </c>
      <c r="C160" s="18" t="s">
        <v>20</v>
      </c>
      <c r="D160" s="19">
        <v>44635</v>
      </c>
      <c r="E160" s="20">
        <v>1533</v>
      </c>
      <c r="F160" s="18">
        <v>434</v>
      </c>
      <c r="G160" s="21">
        <f t="shared" si="2"/>
        <v>3.532258064516129</v>
      </c>
    </row>
    <row r="161" spans="1:7" ht="15.75">
      <c r="A161" s="22" t="s">
        <v>56</v>
      </c>
      <c r="B161" s="23" t="s">
        <v>36</v>
      </c>
      <c r="C161" s="23" t="s">
        <v>37</v>
      </c>
      <c r="D161" s="24">
        <v>44588</v>
      </c>
      <c r="E161" s="25">
        <v>9765</v>
      </c>
      <c r="F161" s="23">
        <v>85</v>
      </c>
      <c r="G161" s="26">
        <f t="shared" si="2"/>
        <v>114.88235294117646</v>
      </c>
    </row>
    <row r="162" spans="1:7" ht="15.75">
      <c r="A162" s="17" t="s">
        <v>38</v>
      </c>
      <c r="B162" s="18" t="s">
        <v>36</v>
      </c>
      <c r="C162" s="18" t="s">
        <v>47</v>
      </c>
      <c r="D162" s="19">
        <v>44753</v>
      </c>
      <c r="E162" s="20">
        <v>4690</v>
      </c>
      <c r="F162" s="18">
        <v>299</v>
      </c>
      <c r="G162" s="21">
        <f t="shared" si="2"/>
        <v>15.685618729096991</v>
      </c>
    </row>
    <row r="163" spans="1:7" ht="15.75">
      <c r="A163" s="22" t="s">
        <v>30</v>
      </c>
      <c r="B163" s="23" t="s">
        <v>36</v>
      </c>
      <c r="C163" s="23" t="s">
        <v>70</v>
      </c>
      <c r="D163" s="24">
        <v>44774</v>
      </c>
      <c r="E163" s="25">
        <v>13062</v>
      </c>
      <c r="F163" s="23">
        <v>62</v>
      </c>
      <c r="G163" s="26">
        <f t="shared" si="2"/>
        <v>210.67741935483872</v>
      </c>
    </row>
    <row r="164" spans="1:7" ht="15.75">
      <c r="A164" s="17" t="s">
        <v>50</v>
      </c>
      <c r="B164" s="18" t="s">
        <v>36</v>
      </c>
      <c r="C164" s="18" t="s">
        <v>76</v>
      </c>
      <c r="D164" s="19">
        <v>44606</v>
      </c>
      <c r="E164" s="20">
        <v>8603</v>
      </c>
      <c r="F164" s="18">
        <v>352</v>
      </c>
      <c r="G164" s="21">
        <f t="shared" si="2"/>
        <v>24.44034090909091</v>
      </c>
    </row>
    <row r="165" spans="1:7" ht="15.75">
      <c r="A165" s="22" t="s">
        <v>54</v>
      </c>
      <c r="B165" s="23" t="s">
        <v>36</v>
      </c>
      <c r="C165" s="23" t="s">
        <v>29</v>
      </c>
      <c r="D165" s="24">
        <v>44669</v>
      </c>
      <c r="E165" s="25">
        <v>7483</v>
      </c>
      <c r="F165" s="23">
        <v>183</v>
      </c>
      <c r="G165" s="26">
        <f t="shared" si="2"/>
        <v>40.89071038251366</v>
      </c>
    </row>
    <row r="166" spans="1:7" ht="15.75">
      <c r="A166" s="17" t="s">
        <v>28</v>
      </c>
      <c r="B166" s="18" t="s">
        <v>36</v>
      </c>
      <c r="C166" s="18" t="s">
        <v>18</v>
      </c>
      <c r="D166" s="19">
        <v>44593</v>
      </c>
      <c r="E166" s="20">
        <v>3381</v>
      </c>
      <c r="F166" s="18">
        <v>417</v>
      </c>
      <c r="G166" s="21">
        <f t="shared" si="2"/>
        <v>8.1079136690647484</v>
      </c>
    </row>
    <row r="167" spans="1:7" ht="15.75">
      <c r="A167" s="22" t="s">
        <v>72</v>
      </c>
      <c r="B167" s="23" t="s">
        <v>36</v>
      </c>
      <c r="C167" s="23" t="s">
        <v>44</v>
      </c>
      <c r="D167" s="24">
        <v>44777</v>
      </c>
      <c r="E167" s="25">
        <v>2030</v>
      </c>
      <c r="F167" s="23">
        <v>146</v>
      </c>
      <c r="G167" s="26">
        <f t="shared" si="2"/>
        <v>13.904109589041095</v>
      </c>
    </row>
    <row r="168" spans="1:7" ht="15.75">
      <c r="A168" s="17" t="s">
        <v>66</v>
      </c>
      <c r="B168" s="18" t="s">
        <v>36</v>
      </c>
      <c r="C168" s="18" t="s">
        <v>65</v>
      </c>
      <c r="D168" s="19">
        <v>44656</v>
      </c>
      <c r="E168" s="20">
        <v>6559</v>
      </c>
      <c r="F168" s="18">
        <v>158</v>
      </c>
      <c r="G168" s="21">
        <f t="shared" si="2"/>
        <v>41.5126582278481</v>
      </c>
    </row>
    <row r="169" spans="1:7" ht="15.75">
      <c r="A169" s="22" t="s">
        <v>13</v>
      </c>
      <c r="B169" s="23" t="s">
        <v>36</v>
      </c>
      <c r="C169" s="23" t="s">
        <v>55</v>
      </c>
      <c r="D169" s="24">
        <v>44699</v>
      </c>
      <c r="E169" s="25">
        <v>2478</v>
      </c>
      <c r="F169" s="23">
        <v>188</v>
      </c>
      <c r="G169" s="26">
        <f t="shared" si="2"/>
        <v>13.180851063829786</v>
      </c>
    </row>
    <row r="170" spans="1:7" ht="15.75">
      <c r="A170" s="17" t="s">
        <v>52</v>
      </c>
      <c r="B170" s="18" t="s">
        <v>36</v>
      </c>
      <c r="C170" s="18" t="s">
        <v>57</v>
      </c>
      <c r="D170" s="19">
        <v>44719</v>
      </c>
      <c r="E170" s="20">
        <v>63</v>
      </c>
      <c r="F170" s="18">
        <v>60</v>
      </c>
      <c r="G170" s="21">
        <f t="shared" si="2"/>
        <v>1.05</v>
      </c>
    </row>
    <row r="171" spans="1:7" ht="15.75">
      <c r="A171" s="22" t="s">
        <v>68</v>
      </c>
      <c r="B171" s="23" t="s">
        <v>36</v>
      </c>
      <c r="C171" s="23" t="s">
        <v>18</v>
      </c>
      <c r="D171" s="24">
        <v>44781</v>
      </c>
      <c r="E171" s="25">
        <v>15099</v>
      </c>
      <c r="F171" s="23">
        <v>55</v>
      </c>
      <c r="G171" s="26">
        <f t="shared" si="2"/>
        <v>274.5272727272727</v>
      </c>
    </row>
    <row r="172" spans="1:7" ht="15.75">
      <c r="A172" s="17" t="s">
        <v>45</v>
      </c>
      <c r="B172" s="18" t="s">
        <v>36</v>
      </c>
      <c r="C172" s="18" t="s">
        <v>31</v>
      </c>
      <c r="D172" s="19">
        <v>44685</v>
      </c>
      <c r="E172" s="20">
        <v>483</v>
      </c>
      <c r="F172" s="18">
        <v>228</v>
      </c>
      <c r="G172" s="21">
        <f t="shared" si="2"/>
        <v>2.1184210526315788</v>
      </c>
    </row>
    <row r="173" spans="1:7" ht="15.75">
      <c r="A173" s="22" t="s">
        <v>71</v>
      </c>
      <c r="B173" s="23" t="s">
        <v>36</v>
      </c>
      <c r="C173" s="23" t="s">
        <v>55</v>
      </c>
      <c r="D173" s="24">
        <v>44649</v>
      </c>
      <c r="E173" s="25">
        <v>12558</v>
      </c>
      <c r="F173" s="23">
        <v>403</v>
      </c>
      <c r="G173" s="26">
        <f t="shared" si="2"/>
        <v>31.161290322580644</v>
      </c>
    </row>
    <row r="174" spans="1:7" ht="15.75">
      <c r="A174" s="17" t="s">
        <v>42</v>
      </c>
      <c r="B174" s="18" t="s">
        <v>36</v>
      </c>
      <c r="C174" s="18" t="s">
        <v>29</v>
      </c>
      <c r="D174" s="19">
        <v>44705</v>
      </c>
      <c r="E174" s="20">
        <v>8134</v>
      </c>
      <c r="F174" s="18">
        <v>195</v>
      </c>
      <c r="G174" s="21">
        <f t="shared" si="2"/>
        <v>41.712820512820514</v>
      </c>
    </row>
    <row r="175" spans="1:7" ht="15.75">
      <c r="A175" s="22"/>
      <c r="B175" s="23"/>
      <c r="C175" s="23"/>
      <c r="D175" s="24"/>
      <c r="E175" s="25"/>
      <c r="F175" s="23"/>
      <c r="G175" s="26"/>
    </row>
    <row r="176" spans="1:7" ht="15.75">
      <c r="A176" s="17"/>
      <c r="B176" s="18"/>
      <c r="C176" s="18"/>
      <c r="D176" s="19"/>
      <c r="E176" s="20"/>
      <c r="F176" s="18"/>
      <c r="G17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Lopes</cp:lastModifiedBy>
  <cp:revision/>
  <dcterms:created xsi:type="dcterms:W3CDTF">2024-06-24T08:25:46Z</dcterms:created>
  <dcterms:modified xsi:type="dcterms:W3CDTF">2024-06-26T09:56:54Z</dcterms:modified>
  <cp:category/>
  <cp:contentStatus/>
</cp:coreProperties>
</file>