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DA18FB58-2FF5-4BC9-9266-3782B32858C7}" xr6:coauthVersionLast="45" xr6:coauthVersionMax="45" xr10:uidLastSave="{00000000-0000-0000-0000-000000000000}"/>
  <bookViews>
    <workbookView xWindow="-120" yWindow="690" windowWidth="29040" windowHeight="1503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P23" i="9" s="1"/>
  <c r="K22" i="9"/>
  <c r="J22" i="9"/>
  <c r="L21" i="9"/>
  <c r="P21" i="9" s="1"/>
  <c r="K21" i="9"/>
  <c r="O22" i="9" s="1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N25" i="9" l="1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<sst xmlns="http://schemas.openxmlformats.org/spreadsheetml/2006/main" count="92" uniqueCount="55">
  <si>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</si>
  <si>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</si>
  <si>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</si>
  <si>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</si>
  <si>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</si>
  <si>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</si>
  <si>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</si>
  <si>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</si>
  <si>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</si>
  <si>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</si>
  <si>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</si>
  <si>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</si>
  <si>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</si>
  <si>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</si>
  <si>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</si>
  <si>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</si>
  <si>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</si>
  <si>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</si>
  <si>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</si>
  <si>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</si>
  <si>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</si>
  <si>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</si>
  <si>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</si>
  <si>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</si>
  <si>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</si>
  <si>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</si>
  <si>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</si>
  <si>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</si>
  <si>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</si>
  <si>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</si>
  <si>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</si>
  <si>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</si>
  <si>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</si>
  <si>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</si>
  <si>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</si>
  <si>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</si>
  <si>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</si>
  <si>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</si>
  <si>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</si>
  <si>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</si>
  <si>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</si>
  <si>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</si>
  <si>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</si>
  <si>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</si>
  <si>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IC</t>
  </si>
  <si>
    <t>2166463H</t>
  </si>
  <si>
    <t>B0504</t>
  </si>
  <si>
    <t>H210140813 p1</t>
  </si>
  <si>
    <t>LRAC2956</t>
  </si>
  <si>
    <t>RN96-240</t>
  </si>
  <si>
    <t>SLBX6824</t>
  </si>
  <si>
    <t>CB60816</t>
  </si>
  <si>
    <t>BL52582</t>
  </si>
  <si>
    <t>DD54212</t>
  </si>
  <si>
    <t>Repeat H220380963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</si>
</sst>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1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27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14" fontId="0" fillId="7" borderId="32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2" fillId="7" borderId="40" xfId="0" applyFont="1" applyFill="1" applyBorder="1" applyAlignment="1" applyProtection="1">
      <alignment horizontal="center"/>
      <protection locked="0"/>
    </xf>
    <xf numFmtId="0" fontId="2" fillId="7" borderId="32" xfId="0" applyFont="1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0.83766233766233766</c:v>
                </c:pt>
                <c:pt idx="1">
                  <c:v>0.77922077922077915</c:v>
                </c:pt>
                <c:pt idx="2">
                  <c:v>0.42857142857142855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1.0232558139534884</c:v>
                </c:pt>
                <c:pt idx="1">
                  <c:v>0.83720930232558144</c:v>
                </c:pt>
                <c:pt idx="2">
                  <c:v>0.69767441860465118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0.83766233766233766</c:v>
                </c:pt>
                <c:pt idx="1">
                  <c:v>0.97402597402597402</c:v>
                </c:pt>
                <c:pt idx="2">
                  <c:v>0.70129870129870131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1.2077922077922076</c:v>
                </c:pt>
                <c:pt idx="1">
                  <c:v>1.1688311688311688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1.0232558139534884</c:v>
                </c:pt>
                <c:pt idx="1">
                  <c:v>0.62790697674418605</c:v>
                </c:pt>
                <c:pt idx="2">
                  <c:v>0.11627906976744186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I28" sqref="I28:J28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8" t="s">
        <v>3</v>
      </c>
      <c r="C2" s="199"/>
      <c r="D2" s="203" t="s">
        <v>54</v>
      </c>
      <c r="E2" s="204"/>
      <c r="F2" s="204"/>
      <c r="G2" s="205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96" t="s">
        <v>10</v>
      </c>
      <c r="C3" s="197"/>
      <c r="D3" s="200">
        <v>2</v>
      </c>
      <c r="E3" s="201"/>
      <c r="F3" s="201"/>
      <c r="G3" s="202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12" t="s">
        <v>40</v>
      </c>
      <c r="E4" s="213"/>
      <c r="F4" s="213" t="s">
        <v>42</v>
      </c>
      <c r="G4" s="21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8" t="s">
        <v>39</v>
      </c>
      <c r="C5" s="199"/>
      <c r="D5" s="156" t="s">
        <v>44</v>
      </c>
      <c r="E5" s="157"/>
      <c r="F5" s="157">
        <v>44617</v>
      </c>
      <c r="G5" s="158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8" t="s">
        <v>38</v>
      </c>
      <c r="C6" s="209"/>
      <c r="D6" s="154" t="s">
        <v>44</v>
      </c>
      <c r="E6" s="155"/>
      <c r="F6" s="155">
        <v>44620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10" t="s">
        <v>37</v>
      </c>
      <c r="C7" s="211"/>
      <c r="D7" s="152" t="s">
        <v>44</v>
      </c>
      <c r="E7" s="153"/>
      <c r="F7" s="153">
        <v>44620</v>
      </c>
      <c r="G7" s="160"/>
      <c r="I7" s="33" t="s">
        <v>4</v>
      </c>
      <c r="J7" s="34">
        <f>IF(N13&lt;&gt;"", LEFT(N13, 7), IF(J17&gt;50%, N17, MAX(N14:N17)))</f>
        <v>1.884942725504233</v>
      </c>
      <c r="K7" s="34">
        <f>IF(O13&lt;&gt;"", LEFT(O13, 7), IF(K17&gt;50%, O17, MAX(O14:O17)))</f>
        <v>37.218042262037045</v>
      </c>
      <c r="L7" s="35">
        <f>IF(P13&lt;&gt;"", LEFT(P13, 7), IF(L17&gt;50%, P17, MAX(P14:P17)))</f>
        <v>148.6811984468271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15" t="s">
        <v>41</v>
      </c>
      <c r="C8" s="216"/>
      <c r="D8" s="217"/>
      <c r="E8" s="218"/>
      <c r="F8" s="161"/>
      <c r="G8" s="162"/>
      <c r="I8" s="30" t="s">
        <v>5</v>
      </c>
      <c r="J8" s="36">
        <f>IF(N21&lt;&gt;"", LEFT(N21, 7), IF(J25&gt;50%, N25, MAX(N22:N25)))</f>
        <v>3.7027438807164113</v>
      </c>
      <c r="K8" s="36">
        <f>IF(O21&lt;&gt;"", LEFT(O21, 7), IF(K25&gt;50%, O25, MAX(O22:O25)))</f>
        <v>0</v>
      </c>
      <c r="L8" s="37">
        <f>IF(P21&lt;&gt;"", LEFT(P21, 7), IF(L25&gt;50%, P25, MAX(P22:P25)))</f>
        <v>118.92071150027211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43</v>
      </c>
      <c r="E13" s="57">
        <v>43</v>
      </c>
      <c r="F13" s="58">
        <v>62</v>
      </c>
      <c r="G13" s="59">
        <v>52</v>
      </c>
      <c r="I13" s="60">
        <v>1</v>
      </c>
      <c r="J13" s="61">
        <f t="shared" ref="J13:L17" si="2">IF(COUNT($G$13:$G$15)&gt;0,D13/AVERAGE($G$13:$G$15),0)</f>
        <v>0.83766233766233766</v>
      </c>
      <c r="K13" s="61">
        <f t="shared" si="2"/>
        <v>0.83766233766233766</v>
      </c>
      <c r="L13" s="62">
        <f>IF(COUNT($G$13:$G$15)&gt;0,F13/AVERAGE($G$13:$G$15),0)</f>
        <v>1.2077922077922076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40</v>
      </c>
      <c r="E14" s="66">
        <v>50</v>
      </c>
      <c r="F14" s="67">
        <v>60</v>
      </c>
      <c r="G14" s="68">
        <v>49</v>
      </c>
      <c r="I14" s="69">
        <v>2</v>
      </c>
      <c r="J14" s="70">
        <f t="shared" si="2"/>
        <v>0.77922077922077915</v>
      </c>
      <c r="K14" s="70">
        <f t="shared" si="2"/>
        <v>0.97402597402597402</v>
      </c>
      <c r="L14" s="71">
        <f t="shared" si="2"/>
        <v>1.1688311688311688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22</v>
      </c>
      <c r="E15" s="66">
        <v>36</v>
      </c>
      <c r="F15" s="67">
        <v>0</v>
      </c>
      <c r="G15" s="72">
        <v>53</v>
      </c>
      <c r="I15" s="69">
        <v>3</v>
      </c>
      <c r="J15" s="70">
        <f t="shared" si="2"/>
        <v>0.42857142857142855</v>
      </c>
      <c r="K15" s="70">
        <f t="shared" si="2"/>
        <v>0.70129870129870131</v>
      </c>
      <c r="L15" s="71">
        <f t="shared" si="2"/>
        <v>0</v>
      </c>
      <c r="M15" s="63"/>
      <c r="N15" s="121">
        <f t="shared" si="3"/>
        <v>1.884942725504233</v>
      </c>
      <c r="O15" s="122" t="str">
        <f t="shared" si="3"/>
        <v/>
      </c>
      <c r="P15" s="123">
        <f t="shared" si="3"/>
        <v>148.6811984468271</v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>
        <f t="shared" si="3"/>
        <v>37.218042262037045</v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44</v>
      </c>
      <c r="E21" s="57"/>
      <c r="F21" s="58">
        <v>44</v>
      </c>
      <c r="G21" s="82">
        <v>47</v>
      </c>
      <c r="I21" s="60">
        <v>1</v>
      </c>
      <c r="J21" s="61">
        <f t="shared" ref="J21:L25" si="4">IF(COUNT($G$21:$G$23)&gt;0, D21/AVERAGE($G$21:$G$23), 0)</f>
        <v>1.0232558139534884</v>
      </c>
      <c r="K21" s="61">
        <f t="shared" si="4"/>
        <v>0</v>
      </c>
      <c r="L21" s="62">
        <f t="shared" si="4"/>
        <v>1.0232558139534884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36</v>
      </c>
      <c r="E22" s="66"/>
      <c r="F22" s="67">
        <v>27</v>
      </c>
      <c r="G22" s="83">
        <v>43</v>
      </c>
      <c r="I22" s="69">
        <v>2</v>
      </c>
      <c r="J22" s="70">
        <f t="shared" si="4"/>
        <v>0.83720930232558144</v>
      </c>
      <c r="K22" s="70">
        <f t="shared" si="4"/>
        <v>0</v>
      </c>
      <c r="L22" s="71">
        <f t="shared" si="4"/>
        <v>0.62790697674418605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30</v>
      </c>
      <c r="E23" s="66"/>
      <c r="F23" s="67">
        <v>5</v>
      </c>
      <c r="G23" s="84">
        <v>39</v>
      </c>
      <c r="I23" s="69">
        <v>3</v>
      </c>
      <c r="J23" s="70">
        <f t="shared" si="4"/>
        <v>0.69767441860465118</v>
      </c>
      <c r="K23" s="70">
        <f t="shared" si="4"/>
        <v>0</v>
      </c>
      <c r="L23" s="71">
        <f t="shared" si="4"/>
        <v>0.11627906976744186</v>
      </c>
      <c r="M23" s="64"/>
      <c r="N23" s="121" t="str">
        <f t="shared" si="5"/>
        <v/>
      </c>
      <c r="O23" s="130" t="str">
        <f t="shared" si="5"/>
        <v/>
      </c>
      <c r="P23" s="131">
        <f t="shared" si="5"/>
        <v>118.92071150027211</v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0</v>
      </c>
      <c r="E24" s="66"/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>
        <f t="shared" si="5"/>
        <v>3.7027438807164113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/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9" t="s">
        <v>29</v>
      </c>
      <c r="J27" s="190"/>
      <c r="L27" s="114"/>
      <c r="M27" s="178" t="s">
        <v>32</v>
      </c>
      <c r="N27" s="179"/>
      <c r="O27" s="178" t="s">
        <v>33</v>
      </c>
      <c r="P27" s="179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95"/>
      <c r="J28" s="183"/>
      <c r="L28" s="115" t="s">
        <v>25</v>
      </c>
      <c r="M28" s="184">
        <v>2340189</v>
      </c>
      <c r="N28" s="185"/>
      <c r="O28" s="169">
        <v>44742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4"/>
      <c r="J29" s="175"/>
      <c r="L29" s="116" t="s">
        <v>26</v>
      </c>
      <c r="M29" s="186" t="s">
        <v>45</v>
      </c>
      <c r="N29" s="187"/>
      <c r="O29" s="171">
        <v>46174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4" t="s">
        <v>51</v>
      </c>
      <c r="J30" s="175"/>
      <c r="L30" s="116" t="s">
        <v>30</v>
      </c>
      <c r="M30" s="188">
        <v>2321120</v>
      </c>
      <c r="N30" s="173"/>
      <c r="O30" s="171">
        <v>44681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4" t="s">
        <v>52</v>
      </c>
      <c r="J31" s="175"/>
      <c r="L31" s="116" t="s">
        <v>27</v>
      </c>
      <c r="M31" s="186" t="s">
        <v>46</v>
      </c>
      <c r="N31" s="173"/>
      <c r="O31" s="171">
        <v>44867</v>
      </c>
      <c r="P31" s="173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6" t="s">
        <v>53</v>
      </c>
      <c r="J32" s="177"/>
      <c r="L32" s="117" t="s">
        <v>24</v>
      </c>
      <c r="M32" s="167">
        <v>44531</v>
      </c>
      <c r="N32" s="168"/>
      <c r="O32" s="167">
        <v>44713</v>
      </c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92" t="s">
        <v>31</v>
      </c>
      <c r="M33" s="194" t="s">
        <v>47</v>
      </c>
      <c r="N33" s="164"/>
      <c r="O33" s="163">
        <v>44774</v>
      </c>
      <c r="P33" s="164"/>
      <c r="Q33" s="16"/>
    </row>
    <row r="34" spans="2:17" s="15" customFormat="1" ht="12.95" customHeight="1" thickBot="1" x14ac:dyDescent="0.25">
      <c r="B34" s="20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93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207"/>
      <c r="C35" s="102" t="s">
        <v>9</v>
      </c>
      <c r="D35" s="103">
        <v>40</v>
      </c>
      <c r="E35" s="103">
        <v>30</v>
      </c>
      <c r="F35" s="104">
        <v>400</v>
      </c>
      <c r="I35" s="189" t="s">
        <v>34</v>
      </c>
      <c r="J35" s="190"/>
      <c r="L35" s="115" t="s">
        <v>6</v>
      </c>
      <c r="M35" s="182" t="s">
        <v>48</v>
      </c>
      <c r="N35" s="183"/>
      <c r="O35" s="191">
        <v>44777</v>
      </c>
      <c r="P35" s="183"/>
      <c r="Q35" s="16"/>
    </row>
    <row r="36" spans="2:17" s="15" customFormat="1" ht="12.95" customHeight="1" thickBot="1" x14ac:dyDescent="0.25">
      <c r="B36" s="20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95">
        <v>44447</v>
      </c>
      <c r="J36" s="183"/>
      <c r="L36" s="116" t="s">
        <v>0</v>
      </c>
      <c r="M36" s="181" t="s">
        <v>49</v>
      </c>
      <c r="N36" s="175"/>
      <c r="O36" s="191">
        <v>44777</v>
      </c>
      <c r="P36" s="183"/>
      <c r="Q36" s="16"/>
    </row>
    <row r="37" spans="2:17" s="15" customFormat="1" ht="12.95" customHeight="1" thickBot="1" x14ac:dyDescent="0.25">
      <c r="B37" s="20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6">
        <v>16</v>
      </c>
      <c r="J37" s="177"/>
      <c r="L37" s="117" t="s">
        <v>1</v>
      </c>
      <c r="M37" s="180" t="s">
        <v>50</v>
      </c>
      <c r="N37" s="177"/>
      <c r="O37" s="191">
        <v>44596</v>
      </c>
      <c r="P37" s="183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9" t="s">
        <v>43</v>
      </c>
      <c r="D3" s="219"/>
      <c r="E3" s="219"/>
      <c r="F3" s="219"/>
      <c r="G3" s="219"/>
      <c r="H3" s="219"/>
      <c r="I3" s="1"/>
      <c r="J3" s="220" t="s">
        <v>4</v>
      </c>
      <c r="K3" s="220"/>
      <c r="L3" s="220"/>
      <c r="M3" s="220"/>
      <c r="N3" s="220"/>
      <c r="O3" s="220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2022-02-11T15:22:25Z</cp:lastPrinted>
  <dcterms:created xsi:type="dcterms:W3CDTF">2008-12-02T14:50:07Z</dcterms:created>
  <dcterms:modified xsi:type="dcterms:W3CDTF">2022-02-28T10:17:11Z</dcterms:modified>
</cp:coreProperties>
</file>