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D4E9C04-1F81-4558-B051-7067CB2F3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<sst xmlns="http://schemas.openxmlformats.org/spreadsheetml/2006/main" count="94" uniqueCount="57">
  <si>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</si>
  <si>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</si>
  <si>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</si>
  <si>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</si>
  <si>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</si>
  <si>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</si>
  <si>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</si>
  <si>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</si>
  <si>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</si>
  <si>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</si>
  <si>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</si>
  <si>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</si>
  <si>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</si>
  <si>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</si>
  <si>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</si>
  <si>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</si>
  <si>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</si>
  <si>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</si>
  <si>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</si>
  <si>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</si>
  <si>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</si>
  <si>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</si>
  <si>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</si>
  <si>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</si>
  <si>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</si>
  <si>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</si>
  <si>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</si>
  <si>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</si>
  <si>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</si>
  <si>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</si>
  <si>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</si>
  <si>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</si>
  <si>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</si>
  <si>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</si>
  <si>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</si>
  <si>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</si>
  <si>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</si>
  <si>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</si>
  <si>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</si>
  <si>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</si>
  <si>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</si>
  <si>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</si>
  <si>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</si>
  <si>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</si>
  <si>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</si>
  <si>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</si>
  <si>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</si>
  <si>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</si>
  <si>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</si>
  <si>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</si>
  <si>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</si>
  <si>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</si>
  <si>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</si>
  <si>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</si>
  <si>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</si>
  <si>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>H220920683 acting as control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</si>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</sst>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1.2762430939226519</c:v>
                </c:pt>
                <c:pt idx="1">
                  <c:v>0.86187845303867405</c:v>
                </c:pt>
                <c:pt idx="2">
                  <c:v>0.4475138121546961</c:v>
                </c:pt>
                <c:pt idx="3">
                  <c:v>1.6574585635359115E-2</c:v>
                </c:pt>
                <c:pt idx="4">
                  <c:v>1.6574585635359115E-2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1.03125</c:v>
                </c:pt>
                <c:pt idx="1">
                  <c:v>0.375</c:v>
                </c:pt>
                <c:pt idx="2">
                  <c:v>2.34375E-2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1.0276243093922652</c:v>
                </c:pt>
                <c:pt idx="1">
                  <c:v>0.97790055248618779</c:v>
                </c:pt>
                <c:pt idx="2">
                  <c:v>0.86187845303867405</c:v>
                </c:pt>
                <c:pt idx="3">
                  <c:v>6.6298342541436461E-2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0.84375</c:v>
                </c:pt>
                <c:pt idx="1">
                  <c:v>0.3515625</c:v>
                </c:pt>
                <c:pt idx="2">
                  <c:v>0.140625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1.1270718232044199</c:v>
                </c:pt>
                <c:pt idx="1">
                  <c:v>0.99447513812154698</c:v>
                </c:pt>
                <c:pt idx="2">
                  <c:v>0.36464088397790057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0.4921875</c:v>
                </c:pt>
                <c:pt idx="1">
                  <c:v>0.328125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16" sqref="E1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6" t="s">
        <v>3</v>
      </c>
      <c r="C2" s="197"/>
      <c r="D2" s="201" t="s">
        <v>55</v>
      </c>
      <c r="E2" s="202"/>
      <c r="F2" s="202"/>
      <c r="G2" s="203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4" t="s">
        <v>10</v>
      </c>
      <c r="C3" s="195"/>
      <c r="D3" s="198">
        <v>1</v>
      </c>
      <c r="E3" s="199"/>
      <c r="F3" s="199"/>
      <c r="G3" s="200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0" t="s">
        <v>40</v>
      </c>
      <c r="E4" s="211"/>
      <c r="F4" s="211" t="s">
        <v>42</v>
      </c>
      <c r="G4" s="212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6" t="s">
        <v>39</v>
      </c>
      <c r="C5" s="197"/>
      <c r="D5" s="156" t="s">
        <v>56</v>
      </c>
      <c r="E5" s="157"/>
      <c r="F5" s="157">
        <v>44754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6" t="s">
        <v>38</v>
      </c>
      <c r="C6" s="207"/>
      <c r="D6" s="154" t="s">
        <v>56</v>
      </c>
      <c r="E6" s="155"/>
      <c r="F6" s="155">
        <v>44757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8" t="s">
        <v>37</v>
      </c>
      <c r="C7" s="209"/>
      <c r="D7" s="152" t="s">
        <v>56</v>
      </c>
      <c r="E7" s="153"/>
      <c r="F7" s="155">
        <v>44757</v>
      </c>
      <c r="G7" s="159"/>
      <c r="I7" s="33" t="s">
        <v>4</v>
      </c>
      <c r="J7" s="34">
        <f>IF(N13&lt;&gt;"", LEFT(N13, 7), IF(J17&gt;50%, N17, MAX(N14:N17)))</f>
        <v>2.0973894369206252</v>
      </c>
      <c r="K7" s="34">
        <f>IF(O13&lt;&gt;"", LEFT(O13, 7), IF(K17&gt;50%, O17, MAX(O14:O17)))</f>
        <v>46.967093504384628</v>
      </c>
      <c r="L7" s="35">
        <f>IF(P13&lt;&gt;"", LEFT(P13, 7), IF(L17&gt;50%, P17, MAX(P14:P17)))</f>
        <v>172.31970907304949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3" t="s">
        <v>41</v>
      </c>
      <c r="C8" s="214"/>
      <c r="D8" s="215"/>
      <c r="E8" s="216"/>
      <c r="F8" s="160"/>
      <c r="G8" s="161"/>
      <c r="I8" s="30" t="s">
        <v>5</v>
      </c>
      <c r="J8" s="36">
        <f>IF(N21&lt;&gt;"", LEFT(N21, 7), IF(J25&gt;50%, N25, MAX(N22:N25)))</f>
        <v>0.47995655095046513</v>
      </c>
      <c r="K8" s="36">
        <f>IF(O21&lt;&gt;"", LEFT(O21, 7), IF(K25&gt;50%, O25, MAX(O22:O25)))</f>
        <v>4.1143986533320049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77</v>
      </c>
      <c r="E13" s="57">
        <v>62</v>
      </c>
      <c r="F13" s="58">
        <v>68</v>
      </c>
      <c r="G13" s="59">
        <v>60</v>
      </c>
      <c r="I13" s="60">
        <v>1</v>
      </c>
      <c r="J13" s="61">
        <f t="shared" ref="J13:L17" si="2">IF(COUNT($G$13:$G$15)&gt;0,D13/AVERAGE($G$13:$G$15),0)</f>
        <v>1.2762430939226519</v>
      </c>
      <c r="K13" s="61">
        <f t="shared" si="2"/>
        <v>1.0276243093922652</v>
      </c>
      <c r="L13" s="62">
        <f>IF(COUNT($G$13:$G$15)&gt;0,F13/AVERAGE($G$13:$G$15),0)</f>
        <v>1.1270718232044199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52</v>
      </c>
      <c r="E14" s="66">
        <v>59</v>
      </c>
      <c r="F14" s="67">
        <v>60</v>
      </c>
      <c r="G14" s="68">
        <v>60</v>
      </c>
      <c r="I14" s="69">
        <v>2</v>
      </c>
      <c r="J14" s="70">
        <f t="shared" si="2"/>
        <v>0.86187845303867405</v>
      </c>
      <c r="K14" s="70">
        <f t="shared" si="2"/>
        <v>0.97790055248618779</v>
      </c>
      <c r="L14" s="71">
        <f t="shared" si="2"/>
        <v>0.99447513812154698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27</v>
      </c>
      <c r="E15" s="66">
        <v>52</v>
      </c>
      <c r="F15" s="67">
        <v>22</v>
      </c>
      <c r="G15" s="72">
        <v>61</v>
      </c>
      <c r="I15" s="69">
        <v>3</v>
      </c>
      <c r="J15" s="70">
        <f t="shared" si="2"/>
        <v>0.4475138121546961</v>
      </c>
      <c r="K15" s="70">
        <f t="shared" si="2"/>
        <v>0.86187845303867405</v>
      </c>
      <c r="L15" s="71">
        <f t="shared" si="2"/>
        <v>0.36464088397790057</v>
      </c>
      <c r="M15" s="63"/>
      <c r="N15" s="121">
        <f t="shared" si="3"/>
        <v>2.0973894369206252</v>
      </c>
      <c r="O15" s="122" t="str">
        <f t="shared" si="3"/>
        <v/>
      </c>
      <c r="P15" s="123">
        <f t="shared" si="3"/>
        <v>172.31970907304949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4</v>
      </c>
      <c r="F16" s="67">
        <v>0</v>
      </c>
      <c r="G16" s="16"/>
      <c r="I16" s="69">
        <v>4</v>
      </c>
      <c r="J16" s="70">
        <f t="shared" si="2"/>
        <v>1.6574585635359115E-2</v>
      </c>
      <c r="K16" s="70">
        <f t="shared" si="2"/>
        <v>6.6298342541436461E-2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46.967093504384628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1.6574585635359115E-2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44</v>
      </c>
      <c r="E21" s="57">
        <v>36</v>
      </c>
      <c r="F21" s="58">
        <v>21</v>
      </c>
      <c r="G21" s="82">
        <v>37</v>
      </c>
      <c r="I21" s="60">
        <v>1</v>
      </c>
      <c r="J21" s="61">
        <f t="shared" ref="J21:L25" si="4">IF(COUNT($G$21:$G$23)&gt;0, D21/AVERAGE($G$21:$G$23), 0)</f>
        <v>1.03125</v>
      </c>
      <c r="K21" s="61">
        <f t="shared" si="4"/>
        <v>0.84375</v>
      </c>
      <c r="L21" s="62">
        <f t="shared" si="4"/>
        <v>0.4921875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35"/>
      <c r="C22" s="65">
        <v>2</v>
      </c>
      <c r="D22" s="66">
        <v>16</v>
      </c>
      <c r="E22" s="66">
        <v>15</v>
      </c>
      <c r="F22" s="67">
        <v>14</v>
      </c>
      <c r="G22" s="83">
        <v>47</v>
      </c>
      <c r="I22" s="69">
        <v>2</v>
      </c>
      <c r="J22" s="70">
        <f t="shared" si="4"/>
        <v>0.375</v>
      </c>
      <c r="K22" s="70">
        <f t="shared" si="4"/>
        <v>0.3515625</v>
      </c>
      <c r="L22" s="71">
        <f t="shared" si="4"/>
        <v>0.328125</v>
      </c>
      <c r="M22" s="64"/>
      <c r="N22" s="121">
        <f t="shared" ref="N22:P24" si="5">IF(AND(COUNT(D$21:D$25) = 5, J21 &gt;= 50%, J22 &lt; 50%), 2^ (LOG(D30, 2) - ((50% - J22) / (J21 - J22)) * LOG(D30/D29, 2)), "")</f>
        <v>0.47995655095046513</v>
      </c>
      <c r="O22" s="130">
        <f t="shared" si="5"/>
        <v>4.1143986533320049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</v>
      </c>
      <c r="E23" s="66">
        <v>6</v>
      </c>
      <c r="F23" s="67">
        <v>0</v>
      </c>
      <c r="G23" s="84">
        <v>44</v>
      </c>
      <c r="I23" s="69">
        <v>3</v>
      </c>
      <c r="J23" s="70">
        <f t="shared" si="4"/>
        <v>2.34375E-2</v>
      </c>
      <c r="K23" s="70">
        <f t="shared" si="4"/>
        <v>0.140625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5" t="s">
        <v>29</v>
      </c>
      <c r="J27" s="186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1"/>
      <c r="J28" s="182"/>
      <c r="L28" s="115" t="s">
        <v>25</v>
      </c>
      <c r="M28" s="183">
        <v>2430574</v>
      </c>
      <c r="N28" s="169"/>
      <c r="O28" s="168">
        <v>44985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4"/>
      <c r="N29" s="171"/>
      <c r="O29" s="170"/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 t="s">
        <v>52</v>
      </c>
      <c r="J30" s="173"/>
      <c r="L30" s="116" t="s">
        <v>30</v>
      </c>
      <c r="M30" s="170" t="s">
        <v>44</v>
      </c>
      <c r="N30" s="171"/>
      <c r="O30" s="170">
        <v>44895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 t="s">
        <v>53</v>
      </c>
      <c r="J31" s="173"/>
      <c r="L31" s="116" t="s">
        <v>27</v>
      </c>
      <c r="M31" s="184">
        <v>806</v>
      </c>
      <c r="N31" s="171"/>
      <c r="O31" s="170">
        <v>45013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 t="s">
        <v>54</v>
      </c>
      <c r="J32" s="175"/>
      <c r="L32" s="117" t="s">
        <v>24</v>
      </c>
      <c r="M32" s="166" t="s">
        <v>45</v>
      </c>
      <c r="N32" s="167"/>
      <c r="O32" s="166" t="s">
        <v>46</v>
      </c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8" t="s">
        <v>31</v>
      </c>
      <c r="M33" s="190" t="s">
        <v>47</v>
      </c>
      <c r="N33" s="163"/>
      <c r="O33" s="162">
        <v>44774</v>
      </c>
      <c r="P33" s="163"/>
      <c r="Q33" s="16"/>
    </row>
    <row r="34" spans="2:17" s="15" customFormat="1" ht="12.95" customHeight="1" thickBot="1" x14ac:dyDescent="0.25">
      <c r="B34" s="204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9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5"/>
      <c r="C35" s="102" t="s">
        <v>9</v>
      </c>
      <c r="D35" s="103">
        <v>40</v>
      </c>
      <c r="E35" s="103">
        <v>30</v>
      </c>
      <c r="F35" s="104">
        <v>400</v>
      </c>
      <c r="I35" s="185" t="s">
        <v>34</v>
      </c>
      <c r="J35" s="186"/>
      <c r="L35" s="115" t="s">
        <v>6</v>
      </c>
      <c r="M35" s="181" t="s">
        <v>48</v>
      </c>
      <c r="N35" s="182"/>
      <c r="O35" s="187">
        <v>44777</v>
      </c>
      <c r="P35" s="182"/>
      <c r="Q35" s="16"/>
    </row>
    <row r="36" spans="2:17" s="15" customFormat="1" ht="12.95" customHeight="1" thickBot="1" x14ac:dyDescent="0.25">
      <c r="B36" s="204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7">
        <v>44284</v>
      </c>
      <c r="J36" s="182"/>
      <c r="L36" s="116" t="s">
        <v>0</v>
      </c>
      <c r="M36" s="179" t="s">
        <v>49</v>
      </c>
      <c r="N36" s="180"/>
      <c r="O36" s="192" t="s">
        <v>50</v>
      </c>
      <c r="P36" s="193"/>
      <c r="Q36" s="16"/>
    </row>
    <row r="37" spans="2:17" s="15" customFormat="1" ht="12.95" customHeight="1" thickBot="1" x14ac:dyDescent="0.25">
      <c r="B37" s="205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17</v>
      </c>
      <c r="J37" s="175"/>
      <c r="L37" s="117" t="s">
        <v>1</v>
      </c>
      <c r="M37" s="178" t="s">
        <v>51</v>
      </c>
      <c r="N37" s="175"/>
      <c r="O37" s="187">
        <v>44777</v>
      </c>
      <c r="P37" s="182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7" t="s">
        <v>43</v>
      </c>
      <c r="D3" s="217"/>
      <c r="E3" s="217"/>
      <c r="F3" s="217"/>
      <c r="G3" s="217"/>
      <c r="H3" s="217"/>
      <c r="I3" s="1"/>
      <c r="J3" s="218" t="s">
        <v>4</v>
      </c>
      <c r="K3" s="218"/>
      <c r="L3" s="218"/>
      <c r="M3" s="218"/>
      <c r="N3" s="218"/>
      <c r="O3" s="21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2022-07-08T08:42:56Z</cp:lastPrinted>
  <dcterms:created xsi:type="dcterms:W3CDTF">2008-12-02T14:50:07Z</dcterms:created>
  <dcterms:modified xsi:type="dcterms:W3CDTF">2022-07-15T10:19:18Z</dcterms:modified>
</cp:coreProperties>
</file>