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B047C55E-488C-4CE2-8C24-8E032A3A53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N25" i="9" s="1"/>
  <c r="L23" i="9"/>
  <c r="K23" i="9"/>
  <c r="J23" i="9"/>
  <c r="L22" i="9"/>
  <c r="K22" i="9"/>
  <c r="J22" i="9"/>
  <c r="L21" i="9"/>
  <c r="P21" i="9" s="1"/>
  <c r="K21" i="9"/>
  <c r="O22" i="9" s="1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<sst xmlns="http://schemas.openxmlformats.org/spreadsheetml/2006/main" count="91" uniqueCount="55">
  <si>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</si>
  <si>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</si>
  <si>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</si>
  <si>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</si>
  <si>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</si>
  <si>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</si>
  <si>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</si>
  <si>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</si>
  <si>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</si>
  <si>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</si>
  <si>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</si>
  <si>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</si>
  <si>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</si>
  <si>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</si>
  <si>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</si>
  <si>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</si>
  <si>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</si>
  <si>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</si>
  <si>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</si>
  <si>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</si>
  <si>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</si>
  <si>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</si>
  <si>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</si>
  <si>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</si>
  <si>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</si>
  <si>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</si>
  <si>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</si>
  <si>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</si>
  <si>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</si>
  <si>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</si>
  <si>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</si>
  <si>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</si>
  <si>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</si>
  <si>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</si>
  <si>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</si>
  <si>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</si>
  <si>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</si>
  <si>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</si>
  <si>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</si>
  <si>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</si>
  <si>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</si>
  <si>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</si>
  <si>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</si>
  <si>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</si>
  <si>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</si>
  <si>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</si>
  <si>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</si>
  <si>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</si>
  <si>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</si>
  <si>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</si>
  <si>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</si>
  <si>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</si>
  <si>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Iona</t>
  </si>
  <si>
    <t>H223380296</t>
  </si>
  <si>
    <t>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</si>
</sst>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1.5838509316770186</c:v>
                </c:pt>
                <c:pt idx="1">
                  <c:v>1.1366459627329193</c:v>
                </c:pt>
                <c:pt idx="2">
                  <c:v>0.24223602484472051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1.5838509316770186</c:v>
                </c:pt>
                <c:pt idx="1">
                  <c:v>1.0062111801242237</c:v>
                </c:pt>
                <c:pt idx="2">
                  <c:v>0.13043478260869565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0.40837696335078538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1.15527950310559</c:v>
                </c:pt>
                <c:pt idx="1">
                  <c:v>0.50310559006211186</c:v>
                </c:pt>
                <c:pt idx="2">
                  <c:v>1.8633540372670808E-2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7.8534031413612565E-2</c:v>
                </c:pt>
                <c:pt idx="1">
                  <c:v>0.48691099476439792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5" sqref="M35:P3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53</v>
      </c>
      <c r="E2" s="144"/>
      <c r="F2" s="144"/>
      <c r="G2" s="145"/>
      <c r="H2" s="16"/>
      <c r="I2" s="200" t="s">
        <v>18</v>
      </c>
      <c r="J2" s="201"/>
      <c r="K2" s="201"/>
      <c r="L2" s="202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3"/>
      <c r="J3" s="204"/>
      <c r="K3" s="204"/>
      <c r="L3" s="205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1" t="s">
        <v>52</v>
      </c>
      <c r="E5" s="192"/>
      <c r="F5" s="192">
        <v>44813</v>
      </c>
      <c r="G5" s="19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54</v>
      </c>
      <c r="E6" s="190"/>
      <c r="F6" s="190">
        <v>44816</v>
      </c>
      <c r="G6" s="194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54</v>
      </c>
      <c r="E7" s="190"/>
      <c r="F7" s="190">
        <v>44816</v>
      </c>
      <c r="G7" s="194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13.927694503249052</v>
      </c>
      <c r="L7" s="35">
        <f>IF(P13&lt;&gt;"", LEFT(P13, 7), IF(L17&gt;50%, P17, MAX(P14:P17)))</f>
        <v>100.44531370342472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5"/>
      <c r="G8" s="196"/>
      <c r="I8" s="30" t="s">
        <v>5</v>
      </c>
      <c r="J8" s="36">
        <f>IF(N21&lt;&gt;"", LEFT(N21, 7), IF(J25&gt;50%, N25, MAX(N22:N25)))</f>
        <v>0</v>
      </c>
      <c r="K8" s="36" t="str">
        <f>IF(O21&lt;&gt;"", LEFT(O21, 7), IF(K25&gt;50%, O25, MAX(O22:O25)))</f>
        <v>&lt; 1.562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7" t="s">
        <v>2</v>
      </c>
      <c r="C11" s="206" t="s">
        <v>14</v>
      </c>
      <c r="D11" s="207"/>
      <c r="E11" s="207"/>
      <c r="F11" s="207"/>
      <c r="G11" s="208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8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8"/>
      <c r="C13" s="56">
        <v>1</v>
      </c>
      <c r="D13" s="57">
        <v>85</v>
      </c>
      <c r="E13" s="57">
        <v>85</v>
      </c>
      <c r="F13" s="58">
        <v>62</v>
      </c>
      <c r="G13" s="59">
        <v>54</v>
      </c>
      <c r="I13" s="60">
        <v>1</v>
      </c>
      <c r="J13" s="61">
        <f t="shared" ref="J13:L17" si="2">IF(COUNT($G$13:$G$15)&gt;0,D13/AVERAGE($G$13:$G$15),0)</f>
        <v>1.5838509316770186</v>
      </c>
      <c r="K13" s="61">
        <f t="shared" si="2"/>
        <v>1.5838509316770186</v>
      </c>
      <c r="L13" s="62">
        <f>IF(COUNT($G$13:$G$15)&gt;0,F13/AVERAGE($G$13:$G$15),0)</f>
        <v>1.15527950310559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8"/>
      <c r="C14" s="65">
        <v>2</v>
      </c>
      <c r="D14" s="66">
        <v>61</v>
      </c>
      <c r="E14" s="66">
        <v>54</v>
      </c>
      <c r="F14" s="67">
        <v>27</v>
      </c>
      <c r="G14" s="68">
        <v>63</v>
      </c>
      <c r="I14" s="69">
        <v>2</v>
      </c>
      <c r="J14" s="70">
        <f t="shared" si="2"/>
        <v>1.1366459627329193</v>
      </c>
      <c r="K14" s="70">
        <f t="shared" si="2"/>
        <v>1.0062111801242237</v>
      </c>
      <c r="L14" s="71">
        <f t="shared" si="2"/>
        <v>0.50310559006211186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8"/>
      <c r="C15" s="65">
        <v>3</v>
      </c>
      <c r="D15" s="66">
        <v>13</v>
      </c>
      <c r="E15" s="66">
        <v>7</v>
      </c>
      <c r="F15" s="67">
        <v>1</v>
      </c>
      <c r="G15" s="72">
        <v>44</v>
      </c>
      <c r="I15" s="69">
        <v>3</v>
      </c>
      <c r="J15" s="70">
        <f t="shared" si="2"/>
        <v>0.24223602484472051</v>
      </c>
      <c r="K15" s="70">
        <f t="shared" si="2"/>
        <v>0.13043478260869565</v>
      </c>
      <c r="L15" s="71">
        <f t="shared" si="2"/>
        <v>1.8633540372670808E-2</v>
      </c>
      <c r="M15" s="63"/>
      <c r="N15" s="121" t="str">
        <f t="shared" si="3"/>
        <v/>
      </c>
      <c r="O15" s="122">
        <f t="shared" si="3"/>
        <v>13.927694503249052</v>
      </c>
      <c r="P15" s="123">
        <f t="shared" si="3"/>
        <v>100.44531370342472</v>
      </c>
      <c r="Q15" s="64"/>
    </row>
    <row r="16" spans="2:17" s="15" customFormat="1" ht="12.95" customHeight="1" x14ac:dyDescent="0.2">
      <c r="B16" s="198"/>
      <c r="C16" s="65">
        <v>4</v>
      </c>
      <c r="D16" s="66"/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99"/>
      <c r="C17" s="73">
        <v>5</v>
      </c>
      <c r="D17" s="74"/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7" t="s">
        <v>16</v>
      </c>
      <c r="C19" s="206" t="s">
        <v>14</v>
      </c>
      <c r="D19" s="207"/>
      <c r="E19" s="207"/>
      <c r="F19" s="207"/>
      <c r="G19" s="208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8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8"/>
      <c r="C21" s="56">
        <v>1</v>
      </c>
      <c r="D21" s="57"/>
      <c r="E21" s="57">
        <v>26</v>
      </c>
      <c r="F21" s="58">
        <v>5</v>
      </c>
      <c r="G21" s="82">
        <v>58</v>
      </c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0.40837696335078538</v>
      </c>
      <c r="L21" s="62">
        <f t="shared" si="4"/>
        <v>7.8534031413612565E-2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>&lt; 1.5625</v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98"/>
      <c r="C22" s="65">
        <v>2</v>
      </c>
      <c r="D22" s="66"/>
      <c r="E22" s="66">
        <v>0</v>
      </c>
      <c r="F22" s="67">
        <v>31</v>
      </c>
      <c r="G22" s="83">
        <v>58</v>
      </c>
      <c r="I22" s="69">
        <v>2</v>
      </c>
      <c r="J22" s="70">
        <f t="shared" si="4"/>
        <v>0</v>
      </c>
      <c r="K22" s="70">
        <f t="shared" si="4"/>
        <v>0</v>
      </c>
      <c r="L22" s="71">
        <f t="shared" si="4"/>
        <v>0.48691099476439792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8"/>
      <c r="C23" s="65">
        <v>3</v>
      </c>
      <c r="D23" s="66"/>
      <c r="E23" s="66">
        <v>0</v>
      </c>
      <c r="F23" s="67">
        <v>0</v>
      </c>
      <c r="G23" s="84">
        <v>75</v>
      </c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8"/>
      <c r="C24" s="65">
        <v>4</v>
      </c>
      <c r="D24" s="66"/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99"/>
      <c r="C25" s="73">
        <v>5</v>
      </c>
      <c r="D25" s="74"/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59"/>
      <c r="J28" s="135"/>
      <c r="L28" s="115" t="s">
        <v>25</v>
      </c>
      <c r="M28" s="166">
        <v>2430574</v>
      </c>
      <c r="N28" s="167"/>
      <c r="O28" s="181">
        <v>44985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2"/>
      <c r="J29" s="163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2" t="s">
        <v>49</v>
      </c>
      <c r="J30" s="163"/>
      <c r="L30" s="116" t="s">
        <v>30</v>
      </c>
      <c r="M30" s="168">
        <v>2441901</v>
      </c>
      <c r="N30" s="169"/>
      <c r="O30" s="182">
        <v>44985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2" t="s">
        <v>50</v>
      </c>
      <c r="J31" s="163"/>
      <c r="L31" s="116" t="s">
        <v>27</v>
      </c>
      <c r="M31" s="168">
        <v>806</v>
      </c>
      <c r="N31" s="169"/>
      <c r="O31" s="182">
        <v>45013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0" t="s">
        <v>51</v>
      </c>
      <c r="J32" s="161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45</v>
      </c>
      <c r="N33" s="177"/>
      <c r="O33" s="180">
        <v>45139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59" t="s">
        <v>46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2" t="s">
        <v>48</v>
      </c>
      <c r="N36" s="163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0">
        <v>35</v>
      </c>
      <c r="J37" s="161"/>
      <c r="L37" s="117" t="s">
        <v>1</v>
      </c>
      <c r="M37" s="160" t="s">
        <v>47</v>
      </c>
      <c r="N37" s="161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2022-11-21T08:12:10Z</dcterms:modified>
</cp:coreProperties>
</file>