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682DD3A2-E8C0-495D-ACAA-C9A3D9376BE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<sst xmlns="http://schemas.openxmlformats.org/spreadsheetml/2006/main" count="92" uniqueCount="56">
  <si>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</si>
  <si>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</si>
  <si>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</si>
  <si>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</si>
  <si>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</si>
  <si>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</si>
  <si>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</si>
  <si>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</si>
  <si>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</si>
  <si>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</si>
  <si>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</si>
  <si>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</si>
  <si>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</si>
  <si>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</si>
  <si>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</si>
  <si>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</si>
  <si>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</si>
  <si>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</si>
  <si>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</si>
  <si>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</si>
  <si>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</si>
  <si>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</si>
  <si>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</si>
  <si>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</si>
  <si>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</si>
  <si>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</si>
  <si>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</si>
  <si>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</si>
  <si>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</si>
  <si>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</si>
  <si>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</si>
  <si>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</si>
  <si>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</si>
  <si>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</si>
  <si>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</si>
  <si>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</si>
  <si>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</si>
  <si>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</si>
  <si>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</si>
  <si>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</si>
  <si>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</si>
  <si>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</si>
  <si>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</si>
  <si>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</si>
  <si>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</si>
  <si>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100B0512</t>
  </si>
  <si>
    <t>BD64821</t>
  </si>
  <si>
    <t>CB60816</t>
  </si>
  <si>
    <t>U63335M</t>
  </si>
  <si>
    <t>BL68597</t>
  </si>
  <si>
    <t>LRAC2956</t>
  </si>
  <si>
    <t>SLBX6824</t>
  </si>
  <si>
    <t>H220920683 P1</t>
  </si>
  <si>
    <t>H232320591</t>
  </si>
  <si>
    <t>Renata</t>
  </si>
  <si>
    <t>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</si>
</sst>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0.99350649350649345</c:v>
                </c:pt>
                <c:pt idx="1">
                  <c:v>0.79870129870129869</c:v>
                </c:pt>
                <c:pt idx="2">
                  <c:v>5.844155844155844E-2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1.1420454545454546</c:v>
                </c:pt>
                <c:pt idx="1">
                  <c:v>0.92045454545454553</c:v>
                </c:pt>
                <c:pt idx="2">
                  <c:v>1.0056818181818181</c:v>
                </c:pt>
                <c:pt idx="3">
                  <c:v>0.76704545454545459</c:v>
                </c:pt>
                <c:pt idx="4">
                  <c:v>0.10227272727272728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1.0909090909090908</c:v>
                </c:pt>
                <c:pt idx="1">
                  <c:v>0.99350649350649345</c:v>
                </c:pt>
                <c:pt idx="2">
                  <c:v>0.13636363636363635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0.54545454545454553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0.93506493506493504</c:v>
                </c:pt>
                <c:pt idx="1">
                  <c:v>0.19480519480519479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0.17045454545454547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53</v>
      </c>
      <c r="E2" s="144"/>
      <c r="F2" s="144"/>
      <c r="G2" s="145"/>
      <c r="H2" s="16"/>
      <c r="I2" s="199" t="s">
        <v>18</v>
      </c>
      <c r="J2" s="200"/>
      <c r="K2" s="200"/>
      <c r="L2" s="201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2"/>
      <c r="J3" s="203"/>
      <c r="K3" s="203"/>
      <c r="L3" s="204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89" t="s">
        <v>54</v>
      </c>
      <c r="E5" s="190"/>
      <c r="F5" s="190">
        <v>45100</v>
      </c>
      <c r="G5" s="191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89" t="s">
        <v>55</v>
      </c>
      <c r="E6" s="190"/>
      <c r="F6" s="192">
        <v>45103</v>
      </c>
      <c r="G6" s="19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55</v>
      </c>
      <c r="E7" s="190"/>
      <c r="F7" s="192">
        <v>45103</v>
      </c>
      <c r="G7" s="193"/>
      <c r="I7" s="33" t="s">
        <v>4</v>
      </c>
      <c r="J7" s="34">
        <f>IF(N13&lt;&gt;"", LEFT(N13, 7), IF(J17&gt;50%, N17, MAX(N14:N17)))</f>
        <v>1.0934942534629832</v>
      </c>
      <c r="K7" s="34">
        <f>IF(O13&lt;&gt;"", LEFT(O13, 7), IF(K17&gt;50%, O17, MAX(O14:O17)))</f>
        <v>13.884192244659067</v>
      </c>
      <c r="L7" s="35">
        <f>IF(P13&lt;&gt;"", LEFT(P13, 7), IF(L17&gt;50%, P17, MAX(P14:P17)))</f>
        <v>75.143451997512088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4"/>
      <c r="G8" s="195"/>
      <c r="I8" s="30" t="s">
        <v>5</v>
      </c>
      <c r="J8" s="36">
        <f>IF(N21&lt;&gt;"", LEFT(N21, 7), IF(J25&gt;50%, N25, MAX(N22:N25)))</f>
        <v>17.452319656050367</v>
      </c>
      <c r="K8" s="36">
        <f>IF(O21&lt;&gt;"", LEFT(O21, 7), IF(K25&gt;50%, O25, MAX(O22:O25)))</f>
        <v>1.7538469504833956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6" t="s">
        <v>2</v>
      </c>
      <c r="C11" s="205" t="s">
        <v>14</v>
      </c>
      <c r="D11" s="206"/>
      <c r="E11" s="206"/>
      <c r="F11" s="206"/>
      <c r="G11" s="207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19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7"/>
      <c r="C13" s="56">
        <v>1</v>
      </c>
      <c r="D13" s="57">
        <v>51</v>
      </c>
      <c r="E13" s="57">
        <v>56</v>
      </c>
      <c r="F13" s="58">
        <v>48</v>
      </c>
      <c r="G13" s="59">
        <v>50</v>
      </c>
      <c r="I13" s="60">
        <v>1</v>
      </c>
      <c r="J13" s="61">
        <f t="shared" ref="J13:L17" si="2">IF(COUNT($G$13:$G$15)&gt;0,D13/AVERAGE($G$13:$G$15),0)</f>
        <v>0.99350649350649345</v>
      </c>
      <c r="K13" s="61">
        <f t="shared" si="2"/>
        <v>1.0909090909090908</v>
      </c>
      <c r="L13" s="62">
        <f>IF(COUNT($G$13:$G$15)&gt;0,F13/AVERAGE($G$13:$G$15),0)</f>
        <v>0.93506493506493504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7"/>
      <c r="C14" s="65">
        <v>2</v>
      </c>
      <c r="D14" s="66">
        <v>41</v>
      </c>
      <c r="E14" s="66">
        <v>51</v>
      </c>
      <c r="F14" s="67">
        <v>10</v>
      </c>
      <c r="G14" s="68">
        <v>56</v>
      </c>
      <c r="I14" s="69">
        <v>2</v>
      </c>
      <c r="J14" s="70">
        <f t="shared" si="2"/>
        <v>0.79870129870129869</v>
      </c>
      <c r="K14" s="70">
        <f t="shared" si="2"/>
        <v>0.99350649350649345</v>
      </c>
      <c r="L14" s="71">
        <f t="shared" si="2"/>
        <v>0.19480519480519479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75.143451997512088</v>
      </c>
      <c r="Q14" s="64"/>
    </row>
    <row r="15" spans="2:17" s="15" customFormat="1" ht="12.95" customHeight="1" thickBot="1" x14ac:dyDescent="0.25">
      <c r="B15" s="197"/>
      <c r="C15" s="65">
        <v>3</v>
      </c>
      <c r="D15" s="66">
        <v>3</v>
      </c>
      <c r="E15" s="66">
        <v>7</v>
      </c>
      <c r="F15" s="67">
        <v>0</v>
      </c>
      <c r="G15" s="72">
        <v>48</v>
      </c>
      <c r="I15" s="69">
        <v>3</v>
      </c>
      <c r="J15" s="70">
        <f t="shared" si="2"/>
        <v>5.844155844155844E-2</v>
      </c>
      <c r="K15" s="70">
        <f t="shared" si="2"/>
        <v>0.13636363636363635</v>
      </c>
      <c r="L15" s="71">
        <f t="shared" si="2"/>
        <v>0</v>
      </c>
      <c r="M15" s="63"/>
      <c r="N15" s="121">
        <f t="shared" si="3"/>
        <v>1.0934942534629832</v>
      </c>
      <c r="O15" s="122">
        <f t="shared" si="3"/>
        <v>13.884192244659067</v>
      </c>
      <c r="P15" s="123" t="str">
        <f t="shared" si="3"/>
        <v/>
      </c>
      <c r="Q15" s="64"/>
    </row>
    <row r="16" spans="2:17" s="15" customFormat="1" ht="12.95" customHeight="1" x14ac:dyDescent="0.2">
      <c r="B16" s="197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98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6" t="s">
        <v>16</v>
      </c>
      <c r="C19" s="205" t="s">
        <v>14</v>
      </c>
      <c r="D19" s="206"/>
      <c r="E19" s="206"/>
      <c r="F19" s="206"/>
      <c r="G19" s="207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197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7"/>
      <c r="C21" s="56">
        <v>1</v>
      </c>
      <c r="D21" s="57">
        <v>67</v>
      </c>
      <c r="E21" s="57">
        <v>32</v>
      </c>
      <c r="F21" s="58">
        <v>10</v>
      </c>
      <c r="G21" s="82">
        <v>63</v>
      </c>
      <c r="I21" s="60">
        <v>1</v>
      </c>
      <c r="J21" s="61">
        <f t="shared" ref="J21:L25" si="4">IF(COUNT($G$21:$G$23)&gt;0, D21/AVERAGE($G$21:$G$23), 0)</f>
        <v>1.1420454545454546</v>
      </c>
      <c r="K21" s="61">
        <f t="shared" si="4"/>
        <v>0.54545454545454553</v>
      </c>
      <c r="L21" s="62">
        <f t="shared" si="4"/>
        <v>0.17045454545454547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>&lt; 50</v>
      </c>
      <c r="Q21" s="64"/>
    </row>
    <row r="22" spans="2:18" s="15" customFormat="1" ht="12.95" customHeight="1" x14ac:dyDescent="0.2">
      <c r="B22" s="197"/>
      <c r="C22" s="65">
        <v>2</v>
      </c>
      <c r="D22" s="66">
        <v>54</v>
      </c>
      <c r="E22" s="66">
        <v>0</v>
      </c>
      <c r="F22" s="67">
        <v>0</v>
      </c>
      <c r="G22" s="83">
        <v>66</v>
      </c>
      <c r="I22" s="69">
        <v>2</v>
      </c>
      <c r="J22" s="70">
        <f t="shared" si="4"/>
        <v>0.92045454545454553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1.7538469504833956</v>
      </c>
      <c r="P22" s="131" t="str">
        <f t="shared" si="5"/>
        <v/>
      </c>
      <c r="Q22" s="64"/>
    </row>
    <row r="23" spans="2:18" s="15" customFormat="1" ht="12.95" customHeight="1" thickBot="1" x14ac:dyDescent="0.25">
      <c r="B23" s="197"/>
      <c r="C23" s="65">
        <v>3</v>
      </c>
      <c r="D23" s="66">
        <v>59</v>
      </c>
      <c r="E23" s="66">
        <v>0</v>
      </c>
      <c r="F23" s="67">
        <v>0</v>
      </c>
      <c r="G23" s="84">
        <v>47</v>
      </c>
      <c r="I23" s="69">
        <v>3</v>
      </c>
      <c r="J23" s="70">
        <f t="shared" si="4"/>
        <v>1.0056818181818181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7"/>
      <c r="C24" s="65">
        <v>4</v>
      </c>
      <c r="D24" s="66">
        <v>45</v>
      </c>
      <c r="E24" s="66">
        <v>0</v>
      </c>
      <c r="F24" s="67">
        <v>0</v>
      </c>
      <c r="G24" s="86"/>
      <c r="I24" s="69">
        <v>4</v>
      </c>
      <c r="J24" s="70">
        <f t="shared" si="4"/>
        <v>0.76704545454545459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98"/>
      <c r="C25" s="73">
        <v>5</v>
      </c>
      <c r="D25" s="74">
        <v>6</v>
      </c>
      <c r="E25" s="74">
        <v>0</v>
      </c>
      <c r="F25" s="75">
        <v>0</v>
      </c>
      <c r="G25" s="86"/>
      <c r="I25" s="76">
        <v>5</v>
      </c>
      <c r="J25" s="87">
        <f t="shared" si="4"/>
        <v>0.10227272727272728</v>
      </c>
      <c r="K25" s="77">
        <f t="shared" si="4"/>
        <v>0</v>
      </c>
      <c r="L25" s="78">
        <f t="shared" si="4"/>
        <v>0</v>
      </c>
      <c r="M25" s="64"/>
      <c r="N25" s="124">
        <f>IF(J25&gt;50%, "&gt;" &amp; D33, IF(AND(COUNT(D21:D25) = 5,J24&gt;50%,J25&lt;=50%),2^ (LOG(D33, 2) - ((50% - J25) / (J24 - J25)) * LOG(D33/D32, 2)), ""))</f>
        <v>17.452319656050367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3" t="s">
        <v>46</v>
      </c>
      <c r="J28" s="135"/>
      <c r="L28" s="115" t="s">
        <v>25</v>
      </c>
      <c r="M28" s="166">
        <v>2430572</v>
      </c>
      <c r="N28" s="167"/>
      <c r="O28" s="181">
        <v>45170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1"/>
      <c r="J29" s="162"/>
      <c r="L29" s="116" t="s">
        <v>26</v>
      </c>
      <c r="M29" s="168" t="s">
        <v>44</v>
      </c>
      <c r="N29" s="169"/>
      <c r="O29" s="182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1" t="s">
        <v>47</v>
      </c>
      <c r="J30" s="162"/>
      <c r="L30" s="116" t="s">
        <v>30</v>
      </c>
      <c r="M30" s="168">
        <v>2441911</v>
      </c>
      <c r="N30" s="169"/>
      <c r="O30" s="182">
        <v>45199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1" t="s">
        <v>48</v>
      </c>
      <c r="J31" s="162"/>
      <c r="L31" s="116" t="s">
        <v>27</v>
      </c>
      <c r="M31" s="168" t="s">
        <v>45</v>
      </c>
      <c r="N31" s="169"/>
      <c r="O31" s="182">
        <v>45233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49</v>
      </c>
      <c r="J32" s="160"/>
      <c r="L32" s="117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52</v>
      </c>
      <c r="N33" s="177"/>
      <c r="O33" s="180">
        <v>45262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63" t="s">
        <v>50</v>
      </c>
      <c r="N35" s="135"/>
      <c r="O35" s="134">
        <v>45227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1">
        <v>74465</v>
      </c>
      <c r="N36" s="162"/>
      <c r="O36" s="134">
        <v>45227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37</v>
      </c>
      <c r="J37" s="160"/>
      <c r="L37" s="117" t="s">
        <v>1</v>
      </c>
      <c r="M37" s="159" t="s">
        <v>51</v>
      </c>
      <c r="N37" s="160"/>
      <c r="O37" s="134">
        <v>45227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2023-06-26T10:35:16Z</cp:lastPrinted>
  <dcterms:created xsi:type="dcterms:W3CDTF">2008-12-02T14:50:07Z</dcterms:created>
  <dcterms:modified xsi:type="dcterms:W3CDTF">2023-06-26T10:36:13Z</dcterms:modified>
</cp:coreProperties>
</file>