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F89EB4B-BA83-40F2-B443-53097F6D42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<sst xmlns="http://schemas.openxmlformats.org/spreadsheetml/2006/main" count="90" uniqueCount="53">
  <si>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</si>
  <si>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</si>
  <si>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</si>
  <si>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</si>
  <si>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</si>
  <si>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</si>
  <si>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</si>
  <si>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</si>
  <si>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</si>
  <si>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</si>
  <si>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</si>
  <si>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</si>
  <si>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</si>
  <si>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</si>
  <si>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</si>
  <si>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</si>
  <si>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</si>
  <si>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</si>
  <si>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</si>
  <si>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</si>
  <si>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</si>
  <si>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</si>
  <si>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</si>
  <si>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</si>
  <si>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</si>
  <si>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</si>
  <si>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</si>
  <si>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</si>
  <si>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</si>
  <si>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</si>
  <si>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</si>
  <si>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</si>
  <si>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</si>
  <si>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</si>
  <si>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</si>
  <si>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</si>
  <si>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</si>
  <si>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</si>
  <si>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</si>
  <si>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</si>
  <si>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</si>
  <si>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</si>
  <si>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</si>
  <si>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</si>
  <si>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</si>
  <si>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H220920683 P1</t>
  </si>
  <si>
    <t>31/04/24</t>
  </si>
  <si>
    <t>2534390H</t>
  </si>
  <si>
    <t>100B0037</t>
  </si>
  <si>
    <t>LRAC2956</t>
  </si>
  <si>
    <t>RN96-240</t>
  </si>
  <si>
    <t>SLBX6824</t>
  </si>
  <si>
    <t>H240680835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</si>
</sst>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2" fillId="7" borderId="43" xfId="0" applyNumberFormat="1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1.0569948186528497</c:v>
                </c:pt>
                <c:pt idx="1">
                  <c:v>0.8082901554404146</c:v>
                </c:pt>
                <c:pt idx="2">
                  <c:v>4.6632124352331612E-2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1.0661157024793388</c:v>
                </c:pt>
                <c:pt idx="1">
                  <c:v>0.79338842975206603</c:v>
                </c:pt>
                <c:pt idx="2">
                  <c:v>0.74380165289256195</c:v>
                </c:pt>
                <c:pt idx="3">
                  <c:v>0.17355371900826444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1.1968911917098446</c:v>
                </c:pt>
                <c:pt idx="1">
                  <c:v>0.91709844559585496</c:v>
                </c:pt>
                <c:pt idx="2">
                  <c:v>0.13989637305699482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1.1347150259067358</c:v>
                </c:pt>
                <c:pt idx="1">
                  <c:v>0.46632124352331611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0.76859504132231404</c:v>
                </c:pt>
                <c:pt idx="1">
                  <c:v>0.89256198347107429</c:v>
                </c:pt>
                <c:pt idx="2">
                  <c:v>0.12396694214876032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16" sqref="F1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52</v>
      </c>
      <c r="E2" s="146"/>
      <c r="F2" s="146"/>
      <c r="G2" s="147"/>
      <c r="H2" s="16"/>
      <c r="I2" s="204" t="s">
        <v>18</v>
      </c>
      <c r="J2" s="205"/>
      <c r="K2" s="205"/>
      <c r="L2" s="206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2</v>
      </c>
      <c r="E3" s="143"/>
      <c r="F3" s="143"/>
      <c r="G3" s="144"/>
      <c r="I3" s="207"/>
      <c r="J3" s="208"/>
      <c r="K3" s="208"/>
      <c r="L3" s="209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5" t="s">
        <v>44</v>
      </c>
      <c r="E5" s="196"/>
      <c r="F5" s="196">
        <v>45352</v>
      </c>
      <c r="G5" s="197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3" t="s">
        <v>44</v>
      </c>
      <c r="E6" s="194"/>
      <c r="F6" s="194">
        <v>45355</v>
      </c>
      <c r="G6" s="198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44</v>
      </c>
      <c r="E7" s="192"/>
      <c r="F7" s="194">
        <v>45355</v>
      </c>
      <c r="G7" s="198"/>
      <c r="I7" s="33" t="s">
        <v>4</v>
      </c>
      <c r="J7" s="34">
        <f>IF(N13&lt;&gt;"", LEFT(N13, 7), IF(J17&gt;50%, N17, MAX(N14:N17)))</f>
        <v>1.0953955346705422</v>
      </c>
      <c r="K7" s="34">
        <f>IF(O13&lt;&gt;"", LEFT(O13, 7), IF(K17&gt;50%, O17, MAX(O14:O17)))</f>
        <v>13.151810602508949</v>
      </c>
      <c r="L7" s="35">
        <f>IF(P13&lt;&gt;"", LEFT(P13, 7), IF(L17&gt;50%, P17, MAX(P14:P17)))</f>
        <v>96.56768536877513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9"/>
      <c r="G8" s="200"/>
      <c r="I8" s="30" t="s">
        <v>5</v>
      </c>
      <c r="J8" s="36">
        <f>IF(N21&lt;&gt;"", LEFT(N21, 7), IF(J25&gt;50%, N25, MAX(N22:N25)))</f>
        <v>4.5221240196022361</v>
      </c>
      <c r="K8" s="36">
        <f>IF(O21&lt;&gt;"", LEFT(O21, 7), IF(K25&gt;50%, O25, MAX(O22:O25)))</f>
        <v>0</v>
      </c>
      <c r="L8" s="37">
        <f>IF(P21&lt;&gt;"", LEFT(P21, 7), IF(L25&gt;50%, P25, MAX(P22:P25)))</f>
        <v>142.47933501555454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1" t="s">
        <v>2</v>
      </c>
      <c r="C11" s="210" t="s">
        <v>14</v>
      </c>
      <c r="D11" s="211"/>
      <c r="E11" s="211"/>
      <c r="F11" s="211"/>
      <c r="G11" s="212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20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2"/>
      <c r="C13" s="56">
        <v>1</v>
      </c>
      <c r="D13" s="57">
        <v>68</v>
      </c>
      <c r="E13" s="57">
        <v>77</v>
      </c>
      <c r="F13" s="58">
        <v>73</v>
      </c>
      <c r="G13" s="59">
        <v>66</v>
      </c>
      <c r="I13" s="60">
        <v>1</v>
      </c>
      <c r="J13" s="61">
        <f t="shared" ref="J13:L17" si="2">IF(COUNT($G$13:$G$15)&gt;0,D13/AVERAGE($G$13:$G$15),0)</f>
        <v>1.0569948186528497</v>
      </c>
      <c r="K13" s="61">
        <f t="shared" si="2"/>
        <v>1.1968911917098446</v>
      </c>
      <c r="L13" s="62">
        <f>IF(COUNT($G$13:$G$15)&gt;0,F13/AVERAGE($G$13:$G$15),0)</f>
        <v>1.1347150259067358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2"/>
      <c r="C14" s="65">
        <v>2</v>
      </c>
      <c r="D14" s="66">
        <v>52</v>
      </c>
      <c r="E14" s="66">
        <v>59</v>
      </c>
      <c r="F14" s="67">
        <v>30</v>
      </c>
      <c r="G14" s="68">
        <v>63</v>
      </c>
      <c r="I14" s="69">
        <v>2</v>
      </c>
      <c r="J14" s="70">
        <f t="shared" si="2"/>
        <v>0.8082901554404146</v>
      </c>
      <c r="K14" s="70">
        <f t="shared" si="2"/>
        <v>0.91709844559585496</v>
      </c>
      <c r="L14" s="71">
        <f t="shared" si="2"/>
        <v>0.46632124352331611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96.56768536877513</v>
      </c>
      <c r="Q14" s="64"/>
    </row>
    <row r="15" spans="2:17" s="15" customFormat="1" ht="12.95" customHeight="1" thickBot="1" x14ac:dyDescent="0.25">
      <c r="B15" s="202"/>
      <c r="C15" s="65">
        <v>3</v>
      </c>
      <c r="D15" s="66">
        <v>3</v>
      </c>
      <c r="E15" s="66">
        <v>9</v>
      </c>
      <c r="F15" s="67">
        <v>0</v>
      </c>
      <c r="G15" s="72">
        <v>64</v>
      </c>
      <c r="I15" s="69">
        <v>3</v>
      </c>
      <c r="J15" s="70">
        <f t="shared" si="2"/>
        <v>4.6632124352331612E-2</v>
      </c>
      <c r="K15" s="70">
        <f t="shared" si="2"/>
        <v>0.13989637305699482</v>
      </c>
      <c r="L15" s="71">
        <f t="shared" si="2"/>
        <v>0</v>
      </c>
      <c r="M15" s="63"/>
      <c r="N15" s="121">
        <f t="shared" si="3"/>
        <v>1.0953955346705422</v>
      </c>
      <c r="O15" s="122">
        <f t="shared" si="3"/>
        <v>13.151810602508949</v>
      </c>
      <c r="P15" s="123" t="str">
        <f t="shared" si="3"/>
        <v/>
      </c>
      <c r="Q15" s="64"/>
    </row>
    <row r="16" spans="2:17" s="15" customFormat="1" ht="12.95" customHeight="1" x14ac:dyDescent="0.2">
      <c r="B16" s="202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3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1" t="s">
        <v>16</v>
      </c>
      <c r="C19" s="210" t="s">
        <v>14</v>
      </c>
      <c r="D19" s="211"/>
      <c r="E19" s="211"/>
      <c r="F19" s="211"/>
      <c r="G19" s="212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202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2"/>
      <c r="C21" s="56">
        <v>1</v>
      </c>
      <c r="D21" s="57">
        <v>43</v>
      </c>
      <c r="E21" s="57"/>
      <c r="F21" s="58">
        <v>31</v>
      </c>
      <c r="G21" s="82">
        <v>40</v>
      </c>
      <c r="I21" s="60">
        <v>1</v>
      </c>
      <c r="J21" s="61">
        <f t="shared" ref="J21:L25" si="4">IF(COUNT($G$21:$G$23)&gt;0, D21/AVERAGE($G$21:$G$23), 0)</f>
        <v>1.0661157024793388</v>
      </c>
      <c r="K21" s="61">
        <f t="shared" si="4"/>
        <v>0</v>
      </c>
      <c r="L21" s="62">
        <f t="shared" si="4"/>
        <v>0.76859504132231404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2"/>
      <c r="C22" s="65">
        <v>2</v>
      </c>
      <c r="D22" s="66">
        <v>32</v>
      </c>
      <c r="E22" s="66"/>
      <c r="F22" s="67">
        <v>36</v>
      </c>
      <c r="G22" s="83">
        <v>47</v>
      </c>
      <c r="I22" s="69">
        <v>2</v>
      </c>
      <c r="J22" s="70">
        <f t="shared" si="4"/>
        <v>0.79338842975206603</v>
      </c>
      <c r="K22" s="70">
        <f t="shared" si="4"/>
        <v>0</v>
      </c>
      <c r="L22" s="71">
        <f t="shared" si="4"/>
        <v>0.89256198347107429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2"/>
      <c r="C23" s="65">
        <v>3</v>
      </c>
      <c r="D23" s="66">
        <v>30</v>
      </c>
      <c r="E23" s="66"/>
      <c r="F23" s="67">
        <v>5</v>
      </c>
      <c r="G23" s="84">
        <v>34</v>
      </c>
      <c r="I23" s="69">
        <v>3</v>
      </c>
      <c r="J23" s="70">
        <f t="shared" si="4"/>
        <v>0.74380165289256195</v>
      </c>
      <c r="K23" s="70">
        <f t="shared" si="4"/>
        <v>0</v>
      </c>
      <c r="L23" s="71">
        <f t="shared" si="4"/>
        <v>0.12396694214876032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142.47933501555454</v>
      </c>
      <c r="Q23" s="64"/>
      <c r="R23" s="85"/>
    </row>
    <row r="24" spans="2:18" s="15" customFormat="1" ht="12.95" customHeight="1" x14ac:dyDescent="0.2">
      <c r="B24" s="202"/>
      <c r="C24" s="65">
        <v>4</v>
      </c>
      <c r="D24" s="66">
        <v>7</v>
      </c>
      <c r="E24" s="66"/>
      <c r="F24" s="67">
        <v>0</v>
      </c>
      <c r="G24" s="86"/>
      <c r="I24" s="69">
        <v>4</v>
      </c>
      <c r="J24" s="70">
        <f t="shared" si="4"/>
        <v>0.17355371900826444</v>
      </c>
      <c r="K24" s="70">
        <f t="shared" si="4"/>
        <v>0</v>
      </c>
      <c r="L24" s="71">
        <f t="shared" si="4"/>
        <v>0</v>
      </c>
      <c r="M24" s="64"/>
      <c r="N24" s="121">
        <f t="shared" si="5"/>
        <v>4.5221240196022361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3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/>
      <c r="J28" s="162"/>
      <c r="L28" s="115" t="s">
        <v>25</v>
      </c>
      <c r="M28" s="168">
        <v>2581966</v>
      </c>
      <c r="N28" s="169"/>
      <c r="O28" s="183">
        <v>45413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/>
      <c r="J29" s="135"/>
      <c r="L29" s="116" t="s">
        <v>26</v>
      </c>
      <c r="M29" s="170" t="s">
        <v>47</v>
      </c>
      <c r="N29" s="171"/>
      <c r="O29" s="184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2582827</v>
      </c>
      <c r="N30" s="171"/>
      <c r="O30" s="184">
        <v>45412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/>
      <c r="J31" s="135"/>
      <c r="L31" s="116" t="s">
        <v>27</v>
      </c>
      <c r="M31" s="170" t="s">
        <v>48</v>
      </c>
      <c r="N31" s="171"/>
      <c r="O31" s="184">
        <v>45401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/>
      <c r="J32" s="137"/>
      <c r="L32" s="117" t="s">
        <v>24</v>
      </c>
      <c r="M32" s="175"/>
      <c r="N32" s="176"/>
      <c r="O32" s="175"/>
      <c r="P32" s="17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7" t="s">
        <v>31</v>
      </c>
      <c r="M33" s="179" t="s">
        <v>45</v>
      </c>
      <c r="N33" s="180"/>
      <c r="O33" s="179" t="s">
        <v>46</v>
      </c>
      <c r="P33" s="180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8"/>
      <c r="M34" s="181"/>
      <c r="N34" s="182"/>
      <c r="O34" s="181"/>
      <c r="P34" s="182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49</v>
      </c>
      <c r="N35" s="162"/>
      <c r="O35" s="174">
        <v>45438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45273</v>
      </c>
      <c r="J36" s="162"/>
      <c r="L36" s="116" t="s">
        <v>0</v>
      </c>
      <c r="M36" s="164" t="s">
        <v>50</v>
      </c>
      <c r="N36" s="135"/>
      <c r="O36" s="134">
        <v>45383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32</v>
      </c>
      <c r="J37" s="137"/>
      <c r="L37" s="117" t="s">
        <v>1</v>
      </c>
      <c r="M37" s="163" t="s">
        <v>51</v>
      </c>
      <c r="N37" s="137"/>
      <c r="O37" s="136">
        <v>45631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3" t="s">
        <v>43</v>
      </c>
      <c r="D3" s="213"/>
      <c r="E3" s="213"/>
      <c r="F3" s="213"/>
      <c r="G3" s="213"/>
      <c r="H3" s="213"/>
      <c r="I3" s="1"/>
      <c r="J3" s="214" t="s">
        <v>4</v>
      </c>
      <c r="K3" s="214"/>
      <c r="L3" s="214"/>
      <c r="M3" s="214"/>
      <c r="N3" s="214"/>
      <c r="O3" s="214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2024-03-04T12:05:39Z</dcterms:modified>
</cp:coreProperties>
</file>