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1872D9AE-3DB0-4204-8E58-9F34AD649CA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<sst xmlns="http://schemas.openxmlformats.org/spreadsheetml/2006/main" count="97" uniqueCount="58">
  <si>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</si>
  <si>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</si>
  <si>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</si>
  <si>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</si>
  <si>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</si>
  <si>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</si>
  <si>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</si>
  <si>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</si>
  <si>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</si>
  <si>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</si>
  <si>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</si>
  <si>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</si>
  <si>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</si>
  <si>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</si>
  <si>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</si>
  <si>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</si>
  <si>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</si>
  <si>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</si>
  <si>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</si>
  <si>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</si>
  <si>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</si>
  <si>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</si>
  <si>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</si>
  <si>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</si>
  <si>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</si>
  <si>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</si>
  <si>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</si>
  <si>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</si>
  <si>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</si>
  <si>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</si>
  <si>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</si>
  <si>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</si>
  <si>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</si>
  <si>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</si>
  <si>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</si>
  <si>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</si>
  <si>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</si>
  <si>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</si>
  <si>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</si>
  <si>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</si>
  <si>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</si>
  <si>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</si>
  <si>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</si>
  <si>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</si>
  <si>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</si>
  <si>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DA55471</t>
  </si>
  <si>
    <t>AH52849</t>
  </si>
  <si>
    <t>BL68597</t>
  </si>
  <si>
    <t>100B0547</t>
  </si>
  <si>
    <t>14.11.2025</t>
  </si>
  <si>
    <t>27.7.25</t>
  </si>
  <si>
    <t>H230520611 P1</t>
  </si>
  <si>
    <t>10.07.2025</t>
  </si>
  <si>
    <t>LRAD3703</t>
  </si>
  <si>
    <t>12.08.2025</t>
  </si>
  <si>
    <t>RN96-240</t>
  </si>
  <si>
    <t>RP</t>
  </si>
  <si>
    <t>H251040796_ACV_CDV_repeat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</si>
</sst>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1.2717391304347825</c:v>
                </c:pt>
                <c:pt idx="1">
                  <c:v>0.70108695652173914</c:v>
                </c:pt>
                <c:pt idx="2">
                  <c:v>0.2608695652173913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1.34375</c:v>
                </c:pt>
                <c:pt idx="1">
                  <c:v>0.875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1.0434782608695652</c:v>
                </c:pt>
                <c:pt idx="1">
                  <c:v>0.40760869565217389</c:v>
                </c:pt>
                <c:pt idx="2">
                  <c:v>3.2608695652173912E-2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</c:v>
                </c:pt>
                <c:pt idx="1">
                  <c:v>0.40625</c:v>
                </c:pt>
                <c:pt idx="2">
                  <c:v>9.375E-2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0.75</c:v>
                </c:pt>
                <c:pt idx="1">
                  <c:v>0.21195652173913043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57</v>
      </c>
      <c r="E2" s="146"/>
      <c r="F2" s="146"/>
      <c r="G2" s="147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1" t="s">
        <v>56</v>
      </c>
      <c r="E5" s="192"/>
      <c r="F5" s="192">
        <v>45786</v>
      </c>
      <c r="G5" s="19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89" t="s">
        <v>56</v>
      </c>
      <c r="E6" s="190"/>
      <c r="F6" s="190">
        <v>45786</v>
      </c>
      <c r="G6" s="194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87" t="s">
        <v>56</v>
      </c>
      <c r="E7" s="188"/>
      <c r="F7" s="188">
        <v>45789</v>
      </c>
      <c r="G7" s="195"/>
      <c r="I7" s="33" t="s">
        <v>4</v>
      </c>
      <c r="J7" s="34">
        <f>IF(N13&lt;&gt;"", LEFT(N13, 7), IF(J17&gt;50%, N17, MAX(N14:N17)))</f>
        <v>1.17732150006735</v>
      </c>
      <c r="K7" s="34">
        <f>IF(O13&lt;&gt;"", LEFT(O13, 7), IF(K17&gt;50%, O17, MAX(O14:O17)))</f>
        <v>5.1097683880040403</v>
      </c>
      <c r="L7" s="35">
        <f>IF(P13&lt;&gt;"", LEFT(P13, 7), IF(L17&gt;50%, P17, MAX(P14:P17)))</f>
        <v>68.998957263162453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6"/>
      <c r="G8" s="197"/>
      <c r="I8" s="30" t="s">
        <v>5</v>
      </c>
      <c r="J8" s="36">
        <f>IF(N21&lt;&gt;"", LEFT(N21, 7), IF(J25&gt;50%, N25, MAX(N22:N25)))</f>
        <v>3.9685026299204993</v>
      </c>
      <c r="K8" s="36">
        <f>IF(O21&lt;&gt;"", LEFT(O21, 7), IF(K25&gt;50%, O25, MAX(O22:O25)))</f>
        <v>5.0213201660430151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4" t="s">
        <v>15</v>
      </c>
      <c r="J11" s="185"/>
      <c r="K11" s="185"/>
      <c r="L11" s="186"/>
      <c r="M11" s="47"/>
      <c r="N11" s="184" t="s">
        <v>17</v>
      </c>
      <c r="O11" s="185"/>
      <c r="P11" s="186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78</v>
      </c>
      <c r="E13" s="57">
        <v>64</v>
      </c>
      <c r="F13" s="58">
        <v>46</v>
      </c>
      <c r="G13" s="59">
        <v>63</v>
      </c>
      <c r="I13" s="60">
        <v>1</v>
      </c>
      <c r="J13" s="61">
        <f t="shared" ref="J13:L17" si="2">IF(COUNT($G$13:$G$15)&gt;0,D13/AVERAGE($G$13:$G$15),0)</f>
        <v>1.2717391304347825</v>
      </c>
      <c r="K13" s="61">
        <f t="shared" si="2"/>
        <v>1.0434782608695652</v>
      </c>
      <c r="L13" s="62">
        <f>IF(COUNT($G$13:$G$15)&gt;0,F13/AVERAGE($G$13:$G$15),0)</f>
        <v>0.75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43</v>
      </c>
      <c r="E14" s="66">
        <v>25</v>
      </c>
      <c r="F14" s="67">
        <v>13</v>
      </c>
      <c r="G14" s="68">
        <v>66</v>
      </c>
      <c r="I14" s="69">
        <v>2</v>
      </c>
      <c r="J14" s="70">
        <f t="shared" si="2"/>
        <v>0.70108695652173914</v>
      </c>
      <c r="K14" s="70">
        <f t="shared" si="2"/>
        <v>0.40760869565217389</v>
      </c>
      <c r="L14" s="71">
        <f t="shared" si="2"/>
        <v>0.21195652173913043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>
        <f t="shared" si="3"/>
        <v>5.1097683880040403</v>
      </c>
      <c r="P14" s="123">
        <f t="shared" si="3"/>
        <v>68.998957263162453</v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16</v>
      </c>
      <c r="E15" s="66">
        <v>2</v>
      </c>
      <c r="F15" s="67">
        <v>0</v>
      </c>
      <c r="G15" s="72">
        <v>55</v>
      </c>
      <c r="I15" s="69">
        <v>3</v>
      </c>
      <c r="J15" s="70">
        <f t="shared" si="2"/>
        <v>0.2608695652173913</v>
      </c>
      <c r="K15" s="70">
        <f t="shared" si="2"/>
        <v>3.2608695652173912E-2</v>
      </c>
      <c r="L15" s="71">
        <f t="shared" si="2"/>
        <v>0</v>
      </c>
      <c r="M15" s="63"/>
      <c r="N15" s="121">
        <f t="shared" si="3"/>
        <v>1.17732150006735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99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4" t="s">
        <v>15</v>
      </c>
      <c r="J19" s="185"/>
      <c r="K19" s="185"/>
      <c r="L19" s="186"/>
      <c r="M19" s="47"/>
      <c r="N19" s="184" t="s">
        <v>17</v>
      </c>
      <c r="O19" s="185"/>
      <c r="P19" s="186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43</v>
      </c>
      <c r="E21" s="57">
        <v>32</v>
      </c>
      <c r="F21" s="58"/>
      <c r="G21" s="82">
        <v>28</v>
      </c>
      <c r="I21" s="60">
        <v>1</v>
      </c>
      <c r="J21" s="61">
        <f t="shared" ref="J21:L25" si="4">IF(COUNT($G$21:$G$23)&gt;0, D21/AVERAGE($G$21:$G$23), 0)</f>
        <v>1.34375</v>
      </c>
      <c r="K21" s="61">
        <f t="shared" si="4"/>
        <v>1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9"/>
      <c r="C22" s="65">
        <v>2</v>
      </c>
      <c r="D22" s="66">
        <v>28</v>
      </c>
      <c r="E22" s="66">
        <v>13</v>
      </c>
      <c r="F22" s="67"/>
      <c r="G22" s="83">
        <v>37</v>
      </c>
      <c r="I22" s="69">
        <v>2</v>
      </c>
      <c r="J22" s="70">
        <f t="shared" si="4"/>
        <v>0.875</v>
      </c>
      <c r="K22" s="70">
        <f t="shared" si="4"/>
        <v>0.40625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5.0213201660430151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24</v>
      </c>
      <c r="E23" s="66">
        <v>3</v>
      </c>
      <c r="F23" s="67"/>
      <c r="G23" s="84">
        <v>31</v>
      </c>
      <c r="I23" s="69">
        <v>3</v>
      </c>
      <c r="J23" s="70">
        <f t="shared" si="4"/>
        <v>0.75</v>
      </c>
      <c r="K23" s="70">
        <f t="shared" si="4"/>
        <v>9.375E-2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0</v>
      </c>
      <c r="E24" s="66">
        <v>0</v>
      </c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>
        <f t="shared" si="5"/>
        <v>3.9685026299204993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0</v>
      </c>
      <c r="E25" s="74">
        <v>0</v>
      </c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1" t="s">
        <v>28</v>
      </c>
      <c r="D27" s="182"/>
      <c r="E27" s="182"/>
      <c r="F27" s="183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 t="s">
        <v>44</v>
      </c>
      <c r="J28" s="162"/>
      <c r="L28" s="115" t="s">
        <v>25</v>
      </c>
      <c r="M28" s="166">
        <v>2994599</v>
      </c>
      <c r="N28" s="167"/>
      <c r="O28" s="166">
        <v>9.2025000000000006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34" t="s">
        <v>45</v>
      </c>
      <c r="J29" s="135"/>
      <c r="L29" s="116" t="s">
        <v>26</v>
      </c>
      <c r="M29" s="168">
        <v>2925253</v>
      </c>
      <c r="N29" s="169"/>
      <c r="O29" s="168">
        <v>11.2028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34"/>
      <c r="J30" s="135"/>
      <c r="L30" s="116" t="s">
        <v>30</v>
      </c>
      <c r="M30" s="168">
        <v>238334</v>
      </c>
      <c r="N30" s="169"/>
      <c r="O30" s="180">
        <v>45901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34" t="s">
        <v>46</v>
      </c>
      <c r="J31" s="135"/>
      <c r="L31" s="116" t="s">
        <v>27</v>
      </c>
      <c r="M31" s="168" t="s">
        <v>48</v>
      </c>
      <c r="N31" s="169"/>
      <c r="O31" s="168" t="s">
        <v>49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36" t="s">
        <v>47</v>
      </c>
      <c r="J32" s="137"/>
      <c r="L32" s="117" t="s">
        <v>24</v>
      </c>
      <c r="M32" s="172">
        <v>45684</v>
      </c>
      <c r="N32" s="173"/>
      <c r="O32" s="172" t="s">
        <v>50</v>
      </c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51</v>
      </c>
      <c r="N33" s="177"/>
      <c r="O33" s="176" t="s">
        <v>52</v>
      </c>
      <c r="P33" s="177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53</v>
      </c>
      <c r="N35" s="162"/>
      <c r="O35" s="163" t="s">
        <v>54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45693</v>
      </c>
      <c r="J36" s="162"/>
      <c r="L36" s="116" t="s">
        <v>0</v>
      </c>
      <c r="M36" s="134" t="s">
        <v>55</v>
      </c>
      <c r="N36" s="135"/>
      <c r="O36" s="134" t="s">
        <v>54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36">
        <v>36</v>
      </c>
      <c r="J37" s="137"/>
      <c r="L37" s="117" t="s">
        <v>1</v>
      </c>
      <c r="M37" s="136">
        <v>45700</v>
      </c>
      <c r="N37" s="137"/>
      <c r="O37" s="136" t="s">
        <v>54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J8">
    <cfRule type="expression" dxfId="9" priority="169" stopIfTrue="1">
      <formula>OR(LEFT(R$26,1) = "&gt;", J8 &gt; J$6)</formula>
    </cfRule>
  </conditionalFormatting>
  <conditionalFormatting sqref="J7:L7">
    <cfRule type="expression" dxfId="8" priority="158" stopIfTrue="1">
      <formula>COUNTBLANK(N$13:N$17) = 5</formula>
    </cfRule>
    <cfRule type="expression" dxfId="7" priority="159" stopIfTrue="1">
      <formula>OR(N13&lt;&gt;"", J7&lt;D$34)</formula>
    </cfRule>
    <cfRule type="cellIs" dxfId="6" priority="160" stopIfTrue="1" operator="between">
      <formula>D$34</formula>
      <formula>D$35</formula>
    </cfRule>
    <cfRule type="expression" dxfId="5" priority="161" stopIfTrue="1">
      <formula>OR(LEFT(N17, 1) = "&gt;", J7&gt;D$35)</formula>
    </cfRule>
  </conditionalFormatting>
  <conditionalFormatting sqref="J8:L8">
    <cfRule type="expression" dxfId="4" priority="162" stopIfTrue="1">
      <formula>COUNTBLANK(N21:N25)=5</formula>
    </cfRule>
    <cfRule type="expression" dxfId="3" priority="163" stopIfTrue="1">
      <formula>OR(N21&lt;&gt;"", J8&lt;J$5)</formula>
    </cfRule>
    <cfRule type="cellIs" dxfId="2" priority="164" stopIfTrue="1" operator="between">
      <formula>J$5</formula>
      <formula>J$6</formula>
    </cfRule>
  </conditionalFormatting>
  <conditionalFormatting sqref="K7:K8">
    <cfRule type="expression" dxfId="1" priority="121" stopIfTrue="1">
      <formula>($D$4=2)</formula>
    </cfRule>
  </conditionalFormatting>
  <conditionalFormatting sqref="K8:L8">
    <cfRule type="expression" dxfId="0" priority="165" stopIfTrue="1">
      <formula>OR(LEFT(T$26,1) = "&gt;", K8 &gt; K$6)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abSelected="1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2025-05-12T12:03:27Z</cp:lastPrinted>
  <dcterms:created xsi:type="dcterms:W3CDTF">2008-12-02T14:50:07Z</dcterms:created>
  <dcterms:modified xsi:type="dcterms:W3CDTF">2025-05-12T12:11:59Z</dcterms:modified>
</cp:coreProperties>
</file>