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085266C-B91D-4BEF-948B-003D31FC8335}" xr6:coauthVersionLast="47" xr6:coauthVersionMax="47" xr10:uidLastSave="{00000000-0000-0000-0000-000000000000}"/>
  <bookViews>
    <workbookView xWindow="3705" yWindow="2070" windowWidth="15615" windowHeight="11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<sst xmlns="http://schemas.openxmlformats.org/spreadsheetml/2006/main" count="95" uniqueCount="58">
  <si>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</si>
  <si>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</si>
  <si>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</si>
  <si>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</si>
  <si>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</si>
  <si>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</si>
  <si>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</si>
  <si>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</si>
  <si>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</si>
  <si>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</si>
  <si>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</si>
  <si>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</si>
  <si>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</si>
  <si>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</si>
  <si>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</si>
  <si>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</si>
  <si>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</si>
  <si>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</si>
  <si>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</si>
  <si>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</si>
  <si>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</si>
  <si>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</si>
  <si>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</si>
  <si>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</si>
  <si>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</si>
  <si>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</si>
  <si>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</si>
  <si>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</si>
  <si>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</si>
  <si>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</si>
  <si>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</si>
  <si>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</si>
  <si>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</si>
  <si>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</si>
  <si>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</si>
  <si>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</si>
  <si>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</si>
  <si>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</si>
  <si>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</si>
  <si>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</si>
  <si>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</si>
  <si>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</si>
  <si>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</si>
  <si>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</si>
  <si>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H222120974</t>
  </si>
  <si>
    <t>IC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</si>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</sst>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0.70588235294117652</c:v>
                </c:pt>
                <c:pt idx="1">
                  <c:v>0.83193277310924374</c:v>
                </c:pt>
                <c:pt idx="2">
                  <c:v>0.15126050420168069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1.013937282229965</c:v>
                </c:pt>
                <c:pt idx="1">
                  <c:v>0.42857142857142855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1.0840336134453783</c:v>
                </c:pt>
                <c:pt idx="1">
                  <c:v>0.98319327731092443</c:v>
                </c:pt>
                <c:pt idx="2">
                  <c:v>0.35294117647058826</c:v>
                </c:pt>
                <c:pt idx="3">
                  <c:v>5.0420168067226892E-2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0.76306620209059228</c:v>
                </c:pt>
                <c:pt idx="1">
                  <c:v>0.5226480836236933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0.73109243697478998</c:v>
                </c:pt>
                <c:pt idx="1">
                  <c:v>0.63025210084033623</c:v>
                </c:pt>
                <c:pt idx="2">
                  <c:v>2.5210084033613446E-2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0.73170731707317072</c:v>
                </c:pt>
                <c:pt idx="1">
                  <c:v>8.3623693379790934E-2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44</v>
      </c>
      <c r="E2" s="146"/>
      <c r="F2" s="146"/>
      <c r="G2" s="147"/>
      <c r="H2" s="16"/>
      <c r="I2" s="207" t="s">
        <v>18</v>
      </c>
      <c r="J2" s="208"/>
      <c r="K2" s="208"/>
      <c r="L2" s="209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10"/>
      <c r="J3" s="211"/>
      <c r="K3" s="211"/>
      <c r="L3" s="21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5" t="s">
        <v>45</v>
      </c>
      <c r="E5" s="196"/>
      <c r="F5" s="196">
        <v>44722</v>
      </c>
      <c r="G5" s="19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5" t="s">
        <v>45</v>
      </c>
      <c r="E6" s="196"/>
      <c r="F6" s="198">
        <v>44725</v>
      </c>
      <c r="G6" s="19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5" t="s">
        <v>45</v>
      </c>
      <c r="E7" s="196"/>
      <c r="F7" s="200">
        <v>44725</v>
      </c>
      <c r="G7" s="201"/>
      <c r="I7" s="33" t="s">
        <v>4</v>
      </c>
      <c r="J7" s="34">
        <f>IF(N13&lt;&gt;"", LEFT(N13, 7), IF(J17&gt;50%, N17, MAX(N14:N17)))</f>
        <v>1.2287886001114672</v>
      </c>
      <c r="K7" s="34">
        <f>IF(O13&lt;&gt;"", LEFT(O13, 7), IF(K17&gt;50%, O17, MAX(O14:O17)))</f>
        <v>18.090865468004715</v>
      </c>
      <c r="L7" s="35">
        <f>IF(P13&lt;&gt;"", LEFT(P13, 7), IF(L17&gt;50%, P17, MAX(P14:P17)))</f>
        <v>116.09274188570484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202"/>
      <c r="G8" s="203"/>
      <c r="I8" s="30" t="s">
        <v>5</v>
      </c>
      <c r="J8" s="36">
        <f>IF(N21&lt;&gt;"", LEFT(N21, 7), IF(J25&gt;50%, N25, MAX(N22:N25)))</f>
        <v>0.52773313546024814</v>
      </c>
      <c r="K8" s="36">
        <f>IF(O21&lt;&gt;"", LEFT(O21, 7), IF(K25&gt;50%, O25, MAX(O22:O25)))</f>
        <v>6.6369612747647322</v>
      </c>
      <c r="L8" s="37">
        <f>IF(P21&lt;&gt;"", LEFT(P21, 7), IF(L25&gt;50%, P25, MAX(P22:P25)))</f>
        <v>64.061384433943346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4" t="s">
        <v>2</v>
      </c>
      <c r="C11" s="213" t="s">
        <v>14</v>
      </c>
      <c r="D11" s="214"/>
      <c r="E11" s="214"/>
      <c r="F11" s="214"/>
      <c r="G11" s="215"/>
      <c r="I11" s="192" t="s">
        <v>15</v>
      </c>
      <c r="J11" s="193"/>
      <c r="K11" s="193"/>
      <c r="L11" s="194"/>
      <c r="M11" s="47"/>
      <c r="N11" s="192" t="s">
        <v>17</v>
      </c>
      <c r="O11" s="193"/>
      <c r="P11" s="194"/>
      <c r="Q11" s="47"/>
    </row>
    <row r="12" spans="2:17" s="15" customFormat="1" ht="12.95" customHeight="1" thickBot="1" x14ac:dyDescent="0.25">
      <c r="B12" s="20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5"/>
      <c r="C13" s="56">
        <v>1</v>
      </c>
      <c r="D13" s="57">
        <v>28</v>
      </c>
      <c r="E13" s="57">
        <v>43</v>
      </c>
      <c r="F13" s="58">
        <v>29</v>
      </c>
      <c r="G13" s="59">
        <v>46</v>
      </c>
      <c r="I13" s="60">
        <v>1</v>
      </c>
      <c r="J13" s="61">
        <f t="shared" ref="J13:L17" si="2">IF(COUNT($G$13:$G$15)&gt;0,D13/AVERAGE($G$13:$G$15),0)</f>
        <v>0.70588235294117652</v>
      </c>
      <c r="K13" s="61">
        <f t="shared" si="2"/>
        <v>1.0840336134453783</v>
      </c>
      <c r="L13" s="62">
        <f>IF(COUNT($G$13:$G$15)&gt;0,F13/AVERAGE($G$13:$G$15),0)</f>
        <v>0.73109243697478998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5"/>
      <c r="C14" s="65">
        <v>2</v>
      </c>
      <c r="D14" s="66">
        <v>33</v>
      </c>
      <c r="E14" s="66">
        <v>39</v>
      </c>
      <c r="F14" s="67">
        <v>25</v>
      </c>
      <c r="G14" s="68">
        <v>38</v>
      </c>
      <c r="I14" s="69">
        <v>2</v>
      </c>
      <c r="J14" s="70">
        <f t="shared" si="2"/>
        <v>0.83193277310924374</v>
      </c>
      <c r="K14" s="70">
        <f t="shared" si="2"/>
        <v>0.98319327731092443</v>
      </c>
      <c r="L14" s="71">
        <f t="shared" si="2"/>
        <v>0.63025210084033623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5"/>
      <c r="C15" s="65">
        <v>3</v>
      </c>
      <c r="D15" s="66">
        <v>6</v>
      </c>
      <c r="E15" s="66">
        <v>14</v>
      </c>
      <c r="F15" s="67">
        <v>1</v>
      </c>
      <c r="G15" s="72">
        <v>35</v>
      </c>
      <c r="I15" s="69">
        <v>3</v>
      </c>
      <c r="J15" s="70">
        <f t="shared" si="2"/>
        <v>0.15126050420168069</v>
      </c>
      <c r="K15" s="70">
        <f t="shared" si="2"/>
        <v>0.35294117647058826</v>
      </c>
      <c r="L15" s="71">
        <f t="shared" si="2"/>
        <v>2.5210084033613446E-2</v>
      </c>
      <c r="M15" s="63"/>
      <c r="N15" s="121">
        <f t="shared" si="3"/>
        <v>1.2287886001114672</v>
      </c>
      <c r="O15" s="122">
        <f t="shared" si="3"/>
        <v>18.090865468004715</v>
      </c>
      <c r="P15" s="123">
        <f t="shared" si="3"/>
        <v>116.09274188570484</v>
      </c>
      <c r="Q15" s="64"/>
    </row>
    <row r="16" spans="2:17" s="15" customFormat="1" ht="12.95" customHeight="1" x14ac:dyDescent="0.2">
      <c r="B16" s="205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5.0420168067226892E-2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4" t="s">
        <v>16</v>
      </c>
      <c r="C19" s="213" t="s">
        <v>14</v>
      </c>
      <c r="D19" s="214"/>
      <c r="E19" s="214"/>
      <c r="F19" s="214"/>
      <c r="G19" s="215"/>
      <c r="I19" s="192" t="s">
        <v>15</v>
      </c>
      <c r="J19" s="193"/>
      <c r="K19" s="193"/>
      <c r="L19" s="194"/>
      <c r="M19" s="47"/>
      <c r="N19" s="192" t="s">
        <v>17</v>
      </c>
      <c r="O19" s="193"/>
      <c r="P19" s="194"/>
      <c r="Q19" s="47"/>
    </row>
    <row r="20" spans="2:18" s="15" customFormat="1" ht="12.95" customHeight="1" thickBot="1" x14ac:dyDescent="0.25">
      <c r="B20" s="20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5"/>
      <c r="C21" s="56">
        <v>1</v>
      </c>
      <c r="D21" s="57">
        <v>97</v>
      </c>
      <c r="E21" s="57">
        <v>73</v>
      </c>
      <c r="F21" s="58">
        <v>70</v>
      </c>
      <c r="G21" s="82">
        <v>104</v>
      </c>
      <c r="I21" s="60">
        <v>1</v>
      </c>
      <c r="J21" s="61">
        <f t="shared" ref="J21:L25" si="4">IF(COUNT($G$21:$G$23)&gt;0, D21/AVERAGE($G$21:$G$23), 0)</f>
        <v>1.013937282229965</v>
      </c>
      <c r="K21" s="61">
        <f t="shared" si="4"/>
        <v>0.76306620209059228</v>
      </c>
      <c r="L21" s="62">
        <f t="shared" si="4"/>
        <v>0.73170731707317072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5"/>
      <c r="C22" s="65">
        <v>2</v>
      </c>
      <c r="D22" s="66">
        <v>41</v>
      </c>
      <c r="E22" s="66">
        <v>50</v>
      </c>
      <c r="F22" s="67">
        <v>8</v>
      </c>
      <c r="G22" s="83">
        <v>96</v>
      </c>
      <c r="I22" s="69">
        <v>2</v>
      </c>
      <c r="J22" s="70">
        <f t="shared" si="4"/>
        <v>0.42857142857142855</v>
      </c>
      <c r="K22" s="70">
        <f t="shared" si="4"/>
        <v>0.5226480836236933</v>
      </c>
      <c r="L22" s="71">
        <f t="shared" si="4"/>
        <v>8.3623693379790934E-2</v>
      </c>
      <c r="M22" s="64"/>
      <c r="N22" s="121">
        <f t="shared" ref="N22:P24" si="5">IF(AND(COUNT(D$21:D$25) = 5, J21 &gt;= 50%, J22 &lt; 50%), 2^ (LOG(D30, 2) - ((50% - J22) / (J21 - J22)) * LOG(D30/D29, 2)), "")</f>
        <v>0.52773313546024814</v>
      </c>
      <c r="O22" s="130" t="str">
        <f t="shared" si="5"/>
        <v/>
      </c>
      <c r="P22" s="131">
        <f t="shared" si="5"/>
        <v>64.061384433943346</v>
      </c>
      <c r="Q22" s="64"/>
    </row>
    <row r="23" spans="2:18" s="15" customFormat="1" ht="12.95" customHeight="1" thickBot="1" x14ac:dyDescent="0.25">
      <c r="B23" s="205"/>
      <c r="C23" s="65">
        <v>3</v>
      </c>
      <c r="D23" s="66">
        <v>0</v>
      </c>
      <c r="E23" s="66">
        <v>0</v>
      </c>
      <c r="F23" s="67">
        <v>0</v>
      </c>
      <c r="G23" s="84">
        <v>87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6.6369612747647322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9" t="s">
        <v>28</v>
      </c>
      <c r="D27" s="190"/>
      <c r="E27" s="190"/>
      <c r="F27" s="191"/>
      <c r="I27" s="174" t="s">
        <v>29</v>
      </c>
      <c r="J27" s="175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7"/>
      <c r="L28" s="115" t="s">
        <v>25</v>
      </c>
      <c r="M28" s="169">
        <v>2418659</v>
      </c>
      <c r="N28" s="170"/>
      <c r="O28" s="188">
        <v>44865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86"/>
      <c r="L29" s="116" t="s">
        <v>26</v>
      </c>
      <c r="M29" s="171" t="s">
        <v>46</v>
      </c>
      <c r="N29" s="172"/>
      <c r="O29" s="173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5" t="s">
        <v>55</v>
      </c>
      <c r="J30" s="186"/>
      <c r="L30" s="116" t="s">
        <v>30</v>
      </c>
      <c r="M30" s="173" t="s">
        <v>47</v>
      </c>
      <c r="N30" s="172"/>
      <c r="O30" s="173">
        <v>44866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5" t="s">
        <v>56</v>
      </c>
      <c r="J31" s="186"/>
      <c r="L31" s="116" t="s">
        <v>27</v>
      </c>
      <c r="M31" s="171">
        <v>504</v>
      </c>
      <c r="N31" s="172"/>
      <c r="O31" s="173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1" t="s">
        <v>57</v>
      </c>
      <c r="J32" s="162"/>
      <c r="L32" s="117" t="s">
        <v>24</v>
      </c>
      <c r="M32" s="176" t="s">
        <v>48</v>
      </c>
      <c r="N32" s="177"/>
      <c r="O32" s="176" t="s">
        <v>49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50</v>
      </c>
      <c r="N33" s="181"/>
      <c r="O33" s="187">
        <v>44774</v>
      </c>
      <c r="P33" s="181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6" t="s">
        <v>51</v>
      </c>
      <c r="N35" s="137"/>
      <c r="O35" s="136">
        <v>44777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6">
        <v>44284</v>
      </c>
      <c r="J36" s="137"/>
      <c r="L36" s="116" t="s">
        <v>0</v>
      </c>
      <c r="M36" s="164" t="s">
        <v>52</v>
      </c>
      <c r="N36" s="165"/>
      <c r="O36" s="134" t="s">
        <v>53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1">
        <v>46</v>
      </c>
      <c r="J37" s="162"/>
      <c r="L37" s="117" t="s">
        <v>1</v>
      </c>
      <c r="M37" s="163" t="s">
        <v>54</v>
      </c>
      <c r="N37" s="162"/>
      <c r="O37" s="136">
        <v>44777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6" t="s">
        <v>43</v>
      </c>
      <c r="D3" s="216"/>
      <c r="E3" s="216"/>
      <c r="F3" s="216"/>
      <c r="G3" s="216"/>
      <c r="H3" s="216"/>
      <c r="I3" s="1"/>
      <c r="J3" s="217" t="s">
        <v>4</v>
      </c>
      <c r="K3" s="217"/>
      <c r="L3" s="217"/>
      <c r="M3" s="217"/>
      <c r="N3" s="217"/>
      <c r="O3" s="217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2022-06-13T10:12:03Z</cp:lastPrinted>
  <dcterms:created xsi:type="dcterms:W3CDTF">2008-12-02T14:50:07Z</dcterms:created>
  <dcterms:modified xsi:type="dcterms:W3CDTF">2022-06-13T10:19:45Z</dcterms:modified>
</cp:coreProperties>
</file>