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10B15200-16F7-4609-9417-182FDB80C0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O22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<sst xmlns="http://schemas.openxmlformats.org/spreadsheetml/2006/main" count="94" uniqueCount="57">
  <si>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</si>
  <si>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</si>
  <si>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</si>
  <si>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</si>
  <si>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</si>
  <si>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</si>
  <si>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</si>
  <si>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</si>
  <si>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</si>
  <si>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</si>
  <si>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</si>
  <si>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</si>
  <si>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</si>
  <si>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</si>
  <si>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</si>
  <si>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</si>
  <si>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</si>
  <si>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</si>
  <si>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</si>
  <si>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</si>
  <si>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</si>
  <si>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</si>
  <si>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</si>
  <si>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</si>
  <si>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</si>
  <si>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</si>
  <si>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</si>
  <si>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</si>
  <si>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</si>
  <si>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</si>
  <si>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</si>
  <si>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</si>
  <si>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</si>
  <si>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</si>
  <si>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</si>
  <si>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</si>
  <si>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</si>
  <si>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</si>
  <si>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</si>
  <si>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</si>
  <si>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</si>
  <si>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</si>
  <si>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</si>
  <si>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</si>
  <si>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:2321063</t>
  </si>
  <si>
    <t>03.03.22</t>
  </si>
  <si>
    <t>03.09.22</t>
  </si>
  <si>
    <t>H210140813 P1</t>
  </si>
  <si>
    <t>LRAC2956</t>
  </si>
  <si>
    <t xml:space="preserve">RN96-240		</t>
  </si>
  <si>
    <t xml:space="preserve">04/08/2022	</t>
  </si>
  <si>
    <t>SLBX6824</t>
  </si>
  <si>
    <t>CB60816</t>
  </si>
  <si>
    <t>U63335M</t>
  </si>
  <si>
    <t>BL68597</t>
  </si>
  <si>
    <t>H222560352 P1</t>
  </si>
  <si>
    <t>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</si>
</sst>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9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23" xfId="0" applyNumberFormat="1" applyFill="1" applyBorder="1" applyAlignment="1" applyProtection="1">
      <alignment horizontal="center" vertical="center"/>
      <protection locked="0"/>
    </xf>
    <xf numFmtId="14" fontId="0" fillId="7" borderId="25" xfId="0" applyNumberFormat="1" applyFill="1" applyBorder="1" applyAlignment="1" applyProtection="1">
      <alignment horizontal="center" vertical="center"/>
      <protection locked="0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 vertical="center"/>
      <protection locked="0"/>
    </xf>
    <xf numFmtId="0" fontId="2" fillId="7" borderId="32" xfId="0" applyFont="1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1.2762430939226519</c:v>
                </c:pt>
                <c:pt idx="1">
                  <c:v>0.86187845303867405</c:v>
                </c:pt>
                <c:pt idx="2">
                  <c:v>0.4475138121546961</c:v>
                </c:pt>
                <c:pt idx="3">
                  <c:v>1.6574585635359115E-2</c:v>
                </c:pt>
                <c:pt idx="4">
                  <c:v>1.6574585635359115E-2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1.0877862595419847</c:v>
                </c:pt>
                <c:pt idx="1">
                  <c:v>0.97328244274809161</c:v>
                </c:pt>
                <c:pt idx="2">
                  <c:v>0.3206106870229008</c:v>
                </c:pt>
                <c:pt idx="3">
                  <c:v>1.1450381679389313E-2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1.0276243093922652</c:v>
                </c:pt>
                <c:pt idx="1">
                  <c:v>0.97790055248618779</c:v>
                </c:pt>
                <c:pt idx="2">
                  <c:v>0.86187845303867405</c:v>
                </c:pt>
                <c:pt idx="3">
                  <c:v>6.6298342541436461E-2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0.96183206106870234</c:v>
                </c:pt>
                <c:pt idx="1">
                  <c:v>0.93893129770992367</c:v>
                </c:pt>
                <c:pt idx="2">
                  <c:v>0.58396946564885499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1.1270718232044199</c:v>
                </c:pt>
                <c:pt idx="1">
                  <c:v>0.99447513812154698</c:v>
                </c:pt>
                <c:pt idx="2">
                  <c:v>0.36464088397790057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1.0763358778625955</c:v>
                </c:pt>
                <c:pt idx="1">
                  <c:v>0.90458015267175573</c:v>
                </c:pt>
                <c:pt idx="2">
                  <c:v>0.1717557251908397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5" sqref="D5:G7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55</v>
      </c>
      <c r="E2" s="146"/>
      <c r="F2" s="146"/>
      <c r="G2" s="147"/>
      <c r="H2" s="16"/>
      <c r="I2" s="208" t="s">
        <v>18</v>
      </c>
      <c r="J2" s="209"/>
      <c r="K2" s="209"/>
      <c r="L2" s="210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1</v>
      </c>
      <c r="E3" s="143"/>
      <c r="F3" s="143"/>
      <c r="G3" s="144"/>
      <c r="I3" s="211"/>
      <c r="J3" s="212"/>
      <c r="K3" s="212"/>
      <c r="L3" s="213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199" t="s">
        <v>56</v>
      </c>
      <c r="E5" s="200"/>
      <c r="F5" s="200">
        <v>44754</v>
      </c>
      <c r="G5" s="201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97" t="s">
        <v>56</v>
      </c>
      <c r="E6" s="198"/>
      <c r="F6" s="198">
        <v>44757</v>
      </c>
      <c r="G6" s="202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95" t="s">
        <v>56</v>
      </c>
      <c r="E7" s="196"/>
      <c r="F7" s="198">
        <v>44757</v>
      </c>
      <c r="G7" s="202"/>
      <c r="I7" s="33" t="s">
        <v>4</v>
      </c>
      <c r="J7" s="34">
        <f>IF(N13&lt;&gt;"", LEFT(N13, 7), IF(J17&gt;50%, N17, MAX(N14:N17)))</f>
        <v>2.0973894369206252</v>
      </c>
      <c r="K7" s="34">
        <f>IF(O13&lt;&gt;"", LEFT(O13, 7), IF(K17&gt;50%, O17, MAX(O14:O17)))</f>
        <v>46.967093504384628</v>
      </c>
      <c r="L7" s="35">
        <f>IF(P13&lt;&gt;"", LEFT(P13, 7), IF(L17&gt;50%, P17, MAX(P14:P17)))</f>
        <v>172.31970907304949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203"/>
      <c r="G8" s="204"/>
      <c r="I8" s="30" t="s">
        <v>5</v>
      </c>
      <c r="J8" s="36">
        <f>IF(N21&lt;&gt;"", LEFT(N21, 7), IF(J25&gt;50%, N25, MAX(N22:N25)))</f>
        <v>1.7078964331184079</v>
      </c>
      <c r="K8" s="36">
        <f>IF(O21&lt;&gt;"", LEFT(O21, 7), IF(K25&gt;50%, O25, MAX(O22:O25)))</f>
        <v>30.514813949218901</v>
      </c>
      <c r="L8" s="37">
        <f>IF(P21&lt;&gt;"", LEFT(P21, 7), IF(L25&gt;50%, P25, MAX(P22:P25)))</f>
        <v>146.6201445859808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5" t="s">
        <v>2</v>
      </c>
      <c r="C11" s="214" t="s">
        <v>14</v>
      </c>
      <c r="D11" s="215"/>
      <c r="E11" s="215"/>
      <c r="F11" s="215"/>
      <c r="G11" s="216"/>
      <c r="I11" s="192" t="s">
        <v>15</v>
      </c>
      <c r="J11" s="193"/>
      <c r="K11" s="193"/>
      <c r="L11" s="194"/>
      <c r="M11" s="47"/>
      <c r="N11" s="192" t="s">
        <v>17</v>
      </c>
      <c r="O11" s="193"/>
      <c r="P11" s="194"/>
      <c r="Q11" s="47"/>
    </row>
    <row r="12" spans="2:17" s="15" customFormat="1" ht="12.95" customHeight="1" thickBot="1" x14ac:dyDescent="0.25">
      <c r="B12" s="206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6"/>
      <c r="C13" s="56">
        <v>1</v>
      </c>
      <c r="D13" s="57">
        <v>77</v>
      </c>
      <c r="E13" s="57">
        <v>62</v>
      </c>
      <c r="F13" s="58">
        <v>68</v>
      </c>
      <c r="G13" s="59">
        <v>60</v>
      </c>
      <c r="I13" s="60">
        <v>1</v>
      </c>
      <c r="J13" s="61">
        <f>IF(COUNT($G$13:$G$15)&gt;0,D13/AVERAGE($G$13:$G$15),0)</f>
        <v>1.2762430939226519</v>
      </c>
      <c r="K13" s="61">
        <f>IF(COUNT($G$13:$G$15)&gt;0,E13/AVERAGE($G$13:$G$15),0)</f>
        <v>1.0276243093922652</v>
      </c>
      <c r="L13" s="62">
        <f>IF(COUNT($G$13:$G$15)&gt;0,F13/AVERAGE($G$13:$G$15),0)</f>
        <v>1.1270718232044199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6"/>
      <c r="C14" s="65">
        <v>2</v>
      </c>
      <c r="D14" s="66">
        <v>52</v>
      </c>
      <c r="E14" s="66">
        <v>59</v>
      </c>
      <c r="F14" s="67">
        <v>60</v>
      </c>
      <c r="G14" s="68">
        <v>60</v>
      </c>
      <c r="I14" s="69">
        <v>2</v>
      </c>
      <c r="J14" s="70">
        <f>IF(COUNT($G$13:$G$15)&gt;0,D14/AVERAGE($G$13:$G$15),0)</f>
        <v>0.86187845303867405</v>
      </c>
      <c r="K14" s="70">
        <f>IF(COUNT($G$13:$G$15)&gt;0,E14/AVERAGE($G$13:$G$15),0)</f>
        <v>0.97790055248618779</v>
      </c>
      <c r="L14" s="71">
        <f>IF(COUNT($G$13:$G$15)&gt;0,F14/AVERAGE($G$13:$G$15),0)</f>
        <v>0.99447513812154698</v>
      </c>
      <c r="M14" s="63"/>
      <c r="N14" s="121" t="str">
        <f>IF(AND(COUNT(D$13:D$17) = 5, J13 &gt;= 50%, J14 &lt; 50%), 2^ (LOG(D30, 2) - ((50% - J14) / (J13 - J14)) * LOG(D30/D29, 2)), "")</f>
        <v/>
      </c>
      <c r="O14" s="122" t="str">
        <f>IF(AND(COUNT(E$13:E$17) = 5, K13 &gt;= 50%, K14 &lt; 50%), 2^ (LOG(E30, 2) - ((50% - K14) / (K13 - K14)) * LOG(E30/E29, 2)), "")</f>
        <v/>
      </c>
      <c r="P14" s="123" t="str">
        <f>IF(AND(COUNT(F$13:F$17) = 5, L13 &gt;= 50%, L14 &lt; 50%), 2^ (LOG(F30, 2) - ((50% - L14) / (L13 - L14)) * LOG(F30/F29, 2)), "")</f>
        <v/>
      </c>
      <c r="Q14" s="64"/>
    </row>
    <row r="15" spans="2:17" s="15" customFormat="1" ht="12.95" customHeight="1" thickBot="1" x14ac:dyDescent="0.25">
      <c r="B15" s="206"/>
      <c r="C15" s="65">
        <v>3</v>
      </c>
      <c r="D15" s="66">
        <v>27</v>
      </c>
      <c r="E15" s="66">
        <v>52</v>
      </c>
      <c r="F15" s="67">
        <v>22</v>
      </c>
      <c r="G15" s="72">
        <v>61</v>
      </c>
      <c r="I15" s="69">
        <v>3</v>
      </c>
      <c r="J15" s="70">
        <f>IF(COUNT($G$13:$G$15)&gt;0,D15/AVERAGE($G$13:$G$15),0)</f>
        <v>0.4475138121546961</v>
      </c>
      <c r="K15" s="70">
        <f>IF(COUNT($G$13:$G$15)&gt;0,E15/AVERAGE($G$13:$G$15),0)</f>
        <v>0.86187845303867405</v>
      </c>
      <c r="L15" s="71">
        <f>IF(COUNT($G$13:$G$15)&gt;0,F15/AVERAGE($G$13:$G$15),0)</f>
        <v>0.36464088397790057</v>
      </c>
      <c r="M15" s="63"/>
      <c r="N15" s="121">
        <f>IF(AND(COUNT(D$13:D$17) = 5, J14 &gt;= 50%, J15 &lt; 50%), 2^ (LOG(D31, 2) - ((50% - J15) / (J14 - J15)) * LOG(D31/D30, 2)), "")</f>
        <v>2.0973894369206252</v>
      </c>
      <c r="O15" s="122" t="str">
        <f>IF(AND(COUNT(E$13:E$17) = 5, K14 &gt;= 50%, K15 &lt; 50%), 2^ (LOG(E31, 2) - ((50% - K15) / (K14 - K15)) * LOG(E31/E30, 2)), "")</f>
        <v/>
      </c>
      <c r="P15" s="123">
        <f>IF(AND(COUNT(F$13:F$17) = 5, L14 &gt;= 50%, L15 &lt; 50%), 2^ (LOG(F31, 2) - ((50% - L15) / (L14 - L15)) * LOG(F31/F30, 2)), "")</f>
        <v>172.31970907304949</v>
      </c>
      <c r="Q15" s="64"/>
    </row>
    <row r="16" spans="2:17" s="15" customFormat="1" ht="12.95" customHeight="1" x14ac:dyDescent="0.2">
      <c r="B16" s="206"/>
      <c r="C16" s="65">
        <v>4</v>
      </c>
      <c r="D16" s="66">
        <v>1</v>
      </c>
      <c r="E16" s="66">
        <v>4</v>
      </c>
      <c r="F16" s="67">
        <v>0</v>
      </c>
      <c r="G16" s="16"/>
      <c r="I16" s="69">
        <v>4</v>
      </c>
      <c r="J16" s="70">
        <f>IF(COUNT($G$13:$G$15)&gt;0,D16/AVERAGE($G$13:$G$15),0)</f>
        <v>1.6574585635359115E-2</v>
      </c>
      <c r="K16" s="70">
        <f>IF(COUNT($G$13:$G$15)&gt;0,E16/AVERAGE($G$13:$G$15),0)</f>
        <v>6.6298342541436461E-2</v>
      </c>
      <c r="L16" s="71">
        <f>IF(COUNT($G$13:$G$15)&gt;0,F16/AVERAGE($G$13:$G$15),0)</f>
        <v>0</v>
      </c>
      <c r="M16" s="63"/>
      <c r="N16" s="121" t="str">
        <f>IF(AND(COUNT(D$13:D$17) = 5, J15 &gt;= 50%, J16 &lt; 50%), 2^ (LOG(D32, 2) - ((50% - J16) / (J15 - J16)) * LOG(D32/D31, 2)), "")</f>
        <v/>
      </c>
      <c r="O16" s="122">
        <f>IF(AND(COUNT(E$13:E$17) = 5, K15 &gt;= 50%, K16 &lt; 50%), 2^ (LOG(E32, 2) - ((50% - K16) / (K15 - K16)) * LOG(E32/E31, 2)), "")</f>
        <v>46.967093504384628</v>
      </c>
      <c r="P16" s="123" t="str">
        <f>IF(AND(COUNT(F$13:F$17) = 5, L15 &gt;= 50%, L16 &lt; 50%), 2^ (LOG(F32, 2) - ((50% - L16) / (L15 - L16)) * LOG(F32/F31, 2)), "")</f>
        <v/>
      </c>
      <c r="Q16" s="64"/>
    </row>
    <row r="17" spans="2:18" s="15" customFormat="1" ht="12.95" customHeight="1" thickBot="1" x14ac:dyDescent="0.25">
      <c r="B17" s="207"/>
      <c r="C17" s="73">
        <v>5</v>
      </c>
      <c r="D17" s="74">
        <v>1</v>
      </c>
      <c r="E17" s="74">
        <v>0</v>
      </c>
      <c r="F17" s="75">
        <v>0</v>
      </c>
      <c r="G17" s="16"/>
      <c r="I17" s="76">
        <v>5</v>
      </c>
      <c r="J17" s="77">
        <f>IF(COUNT($G$13:$G$15)&gt;0,D17/AVERAGE($G$13:$G$15),0)</f>
        <v>1.6574585635359115E-2</v>
      </c>
      <c r="K17" s="77">
        <f>IF(COUNT($G$13:$G$15)&gt;0,E17/AVERAGE($G$13:$G$15),0)</f>
        <v>0</v>
      </c>
      <c r="L17" s="78">
        <f>IF(COUNT($G$13:$G$15)&gt;0,F17/AVERAGE($G$13:$G$15),0)</f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5" t="s">
        <v>16</v>
      </c>
      <c r="C19" s="214" t="s">
        <v>14</v>
      </c>
      <c r="D19" s="215"/>
      <c r="E19" s="215"/>
      <c r="F19" s="215"/>
      <c r="G19" s="216"/>
      <c r="I19" s="192" t="s">
        <v>15</v>
      </c>
      <c r="J19" s="193"/>
      <c r="K19" s="193"/>
      <c r="L19" s="194"/>
      <c r="M19" s="47"/>
      <c r="N19" s="192" t="s">
        <v>17</v>
      </c>
      <c r="O19" s="193"/>
      <c r="P19" s="194"/>
      <c r="Q19" s="47"/>
    </row>
    <row r="20" spans="2:18" s="15" customFormat="1" ht="12.95" customHeight="1" thickBot="1" x14ac:dyDescent="0.25">
      <c r="B20" s="206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6"/>
      <c r="C21" s="56">
        <v>1</v>
      </c>
      <c r="D21" s="57">
        <v>95</v>
      </c>
      <c r="E21" s="57">
        <v>84</v>
      </c>
      <c r="F21" s="58">
        <v>94</v>
      </c>
      <c r="G21" s="82">
        <v>90</v>
      </c>
      <c r="I21" s="60">
        <v>1</v>
      </c>
      <c r="J21" s="61">
        <f>IF(COUNT($G$21:$G$23)&gt;0, D21/AVERAGE($G$21:$G$23), 0)</f>
        <v>1.0877862595419847</v>
      </c>
      <c r="K21" s="61">
        <f>IF(COUNT($G$21:$G$23)&gt;0, E21/AVERAGE($G$21:$G$23), 0)</f>
        <v>0.96183206106870234</v>
      </c>
      <c r="L21" s="62">
        <f>IF(COUNT($G$21:$G$23)&gt;0, F21/AVERAGE($G$21:$G$23), 0)</f>
        <v>1.0763358778625955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206"/>
      <c r="C22" s="65">
        <v>2</v>
      </c>
      <c r="D22" s="66">
        <v>85</v>
      </c>
      <c r="E22" s="66">
        <v>82</v>
      </c>
      <c r="F22" s="67">
        <v>79</v>
      </c>
      <c r="G22" s="83">
        <v>92</v>
      </c>
      <c r="I22" s="69">
        <v>2</v>
      </c>
      <c r="J22" s="70">
        <f>IF(COUNT($G$21:$G$23)&gt;0, D22/AVERAGE($G$21:$G$23), 0)</f>
        <v>0.97328244274809161</v>
      </c>
      <c r="K22" s="70">
        <f>IF(COUNT($G$21:$G$23)&gt;0, E22/AVERAGE($G$21:$G$23), 0)</f>
        <v>0.93893129770992367</v>
      </c>
      <c r="L22" s="71">
        <f>IF(COUNT($G$21:$G$23)&gt;0, F22/AVERAGE($G$21:$G$23), 0)</f>
        <v>0.90458015267175573</v>
      </c>
      <c r="M22" s="64"/>
      <c r="N22" s="121" t="str">
        <f>IF(AND(COUNT(D$21:D$25) = 5, J21 &gt;= 50%, J22 &lt; 50%), 2^ (LOG(D30, 2) - ((50% - J22) / (J21 - J22)) * LOG(D30/D29, 2)), "")</f>
        <v/>
      </c>
      <c r="O22" s="130" t="str">
        <f>IF(AND(COUNT(E$21:E$25) = 5, K21 &gt;= 50%, K22 &lt; 50%), 2^ (LOG(E30, 2) - ((50% - K22) / (K21 - K22)) * LOG(E30/E29, 2)), "")</f>
        <v/>
      </c>
      <c r="P22" s="131" t="str">
        <f>IF(AND(COUNT(F$21:F$25) = 5, L21 &gt;= 50%, L22 &lt; 50%), 2^ (LOG(F30, 2) - ((50% - L22) / (L21 - L22)) * LOG(F30/F29, 2)), "")</f>
        <v/>
      </c>
      <c r="Q22" s="64"/>
    </row>
    <row r="23" spans="2:18" s="15" customFormat="1" ht="12.95" customHeight="1" thickBot="1" x14ac:dyDescent="0.25">
      <c r="B23" s="206"/>
      <c r="C23" s="65">
        <v>3</v>
      </c>
      <c r="D23" s="66">
        <v>28</v>
      </c>
      <c r="E23" s="66">
        <v>51</v>
      </c>
      <c r="F23" s="67">
        <v>15</v>
      </c>
      <c r="G23" s="84">
        <v>80</v>
      </c>
      <c r="I23" s="69">
        <v>3</v>
      </c>
      <c r="J23" s="70">
        <f>IF(COUNT($G$21:$G$23)&gt;0, D23/AVERAGE($G$21:$G$23), 0)</f>
        <v>0.3206106870229008</v>
      </c>
      <c r="K23" s="70">
        <f>IF(COUNT($G$21:$G$23)&gt;0, E23/AVERAGE($G$21:$G$23), 0)</f>
        <v>0.58396946564885499</v>
      </c>
      <c r="L23" s="71">
        <f>IF(COUNT($G$21:$G$23)&gt;0, F23/AVERAGE($G$21:$G$23), 0)</f>
        <v>0.1717557251908397</v>
      </c>
      <c r="M23" s="64"/>
      <c r="N23" s="121">
        <f>IF(AND(COUNT(D$21:D$25) = 5, J22 &gt;= 50%, J23 &lt; 50%), 2^ (LOG(D31, 2) - ((50% - J23) / (J22 - J23)) * LOG(D31/D30, 2)), "")</f>
        <v>1.7078964331184079</v>
      </c>
      <c r="O23" s="130" t="str">
        <f>IF(AND(COUNT(E$21:E$25) = 5, K22 &gt;= 50%, K23 &lt; 50%), 2^ (LOG(E31, 2) - ((50% - K23) / (K22 - K23)) * LOG(E31/E30, 2)), "")</f>
        <v/>
      </c>
      <c r="P23" s="131">
        <f>IF(AND(COUNT(F$21:F$25) = 5, L22 &gt;= 50%, L23 &lt; 50%), 2^ (LOG(F31, 2) - ((50% - L23) / (L22 - L23)) * LOG(F31/F30, 2)), "")</f>
        <v>146.6201445859808</v>
      </c>
      <c r="Q23" s="64"/>
      <c r="R23" s="85"/>
    </row>
    <row r="24" spans="2:18" s="15" customFormat="1" ht="12.95" customHeight="1" x14ac:dyDescent="0.2">
      <c r="B24" s="206"/>
      <c r="C24" s="65">
        <v>4</v>
      </c>
      <c r="D24" s="66">
        <v>1</v>
      </c>
      <c r="E24" s="66">
        <v>0</v>
      </c>
      <c r="F24" s="67">
        <v>0</v>
      </c>
      <c r="G24" s="86"/>
      <c r="I24" s="69">
        <v>4</v>
      </c>
      <c r="J24" s="70">
        <f>IF(COUNT($G$21:$G$23)&gt;0, D24/AVERAGE($G$21:$G$23), 0)</f>
        <v>1.1450381679389313E-2</v>
      </c>
      <c r="K24" s="70">
        <f>IF(COUNT($G$21:$G$23)&gt;0, E24/AVERAGE($G$21:$G$23), 0)</f>
        <v>0</v>
      </c>
      <c r="L24" s="71">
        <f>IF(COUNT($G$21:$G$23)&gt;0, F24/AVERAGE($G$21:$G$23), 0)</f>
        <v>0</v>
      </c>
      <c r="M24" s="64"/>
      <c r="N24" s="121" t="str">
        <f>IF(AND(COUNT(D$21:D$25) = 5, J23 &gt;= 50%, J24 &lt; 50%), 2^ (LOG(D32, 2) - ((50% - J24) / (J23 - J24)) * LOG(D32/D31, 2)), "")</f>
        <v/>
      </c>
      <c r="O24" s="130">
        <f>IF(AND(COUNT(E$21:E$25) = 5, K23 &gt;= 50%, K24 &lt; 50%), 2^ (LOG(E32, 2) - ((50% - K24) / (K23 - K24)) * LOG(E32/E31, 2)), "")</f>
        <v>30.514813949218901</v>
      </c>
      <c r="P24" s="131" t="str">
        <f>IF(AND(COUNT(F$21:F$25) = 5, L23 &gt;= 50%, L24 &lt; 50%), 2^ (LOG(F32, 2) - ((50% - L24) / (L23 - L24)) * LOG(F32/F31, 2)), "")</f>
        <v/>
      </c>
      <c r="Q24" s="64"/>
      <c r="R24" s="85"/>
    </row>
    <row r="25" spans="2:18" s="15" customFormat="1" ht="12.95" customHeight="1" thickBot="1" x14ac:dyDescent="0.25">
      <c r="B25" s="207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>IF(COUNT($G$21:$G$23)&gt;0, D25/AVERAGE($G$21:$G$23), 0)</f>
        <v>0</v>
      </c>
      <c r="K25" s="77">
        <f>IF(COUNT($G$21:$G$23)&gt;0, E25/AVERAGE($G$21:$G$23), 0)</f>
        <v>0</v>
      </c>
      <c r="L25" s="78">
        <f>IF(COUNT($G$21:$G$23)&gt;0, F25/AVERAGE($G$21:$G$23), 0)</f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9" t="s">
        <v>28</v>
      </c>
      <c r="D27" s="190"/>
      <c r="E27" s="190"/>
      <c r="F27" s="191"/>
      <c r="I27" s="174" t="s">
        <v>29</v>
      </c>
      <c r="J27" s="175"/>
      <c r="L27" s="114"/>
      <c r="M27" s="167" t="s">
        <v>32</v>
      </c>
      <c r="N27" s="168"/>
      <c r="O27" s="167" t="s">
        <v>33</v>
      </c>
      <c r="P27" s="168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84"/>
      <c r="J28" s="137"/>
      <c r="L28" s="115" t="s">
        <v>25</v>
      </c>
      <c r="M28" s="169">
        <v>2430574</v>
      </c>
      <c r="N28" s="170"/>
      <c r="O28" s="188">
        <v>44985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85"/>
      <c r="J29" s="186"/>
      <c r="L29" s="116" t="s">
        <v>26</v>
      </c>
      <c r="M29" s="171"/>
      <c r="N29" s="172"/>
      <c r="O29" s="173"/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2">D29*4</f>
        <v>0.625</v>
      </c>
      <c r="E30" s="100">
        <f t="shared" si="2"/>
        <v>6.25</v>
      </c>
      <c r="F30" s="101">
        <f>F29*2</f>
        <v>100</v>
      </c>
      <c r="H30" s="116" t="s">
        <v>21</v>
      </c>
      <c r="I30" s="185" t="s">
        <v>52</v>
      </c>
      <c r="J30" s="186"/>
      <c r="L30" s="116" t="s">
        <v>30</v>
      </c>
      <c r="M30" s="173" t="s">
        <v>44</v>
      </c>
      <c r="N30" s="172"/>
      <c r="O30" s="173">
        <v>44895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2"/>
        <v>2.5</v>
      </c>
      <c r="E31" s="100">
        <f t="shared" si="2"/>
        <v>25</v>
      </c>
      <c r="F31" s="101">
        <f>F30*2</f>
        <v>200</v>
      </c>
      <c r="H31" s="116" t="s">
        <v>22</v>
      </c>
      <c r="I31" s="185" t="s">
        <v>53</v>
      </c>
      <c r="J31" s="186"/>
      <c r="L31" s="116" t="s">
        <v>27</v>
      </c>
      <c r="M31" s="171">
        <v>806</v>
      </c>
      <c r="N31" s="172"/>
      <c r="O31" s="173">
        <v>45013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2"/>
        <v>10</v>
      </c>
      <c r="E32" s="100">
        <f t="shared" si="2"/>
        <v>100</v>
      </c>
      <c r="F32" s="101">
        <f>F31*2</f>
        <v>400</v>
      </c>
      <c r="H32" s="117" t="s">
        <v>23</v>
      </c>
      <c r="I32" s="161" t="s">
        <v>54</v>
      </c>
      <c r="J32" s="162"/>
      <c r="L32" s="117" t="s">
        <v>24</v>
      </c>
      <c r="M32" s="176" t="s">
        <v>45</v>
      </c>
      <c r="N32" s="177"/>
      <c r="O32" s="176" t="s">
        <v>46</v>
      </c>
      <c r="P32" s="177"/>
      <c r="Q32" s="16"/>
    </row>
    <row r="33" spans="2:17" s="15" customFormat="1" ht="12.95" customHeight="1" thickBot="1" x14ac:dyDescent="0.25">
      <c r="C33" s="105">
        <v>5</v>
      </c>
      <c r="D33" s="106">
        <f t="shared" si="2"/>
        <v>40</v>
      </c>
      <c r="E33" s="106">
        <f t="shared" si="2"/>
        <v>400</v>
      </c>
      <c r="F33" s="107">
        <f>F32*2</f>
        <v>800</v>
      </c>
      <c r="L33" s="178" t="s">
        <v>31</v>
      </c>
      <c r="M33" s="180" t="s">
        <v>47</v>
      </c>
      <c r="N33" s="181"/>
      <c r="O33" s="187">
        <v>44774</v>
      </c>
      <c r="P33" s="181"/>
      <c r="Q33" s="16"/>
    </row>
    <row r="34" spans="2:17" s="15" customFormat="1" ht="12.95" customHeight="1" thickBot="1" x14ac:dyDescent="0.25">
      <c r="B34" s="148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9"/>
      <c r="M34" s="182"/>
      <c r="N34" s="183"/>
      <c r="O34" s="182"/>
      <c r="P34" s="183"/>
      <c r="Q34" s="16"/>
    </row>
    <row r="35" spans="2:17" s="15" customFormat="1" ht="12.95" customHeight="1" thickBot="1" x14ac:dyDescent="0.25">
      <c r="B35" s="149"/>
      <c r="C35" s="102" t="s">
        <v>9</v>
      </c>
      <c r="D35" s="103">
        <v>40</v>
      </c>
      <c r="E35" s="103">
        <v>30</v>
      </c>
      <c r="F35" s="104">
        <v>400</v>
      </c>
      <c r="I35" s="174" t="s">
        <v>34</v>
      </c>
      <c r="J35" s="175"/>
      <c r="L35" s="115" t="s">
        <v>6</v>
      </c>
      <c r="M35" s="166" t="s">
        <v>48</v>
      </c>
      <c r="N35" s="137"/>
      <c r="O35" s="136">
        <v>44777</v>
      </c>
      <c r="P35" s="137"/>
      <c r="Q35" s="16"/>
    </row>
    <row r="36" spans="2:17" s="15" customFormat="1" ht="12.95" customHeight="1" thickBot="1" x14ac:dyDescent="0.25">
      <c r="B36" s="148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6">
        <v>44284</v>
      </c>
      <c r="J36" s="137"/>
      <c r="L36" s="116" t="s">
        <v>0</v>
      </c>
      <c r="M36" s="164" t="s">
        <v>49</v>
      </c>
      <c r="N36" s="165"/>
      <c r="O36" s="134" t="s">
        <v>50</v>
      </c>
      <c r="P36" s="135"/>
      <c r="Q36" s="16"/>
    </row>
    <row r="37" spans="2:17" s="15" customFormat="1" ht="12.95" customHeight="1" thickBot="1" x14ac:dyDescent="0.25">
      <c r="B37" s="149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1">
        <v>17</v>
      </c>
      <c r="J37" s="162"/>
      <c r="L37" s="117" t="s">
        <v>1</v>
      </c>
      <c r="M37" s="163" t="s">
        <v>51</v>
      </c>
      <c r="N37" s="162"/>
      <c r="O37" s="136">
        <v>44777</v>
      </c>
      <c r="P37" s="137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7" t="s">
        <v>43</v>
      </c>
      <c r="D3" s="217"/>
      <c r="E3" s="217"/>
      <c r="F3" s="217"/>
      <c r="G3" s="217"/>
      <c r="H3" s="217"/>
      <c r="I3" s="1"/>
      <c r="J3" s="218" t="s">
        <v>4</v>
      </c>
      <c r="K3" s="218"/>
      <c r="L3" s="218"/>
      <c r="M3" s="218"/>
      <c r="N3" s="218"/>
      <c r="O3" s="218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2022-07-08T08:42:56Z</cp:lastPrinted>
  <dcterms:created xsi:type="dcterms:W3CDTF">2008-12-02T14:50:07Z</dcterms:created>
  <dcterms:modified xsi:type="dcterms:W3CDTF">2022-07-15T10:17:52Z</dcterms:modified>
</cp:coreProperties>
</file>