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05EB020E-EE82-4F2A-9B2E-A66B48B61E1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O22" i="9" s="1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P23" i="9" l="1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<sst xmlns="http://schemas.openxmlformats.org/spreadsheetml/2006/main" count="92" uniqueCount="55">
  <si>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</si>
  <si>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</si>
  <si>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</si>
  <si>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</si>
  <si>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</si>
  <si>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</si>
  <si>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</si>
  <si>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</si>
  <si>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</si>
  <si>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</si>
  <si>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</si>
  <si>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</si>
  <si>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</si>
  <si>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</si>
  <si>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</si>
  <si>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</si>
  <si>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</si>
  <si>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</si>
  <si>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</si>
  <si>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</si>
  <si>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</si>
  <si>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</si>
  <si>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</si>
  <si>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</si>
  <si>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</si>
  <si>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</si>
  <si>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</si>
  <si>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</si>
  <si>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</si>
  <si>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</si>
  <si>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</si>
  <si>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</si>
  <si>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</si>
  <si>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</si>
  <si>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</si>
  <si>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</si>
  <si>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</si>
  <si>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</si>
  <si>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</si>
  <si>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</si>
  <si>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</si>
  <si>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</si>
  <si>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</si>
  <si>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</si>
  <si>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</si>
  <si>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</si>
  <si>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</si>
  <si>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</si>
  <si>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</si>
  <si>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</si>
  <si>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</si>
  <si>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</si>
  <si>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</si>
  <si>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</si>
  <si>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H231660297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</si>
</sst>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  <xf numFmtId="14" fontId="0" fillId="7" borderId="41" xfId="0" applyNumberForma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1.0813953488372092</c:v>
                </c:pt>
                <c:pt idx="1">
                  <c:v>0.85465116279069764</c:v>
                </c:pt>
                <c:pt idx="2">
                  <c:v>0.27906976744186046</c:v>
                </c:pt>
                <c:pt idx="3">
                  <c:v>3.4883720930232558E-2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1.256544502617801</c:v>
                </c:pt>
                <c:pt idx="1">
                  <c:v>1.2251308900523561</c:v>
                </c:pt>
                <c:pt idx="2">
                  <c:v>1.0209424083769634</c:v>
                </c:pt>
                <c:pt idx="3">
                  <c:v>0.81675392670157076</c:v>
                </c:pt>
                <c:pt idx="4">
                  <c:v>0.14136125654450263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0.97674418604651159</c:v>
                </c:pt>
                <c:pt idx="1">
                  <c:v>0.83720930232558133</c:v>
                </c:pt>
                <c:pt idx="2">
                  <c:v>0.27906976744186046</c:v>
                </c:pt>
                <c:pt idx="3">
                  <c:v>1.7441860465116279E-2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0.59685863874345557</c:v>
                </c:pt>
                <c:pt idx="1">
                  <c:v>6.2827225130890049E-2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0.81976744186046513</c:v>
                </c:pt>
                <c:pt idx="1">
                  <c:v>0.55813953488372092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0.76963350785340312</c:v>
                </c:pt>
                <c:pt idx="1">
                  <c:v>0.26701570680628273</c:v>
                </c:pt>
                <c:pt idx="2">
                  <c:v>3.1413612565445025E-2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G22" sqref="G2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7" t="s">
        <v>3</v>
      </c>
      <c r="C2" s="188"/>
      <c r="D2" s="192" t="s">
        <v>54</v>
      </c>
      <c r="E2" s="193"/>
      <c r="F2" s="193"/>
      <c r="G2" s="194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5" t="s">
        <v>10</v>
      </c>
      <c r="C3" s="186"/>
      <c r="D3" s="189">
        <v>1</v>
      </c>
      <c r="E3" s="190"/>
      <c r="F3" s="190"/>
      <c r="G3" s="191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1" t="s">
        <v>40</v>
      </c>
      <c r="E4" s="202"/>
      <c r="F4" s="202" t="s">
        <v>42</v>
      </c>
      <c r="G4" s="203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7" t="s">
        <v>39</v>
      </c>
      <c r="C5" s="188"/>
      <c r="D5" s="154" t="s">
        <v>44</v>
      </c>
      <c r="E5" s="155"/>
      <c r="F5" s="155">
        <v>45062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7" t="s">
        <v>38</v>
      </c>
      <c r="C6" s="198"/>
      <c r="D6" s="152" t="s">
        <v>44</v>
      </c>
      <c r="E6" s="153"/>
      <c r="F6" s="153">
        <v>45065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99" t="s">
        <v>37</v>
      </c>
      <c r="C7" s="200"/>
      <c r="D7" s="152" t="s">
        <v>44</v>
      </c>
      <c r="E7" s="153"/>
      <c r="F7" s="153">
        <v>45065</v>
      </c>
      <c r="G7" s="157"/>
      <c r="I7" s="33" t="s">
        <v>4</v>
      </c>
      <c r="J7" s="34">
        <f>IF(N13&lt;&gt;"", LEFT(N13, 7), IF(J17&gt;50%, N17, MAX(N14:N17)))</f>
        <v>1.4684064200601363</v>
      </c>
      <c r="K7" s="34">
        <f>IF(O13&lt;&gt;"", LEFT(O13, 7), IF(K17&gt;50%, O17, MAX(O14:O17)))</f>
        <v>14.441908710903407</v>
      </c>
      <c r="L7" s="35">
        <f>IF(P13&lt;&gt;"", LEFT(P13, 7), IF(L17&gt;50%, P17, MAX(P14:P17)))</f>
        <v>107.48733399206961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4" t="s">
        <v>41</v>
      </c>
      <c r="C8" s="205"/>
      <c r="D8" s="206"/>
      <c r="E8" s="207"/>
      <c r="F8" s="158"/>
      <c r="G8" s="159"/>
      <c r="I8" s="30" t="s">
        <v>5</v>
      </c>
      <c r="J8" s="36">
        <f>IF(N21&lt;&gt;"", LEFT(N21, 7), IF(J25&gt;50%, N25, MAX(N22:N25)))</f>
        <v>19.158498477158453</v>
      </c>
      <c r="K8" s="36">
        <f>IF(O21&lt;&gt;"", LEFT(O21, 7), IF(K25&gt;50%, O25, MAX(O22:O25)))</f>
        <v>2.009172296743635</v>
      </c>
      <c r="L8" s="37">
        <f>IF(P21&lt;&gt;"", LEFT(P21, 7), IF(L25&gt;50%, P25, MAX(P22:P25)))</f>
        <v>72.520377161501656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62</v>
      </c>
      <c r="E13" s="57">
        <v>56</v>
      </c>
      <c r="F13" s="58">
        <v>47</v>
      </c>
      <c r="G13" s="59">
        <v>68</v>
      </c>
      <c r="I13" s="60">
        <v>1</v>
      </c>
      <c r="J13" s="61">
        <f t="shared" ref="J13:L17" si="2">IF(COUNT($G$13:$G$15)&gt;0,D13/AVERAGE($G$13:$G$15),0)</f>
        <v>1.0813953488372092</v>
      </c>
      <c r="K13" s="61">
        <f t="shared" si="2"/>
        <v>0.97674418604651159</v>
      </c>
      <c r="L13" s="62">
        <f>IF(COUNT($G$13:$G$15)&gt;0,F13/AVERAGE($G$13:$G$15),0)</f>
        <v>0.81976744186046513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49</v>
      </c>
      <c r="E14" s="66">
        <v>48</v>
      </c>
      <c r="F14" s="67">
        <v>32</v>
      </c>
      <c r="G14" s="68">
        <v>53</v>
      </c>
      <c r="I14" s="69">
        <v>2</v>
      </c>
      <c r="J14" s="70">
        <f t="shared" si="2"/>
        <v>0.85465116279069764</v>
      </c>
      <c r="K14" s="70">
        <f t="shared" si="2"/>
        <v>0.83720930232558133</v>
      </c>
      <c r="L14" s="71">
        <f t="shared" si="2"/>
        <v>0.55813953488372092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16</v>
      </c>
      <c r="E15" s="66">
        <v>16</v>
      </c>
      <c r="F15" s="67">
        <v>0</v>
      </c>
      <c r="G15" s="72">
        <v>51</v>
      </c>
      <c r="I15" s="69">
        <v>3</v>
      </c>
      <c r="J15" s="70">
        <f t="shared" si="2"/>
        <v>0.27906976744186046</v>
      </c>
      <c r="K15" s="70">
        <f t="shared" si="2"/>
        <v>0.27906976744186046</v>
      </c>
      <c r="L15" s="71">
        <f t="shared" si="2"/>
        <v>0</v>
      </c>
      <c r="M15" s="63"/>
      <c r="N15" s="121">
        <f t="shared" si="3"/>
        <v>1.4684064200601363</v>
      </c>
      <c r="O15" s="122">
        <f t="shared" si="3"/>
        <v>14.441908710903407</v>
      </c>
      <c r="P15" s="123">
        <f t="shared" si="3"/>
        <v>107.48733399206961</v>
      </c>
      <c r="Q15" s="64"/>
    </row>
    <row r="16" spans="2:17" s="15" customFormat="1" ht="12.95" customHeight="1" x14ac:dyDescent="0.2">
      <c r="B16" s="135"/>
      <c r="C16" s="65">
        <v>4</v>
      </c>
      <c r="D16" s="66">
        <v>2</v>
      </c>
      <c r="E16" s="66">
        <v>1</v>
      </c>
      <c r="F16" s="67">
        <v>0</v>
      </c>
      <c r="G16" s="16"/>
      <c r="I16" s="69">
        <v>4</v>
      </c>
      <c r="J16" s="70">
        <f t="shared" si="2"/>
        <v>3.4883720930232558E-2</v>
      </c>
      <c r="K16" s="70">
        <f t="shared" si="2"/>
        <v>1.7441860465116279E-2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80</v>
      </c>
      <c r="E21" s="57">
        <v>38</v>
      </c>
      <c r="F21" s="58">
        <v>49</v>
      </c>
      <c r="G21" s="82">
        <v>72</v>
      </c>
      <c r="I21" s="60">
        <v>1</v>
      </c>
      <c r="J21" s="61">
        <f t="shared" ref="J21:L25" si="4">IF(COUNT($G$21:$G$23)&gt;0, D21/AVERAGE($G$21:$G$23), 0)</f>
        <v>1.256544502617801</v>
      </c>
      <c r="K21" s="61">
        <f t="shared" si="4"/>
        <v>0.59685863874345557</v>
      </c>
      <c r="L21" s="62">
        <f t="shared" si="4"/>
        <v>0.76963350785340312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78</v>
      </c>
      <c r="E22" s="66">
        <v>4</v>
      </c>
      <c r="F22" s="67">
        <v>17</v>
      </c>
      <c r="G22" s="83">
        <v>60</v>
      </c>
      <c r="I22" s="69">
        <v>2</v>
      </c>
      <c r="J22" s="70">
        <f t="shared" si="4"/>
        <v>1.2251308900523561</v>
      </c>
      <c r="K22" s="70">
        <f t="shared" si="4"/>
        <v>6.2827225130890049E-2</v>
      </c>
      <c r="L22" s="71">
        <f t="shared" si="4"/>
        <v>0.26701570680628273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2.009172296743635</v>
      </c>
      <c r="P22" s="131">
        <f t="shared" si="5"/>
        <v>72.520377161501656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65</v>
      </c>
      <c r="E23" s="66">
        <v>0</v>
      </c>
      <c r="F23" s="67">
        <v>2</v>
      </c>
      <c r="G23" s="84">
        <v>59</v>
      </c>
      <c r="I23" s="69">
        <v>3</v>
      </c>
      <c r="J23" s="70">
        <f t="shared" si="4"/>
        <v>1.0209424083769634</v>
      </c>
      <c r="K23" s="70">
        <f t="shared" si="4"/>
        <v>0</v>
      </c>
      <c r="L23" s="71">
        <f t="shared" si="4"/>
        <v>3.1413612565445025E-2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52</v>
      </c>
      <c r="E24" s="66">
        <v>0</v>
      </c>
      <c r="F24" s="67">
        <v>0</v>
      </c>
      <c r="G24" s="86"/>
      <c r="I24" s="69">
        <v>4</v>
      </c>
      <c r="J24" s="70">
        <f t="shared" si="4"/>
        <v>0.81675392670157076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9</v>
      </c>
      <c r="E25" s="74">
        <v>0</v>
      </c>
      <c r="F25" s="75">
        <v>0</v>
      </c>
      <c r="G25" s="86"/>
      <c r="I25" s="76">
        <v>5</v>
      </c>
      <c r="J25" s="87">
        <f t="shared" si="4"/>
        <v>0.14136125654450263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19.158498477158453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79" t="s">
        <v>29</v>
      </c>
      <c r="J27" s="180"/>
      <c r="L27" s="114"/>
      <c r="M27" s="173" t="s">
        <v>32</v>
      </c>
      <c r="N27" s="174"/>
      <c r="O27" s="173" t="s">
        <v>33</v>
      </c>
      <c r="P27" s="174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5" t="s">
        <v>47</v>
      </c>
      <c r="J28" s="176"/>
      <c r="L28" s="115" t="s">
        <v>25</v>
      </c>
      <c r="M28" s="177">
        <v>2430572</v>
      </c>
      <c r="N28" s="166"/>
      <c r="O28" s="165">
        <v>45170</v>
      </c>
      <c r="P28" s="166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9"/>
      <c r="J29" s="170"/>
      <c r="L29" s="116" t="s">
        <v>26</v>
      </c>
      <c r="M29" s="178" t="s">
        <v>45</v>
      </c>
      <c r="N29" s="168"/>
      <c r="O29" s="167">
        <v>46327</v>
      </c>
      <c r="P29" s="168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9" t="s">
        <v>48</v>
      </c>
      <c r="J30" s="170"/>
      <c r="L30" s="116" t="s">
        <v>30</v>
      </c>
      <c r="M30" s="178">
        <v>2441911</v>
      </c>
      <c r="N30" s="168"/>
      <c r="O30" s="167">
        <v>45199</v>
      </c>
      <c r="P30" s="168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9" t="s">
        <v>49</v>
      </c>
      <c r="J31" s="170"/>
      <c r="L31" s="116" t="s">
        <v>27</v>
      </c>
      <c r="M31" s="178" t="s">
        <v>46</v>
      </c>
      <c r="N31" s="168"/>
      <c r="O31" s="167">
        <v>45233</v>
      </c>
      <c r="P31" s="168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1" t="s">
        <v>50</v>
      </c>
      <c r="J32" s="172"/>
      <c r="L32" s="117" t="s">
        <v>24</v>
      </c>
      <c r="M32" s="210">
        <v>44960</v>
      </c>
      <c r="N32" s="164"/>
      <c r="O32" s="210">
        <v>45141</v>
      </c>
      <c r="P32" s="164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2" t="s">
        <v>31</v>
      </c>
      <c r="M33" s="184" t="s">
        <v>53</v>
      </c>
      <c r="N33" s="161"/>
      <c r="O33" s="160">
        <v>45083</v>
      </c>
      <c r="P33" s="161"/>
      <c r="Q33" s="16"/>
    </row>
    <row r="34" spans="2:17" s="15" customFormat="1" ht="12.95" customHeight="1" thickBot="1" x14ac:dyDescent="0.25">
      <c r="B34" s="195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3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196"/>
      <c r="C35" s="102" t="s">
        <v>9</v>
      </c>
      <c r="D35" s="103">
        <v>40</v>
      </c>
      <c r="E35" s="103">
        <v>30</v>
      </c>
      <c r="F35" s="104">
        <v>400</v>
      </c>
      <c r="I35" s="179" t="s">
        <v>34</v>
      </c>
      <c r="J35" s="180"/>
      <c r="L35" s="115" t="s">
        <v>6</v>
      </c>
      <c r="M35" s="175" t="s">
        <v>51</v>
      </c>
      <c r="N35" s="176"/>
      <c r="O35" s="181">
        <v>45227</v>
      </c>
      <c r="P35" s="176"/>
      <c r="Q35" s="16"/>
    </row>
    <row r="36" spans="2:17" s="15" customFormat="1" ht="12.95" customHeight="1" thickBot="1" x14ac:dyDescent="0.25">
      <c r="B36" s="195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1">
        <v>44284</v>
      </c>
      <c r="J36" s="176"/>
      <c r="L36" s="116" t="s">
        <v>0</v>
      </c>
      <c r="M36" s="169">
        <v>74465</v>
      </c>
      <c r="N36" s="170"/>
      <c r="O36" s="181">
        <v>45227</v>
      </c>
      <c r="P36" s="176"/>
      <c r="Q36" s="16"/>
    </row>
    <row r="37" spans="2:17" s="15" customFormat="1" ht="12.95" customHeight="1" thickBot="1" x14ac:dyDescent="0.25">
      <c r="B37" s="196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1">
        <v>31</v>
      </c>
      <c r="J37" s="172"/>
      <c r="L37" s="117" t="s">
        <v>1</v>
      </c>
      <c r="M37" s="171" t="s">
        <v>52</v>
      </c>
      <c r="N37" s="172"/>
      <c r="O37" s="181">
        <v>45227</v>
      </c>
      <c r="P37" s="176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8" t="s">
        <v>43</v>
      </c>
      <c r="D3" s="208"/>
      <c r="E3" s="208"/>
      <c r="F3" s="208"/>
      <c r="G3" s="208"/>
      <c r="H3" s="208"/>
      <c r="I3" s="1"/>
      <c r="J3" s="209" t="s">
        <v>4</v>
      </c>
      <c r="K3" s="209"/>
      <c r="L3" s="209"/>
      <c r="M3" s="209"/>
      <c r="N3" s="209"/>
      <c r="O3" s="209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Renata Piorkowska</cp:lastModifiedBy>
  <cp:lastPrinted>2023-05-16T07:19:44Z</cp:lastPrinted>
  <dcterms:created xsi:type="dcterms:W3CDTF">2008-12-02T14:50:07Z</dcterms:created>
  <dcterms:modified xsi:type="dcterms:W3CDTF">2023-05-19T13:02:25Z</dcterms:modified>
</cp:coreProperties>
</file>