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516626A-C2A0-4B89-B3E8-2052431D6D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<sst xmlns="http://schemas.openxmlformats.org/spreadsheetml/2006/main" count="98" uniqueCount="60">
  <si>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</si>
  <si>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</si>
  <si>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</si>
  <si>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</si>
  <si>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</si>
  <si>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</si>
  <si>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</si>
  <si>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</si>
  <si>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</si>
  <si>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</si>
  <si>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</si>
  <si>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</si>
  <si>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</si>
  <si>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</si>
  <si>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</si>
  <si>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</si>
  <si>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</si>
  <si>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</si>
  <si>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</si>
  <si>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</si>
  <si>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</si>
  <si>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</si>
  <si>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</si>
  <si>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</si>
  <si>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</si>
  <si>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</si>
  <si>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</si>
  <si>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</si>
  <si>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</si>
  <si>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</si>
  <si>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</si>
  <si>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</si>
  <si>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</si>
  <si>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</si>
  <si>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</si>
  <si>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</si>
  <si>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</si>
  <si>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</si>
  <si>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</si>
  <si>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</si>
  <si>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</si>
  <si>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</si>
  <si>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</si>
  <si>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</si>
  <si>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</si>
  <si>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DA55471</t>
  </si>
  <si>
    <t>AH52849</t>
  </si>
  <si>
    <t>BL68597</t>
  </si>
  <si>
    <t>30.07.25</t>
  </si>
  <si>
    <t>100B0547</t>
  </si>
  <si>
    <t>14.11.2025</t>
  </si>
  <si>
    <t>27.7.25</t>
  </si>
  <si>
    <t>H230520611 P1</t>
  </si>
  <si>
    <t>10.07.2025</t>
  </si>
  <si>
    <t>LRAD3703</t>
  </si>
  <si>
    <t>12.08.2025</t>
  </si>
  <si>
    <t>RN96-240</t>
  </si>
  <si>
    <t>H251040796</t>
  </si>
  <si>
    <t>DB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</si>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</sst>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0.91379310344827591</c:v>
                </c:pt>
                <c:pt idx="1">
                  <c:v>0.65517241379310343</c:v>
                </c:pt>
                <c:pt idx="2">
                  <c:v>0.13793103448275862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1.1497005988023952</c:v>
                </c:pt>
                <c:pt idx="1">
                  <c:v>0.9880239520958084</c:v>
                </c:pt>
                <c:pt idx="2">
                  <c:v>0.6467065868263473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0.93103448275862066</c:v>
                </c:pt>
                <c:pt idx="1">
                  <c:v>0.29310344827586204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0.84431137724550898</c:v>
                </c:pt>
                <c:pt idx="1">
                  <c:v>1.0239520958083832</c:v>
                </c:pt>
                <c:pt idx="2">
                  <c:v>0.41317365269461082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0.68965517241379315</c:v>
                </c:pt>
                <c:pt idx="1">
                  <c:v>3.4482758620689655E-2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0.9520958083832336</c:v>
                </c:pt>
                <c:pt idx="1">
                  <c:v>0.55688622754491024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57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1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6" t="s">
        <v>58</v>
      </c>
      <c r="E5" s="157"/>
      <c r="F5" s="157">
        <v>45772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4" t="s">
        <v>59</v>
      </c>
      <c r="E6" s="155"/>
      <c r="F6" s="155">
        <v>45775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 t="s">
        <v>59</v>
      </c>
      <c r="E7" s="153"/>
      <c r="F7" s="153">
        <v>45775</v>
      </c>
      <c r="G7" s="160"/>
      <c r="I7" s="33" t="s">
        <v>4</v>
      </c>
      <c r="J7" s="34">
        <f>IF(N13&lt;&gt;"", LEFT(N13, 7), IF(J17&gt;50%, N17, MAX(N14:N17)))</f>
        <v>0.94732285406899874</v>
      </c>
      <c r="K7" s="34">
        <f>IF(O13&lt;&gt;"", LEFT(O13, 7), IF(K17&gt;50%, O17, MAX(O14:O17)))</f>
        <v>3.9867345279218602</v>
      </c>
      <c r="L7" s="35">
        <f>IF(P13&lt;&gt;"", LEFT(P13, 7), IF(L17&gt;50%, P17, MAX(P14:P17)))</f>
        <v>61.109716118930038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61"/>
      <c r="G8" s="162"/>
      <c r="I8" s="30" t="s">
        <v>5</v>
      </c>
      <c r="J8" s="36">
        <f>IF(N21&lt;&gt;"", LEFT(N21, 7), IF(J25&gt;50%, N25, MAX(N22:N25)))</f>
        <v>3.4238791918603617</v>
      </c>
      <c r="K8" s="36">
        <f>IF(O21&lt;&gt;"", LEFT(O21, 7), IF(K25&gt;50%, O25, MAX(O22:O25)))</f>
        <v>20.528302990936162</v>
      </c>
      <c r="L8" s="37">
        <f>IF(P21&lt;&gt;"", LEFT(P21, 7), IF(L25&gt;50%, P25, MAX(P22:P25)))</f>
        <v>107.33722812985553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53</v>
      </c>
      <c r="E13" s="57">
        <v>54</v>
      </c>
      <c r="F13" s="58">
        <v>40</v>
      </c>
      <c r="G13" s="59">
        <v>53</v>
      </c>
      <c r="I13" s="60">
        <v>1</v>
      </c>
      <c r="J13" s="61">
        <f t="shared" ref="J13:L17" si="2">IF(COUNT($G$13:$G$15)&gt;0,D13/AVERAGE($G$13:$G$15),0)</f>
        <v>0.91379310344827591</v>
      </c>
      <c r="K13" s="61">
        <f t="shared" si="2"/>
        <v>0.93103448275862066</v>
      </c>
      <c r="L13" s="62">
        <f>IF(COUNT($G$13:$G$15)&gt;0,F13/AVERAGE($G$13:$G$15),0)</f>
        <v>0.68965517241379315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38</v>
      </c>
      <c r="E14" s="66">
        <v>17</v>
      </c>
      <c r="F14" s="67">
        <v>2</v>
      </c>
      <c r="G14" s="68">
        <v>65</v>
      </c>
      <c r="I14" s="69">
        <v>2</v>
      </c>
      <c r="J14" s="70">
        <f t="shared" si="2"/>
        <v>0.65517241379310343</v>
      </c>
      <c r="K14" s="70">
        <f t="shared" si="2"/>
        <v>0.29310344827586204</v>
      </c>
      <c r="L14" s="71">
        <f t="shared" si="2"/>
        <v>3.4482758620689655E-2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>
        <f t="shared" si="3"/>
        <v>3.9867345279218602</v>
      </c>
      <c r="P14" s="123">
        <f t="shared" si="3"/>
        <v>61.109716118930038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8</v>
      </c>
      <c r="E15" s="66">
        <v>1</v>
      </c>
      <c r="F15" s="67">
        <v>1</v>
      </c>
      <c r="G15" s="72">
        <v>56</v>
      </c>
      <c r="I15" s="69">
        <v>3</v>
      </c>
      <c r="J15" s="70">
        <f t="shared" si="2"/>
        <v>0.13793103448275862</v>
      </c>
      <c r="K15" s="70">
        <f t="shared" si="2"/>
        <v>1.7241379310344827E-2</v>
      </c>
      <c r="L15" s="71">
        <f t="shared" si="2"/>
        <v>1.7241379310344827E-2</v>
      </c>
      <c r="M15" s="63"/>
      <c r="N15" s="121">
        <f t="shared" si="3"/>
        <v>0.94732285406899874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64</v>
      </c>
      <c r="E21" s="57">
        <v>47</v>
      </c>
      <c r="F21" s="58">
        <v>53</v>
      </c>
      <c r="G21" s="82">
        <v>47</v>
      </c>
      <c r="I21" s="60">
        <v>1</v>
      </c>
      <c r="J21" s="61">
        <f t="shared" ref="J21:L25" si="4">IF(COUNT($G$21:$G$23)&gt;0, D21/AVERAGE($G$21:$G$23), 0)</f>
        <v>1.1497005988023952</v>
      </c>
      <c r="K21" s="61">
        <f t="shared" si="4"/>
        <v>0.84431137724550898</v>
      </c>
      <c r="L21" s="62">
        <f t="shared" si="4"/>
        <v>0.9520958083832336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55</v>
      </c>
      <c r="E22" s="66">
        <v>57</v>
      </c>
      <c r="F22" s="67">
        <v>31</v>
      </c>
      <c r="G22" s="83">
        <v>56</v>
      </c>
      <c r="I22" s="69">
        <v>2</v>
      </c>
      <c r="J22" s="70">
        <f t="shared" si="4"/>
        <v>0.9880239520958084</v>
      </c>
      <c r="K22" s="70">
        <f t="shared" si="4"/>
        <v>1.0239520958083832</v>
      </c>
      <c r="L22" s="71">
        <f t="shared" si="4"/>
        <v>0.55688622754491024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36</v>
      </c>
      <c r="E23" s="66">
        <v>23</v>
      </c>
      <c r="F23" s="67">
        <v>0</v>
      </c>
      <c r="G23" s="84">
        <v>64</v>
      </c>
      <c r="I23" s="69">
        <v>3</v>
      </c>
      <c r="J23" s="70">
        <f t="shared" si="4"/>
        <v>0.6467065868263473</v>
      </c>
      <c r="K23" s="70">
        <f t="shared" si="4"/>
        <v>0.41317365269461082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20.528302990936162</v>
      </c>
      <c r="P23" s="131">
        <f t="shared" si="5"/>
        <v>107.33722812985553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0</v>
      </c>
      <c r="E24" s="66">
        <v>0</v>
      </c>
      <c r="F24" s="67">
        <v>0</v>
      </c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3.4238791918603617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7" t="s">
        <v>32</v>
      </c>
      <c r="N27" s="178"/>
      <c r="O27" s="177" t="s">
        <v>33</v>
      </c>
      <c r="P27" s="178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9" t="s">
        <v>44</v>
      </c>
      <c r="J28" s="180"/>
      <c r="L28" s="115" t="s">
        <v>25</v>
      </c>
      <c r="M28" s="169">
        <v>2994599</v>
      </c>
      <c r="N28" s="170"/>
      <c r="O28" s="169">
        <v>9.2025000000000006</v>
      </c>
      <c r="P28" s="170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3" t="s">
        <v>45</v>
      </c>
      <c r="J29" s="174"/>
      <c r="L29" s="116" t="s">
        <v>26</v>
      </c>
      <c r="M29" s="171">
        <v>2925253</v>
      </c>
      <c r="N29" s="172"/>
      <c r="O29" s="171">
        <v>11.2028</v>
      </c>
      <c r="P29" s="172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3"/>
      <c r="J30" s="174"/>
      <c r="L30" s="116" t="s">
        <v>30</v>
      </c>
      <c r="M30" s="171">
        <v>232724</v>
      </c>
      <c r="N30" s="172"/>
      <c r="O30" s="171" t="s">
        <v>48</v>
      </c>
      <c r="P30" s="172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3" t="s">
        <v>46</v>
      </c>
      <c r="J31" s="174"/>
      <c r="L31" s="116" t="s">
        <v>27</v>
      </c>
      <c r="M31" s="171" t="s">
        <v>49</v>
      </c>
      <c r="N31" s="172"/>
      <c r="O31" s="171" t="s">
        <v>50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5" t="s">
        <v>47</v>
      </c>
      <c r="J32" s="176"/>
      <c r="L32" s="117" t="s">
        <v>24</v>
      </c>
      <c r="M32" s="167">
        <v>45684</v>
      </c>
      <c r="N32" s="168"/>
      <c r="O32" s="167" t="s">
        <v>51</v>
      </c>
      <c r="P32" s="168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63" t="s">
        <v>52</v>
      </c>
      <c r="N33" s="164"/>
      <c r="O33" s="163" t="s">
        <v>53</v>
      </c>
      <c r="P33" s="164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9" t="s">
        <v>54</v>
      </c>
      <c r="N35" s="180"/>
      <c r="O35" s="179" t="s">
        <v>55</v>
      </c>
      <c r="P35" s="180"/>
      <c r="Q35" s="16"/>
    </row>
    <row r="36" spans="2:17" s="15" customFormat="1" ht="12.95" customHeight="1" x14ac:dyDescent="0.2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9"/>
      <c r="J36" s="180"/>
      <c r="L36" s="116" t="s">
        <v>0</v>
      </c>
      <c r="M36" s="173" t="s">
        <v>56</v>
      </c>
      <c r="N36" s="174"/>
      <c r="O36" s="173" t="s">
        <v>55</v>
      </c>
      <c r="P36" s="174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5">
        <v>32</v>
      </c>
      <c r="J37" s="176"/>
      <c r="L37" s="117" t="s">
        <v>1</v>
      </c>
      <c r="M37" s="175">
        <v>45700</v>
      </c>
      <c r="N37" s="176"/>
      <c r="O37" s="175" t="s">
        <v>55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2025-04-04T10:19:36Z</cp:lastPrinted>
  <dcterms:created xsi:type="dcterms:W3CDTF">2008-12-02T14:50:07Z</dcterms:created>
  <dcterms:modified xsi:type="dcterms:W3CDTF">2025-04-28T13:44:04Z</dcterms:modified>
</cp:coreProperties>
</file>