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80C511AA-8D12-46CC-8137-06A664EC31D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<sst xmlns="http://schemas.openxmlformats.org/spreadsheetml/2006/main" count="97" uniqueCount="60">
  <si>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</si>
  <si>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</si>
  <si>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</si>
  <si>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</si>
  <si>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</si>
  <si>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</si>
  <si>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</si>
  <si>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</si>
  <si>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</si>
  <si>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</si>
  <si>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</si>
  <si>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</si>
  <si>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</si>
  <si>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</si>
  <si>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</si>
  <si>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</si>
  <si>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</si>
  <si>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</si>
  <si>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</si>
  <si>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</si>
  <si>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</si>
  <si>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</si>
  <si>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</si>
  <si>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</si>
  <si>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</si>
  <si>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</si>
  <si>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</si>
  <si>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</si>
  <si>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</si>
  <si>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</si>
  <si>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</si>
  <si>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</si>
  <si>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</si>
  <si>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</si>
  <si>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</si>
  <si>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</si>
  <si>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</si>
  <si>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</si>
  <si>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</si>
  <si>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</si>
  <si>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</si>
  <si>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</si>
  <si>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</si>
  <si>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</si>
  <si>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</si>
  <si>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DA55471</t>
  </si>
  <si>
    <t>AH52849</t>
  </si>
  <si>
    <t>BL68597</t>
  </si>
  <si>
    <t>100B0547</t>
  </si>
  <si>
    <t>H230520611 P1</t>
  </si>
  <si>
    <t>LRAD3703</t>
  </si>
  <si>
    <t>RN96-240</t>
  </si>
  <si>
    <t>30.07.25</t>
  </si>
  <si>
    <t>14.11.2025</t>
  </si>
  <si>
    <t>27.7.25</t>
  </si>
  <si>
    <t>10.07.2025</t>
  </si>
  <si>
    <t>12.08.2025</t>
  </si>
  <si>
    <t>RP/</t>
  </si>
  <si>
    <t>05/02/25 thaw date</t>
  </si>
  <si>
    <t xml:space="preserve">H251040800 P1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</si>
</sst>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1.1147540983606556</c:v>
                </c:pt>
                <c:pt idx="1">
                  <c:v>0.57377049180327866</c:v>
                </c:pt>
                <c:pt idx="2">
                  <c:v>3.2786885245901641E-2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1.5371900826446281</c:v>
                </c:pt>
                <c:pt idx="1">
                  <c:v>1.0165289256198347</c:v>
                </c:pt>
                <c:pt idx="2">
                  <c:v>1.3388429752066116</c:v>
                </c:pt>
                <c:pt idx="3">
                  <c:v>1.1157024793388428</c:v>
                </c:pt>
                <c:pt idx="4">
                  <c:v>1.140495867768595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1.098360655737705</c:v>
                </c:pt>
                <c:pt idx="1">
                  <c:v>0.54098360655737709</c:v>
                </c:pt>
                <c:pt idx="2">
                  <c:v>1.6393442622950821E-2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0.81967213114754101</c:v>
                </c:pt>
                <c:pt idx="1">
                  <c:v>0.26229508196721313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0.76859504132231404</c:v>
                </c:pt>
                <c:pt idx="1">
                  <c:v>0.2975206611570248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28" sqref="I28:J28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7" t="s">
        <v>3</v>
      </c>
      <c r="C2" s="188"/>
      <c r="D2" s="192" t="s">
        <v>59</v>
      </c>
      <c r="E2" s="193"/>
      <c r="F2" s="193"/>
      <c r="G2" s="194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5" t="s">
        <v>10</v>
      </c>
      <c r="C3" s="186"/>
      <c r="D3" s="189">
        <v>2</v>
      </c>
      <c r="E3" s="190"/>
      <c r="F3" s="190"/>
      <c r="G3" s="191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1" t="s">
        <v>40</v>
      </c>
      <c r="E4" s="202"/>
      <c r="F4" s="202" t="s">
        <v>42</v>
      </c>
      <c r="G4" s="20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7" t="s">
        <v>39</v>
      </c>
      <c r="C5" s="188"/>
      <c r="D5" s="156" t="s">
        <v>57</v>
      </c>
      <c r="E5" s="157"/>
      <c r="F5" s="157">
        <v>45758</v>
      </c>
      <c r="G5" s="158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7" t="s">
        <v>38</v>
      </c>
      <c r="C6" s="198"/>
      <c r="D6" s="154"/>
      <c r="E6" s="155"/>
      <c r="F6" s="155">
        <v>45761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9" t="s">
        <v>37</v>
      </c>
      <c r="C7" s="200"/>
      <c r="D7" s="152"/>
      <c r="E7" s="153"/>
      <c r="F7" s="153">
        <v>45761</v>
      </c>
      <c r="G7" s="160"/>
      <c r="I7" s="33" t="s">
        <v>4</v>
      </c>
      <c r="J7" s="34">
        <f>IF(N13&lt;&gt;"", LEFT(N13, 7), IF(J17&gt;50%, N17, MAX(N14:N17)))</f>
        <v>0.75505590275277945</v>
      </c>
      <c r="K7" s="34">
        <f>IF(O13&lt;&gt;"", LEFT(O13, 7), IF(K17&gt;50%, O17, MAX(O14:O17)))</f>
        <v>6.9649171412243263</v>
      </c>
      <c r="L7" s="35">
        <f>IF(P13&lt;&gt;"", LEFT(P13, 7), IF(L17&gt;50%, P17, MAX(P14:P17)))</f>
        <v>74.407987887932961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4" t="s">
        <v>41</v>
      </c>
      <c r="C8" s="205"/>
      <c r="D8" s="206"/>
      <c r="E8" s="207"/>
      <c r="F8" s="161"/>
      <c r="G8" s="162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0</v>
      </c>
      <c r="L8" s="37">
        <f>IF(P21&lt;&gt;"", LEFT(P21, 7), IF(L25&gt;50%, P25, MAX(P22:P25)))</f>
        <v>74.235205337551065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68</v>
      </c>
      <c r="E13" s="57">
        <v>67</v>
      </c>
      <c r="F13" s="58">
        <v>50</v>
      </c>
      <c r="G13" s="59">
        <v>60</v>
      </c>
      <c r="I13" s="60">
        <v>1</v>
      </c>
      <c r="J13" s="61">
        <f t="shared" ref="J13:L17" si="2">IF(COUNT($G$13:$G$15)&gt;0,D13/AVERAGE($G$13:$G$15),0)</f>
        <v>1.1147540983606556</v>
      </c>
      <c r="K13" s="61">
        <f t="shared" si="2"/>
        <v>1.098360655737705</v>
      </c>
      <c r="L13" s="62">
        <f>IF(COUNT($G$13:$G$15)&gt;0,F13/AVERAGE($G$13:$G$15),0)</f>
        <v>0.81967213114754101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35</v>
      </c>
      <c r="E14" s="66">
        <v>33</v>
      </c>
      <c r="F14" s="67">
        <v>16</v>
      </c>
      <c r="G14" s="68">
        <v>64</v>
      </c>
      <c r="I14" s="69">
        <v>2</v>
      </c>
      <c r="J14" s="70">
        <f t="shared" si="2"/>
        <v>0.57377049180327866</v>
      </c>
      <c r="K14" s="70">
        <f t="shared" si="2"/>
        <v>0.54098360655737709</v>
      </c>
      <c r="L14" s="71">
        <f t="shared" si="2"/>
        <v>0.26229508196721313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74.407987887932961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</v>
      </c>
      <c r="E15" s="66">
        <v>1</v>
      </c>
      <c r="F15" s="67">
        <v>0</v>
      </c>
      <c r="G15" s="72">
        <v>59</v>
      </c>
      <c r="I15" s="69">
        <v>3</v>
      </c>
      <c r="J15" s="70">
        <f t="shared" si="2"/>
        <v>3.2786885245901641E-2</v>
      </c>
      <c r="K15" s="70">
        <f t="shared" si="2"/>
        <v>1.6393442622950821E-2</v>
      </c>
      <c r="L15" s="71">
        <f t="shared" si="2"/>
        <v>0</v>
      </c>
      <c r="M15" s="63"/>
      <c r="N15" s="121">
        <f t="shared" si="3"/>
        <v>0.75505590275277945</v>
      </c>
      <c r="O15" s="122">
        <f t="shared" si="3"/>
        <v>6.9649171412243263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62</v>
      </c>
      <c r="E21" s="57"/>
      <c r="F21" s="58">
        <v>31</v>
      </c>
      <c r="G21" s="82">
        <v>38</v>
      </c>
      <c r="I21" s="60">
        <v>1</v>
      </c>
      <c r="J21" s="61">
        <f t="shared" ref="J21:L25" si="4">IF(COUNT($G$21:$G$23)&gt;0, D21/AVERAGE($G$21:$G$23), 0)</f>
        <v>1.5371900826446281</v>
      </c>
      <c r="K21" s="61">
        <f t="shared" si="4"/>
        <v>0</v>
      </c>
      <c r="L21" s="62">
        <f t="shared" si="4"/>
        <v>0.76859504132231404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41</v>
      </c>
      <c r="E22" s="66"/>
      <c r="F22" s="67">
        <v>12</v>
      </c>
      <c r="G22" s="83">
        <v>43</v>
      </c>
      <c r="I22" s="69">
        <v>2</v>
      </c>
      <c r="J22" s="70">
        <f t="shared" si="4"/>
        <v>1.0165289256198347</v>
      </c>
      <c r="K22" s="70">
        <f t="shared" si="4"/>
        <v>0</v>
      </c>
      <c r="L22" s="71">
        <f t="shared" si="4"/>
        <v>0.2975206611570248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74.235205337551065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54</v>
      </c>
      <c r="E23" s="66"/>
      <c r="F23" s="67">
        <v>0</v>
      </c>
      <c r="G23" s="84">
        <v>40</v>
      </c>
      <c r="I23" s="69">
        <v>3</v>
      </c>
      <c r="J23" s="70">
        <f t="shared" si="4"/>
        <v>1.3388429752066116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45</v>
      </c>
      <c r="E24" s="66"/>
      <c r="F24" s="67">
        <v>0</v>
      </c>
      <c r="G24" s="86"/>
      <c r="I24" s="69">
        <v>4</v>
      </c>
      <c r="J24" s="70">
        <f t="shared" si="4"/>
        <v>1.1157024793388428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46</v>
      </c>
      <c r="E25" s="74"/>
      <c r="F25" s="75">
        <v>0</v>
      </c>
      <c r="G25" s="86"/>
      <c r="I25" s="76">
        <v>5</v>
      </c>
      <c r="J25" s="87">
        <f t="shared" si="4"/>
        <v>1.140495867768595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 t="s">
        <v>44</v>
      </c>
      <c r="J28" s="180"/>
      <c r="L28" s="115" t="s">
        <v>25</v>
      </c>
      <c r="M28" s="169">
        <v>2994599</v>
      </c>
      <c r="N28" s="170"/>
      <c r="O28" s="169">
        <v>9.2025000000000006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 t="s">
        <v>45</v>
      </c>
      <c r="J29" s="174"/>
      <c r="L29" s="116" t="s">
        <v>26</v>
      </c>
      <c r="M29" s="171">
        <v>2925253</v>
      </c>
      <c r="N29" s="172"/>
      <c r="O29" s="171">
        <v>11.2028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/>
      <c r="J30" s="174"/>
      <c r="L30" s="116" t="s">
        <v>30</v>
      </c>
      <c r="M30" s="171">
        <v>232724</v>
      </c>
      <c r="N30" s="172"/>
      <c r="O30" s="171" t="s">
        <v>52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46</v>
      </c>
      <c r="J31" s="174"/>
      <c r="L31" s="116" t="s">
        <v>27</v>
      </c>
      <c r="M31" s="171" t="s">
        <v>48</v>
      </c>
      <c r="N31" s="172"/>
      <c r="O31" s="171" t="s">
        <v>53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47</v>
      </c>
      <c r="J32" s="176"/>
      <c r="L32" s="117" t="s">
        <v>24</v>
      </c>
      <c r="M32" s="167">
        <v>45684</v>
      </c>
      <c r="N32" s="168"/>
      <c r="O32" s="167" t="s">
        <v>54</v>
      </c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3" t="s">
        <v>31</v>
      </c>
      <c r="M33" s="163" t="s">
        <v>49</v>
      </c>
      <c r="N33" s="164"/>
      <c r="O33" s="163" t="s">
        <v>55</v>
      </c>
      <c r="P33" s="164"/>
      <c r="Q33" s="16"/>
    </row>
    <row r="34" spans="2:17" s="15" customFormat="1" ht="12.95" customHeight="1" thickBot="1" x14ac:dyDescent="0.25">
      <c r="B34" s="195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4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196"/>
      <c r="C35" s="102" t="s">
        <v>9</v>
      </c>
      <c r="D35" s="103">
        <v>40</v>
      </c>
      <c r="E35" s="103">
        <v>30</v>
      </c>
      <c r="F35" s="104">
        <v>400</v>
      </c>
      <c r="I35" s="181" t="s">
        <v>34</v>
      </c>
      <c r="J35" s="182"/>
      <c r="L35" s="115" t="s">
        <v>6</v>
      </c>
      <c r="M35" s="179" t="s">
        <v>50</v>
      </c>
      <c r="N35" s="180"/>
      <c r="O35" s="179" t="s">
        <v>56</v>
      </c>
      <c r="P35" s="180"/>
      <c r="Q35" s="16"/>
    </row>
    <row r="36" spans="2:17" s="15" customFormat="1" ht="12.95" customHeight="1" x14ac:dyDescent="0.2">
      <c r="B36" s="195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9" t="s">
        <v>58</v>
      </c>
      <c r="J36" s="180"/>
      <c r="L36" s="116" t="s">
        <v>0</v>
      </c>
      <c r="M36" s="173" t="s">
        <v>51</v>
      </c>
      <c r="N36" s="174"/>
      <c r="O36" s="173" t="s">
        <v>56</v>
      </c>
      <c r="P36" s="174"/>
      <c r="Q36" s="16"/>
    </row>
    <row r="37" spans="2:17" s="15" customFormat="1" ht="12.95" customHeight="1" thickBot="1" x14ac:dyDescent="0.25">
      <c r="B37" s="196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28</v>
      </c>
      <c r="J37" s="176"/>
      <c r="L37" s="117" t="s">
        <v>1</v>
      </c>
      <c r="M37" s="175">
        <v>45700</v>
      </c>
      <c r="N37" s="176"/>
      <c r="O37" s="175" t="s">
        <v>56</v>
      </c>
      <c r="P37" s="176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J8">
    <cfRule type="expression" dxfId="9" priority="169" stopIfTrue="1">
      <formula>OR(LEFT(R$26,1) = "&gt;", J8 &gt; J$6)</formula>
    </cfRule>
  </conditionalFormatting>
  <conditionalFormatting sqref="J7:L7">
    <cfRule type="expression" dxfId="8" priority="158" stopIfTrue="1">
      <formula>COUNTBLANK(N$13:N$17) = 5</formula>
    </cfRule>
    <cfRule type="expression" dxfId="7" priority="159" stopIfTrue="1">
      <formula>OR(N13&lt;&gt;"", J7&lt;D$34)</formula>
    </cfRule>
    <cfRule type="cellIs" dxfId="6" priority="160" stopIfTrue="1" operator="between">
      <formula>D$34</formula>
      <formula>D$35</formula>
    </cfRule>
    <cfRule type="expression" dxfId="5" priority="161" stopIfTrue="1">
      <formula>OR(LEFT(N17, 1) = "&gt;", J7&gt;D$35)</formula>
    </cfRule>
  </conditionalFormatting>
  <conditionalFormatting sqref="J8:L8">
    <cfRule type="expression" dxfId="4" priority="162" stopIfTrue="1">
      <formula>COUNTBLANK(N21:N25)=5</formula>
    </cfRule>
    <cfRule type="expression" dxfId="3" priority="163" stopIfTrue="1">
      <formula>OR(N21&lt;&gt;"", J8&lt;J$5)</formula>
    </cfRule>
    <cfRule type="cellIs" dxfId="2" priority="164" stopIfTrue="1" operator="between">
      <formula>J$5</formula>
      <formula>J$6</formula>
    </cfRule>
  </conditionalFormatting>
  <conditionalFormatting sqref="K7:K8">
    <cfRule type="expression" dxfId="1" priority="121" stopIfTrue="1">
      <formula>($D$4=2)</formula>
    </cfRule>
  </conditionalFormatting>
  <conditionalFormatting sqref="K8:L8">
    <cfRule type="expression" dxfId="0" priority="165" stopIfTrue="1">
      <formula>OR(LEFT(T$26,1) = "&gt;", K8 &gt; K$6)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2025-04-04T10:19:03Z</cp:lastPrinted>
  <dcterms:created xsi:type="dcterms:W3CDTF">2008-12-02T14:50:07Z</dcterms:created>
  <dcterms:modified xsi:type="dcterms:W3CDTF">2025-04-14T08:50:21Z</dcterms:modified>
</cp:coreProperties>
</file>