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F555911D-7E6C-463A-BAAF-118D4E943E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<sst xmlns="http://schemas.openxmlformats.org/spreadsheetml/2006/main" count="81" uniqueCount="53">
  <si>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</si>
  <si>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</si>
  <si>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</si>
  <si>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</si>
  <si>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</si>
  <si>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</si>
  <si>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</si>
  <si>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</si>
  <si>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</si>
  <si>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</si>
  <si>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</si>
  <si>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</si>
  <si>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</si>
  <si>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</si>
  <si>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</si>
  <si>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</si>
  <si>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</si>
  <si>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</si>
  <si>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</si>
  <si>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</si>
  <si>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</si>
  <si>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</si>
  <si>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</si>
  <si>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</si>
  <si>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</si>
  <si>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</si>
  <si>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</si>
  <si>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</si>
  <si>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</si>
  <si>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</si>
  <si>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</si>
  <si>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</si>
  <si>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</si>
  <si>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</si>
  <si>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</si>
  <si>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</si>
  <si>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</si>
  <si>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</si>
  <si>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</si>
  <si>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</si>
  <si>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</si>
  <si>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</si>
  <si>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</si>
  <si>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</si>
  <si>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</si>
  <si>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RP</t>
  </si>
  <si>
    <t>30/09/225</t>
  </si>
  <si>
    <t>LRAD3703</t>
  </si>
  <si>
    <t>RN96-240</t>
  </si>
  <si>
    <t>H230520611 P1</t>
  </si>
  <si>
    <t>H252360326</t>
  </si>
  <si>
    <t>100B0684</t>
  </si>
  <si>
    <t>16.1.26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</si>
</sst>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0.92</c:v>
                </c:pt>
                <c:pt idx="1">
                  <c:v>0.8666666666666667</c:v>
                </c:pt>
                <c:pt idx="2">
                  <c:v>0.37333333333333335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1.1170212765957448</c:v>
                </c:pt>
                <c:pt idx="1">
                  <c:v>1.1010638297872342</c:v>
                </c:pt>
                <c:pt idx="2">
                  <c:v>1.3404255319148937</c:v>
                </c:pt>
                <c:pt idx="3">
                  <c:v>1.021276595744681</c:v>
                </c:pt>
                <c:pt idx="4">
                  <c:v>0.73404255319148937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0.8666666666666667</c:v>
                </c:pt>
                <c:pt idx="1">
                  <c:v>0.53333333333333333</c:v>
                </c:pt>
                <c:pt idx="2">
                  <c:v>5.3333333333333337E-2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0.46276595744680854</c:v>
                </c:pt>
                <c:pt idx="1">
                  <c:v>0.11170212765957448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0.78666666666666663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0.67021276595744683</c:v>
                </c:pt>
                <c:pt idx="1">
                  <c:v>0.17553191489361702</c:v>
                </c:pt>
                <c:pt idx="2">
                  <c:v>1.5957446808510641E-2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topLeftCell="A2" zoomScaleNormal="115" zoomScaleSheetLayoutView="115" workbookViewId="0">
      <selection activeCell="N33" sqref="N33:Q34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94" t="s">
        <v>3</v>
      </c>
      <c r="C2" s="195"/>
      <c r="D2" s="199" t="s">
        <v>50</v>
      </c>
      <c r="E2" s="200"/>
      <c r="F2" s="200"/>
      <c r="G2" s="200"/>
      <c r="H2" s="201"/>
      <c r="I2" s="16"/>
      <c r="J2" s="214" t="s">
        <v>18</v>
      </c>
      <c r="K2" s="215"/>
      <c r="L2" s="215"/>
      <c r="M2" s="215"/>
      <c r="N2" s="216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92" t="s">
        <v>10</v>
      </c>
      <c r="C3" s="193"/>
      <c r="D3" s="196">
        <v>1</v>
      </c>
      <c r="E3" s="197"/>
      <c r="F3" s="197"/>
      <c r="G3" s="197"/>
      <c r="H3" s="198"/>
      <c r="J3" s="217"/>
      <c r="K3" s="218"/>
      <c r="L3" s="218"/>
      <c r="M3" s="218"/>
      <c r="N3" s="219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157" t="s">
        <v>40</v>
      </c>
      <c r="E4" s="158"/>
      <c r="F4" s="159"/>
      <c r="G4" s="171" t="s">
        <v>42</v>
      </c>
      <c r="H4" s="172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94" t="s">
        <v>39</v>
      </c>
      <c r="C5" s="195"/>
      <c r="D5" s="160" t="s">
        <v>45</v>
      </c>
      <c r="E5" s="161"/>
      <c r="F5" s="162"/>
      <c r="G5" s="169">
        <v>45825</v>
      </c>
      <c r="H5" s="170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222" t="s">
        <v>38</v>
      </c>
      <c r="C6" s="223"/>
      <c r="D6" s="163" t="s">
        <v>45</v>
      </c>
      <c r="E6" s="164"/>
      <c r="F6" s="165"/>
      <c r="G6" s="173">
        <v>45828</v>
      </c>
      <c r="H6" s="174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224" t="s">
        <v>37</v>
      </c>
      <c r="C7" s="225"/>
      <c r="D7" s="166" t="s">
        <v>45</v>
      </c>
      <c r="E7" s="167"/>
      <c r="F7" s="168"/>
      <c r="G7" s="175">
        <v>45828</v>
      </c>
      <c r="H7" s="176"/>
      <c r="J7" s="27" t="s">
        <v>4</v>
      </c>
      <c r="K7" s="124" t="str">
        <f>IF(COUNTBLANK(P13:P17) =5, "", IF(LEFT(P13, 1)="&lt;", P13, IF(LEFT(P17, 1)="&gt;", P17, LEFT(MAX(P13:P17), 5))))</f>
        <v>1.751</v>
      </c>
      <c r="L7" s="124" t="str">
        <f t="shared" ref="L7:N7" si="2">IF(COUNTBLANK(Q13:Q17) =5, "", IF(LEFT(Q13, 1)="&lt;", Q13, IF(LEFT(Q17, 1)="&gt;", Q17, LEFT(MAX(Q13:Q17), 5))))</f>
        <v>6.881</v>
      </c>
      <c r="M7" s="124" t="str">
        <f t="shared" si="2"/>
        <v>83.58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226" t="s">
        <v>41</v>
      </c>
      <c r="C8" s="227"/>
      <c r="D8" s="205"/>
      <c r="E8" s="206"/>
      <c r="F8" s="207"/>
      <c r="G8" s="208"/>
      <c r="H8" s="209"/>
      <c r="J8" s="28" t="s">
        <v>5</v>
      </c>
      <c r="K8" s="122" t="str">
        <f t="shared" ref="K8" si="3">IF(COUNTBLANK(P21:P25) =5, "", IF(LEFT(P21, 1)="&lt;", P21, IF(LEFT(P25, 1)="&gt;", P25, LEFT(MAX(P21:P25), 5))))</f>
        <v>&gt;40</v>
      </c>
      <c r="L8" s="122" t="str">
        <f t="shared" ref="L8" si="4">IF(COUNTBLANK(Q21:Q25) =5, "", IF(LEFT(Q21, 1)="&lt;", Q21, IF(LEFT(Q25, 1)="&gt;", Q25, LEFT(MAX(Q21:Q25), 5))))</f>
        <v>&lt; 1.563</v>
      </c>
      <c r="M8" s="123" t="str">
        <f t="shared" ref="M8" si="5">IF(COUNTBLANK(R21:R25) =5, "", IF(LEFT(R21, 1)="&lt;", R21, IF(LEFT(R25, 1)="&gt;", R25, LEFT(MAX(R21:R25), 5))))</f>
        <v>63.46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211" t="s">
        <v>2</v>
      </c>
      <c r="C11" s="228" t="s">
        <v>14</v>
      </c>
      <c r="D11" s="229"/>
      <c r="E11" s="229"/>
      <c r="F11" s="229"/>
      <c r="G11" s="229"/>
      <c r="H11" s="230"/>
      <c r="J11" s="154" t="s">
        <v>15</v>
      </c>
      <c r="K11" s="155"/>
      <c r="L11" s="155"/>
      <c r="M11" s="155"/>
      <c r="N11" s="156"/>
      <c r="O11" s="39"/>
      <c r="P11" s="154" t="s">
        <v>17</v>
      </c>
      <c r="Q11" s="155"/>
      <c r="R11" s="155"/>
      <c r="S11" s="156"/>
      <c r="T11" s="39"/>
      <c r="U11" s="16"/>
    </row>
    <row r="12" spans="2:22" s="15" customFormat="1" ht="12.95" customHeight="1" thickBot="1" x14ac:dyDescent="0.25">
      <c r="B12" s="212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212"/>
      <c r="C13" s="118">
        <v>1</v>
      </c>
      <c r="D13" s="126">
        <v>69</v>
      </c>
      <c r="E13" s="129">
        <v>65</v>
      </c>
      <c r="F13" s="129">
        <v>59</v>
      </c>
      <c r="G13" s="129"/>
      <c r="H13" s="132">
        <v>74</v>
      </c>
      <c r="J13" s="45">
        <v>1</v>
      </c>
      <c r="K13" s="46">
        <f t="shared" ref="K13:N17" si="9">IF(COUNT($H$13:$H$15)&gt;0,D13/AVERAGE($H$13:$H$15),0)</f>
        <v>0.92</v>
      </c>
      <c r="L13" s="46">
        <f t="shared" si="9"/>
        <v>0.8666666666666667</v>
      </c>
      <c r="M13" s="46">
        <f t="shared" si="9"/>
        <v>0.78666666666666663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212"/>
      <c r="C14" s="119">
        <v>2</v>
      </c>
      <c r="D14" s="127">
        <v>65</v>
      </c>
      <c r="E14" s="130">
        <v>40</v>
      </c>
      <c r="F14" s="130">
        <v>30</v>
      </c>
      <c r="G14" s="130"/>
      <c r="H14" s="133">
        <v>78</v>
      </c>
      <c r="J14" s="49">
        <v>2</v>
      </c>
      <c r="K14" s="50">
        <f t="shared" si="9"/>
        <v>0.8666666666666667</v>
      </c>
      <c r="L14" s="50">
        <f t="shared" si="9"/>
        <v>0.53333333333333333</v>
      </c>
      <c r="M14" s="50">
        <f t="shared" si="9"/>
        <v>0.4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83.588669960612592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212"/>
      <c r="C15" s="119">
        <v>3</v>
      </c>
      <c r="D15" s="127">
        <v>28</v>
      </c>
      <c r="E15" s="130">
        <v>4</v>
      </c>
      <c r="F15" s="130">
        <v>0</v>
      </c>
      <c r="G15" s="130"/>
      <c r="H15" s="134">
        <v>73</v>
      </c>
      <c r="J15" s="49">
        <v>3</v>
      </c>
      <c r="K15" s="50">
        <f t="shared" si="9"/>
        <v>0.37333333333333335</v>
      </c>
      <c r="L15" s="50">
        <f t="shared" si="9"/>
        <v>5.3333333333333337E-2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1.75128584693736</v>
      </c>
      <c r="Q15" s="78">
        <f t="shared" si="12"/>
        <v>6.8816049715821421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212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213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211" t="s">
        <v>16</v>
      </c>
      <c r="C19" s="228" t="s">
        <v>14</v>
      </c>
      <c r="D19" s="229"/>
      <c r="E19" s="229"/>
      <c r="F19" s="229"/>
      <c r="G19" s="229"/>
      <c r="H19" s="230"/>
      <c r="J19" s="154" t="s">
        <v>15</v>
      </c>
      <c r="K19" s="155"/>
      <c r="L19" s="155"/>
      <c r="M19" s="155"/>
      <c r="N19" s="156"/>
      <c r="O19" s="39"/>
      <c r="P19" s="154" t="s">
        <v>17</v>
      </c>
      <c r="Q19" s="155"/>
      <c r="R19" s="155"/>
      <c r="S19" s="156"/>
      <c r="T19" s="8"/>
      <c r="U19" s="8"/>
      <c r="V19" s="16"/>
    </row>
    <row r="20" spans="2:22" s="15" customFormat="1" ht="12.95" customHeight="1" thickBot="1" x14ac:dyDescent="0.25">
      <c r="B20" s="212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212"/>
      <c r="C21" s="118">
        <v>1</v>
      </c>
      <c r="D21" s="129">
        <v>70</v>
      </c>
      <c r="E21" s="129">
        <v>29</v>
      </c>
      <c r="F21" s="129">
        <v>42</v>
      </c>
      <c r="G21" s="129"/>
      <c r="H21" s="132">
        <v>70</v>
      </c>
      <c r="J21" s="45">
        <v>1</v>
      </c>
      <c r="K21" s="46">
        <f t="shared" ref="K21:N25" si="19">IF(COUNT($H$21:$H$23)&gt;0, D21/AVERAGE($H$21:$H$23), 0)</f>
        <v>1.1170212765957448</v>
      </c>
      <c r="L21" s="46">
        <f t="shared" si="19"/>
        <v>0.46276595744680854</v>
      </c>
      <c r="M21" s="46">
        <f t="shared" si="19"/>
        <v>0.67021276595744683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>&lt; 1.563</v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212"/>
      <c r="C22" s="119">
        <v>2</v>
      </c>
      <c r="D22" s="130">
        <v>69</v>
      </c>
      <c r="E22" s="130">
        <v>7</v>
      </c>
      <c r="F22" s="130">
        <v>11</v>
      </c>
      <c r="G22" s="130"/>
      <c r="H22" s="133">
        <v>62</v>
      </c>
      <c r="J22" s="49">
        <v>2</v>
      </c>
      <c r="K22" s="50">
        <f t="shared" si="19"/>
        <v>1.1010638297872342</v>
      </c>
      <c r="L22" s="50">
        <f t="shared" si="19"/>
        <v>0.11170212765957448</v>
      </c>
      <c r="M22" s="50">
        <f t="shared" si="19"/>
        <v>0.17553191489361702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63.467328463422781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212"/>
      <c r="C23" s="119">
        <v>3</v>
      </c>
      <c r="D23" s="130">
        <v>84</v>
      </c>
      <c r="E23" s="130">
        <v>0</v>
      </c>
      <c r="F23" s="130">
        <v>1</v>
      </c>
      <c r="G23" s="130"/>
      <c r="H23" s="134">
        <v>56</v>
      </c>
      <c r="J23" s="49">
        <v>3</v>
      </c>
      <c r="K23" s="50">
        <f t="shared" si="19"/>
        <v>1.3404255319148937</v>
      </c>
      <c r="L23" s="50">
        <f t="shared" si="19"/>
        <v>0</v>
      </c>
      <c r="M23" s="50">
        <f t="shared" si="19"/>
        <v>1.5957446808510641E-2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212"/>
      <c r="C24" s="119">
        <v>4</v>
      </c>
      <c r="D24" s="130">
        <v>64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1.021276595744681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213"/>
      <c r="C25" s="120">
        <v>5</v>
      </c>
      <c r="D25" s="131">
        <v>46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0.73404255319148937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>&gt;40</v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202" t="s">
        <v>28</v>
      </c>
      <c r="D27" s="203"/>
      <c r="E27" s="203"/>
      <c r="F27" s="203"/>
      <c r="G27" s="204"/>
      <c r="J27" s="185" t="s">
        <v>29</v>
      </c>
      <c r="K27" s="186"/>
      <c r="M27" s="68"/>
      <c r="N27" s="148" t="s">
        <v>32</v>
      </c>
      <c r="O27" s="210"/>
      <c r="P27" s="210"/>
      <c r="Q27" s="149"/>
      <c r="R27" s="148" t="s">
        <v>33</v>
      </c>
      <c r="S27" s="149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91"/>
      <c r="K28" s="190"/>
      <c r="M28" s="69" t="s">
        <v>25</v>
      </c>
      <c r="N28" s="150">
        <v>2994599</v>
      </c>
      <c r="O28" s="177"/>
      <c r="P28" s="177"/>
      <c r="Q28" s="151"/>
      <c r="R28" s="150" t="s">
        <v>46</v>
      </c>
      <c r="S28" s="151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83"/>
      <c r="K29" s="145"/>
      <c r="M29" s="70" t="s">
        <v>26</v>
      </c>
      <c r="N29" s="178">
        <v>29252253</v>
      </c>
      <c r="O29" s="179"/>
      <c r="P29" s="179"/>
      <c r="Q29" s="153"/>
      <c r="R29" s="152">
        <v>47087</v>
      </c>
      <c r="S29" s="153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83"/>
      <c r="K30" s="145"/>
      <c r="M30" s="70" t="s">
        <v>30</v>
      </c>
      <c r="N30" s="178">
        <v>238334</v>
      </c>
      <c r="O30" s="179"/>
      <c r="P30" s="179"/>
      <c r="Q30" s="153"/>
      <c r="R30" s="152">
        <v>45930</v>
      </c>
      <c r="S30" s="153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83"/>
      <c r="K31" s="145"/>
      <c r="M31" s="70" t="s">
        <v>27</v>
      </c>
      <c r="N31" s="178" t="s">
        <v>51</v>
      </c>
      <c r="O31" s="179"/>
      <c r="P31" s="179"/>
      <c r="Q31" s="153"/>
      <c r="R31" s="152" t="s">
        <v>52</v>
      </c>
      <c r="S31" s="153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84"/>
      <c r="K32" s="147"/>
      <c r="M32" s="71" t="s">
        <v>24</v>
      </c>
      <c r="N32" s="178"/>
      <c r="O32" s="179"/>
      <c r="P32" s="179"/>
      <c r="Q32" s="153"/>
      <c r="R32" s="137"/>
      <c r="S32" s="138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87" t="s">
        <v>31</v>
      </c>
      <c r="N33" s="178" t="s">
        <v>49</v>
      </c>
      <c r="O33" s="179"/>
      <c r="P33" s="179"/>
      <c r="Q33" s="153"/>
      <c r="R33" s="139">
        <v>45848</v>
      </c>
      <c r="S33" s="138"/>
    </row>
    <row r="34" spans="2:20" s="15" customFormat="1" ht="12.95" customHeight="1" thickBot="1" x14ac:dyDescent="0.25">
      <c r="B34" s="220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88"/>
      <c r="N34" s="178"/>
      <c r="O34" s="179"/>
      <c r="P34" s="179"/>
      <c r="Q34" s="153"/>
      <c r="R34" s="140"/>
      <c r="S34" s="141"/>
    </row>
    <row r="35" spans="2:20" s="15" customFormat="1" ht="12.95" customHeight="1" thickBot="1" x14ac:dyDescent="0.25">
      <c r="B35" s="221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85" t="s">
        <v>34</v>
      </c>
      <c r="K35" s="186"/>
      <c r="M35" s="69" t="s">
        <v>6</v>
      </c>
      <c r="N35" s="178" t="s">
        <v>47</v>
      </c>
      <c r="O35" s="179"/>
      <c r="P35" s="179"/>
      <c r="Q35" s="153"/>
      <c r="R35" s="142">
        <v>45881</v>
      </c>
      <c r="S35" s="143"/>
    </row>
    <row r="36" spans="2:20" s="15" customFormat="1" ht="12.95" customHeight="1" x14ac:dyDescent="0.2">
      <c r="B36" s="220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89">
        <v>45693</v>
      </c>
      <c r="K36" s="190"/>
      <c r="M36" s="70" t="s">
        <v>0</v>
      </c>
      <c r="N36" s="178" t="s">
        <v>48</v>
      </c>
      <c r="O36" s="179"/>
      <c r="P36" s="179"/>
      <c r="Q36" s="153"/>
      <c r="R36" s="144">
        <v>45881</v>
      </c>
      <c r="S36" s="145"/>
    </row>
    <row r="37" spans="2:20" s="15" customFormat="1" ht="12.95" customHeight="1" thickBot="1" x14ac:dyDescent="0.25">
      <c r="B37" s="221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84">
        <v>47</v>
      </c>
      <c r="K37" s="147"/>
      <c r="M37" s="71" t="s">
        <v>1</v>
      </c>
      <c r="N37" s="180">
        <v>45700</v>
      </c>
      <c r="O37" s="181"/>
      <c r="P37" s="181"/>
      <c r="Q37" s="182"/>
      <c r="R37" s="146">
        <v>45881</v>
      </c>
      <c r="S37" s="147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B34:B35"/>
    <mergeCell ref="B36:B37"/>
    <mergeCell ref="B5:C5"/>
    <mergeCell ref="B6:C6"/>
    <mergeCell ref="B7:C7"/>
    <mergeCell ref="B8:C8"/>
    <mergeCell ref="C11:H11"/>
    <mergeCell ref="C19:H19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N28:Q28"/>
    <mergeCell ref="N29:Q29"/>
    <mergeCell ref="N30:Q30"/>
    <mergeCell ref="N31:Q31"/>
    <mergeCell ref="N32:Q32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R27:S27"/>
    <mergeCell ref="R28:S28"/>
    <mergeCell ref="R29:S29"/>
    <mergeCell ref="R30:S30"/>
    <mergeCell ref="R31:S31"/>
    <mergeCell ref="R32:S32"/>
    <mergeCell ref="R33:S34"/>
    <mergeCell ref="R35:S35"/>
    <mergeCell ref="R36:S36"/>
    <mergeCell ref="R37:S37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2025-06-20T11:50:20Z</cp:lastPrinted>
  <dcterms:created xsi:type="dcterms:W3CDTF">2008-12-02T14:50:07Z</dcterms:created>
  <dcterms:modified xsi:type="dcterms:W3CDTF">2025-06-20T11:51:14Z</dcterms:modified>
</cp:coreProperties>
</file>