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Z:\home\david\anus\params\"/>
    </mc:Choice>
  </mc:AlternateContent>
  <xr:revisionPtr revIDLastSave="0" documentId="13_ncr:1_{4E2542B7-53C7-4CEF-B329-A0AAD55FC6DB}" xr6:coauthVersionLast="47" xr6:coauthVersionMax="47" xr10:uidLastSave="{00000000-0000-0000-0000-000000000000}"/>
  <bookViews>
    <workbookView xWindow="-110" yWindow="-110" windowWidth="19420" windowHeight="10420" xr2:uid="{CAF61C53-5E3F-4CCB-A8C1-C279BD3858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B5" i="1"/>
  <c r="C4" i="1" s="1"/>
  <c r="C2" i="1" l="1"/>
  <c r="C3" i="1"/>
  <c r="D6" i="1" l="1"/>
  <c r="D10" i="1" s="1"/>
  <c r="C5" i="1"/>
  <c r="E3" i="1" l="1"/>
  <c r="F3" i="1" s="1"/>
  <c r="E4" i="1"/>
  <c r="F4" i="1" s="1"/>
  <c r="E2" i="1"/>
  <c r="F2" i="1" s="1"/>
</calcChain>
</file>

<file path=xl/sharedStrings.xml><?xml version="1.0" encoding="utf-8"?>
<sst xmlns="http://schemas.openxmlformats.org/spreadsheetml/2006/main" count="13" uniqueCount="13">
  <si>
    <t>&lt;50</t>
  </si>
  <si>
    <t>50-59</t>
  </si>
  <si>
    <t>&gt;60</t>
  </si>
  <si>
    <t>N</t>
  </si>
  <si>
    <t>5-year risk</t>
  </si>
  <si>
    <t>N %</t>
  </si>
  <si>
    <t>Reference (5-year risk for HIV+ [Faber 2020])</t>
  </si>
  <si>
    <t>Weighted average</t>
  </si>
  <si>
    <t>Total</t>
  </si>
  <si>
    <t>Ratio</t>
  </si>
  <si>
    <t>Adjusted 5-year risk for HIV+</t>
  </si>
  <si>
    <t>Source: Faber 2020</t>
  </si>
  <si>
    <t>Annual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</si>
</sst>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81C3-DE96-4028-A128-3CC7B93CE0D0}">
  <dimension ref="A1:I12"/>
  <sheetViews>
    <sheetView tabSelected="1" workbookViewId="0">
      <selection activeCell="J13" sqref="J13"/>
    </sheetView>
  </sheetViews>
  <sheetFormatPr baseColWidth="10" defaultRowHeight="14.5" x14ac:dyDescent="0.35"/>
  <cols>
    <col min="1" max="1" width="36.7265625" bestFit="1" customWidth="1"/>
    <col min="5" max="5" width="28.26953125" customWidth="1"/>
    <col min="6" max="6" width="15.1796875" bestFit="1" customWidth="1"/>
  </cols>
  <sheetData>
    <row r="1" spans="1:9" x14ac:dyDescent="0.35">
      <c r="B1" t="s">
        <v>3</v>
      </c>
      <c r="C1" t="s">
        <v>5</v>
      </c>
      <c r="D1" t="s">
        <v>4</v>
      </c>
      <c r="E1" t="s">
        <v>10</v>
      </c>
      <c r="F1" t="s">
        <v>12</v>
      </c>
    </row>
    <row r="2" spans="1:9" x14ac:dyDescent="0.35">
      <c r="A2" t="s">
        <v>0</v>
      </c>
      <c r="B2">
        <v>598</v>
      </c>
      <c r="C2">
        <f>B2/$B$5</f>
        <v>0.4834276475343573</v>
      </c>
      <c r="D2">
        <v>2.1</v>
      </c>
      <c r="E2">
        <f>D2*$D$10</f>
        <v>8.0378261537448701</v>
      </c>
      <c r="F2" s="1">
        <f>1-(1-E2/100)^(1/5)</f>
        <v>1.6618925805120033E-2</v>
      </c>
      <c r="H2">
        <v>40</v>
      </c>
      <c r="I2">
        <f>I3-(I4-I3)</f>
        <v>1.3300098110240067E-2</v>
      </c>
    </row>
    <row r="3" spans="1:9" x14ac:dyDescent="0.35">
      <c r="A3" t="s">
        <v>1</v>
      </c>
      <c r="B3">
        <v>277</v>
      </c>
      <c r="C3">
        <f>B3/$B$5</f>
        <v>0.22392886014551333</v>
      </c>
      <c r="D3">
        <v>2.9</v>
      </c>
      <c r="E3">
        <f t="shared" ref="E3:E4" si="0">D3*$D$10</f>
        <v>11.099855164695295</v>
      </c>
      <c r="F3" s="1">
        <f t="shared" ref="F3:F4" si="1">1-(1-E3/100)^(1/5)</f>
        <v>2.3256581132036103E-2</v>
      </c>
      <c r="H3">
        <v>45</v>
      </c>
      <c r="I3" s="1">
        <v>1.6618925805120033E-2</v>
      </c>
    </row>
    <row r="4" spans="1:9" x14ac:dyDescent="0.35">
      <c r="A4" t="s">
        <v>2</v>
      </c>
      <c r="B4">
        <v>362</v>
      </c>
      <c r="C4">
        <f>B4/$B$5</f>
        <v>0.29264349232012937</v>
      </c>
      <c r="D4">
        <v>6.9</v>
      </c>
      <c r="E4">
        <f t="shared" si="0"/>
        <v>26.410000219447429</v>
      </c>
      <c r="F4" s="1">
        <f t="shared" si="1"/>
        <v>5.9489257703088549E-2</v>
      </c>
      <c r="H4">
        <v>50</v>
      </c>
      <c r="I4">
        <v>1.9937753499999999E-2</v>
      </c>
    </row>
    <row r="5" spans="1:9" x14ac:dyDescent="0.35">
      <c r="A5" t="s">
        <v>8</v>
      </c>
      <c r="B5">
        <f>SUM(B2:B4)</f>
        <v>1237</v>
      </c>
      <c r="C5">
        <f>SUM(C2:C4)</f>
        <v>1</v>
      </c>
      <c r="H5">
        <v>55</v>
      </c>
      <c r="I5" s="1">
        <v>2.3256581132036103E-2</v>
      </c>
    </row>
    <row r="6" spans="1:9" x14ac:dyDescent="0.35">
      <c r="A6" t="s">
        <v>7</v>
      </c>
      <c r="D6">
        <f>C2*D2+C3*D3+C4*D4</f>
        <v>3.6838318512530321</v>
      </c>
      <c r="H6">
        <v>60</v>
      </c>
      <c r="I6">
        <v>3.2314750250000003E-2</v>
      </c>
    </row>
    <row r="7" spans="1:9" x14ac:dyDescent="0.35">
      <c r="H7">
        <v>65</v>
      </c>
      <c r="I7">
        <v>4.1372919500000001E-2</v>
      </c>
    </row>
    <row r="8" spans="1:9" x14ac:dyDescent="0.35">
      <c r="A8" t="s">
        <v>6</v>
      </c>
      <c r="D8">
        <v>14.1</v>
      </c>
      <c r="H8">
        <v>70</v>
      </c>
      <c r="I8">
        <v>5.0431088749999999E-2</v>
      </c>
    </row>
    <row r="9" spans="1:9" x14ac:dyDescent="0.35">
      <c r="H9">
        <v>75</v>
      </c>
      <c r="I9" s="1">
        <v>5.9489257703088549E-2</v>
      </c>
    </row>
    <row r="10" spans="1:9" x14ac:dyDescent="0.35">
      <c r="A10" t="s">
        <v>9</v>
      </c>
      <c r="D10">
        <f>D8/D6</f>
        <v>3.827536263688033</v>
      </c>
    </row>
    <row r="12" spans="1:9" x14ac:dyDescent="0.35">
      <c r="A12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Gómez Guillén, David</dc:creator>
  <cp:lastModifiedBy>Gómez Guillén, David</cp:lastModifiedBy>
  <dcterms:created xsi:type="dcterms:W3CDTF">2024-09-29T09:59:05Z</dcterms:created>
  <dcterms:modified xsi:type="dcterms:W3CDTF">2024-11-05T22:15:20Z</dcterms:modified>
</cp:coreProperties>
</file>