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ferrara/Documents/Clemson/The Tiger/COVID-19/Data/ttn-clemson-covid-data/"/>
    </mc:Choice>
  </mc:AlternateContent>
  <xr:revisionPtr revIDLastSave="0" documentId="13_ncr:1_{BAE52CAB-1333-0645-B3A6-668A37A87FBB}" xr6:coauthVersionLast="45" xr6:coauthVersionMax="45" xr10:uidLastSave="{00000000-0000-0000-0000-000000000000}"/>
  <bookViews>
    <workbookView xWindow="380" yWindow="460" windowWidth="28040" windowHeight="16260" xr2:uid="{663FE1B6-0B7E-E04A-924C-6AB15F4F5852}"/>
  </bookViews>
  <sheets>
    <sheet name="Positive Cases" sheetId="1" r:id="rId1"/>
    <sheet name="Isolation and Quarantin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S2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T2" i="1"/>
  <c r="S2" i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D2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2" i="1"/>
  <c r="R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F29" i="1" s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E2" i="1"/>
  <c r="F13" i="1" l="1"/>
  <c r="F5" i="1"/>
  <c r="F21" i="1"/>
  <c r="F12" i="1"/>
  <c r="F27" i="1"/>
  <c r="F19" i="1"/>
  <c r="F11" i="1"/>
  <c r="F2" i="1"/>
  <c r="F10" i="1"/>
  <c r="F28" i="1"/>
  <c r="F18" i="1"/>
  <c r="F25" i="1"/>
  <c r="F17" i="1"/>
  <c r="F9" i="1"/>
  <c r="F20" i="1"/>
  <c r="F24" i="1"/>
  <c r="F16" i="1"/>
  <c r="F8" i="1"/>
  <c r="F4" i="1"/>
  <c r="F23" i="1"/>
  <c r="F15" i="1"/>
  <c r="F7" i="1"/>
  <c r="F26" i="1"/>
  <c r="F22" i="1"/>
  <c r="F14" i="1"/>
  <c r="F6" i="1"/>
  <c r="F3" i="1"/>
</calcChain>
</file>

<file path=xl/sharedStrings.xml><?xml version="1.0" encoding="utf-8"?>
<sst xmlns="http://schemas.openxmlformats.org/spreadsheetml/2006/main" count="24" uniqueCount="23">
  <si>
    <t>Date</t>
  </si>
  <si>
    <t>Positive</t>
  </si>
  <si>
    <t>Total Tests</t>
  </si>
  <si>
    <t>Cumulative Total Tests</t>
  </si>
  <si>
    <t>% Positive</t>
  </si>
  <si>
    <t>Symptomatic (Medical Centers)</t>
  </si>
  <si>
    <t>Asymtomatic (Surveillance)</t>
  </si>
  <si>
    <t>Total Symptomatic Tests</t>
  </si>
  <si>
    <t>Total Asymptomatic Tests</t>
  </si>
  <si>
    <t>Total Test Check</t>
  </si>
  <si>
    <t>Positive Case Check</t>
  </si>
  <si>
    <t>In/Room Apartment I/Q</t>
  </si>
  <si>
    <t>I/Q Space</t>
  </si>
  <si>
    <t>Total On-Campus I/Q</t>
  </si>
  <si>
    <t>Cumulative Total Cases</t>
  </si>
  <si>
    <t>7-Day Rolling Average</t>
  </si>
  <si>
    <t>7-Day Rolling Average %</t>
  </si>
  <si>
    <t>Student Positive</t>
  </si>
  <si>
    <t>Student Tests</t>
  </si>
  <si>
    <t>Employee Positive</t>
  </si>
  <si>
    <t>Employee Tests</t>
  </si>
  <si>
    <t>S/E Positive Check</t>
  </si>
  <si>
    <t>S/E Test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</si>
</sst>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00%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0" xfId="0" applyFont="1"/>
    <xf numFmtId="172" fontId="0" fillId="0" borderId="0" xfId="1" applyNumberFormat="1" applyFont="1"/>
    <xf numFmtId="14" fontId="0" fillId="2" borderId="0" xfId="0" applyNumberFormat="1" applyFill="1"/>
    <xf numFmtId="14" fontId="0" fillId="3" borderId="0" xfId="0" applyNumberFormat="1" applyFill="1"/>
    <xf numFmtId="0" fontId="0" fillId="0" borderId="0" xfId="1" applyNumberFormat="1" applyFont="1"/>
    <xf numFmtId="0" fontId="2" fillId="0" borderId="0" xfId="0" applyNumberFormat="1" applyFont="1"/>
  </cellXfs>
  <cellStyles count="2">
    <cellStyle name="Normal" xfId="0" builtinId="0"/>
    <cellStyle name="Percent" xfId="1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8E299-360B-F244-BDDD-9B449D0B7C0F}">
  <dimension ref="A1:T36"/>
  <sheetViews>
    <sheetView tabSelected="1" topLeftCell="A5" workbookViewId="0">
      <selection activeCell="C22" sqref="C22"/>
    </sheetView>
  </sheetViews>
  <sheetFormatPr baseColWidth="10" defaultRowHeight="16"/>
  <cols>
    <col min="3" max="3" width="19.5" customWidth="1"/>
    <col min="6" max="6" width="21" customWidth="1"/>
    <col min="7" max="7" width="20.33203125" style="1" customWidth="1"/>
    <col min="8" max="8" width="19.83203125" customWidth="1"/>
    <col min="9" max="9" width="27" customWidth="1"/>
    <col min="10" max="10" width="22.33203125" customWidth="1"/>
    <col min="11" max="12" width="23.6640625" customWidth="1"/>
    <col min="13" max="13" width="14.6640625" customWidth="1"/>
    <col min="14" max="14" width="12.1640625" customWidth="1"/>
    <col min="15" max="15" width="16" customWidth="1"/>
    <col min="16" max="16" width="14" customWidth="1"/>
    <col min="17" max="17" width="17.1640625" customWidth="1"/>
    <col min="18" max="18" width="14.6640625" customWidth="1"/>
    <col min="19" max="19" width="16.6640625" customWidth="1"/>
    <col min="20" max="20" width="13.1640625" customWidth="1"/>
  </cols>
  <sheetData>
    <row r="1" spans="1:20">
      <c r="A1" s="3" t="s">
        <v>0</v>
      </c>
      <c r="B1" s="3" t="s">
        <v>1</v>
      </c>
      <c r="C1" s="3" t="s">
        <v>15</v>
      </c>
      <c r="D1" s="3" t="s">
        <v>2</v>
      </c>
      <c r="E1" s="3" t="s">
        <v>4</v>
      </c>
      <c r="F1" s="3" t="s">
        <v>16</v>
      </c>
      <c r="G1" s="8" t="s">
        <v>14</v>
      </c>
      <c r="H1" s="3" t="s">
        <v>3</v>
      </c>
      <c r="I1" s="3" t="s">
        <v>5</v>
      </c>
      <c r="J1" s="3" t="s">
        <v>7</v>
      </c>
      <c r="K1" s="3" t="s">
        <v>6</v>
      </c>
      <c r="L1" s="3" t="s">
        <v>8</v>
      </c>
      <c r="M1" s="3" t="s">
        <v>17</v>
      </c>
      <c r="N1" s="3" t="s">
        <v>18</v>
      </c>
      <c r="O1" s="3" t="s">
        <v>19</v>
      </c>
      <c r="P1" s="3" t="s">
        <v>20</v>
      </c>
      <c r="Q1" s="3" t="s">
        <v>10</v>
      </c>
      <c r="R1" s="3" t="s">
        <v>9</v>
      </c>
      <c r="S1" s="3" t="s">
        <v>21</v>
      </c>
      <c r="T1" s="3" t="s">
        <v>22</v>
      </c>
    </row>
    <row r="2" spans="1:20">
      <c r="A2" s="6">
        <v>44101</v>
      </c>
      <c r="B2">
        <v>9</v>
      </c>
      <c r="C2">
        <f>AVERAGE(B2:B8)</f>
        <v>84</v>
      </c>
      <c r="D2">
        <v>401</v>
      </c>
      <c r="E2" s="4">
        <f>B2/D2</f>
        <v>2.2443890274314215E-2</v>
      </c>
      <c r="F2" s="4">
        <f>AVERAGE(E2:E8)</f>
        <v>9.3621985826598503E-2</v>
      </c>
      <c r="G2" s="7">
        <f>B2</f>
        <v>9</v>
      </c>
      <c r="H2">
        <f>D2</f>
        <v>401</v>
      </c>
      <c r="I2">
        <v>0</v>
      </c>
      <c r="J2">
        <v>0</v>
      </c>
      <c r="K2">
        <v>9</v>
      </c>
      <c r="L2">
        <v>401</v>
      </c>
      <c r="M2">
        <v>9</v>
      </c>
      <c r="N2">
        <v>289</v>
      </c>
      <c r="O2">
        <v>0</v>
      </c>
      <c r="P2">
        <v>112</v>
      </c>
      <c r="Q2" t="str">
        <f>IF(I2+K2=B2,"EQUAL","DIFFER")</f>
        <v>EQUAL</v>
      </c>
      <c r="R2" t="str">
        <f>IF(J2+L2=D2,"EQUAL","DIFFER")</f>
        <v>EQUAL</v>
      </c>
      <c r="S2" t="str">
        <f>IF(M2+O2=B2,"EQUAL","DIFFER")</f>
        <v>EQUAL</v>
      </c>
      <c r="T2" t="str">
        <f>IF(N2+P2=D2,"EQUAL","DIFFER")</f>
        <v>EQUAL</v>
      </c>
    </row>
    <row r="3" spans="1:20">
      <c r="A3" s="6">
        <v>44102</v>
      </c>
      <c r="B3">
        <v>184</v>
      </c>
      <c r="C3">
        <f t="shared" ref="C3:C29" si="0">AVERAGE(B3:B9)</f>
        <v>83.285714285714292</v>
      </c>
      <c r="D3">
        <v>2170</v>
      </c>
      <c r="E3" s="4">
        <f>B3/D3</f>
        <v>8.4792626728110596E-2</v>
      </c>
      <c r="F3" s="4">
        <f t="shared" ref="F3:F29" si="1">AVERAGE(E3:E9)</f>
        <v>9.2264999190092206E-2</v>
      </c>
      <c r="G3" s="7">
        <f>B3+G2</f>
        <v>193</v>
      </c>
      <c r="H3">
        <f>H2+D3</f>
        <v>2571</v>
      </c>
      <c r="I3">
        <v>17</v>
      </c>
      <c r="J3">
        <v>30</v>
      </c>
      <c r="K3">
        <v>167</v>
      </c>
      <c r="L3">
        <v>2140</v>
      </c>
      <c r="M3">
        <v>182</v>
      </c>
      <c r="N3">
        <v>2125</v>
      </c>
      <c r="O3">
        <v>2</v>
      </c>
      <c r="P3">
        <v>45</v>
      </c>
      <c r="Q3" t="str">
        <f>IF(I3+K3=B3,"EQUAL","DIFFER")</f>
        <v>EQUAL</v>
      </c>
      <c r="R3" t="str">
        <f t="shared" ref="R3:R29" si="2">IF(J3+L3=D3,"EQUAL","DIFFER")</f>
        <v>EQUAL</v>
      </c>
      <c r="S3" t="str">
        <f t="shared" ref="S3:S28" si="3">IF(M3+O3=B3,"EQUAL","DIFFER")</f>
        <v>EQUAL</v>
      </c>
      <c r="T3" t="str">
        <f t="shared" ref="T3:T29" si="4">IF(N3+P3=D3,"EQUAL","DIFFER")</f>
        <v>EQUAL</v>
      </c>
    </row>
    <row r="4" spans="1:20">
      <c r="A4" s="6">
        <v>44103</v>
      </c>
      <c r="B4">
        <v>69</v>
      </c>
      <c r="C4">
        <f t="shared" si="0"/>
        <v>71</v>
      </c>
      <c r="D4">
        <v>1272</v>
      </c>
      <c r="E4" s="4">
        <f>B4/D4</f>
        <v>5.4245283018867926E-2</v>
      </c>
      <c r="F4" s="4">
        <f t="shared" si="1"/>
        <v>8.8310274958870297E-2</v>
      </c>
      <c r="G4" s="7">
        <f>B4+G3</f>
        <v>262</v>
      </c>
      <c r="H4">
        <f>H3+D4</f>
        <v>3843</v>
      </c>
      <c r="I4">
        <v>11</v>
      </c>
      <c r="J4">
        <v>22</v>
      </c>
      <c r="K4">
        <v>58</v>
      </c>
      <c r="L4">
        <v>1250</v>
      </c>
      <c r="M4">
        <v>69</v>
      </c>
      <c r="N4">
        <v>1230</v>
      </c>
      <c r="O4">
        <v>0</v>
      </c>
      <c r="P4">
        <v>42</v>
      </c>
      <c r="Q4" t="str">
        <f>IF(I4+K4=B4,"EQUAL","DIFFER")</f>
        <v>EQUAL</v>
      </c>
      <c r="R4" t="str">
        <f t="shared" si="2"/>
        <v>EQUAL</v>
      </c>
      <c r="S4" t="str">
        <f t="shared" si="3"/>
        <v>EQUAL</v>
      </c>
      <c r="T4" t="str">
        <f t="shared" si="4"/>
        <v>EQUAL</v>
      </c>
    </row>
    <row r="5" spans="1:20">
      <c r="A5" s="6">
        <v>44104</v>
      </c>
      <c r="B5">
        <v>164</v>
      </c>
      <c r="C5">
        <f t="shared" si="0"/>
        <v>73.142857142857139</v>
      </c>
      <c r="D5">
        <v>2062</v>
      </c>
      <c r="E5" s="4">
        <f>B5/D5</f>
        <v>7.953443258971872E-2</v>
      </c>
      <c r="F5" s="4">
        <f t="shared" si="1"/>
        <v>9.0153274952406451E-2</v>
      </c>
      <c r="G5" s="7">
        <f>B5+G4</f>
        <v>426</v>
      </c>
      <c r="H5">
        <f>H4+D5</f>
        <v>5905</v>
      </c>
      <c r="I5">
        <v>23</v>
      </c>
      <c r="J5">
        <v>43</v>
      </c>
      <c r="K5">
        <v>141</v>
      </c>
      <c r="L5">
        <v>2019</v>
      </c>
      <c r="M5">
        <v>163</v>
      </c>
      <c r="N5">
        <v>1893</v>
      </c>
      <c r="O5">
        <v>1</v>
      </c>
      <c r="P5">
        <v>169</v>
      </c>
      <c r="Q5" t="str">
        <f>IF(I5+K5=B5,"EQUAL","DIFFER")</f>
        <v>EQUAL</v>
      </c>
      <c r="R5" t="str">
        <f t="shared" si="2"/>
        <v>EQUAL</v>
      </c>
      <c r="S5" t="str">
        <f t="shared" si="3"/>
        <v>EQUAL</v>
      </c>
      <c r="T5" t="str">
        <f t="shared" si="4"/>
        <v>EQUAL</v>
      </c>
    </row>
    <row r="6" spans="1:20">
      <c r="A6" s="6">
        <v>44105</v>
      </c>
      <c r="B6">
        <v>86</v>
      </c>
      <c r="C6">
        <f t="shared" si="0"/>
        <v>61.714285714285715</v>
      </c>
      <c r="D6">
        <v>1210</v>
      </c>
      <c r="E6" s="4">
        <f>B6/D6</f>
        <v>7.1074380165289261E-2</v>
      </c>
      <c r="F6" s="4">
        <f t="shared" si="1"/>
        <v>8.3252179696626141E-2</v>
      </c>
      <c r="G6" s="7">
        <f>B6+G5</f>
        <v>512</v>
      </c>
      <c r="H6">
        <f>H5+D6</f>
        <v>7115</v>
      </c>
      <c r="I6">
        <v>13</v>
      </c>
      <c r="J6">
        <v>38</v>
      </c>
      <c r="K6">
        <v>73</v>
      </c>
      <c r="L6">
        <v>1172</v>
      </c>
      <c r="M6">
        <v>83</v>
      </c>
      <c r="N6">
        <v>1173</v>
      </c>
      <c r="O6">
        <v>3</v>
      </c>
      <c r="P6">
        <v>37</v>
      </c>
      <c r="Q6" t="str">
        <f>IF(I6+K6=B6,"EQUAL","DIFFER")</f>
        <v>EQUAL</v>
      </c>
      <c r="R6" t="str">
        <f t="shared" si="2"/>
        <v>EQUAL</v>
      </c>
      <c r="S6" t="str">
        <f t="shared" si="3"/>
        <v>EQUAL</v>
      </c>
      <c r="T6" t="str">
        <f t="shared" si="4"/>
        <v>EQUAL</v>
      </c>
    </row>
    <row r="7" spans="1:20">
      <c r="A7" s="6">
        <v>44106</v>
      </c>
      <c r="B7">
        <v>70</v>
      </c>
      <c r="C7">
        <f t="shared" si="0"/>
        <v>56.714285714285715</v>
      </c>
      <c r="D7">
        <v>1618</v>
      </c>
      <c r="E7" s="4">
        <f>B7/D7</f>
        <v>4.3263288009888753E-2</v>
      </c>
      <c r="F7" s="4">
        <f t="shared" si="1"/>
        <v>7.8401254520174976E-2</v>
      </c>
      <c r="G7" s="7">
        <f>B7+G6</f>
        <v>582</v>
      </c>
      <c r="H7">
        <f>H6+D7</f>
        <v>8733</v>
      </c>
      <c r="I7">
        <v>15</v>
      </c>
      <c r="J7">
        <v>44</v>
      </c>
      <c r="K7">
        <v>55</v>
      </c>
      <c r="L7">
        <v>1574</v>
      </c>
      <c r="M7">
        <v>66</v>
      </c>
      <c r="N7">
        <v>1339</v>
      </c>
      <c r="O7">
        <v>4</v>
      </c>
      <c r="P7">
        <v>279</v>
      </c>
      <c r="Q7" t="str">
        <f>IF(I7+K7=B7,"EQUAL","DIFFER")</f>
        <v>EQUAL</v>
      </c>
      <c r="R7" t="str">
        <f t="shared" si="2"/>
        <v>EQUAL</v>
      </c>
      <c r="S7" t="str">
        <f t="shared" si="3"/>
        <v>EQUAL</v>
      </c>
      <c r="T7" t="str">
        <f t="shared" si="4"/>
        <v>EQUAL</v>
      </c>
    </row>
    <row r="8" spans="1:20">
      <c r="A8" s="6">
        <v>44107</v>
      </c>
      <c r="B8">
        <v>6</v>
      </c>
      <c r="C8">
        <f t="shared" si="0"/>
        <v>58.142857142857146</v>
      </c>
      <c r="D8">
        <v>20</v>
      </c>
      <c r="E8" s="4">
        <f>B8/D8</f>
        <v>0.3</v>
      </c>
      <c r="F8" s="4">
        <f t="shared" si="1"/>
        <v>7.9359180450055217E-2</v>
      </c>
      <c r="G8" s="7">
        <f>B8+G7</f>
        <v>588</v>
      </c>
      <c r="H8">
        <f>H7+D8</f>
        <v>8753</v>
      </c>
      <c r="I8">
        <v>0</v>
      </c>
      <c r="J8">
        <v>0</v>
      </c>
      <c r="K8">
        <v>6</v>
      </c>
      <c r="L8">
        <v>20</v>
      </c>
      <c r="M8">
        <v>6</v>
      </c>
      <c r="N8">
        <v>19</v>
      </c>
      <c r="O8">
        <v>0</v>
      </c>
      <c r="P8">
        <v>1</v>
      </c>
      <c r="Q8" t="str">
        <f>IF(I8+K8=B8,"EQUAL","DIFFER")</f>
        <v>EQUAL</v>
      </c>
      <c r="R8" t="str">
        <f t="shared" si="2"/>
        <v>EQUAL</v>
      </c>
      <c r="S8" t="str">
        <f t="shared" si="3"/>
        <v>EQUAL</v>
      </c>
      <c r="T8" t="str">
        <f t="shared" si="4"/>
        <v>EQUAL</v>
      </c>
    </row>
    <row r="9" spans="1:20">
      <c r="A9" s="5">
        <v>44108</v>
      </c>
      <c r="B9">
        <v>4</v>
      </c>
      <c r="C9">
        <f t="shared" si="0"/>
        <v>58.142857142857146</v>
      </c>
      <c r="D9">
        <v>309</v>
      </c>
      <c r="E9" s="4">
        <f>B9/D9</f>
        <v>1.2944983818770227E-2</v>
      </c>
      <c r="F9" s="4">
        <f t="shared" si="1"/>
        <v>3.954155127072391E-2</v>
      </c>
      <c r="G9" s="7">
        <f>B9+G8</f>
        <v>592</v>
      </c>
      <c r="H9">
        <f>H8+D9</f>
        <v>9062</v>
      </c>
      <c r="I9">
        <v>0</v>
      </c>
      <c r="J9">
        <v>0</v>
      </c>
      <c r="K9">
        <v>4</v>
      </c>
      <c r="L9">
        <v>309</v>
      </c>
      <c r="M9">
        <v>3</v>
      </c>
      <c r="N9">
        <v>210</v>
      </c>
      <c r="O9">
        <v>1</v>
      </c>
      <c r="P9">
        <v>99</v>
      </c>
      <c r="Q9" t="str">
        <f>IF(I9+K9=B9,"EQUAL","DIFFER")</f>
        <v>EQUAL</v>
      </c>
      <c r="R9" t="str">
        <f t="shared" si="2"/>
        <v>EQUAL</v>
      </c>
      <c r="S9" t="str">
        <f t="shared" si="3"/>
        <v>EQUAL</v>
      </c>
      <c r="T9" t="str">
        <f t="shared" si="4"/>
        <v>EQUAL</v>
      </c>
    </row>
    <row r="10" spans="1:20">
      <c r="A10" s="5">
        <v>44109</v>
      </c>
      <c r="B10">
        <v>98</v>
      </c>
      <c r="C10">
        <f t="shared" si="0"/>
        <v>58.285714285714285</v>
      </c>
      <c r="D10">
        <v>1716</v>
      </c>
      <c r="E10" s="4">
        <f>B10/D10</f>
        <v>5.7109557109557112E-2</v>
      </c>
      <c r="F10" s="4">
        <f t="shared" si="1"/>
        <v>4.0337770513545097E-2</v>
      </c>
      <c r="G10" s="7">
        <f>B10+G9</f>
        <v>690</v>
      </c>
      <c r="H10">
        <f>H9+D10</f>
        <v>10778</v>
      </c>
      <c r="I10">
        <v>7</v>
      </c>
      <c r="J10">
        <v>24</v>
      </c>
      <c r="K10">
        <v>91</v>
      </c>
      <c r="L10">
        <v>1692</v>
      </c>
      <c r="M10">
        <v>97</v>
      </c>
      <c r="N10">
        <v>1542</v>
      </c>
      <c r="O10">
        <v>1</v>
      </c>
      <c r="P10">
        <v>174</v>
      </c>
      <c r="Q10" t="str">
        <f>IF(I10+K10=B10,"EQUAL","DIFFER")</f>
        <v>EQUAL</v>
      </c>
      <c r="R10" t="str">
        <f t="shared" si="2"/>
        <v>EQUAL</v>
      </c>
      <c r="S10" t="str">
        <f t="shared" si="3"/>
        <v>EQUAL</v>
      </c>
      <c r="T10" t="str">
        <f t="shared" si="4"/>
        <v>EQUAL</v>
      </c>
    </row>
    <row r="11" spans="1:20">
      <c r="A11" s="5">
        <v>44110</v>
      </c>
      <c r="B11">
        <v>84</v>
      </c>
      <c r="C11">
        <f t="shared" si="0"/>
        <v>57.428571428571431</v>
      </c>
      <c r="D11">
        <v>1251</v>
      </c>
      <c r="E11" s="4">
        <f>B11/D11</f>
        <v>6.7146282973621102E-2</v>
      </c>
      <c r="F11" s="4">
        <f t="shared" si="1"/>
        <v>4.0362859579730057E-2</v>
      </c>
      <c r="G11" s="7">
        <f>B11+G10</f>
        <v>774</v>
      </c>
      <c r="H11">
        <f>H10+D11</f>
        <v>12029</v>
      </c>
      <c r="I11">
        <v>13</v>
      </c>
      <c r="J11">
        <v>30</v>
      </c>
      <c r="K11">
        <v>71</v>
      </c>
      <c r="L11">
        <v>1221</v>
      </c>
      <c r="M11">
        <v>83</v>
      </c>
      <c r="N11">
        <v>1137</v>
      </c>
      <c r="O11">
        <v>1</v>
      </c>
      <c r="P11">
        <v>114</v>
      </c>
      <c r="Q11" t="str">
        <f>IF(I11+K11=B11,"EQUAL","DIFFER")</f>
        <v>EQUAL</v>
      </c>
      <c r="R11" t="str">
        <f t="shared" si="2"/>
        <v>EQUAL</v>
      </c>
      <c r="S11" t="str">
        <f t="shared" si="3"/>
        <v>EQUAL</v>
      </c>
      <c r="T11" t="str">
        <f t="shared" si="4"/>
        <v>EQUAL</v>
      </c>
    </row>
    <row r="12" spans="1:20">
      <c r="A12" s="5">
        <v>44111</v>
      </c>
      <c r="B12">
        <v>84</v>
      </c>
      <c r="C12">
        <f t="shared" si="0"/>
        <v>52.428571428571431</v>
      </c>
      <c r="D12">
        <v>2690</v>
      </c>
      <c r="E12" s="4">
        <f>B12/D12</f>
        <v>3.1226765799256505E-2</v>
      </c>
      <c r="F12" s="4">
        <f t="shared" si="1"/>
        <v>3.4854547442975045E-2</v>
      </c>
      <c r="G12" s="7">
        <f>B12+G11</f>
        <v>858</v>
      </c>
      <c r="H12">
        <f>H11+D12</f>
        <v>14719</v>
      </c>
      <c r="I12">
        <v>4</v>
      </c>
      <c r="J12">
        <v>14</v>
      </c>
      <c r="K12">
        <v>80</v>
      </c>
      <c r="L12">
        <v>2676</v>
      </c>
      <c r="M12">
        <v>82</v>
      </c>
      <c r="N12">
        <v>2236</v>
      </c>
      <c r="O12">
        <v>2</v>
      </c>
      <c r="P12">
        <v>454</v>
      </c>
      <c r="Q12" t="str">
        <f>IF(I12+K12=B12,"EQUAL","DIFFER")</f>
        <v>EQUAL</v>
      </c>
      <c r="R12" t="str">
        <f t="shared" si="2"/>
        <v>EQUAL</v>
      </c>
      <c r="S12" t="str">
        <f t="shared" si="3"/>
        <v>EQUAL</v>
      </c>
      <c r="T12" t="str">
        <f t="shared" si="4"/>
        <v>EQUAL</v>
      </c>
    </row>
    <row r="13" spans="1:20">
      <c r="A13" s="5">
        <v>44112</v>
      </c>
      <c r="B13">
        <v>51</v>
      </c>
      <c r="C13">
        <f t="shared" si="0"/>
        <v>47</v>
      </c>
      <c r="D13">
        <v>1374</v>
      </c>
      <c r="E13" s="4">
        <f>B13/D13</f>
        <v>3.7117903930131008E-2</v>
      </c>
      <c r="F13" s="4">
        <f t="shared" si="1"/>
        <v>3.2640223146866362E-2</v>
      </c>
      <c r="G13" s="7">
        <f>B13+G12</f>
        <v>909</v>
      </c>
      <c r="H13">
        <f>H12+D13</f>
        <v>16093</v>
      </c>
      <c r="I13">
        <v>5</v>
      </c>
      <c r="J13">
        <v>16</v>
      </c>
      <c r="K13">
        <v>46</v>
      </c>
      <c r="L13">
        <v>1358</v>
      </c>
      <c r="M13">
        <v>51</v>
      </c>
      <c r="N13">
        <v>1263</v>
      </c>
      <c r="O13">
        <v>0</v>
      </c>
      <c r="P13">
        <v>111</v>
      </c>
      <c r="Q13" t="str">
        <f>IF(I13+K13=B13,"EQUAL","DIFFER")</f>
        <v>EQUAL</v>
      </c>
      <c r="R13" t="str">
        <f t="shared" si="2"/>
        <v>EQUAL</v>
      </c>
      <c r="S13" t="str">
        <f t="shared" si="3"/>
        <v>EQUAL</v>
      </c>
      <c r="T13" t="str">
        <f t="shared" si="4"/>
        <v>EQUAL</v>
      </c>
    </row>
    <row r="14" spans="1:20">
      <c r="A14" s="5">
        <v>44113</v>
      </c>
      <c r="B14">
        <v>80</v>
      </c>
      <c r="C14">
        <f t="shared" si="0"/>
        <v>42.714285714285715</v>
      </c>
      <c r="D14">
        <v>1601</v>
      </c>
      <c r="E14" s="4">
        <f>B14/D14</f>
        <v>4.996876951905059E-2</v>
      </c>
      <c r="F14" s="4">
        <f t="shared" si="1"/>
        <v>2.9112813371556016E-2</v>
      </c>
      <c r="G14" s="7">
        <f>B14+G13</f>
        <v>989</v>
      </c>
      <c r="H14">
        <f>H13+D14</f>
        <v>17694</v>
      </c>
      <c r="I14">
        <v>6</v>
      </c>
      <c r="J14">
        <v>12</v>
      </c>
      <c r="K14">
        <v>74</v>
      </c>
      <c r="L14">
        <v>1589</v>
      </c>
      <c r="M14">
        <v>79</v>
      </c>
      <c r="N14">
        <v>1452</v>
      </c>
      <c r="O14">
        <v>1</v>
      </c>
      <c r="P14">
        <v>149</v>
      </c>
      <c r="Q14" t="str">
        <f>IF(I14+K14=B14,"EQUAL","DIFFER")</f>
        <v>EQUAL</v>
      </c>
      <c r="R14" t="str">
        <f t="shared" si="2"/>
        <v>EQUAL</v>
      </c>
      <c r="S14" t="str">
        <f t="shared" si="3"/>
        <v>EQUAL</v>
      </c>
      <c r="T14" t="str">
        <f t="shared" si="4"/>
        <v>EQUAL</v>
      </c>
    </row>
    <row r="15" spans="1:20">
      <c r="A15" s="5">
        <v>44114</v>
      </c>
      <c r="B15">
        <v>6</v>
      </c>
      <c r="C15">
        <f t="shared" si="0"/>
        <v>36</v>
      </c>
      <c r="D15">
        <v>282</v>
      </c>
      <c r="E15" s="4">
        <f>B15/D15</f>
        <v>2.1276595744680851E-2</v>
      </c>
      <c r="F15" s="4">
        <f t="shared" si="1"/>
        <v>2.7773047140842944E-2</v>
      </c>
      <c r="G15" s="7">
        <f>B15+G14</f>
        <v>995</v>
      </c>
      <c r="H15">
        <f>H14+D15</f>
        <v>17976</v>
      </c>
      <c r="I15">
        <v>0</v>
      </c>
      <c r="J15">
        <v>0</v>
      </c>
      <c r="K15">
        <v>6</v>
      </c>
      <c r="L15">
        <v>282</v>
      </c>
      <c r="M15">
        <v>6</v>
      </c>
      <c r="N15">
        <v>216</v>
      </c>
      <c r="O15">
        <v>0</v>
      </c>
      <c r="P15">
        <v>66</v>
      </c>
      <c r="Q15" t="str">
        <f>IF(I15+K15=B15,"EQUAL","DIFFER")</f>
        <v>EQUAL</v>
      </c>
      <c r="R15" t="str">
        <f t="shared" si="2"/>
        <v>EQUAL</v>
      </c>
      <c r="S15" t="str">
        <f t="shared" si="3"/>
        <v>EQUAL</v>
      </c>
      <c r="T15" t="str">
        <f t="shared" si="4"/>
        <v>EQUAL</v>
      </c>
    </row>
    <row r="16" spans="1:20">
      <c r="A16" s="6">
        <v>44115</v>
      </c>
      <c r="B16">
        <v>5</v>
      </c>
      <c r="C16">
        <f t="shared" si="0"/>
        <v>35.285714285714285</v>
      </c>
      <c r="D16">
        <v>270</v>
      </c>
      <c r="E16" s="4">
        <f>B16/D16</f>
        <v>1.8518518518518517E-2</v>
      </c>
      <c r="F16" s="4">
        <f t="shared" si="1"/>
        <v>4.514169672833751E-2</v>
      </c>
      <c r="G16" s="7">
        <f>B16+G15</f>
        <v>1000</v>
      </c>
      <c r="H16">
        <f>H15+D16</f>
        <v>18246</v>
      </c>
      <c r="I16">
        <v>0</v>
      </c>
      <c r="J16">
        <v>0</v>
      </c>
      <c r="K16">
        <v>5</v>
      </c>
      <c r="L16">
        <v>270</v>
      </c>
      <c r="M16">
        <v>4</v>
      </c>
      <c r="N16">
        <v>180</v>
      </c>
      <c r="O16">
        <v>1</v>
      </c>
      <c r="P16">
        <v>90</v>
      </c>
      <c r="Q16" t="str">
        <f>IF(I16+K16=B16,"EQUAL","DIFFER")</f>
        <v>EQUAL</v>
      </c>
      <c r="R16" t="str">
        <f t="shared" si="2"/>
        <v>EQUAL</v>
      </c>
      <c r="S16" t="str">
        <f t="shared" si="3"/>
        <v>EQUAL</v>
      </c>
      <c r="T16" t="str">
        <f t="shared" si="4"/>
        <v>EQUAL</v>
      </c>
    </row>
    <row r="17" spans="1:20">
      <c r="A17" s="6">
        <v>44116</v>
      </c>
      <c r="B17">
        <v>92</v>
      </c>
      <c r="C17">
        <f t="shared" si="0"/>
        <v>35.142857142857146</v>
      </c>
      <c r="D17">
        <v>1606</v>
      </c>
      <c r="E17" s="4">
        <f>B17/D17</f>
        <v>5.7285180572851806E-2</v>
      </c>
      <c r="F17" s="4">
        <f t="shared" si="1"/>
        <v>4.4551692541211017E-2</v>
      </c>
      <c r="G17" s="7">
        <f>B17+G16</f>
        <v>1092</v>
      </c>
      <c r="H17">
        <f>H16+D17</f>
        <v>19852</v>
      </c>
      <c r="I17">
        <v>11</v>
      </c>
      <c r="J17">
        <v>22</v>
      </c>
      <c r="K17">
        <v>81</v>
      </c>
      <c r="L17">
        <v>1584</v>
      </c>
      <c r="M17">
        <v>88</v>
      </c>
      <c r="N17">
        <v>1359</v>
      </c>
      <c r="O17">
        <v>4</v>
      </c>
      <c r="P17">
        <v>247</v>
      </c>
      <c r="Q17" t="str">
        <f>IF(I17+K17=B17,"EQUAL","DIFFER")</f>
        <v>EQUAL</v>
      </c>
      <c r="R17" t="str">
        <f t="shared" si="2"/>
        <v>EQUAL</v>
      </c>
      <c r="S17" t="str">
        <f t="shared" si="3"/>
        <v>EQUAL</v>
      </c>
      <c r="T17" t="str">
        <f t="shared" si="4"/>
        <v>EQUAL</v>
      </c>
    </row>
    <row r="18" spans="1:20">
      <c r="A18" s="6">
        <v>44117</v>
      </c>
      <c r="B18">
        <v>49</v>
      </c>
      <c r="C18">
        <f t="shared" si="0"/>
        <v>29.285714285714285</v>
      </c>
      <c r="D18">
        <v>1714</v>
      </c>
      <c r="E18" s="4">
        <f>B18/D18</f>
        <v>2.8588098016336057E-2</v>
      </c>
      <c r="F18" s="4">
        <f t="shared" si="1"/>
        <v>4.0090994798231902E-2</v>
      </c>
      <c r="G18" s="7">
        <f>B18+G17</f>
        <v>1141</v>
      </c>
      <c r="H18">
        <f>H17+D18</f>
        <v>21566</v>
      </c>
      <c r="I18">
        <v>5</v>
      </c>
      <c r="J18">
        <v>13</v>
      </c>
      <c r="K18">
        <v>44</v>
      </c>
      <c r="L18">
        <v>1701</v>
      </c>
      <c r="M18">
        <v>49</v>
      </c>
      <c r="N18">
        <v>1592</v>
      </c>
      <c r="O18">
        <v>0</v>
      </c>
      <c r="P18">
        <v>122</v>
      </c>
      <c r="Q18" t="str">
        <f>IF(I18+K18=B18,"EQUAL","DIFFER")</f>
        <v>EQUAL</v>
      </c>
      <c r="R18" t="str">
        <f t="shared" si="2"/>
        <v>EQUAL</v>
      </c>
      <c r="S18" t="str">
        <f t="shared" si="3"/>
        <v>EQUAL</v>
      </c>
      <c r="T18" t="str">
        <f t="shared" si="4"/>
        <v>EQUAL</v>
      </c>
    </row>
    <row r="19" spans="1:20">
      <c r="A19" s="6">
        <v>44118</v>
      </c>
      <c r="B19">
        <v>46</v>
      </c>
      <c r="C19">
        <f t="shared" si="0"/>
        <v>27.285714285714285</v>
      </c>
      <c r="D19">
        <v>2925</v>
      </c>
      <c r="E19" s="4">
        <f>B19/D19</f>
        <v>1.5726495726495728E-2</v>
      </c>
      <c r="F19" s="4">
        <f t="shared" si="1"/>
        <v>3.8627525869273441E-2</v>
      </c>
      <c r="G19" s="7">
        <f>B19+G18</f>
        <v>1187</v>
      </c>
      <c r="H19">
        <f>H18+D19</f>
        <v>24491</v>
      </c>
      <c r="I19">
        <v>7</v>
      </c>
      <c r="J19">
        <v>25</v>
      </c>
      <c r="K19">
        <v>39</v>
      </c>
      <c r="L19">
        <v>2900</v>
      </c>
      <c r="M19">
        <v>45</v>
      </c>
      <c r="N19">
        <v>2577</v>
      </c>
      <c r="O19">
        <v>1</v>
      </c>
      <c r="P19">
        <v>348</v>
      </c>
      <c r="Q19" t="str">
        <f>IF(I19+K19=B19,"EQUAL","DIFFER")</f>
        <v>EQUAL</v>
      </c>
      <c r="R19" t="str">
        <f t="shared" si="2"/>
        <v>EQUAL</v>
      </c>
      <c r="S19" t="str">
        <f t="shared" si="3"/>
        <v>EQUAL</v>
      </c>
      <c r="T19" t="str">
        <f t="shared" si="4"/>
        <v>EQUAL</v>
      </c>
    </row>
    <row r="20" spans="1:20">
      <c r="A20" s="6">
        <v>44119</v>
      </c>
      <c r="B20">
        <v>21</v>
      </c>
      <c r="C20">
        <f t="shared" si="0"/>
        <v>25.714285714285715</v>
      </c>
      <c r="D20">
        <v>1690</v>
      </c>
      <c r="E20" s="4">
        <f>B20/D20</f>
        <v>1.242603550295858E-2</v>
      </c>
      <c r="F20" s="4">
        <f t="shared" si="1"/>
        <v>3.8230680145013733E-2</v>
      </c>
      <c r="G20" s="7">
        <f>B20+G19</f>
        <v>1208</v>
      </c>
      <c r="H20">
        <f>H19+D20</f>
        <v>26181</v>
      </c>
      <c r="I20">
        <v>5</v>
      </c>
      <c r="J20">
        <v>18</v>
      </c>
      <c r="K20">
        <v>16</v>
      </c>
      <c r="L20">
        <v>1672</v>
      </c>
      <c r="M20">
        <v>18</v>
      </c>
      <c r="N20">
        <v>1615</v>
      </c>
      <c r="O20">
        <v>3</v>
      </c>
      <c r="P20">
        <v>75</v>
      </c>
      <c r="Q20" t="str">
        <f>IF(I20+K20=B20,"EQUAL","DIFFER")</f>
        <v>EQUAL</v>
      </c>
      <c r="R20" t="str">
        <f t="shared" si="2"/>
        <v>EQUAL</v>
      </c>
      <c r="S20" t="str">
        <f t="shared" si="3"/>
        <v>EQUAL</v>
      </c>
      <c r="T20" t="str">
        <f t="shared" si="4"/>
        <v>EQUAL</v>
      </c>
    </row>
    <row r="21" spans="1:20">
      <c r="A21" s="6">
        <v>44120</v>
      </c>
      <c r="B21">
        <v>33</v>
      </c>
      <c r="C21">
        <f t="shared" si="0"/>
        <v>24</v>
      </c>
      <c r="D21">
        <v>813</v>
      </c>
      <c r="E21" s="4">
        <f>B21/D21</f>
        <v>4.0590405904059039E-2</v>
      </c>
      <c r="F21" s="4">
        <f t="shared" si="1"/>
        <v>3.7124478254372553E-2</v>
      </c>
      <c r="G21" s="7">
        <f>B21+G20</f>
        <v>1241</v>
      </c>
      <c r="H21">
        <f>H20+D21</f>
        <v>26994</v>
      </c>
      <c r="I21">
        <v>1</v>
      </c>
      <c r="J21">
        <v>18</v>
      </c>
      <c r="K21">
        <v>32</v>
      </c>
      <c r="L21">
        <v>795</v>
      </c>
      <c r="M21">
        <v>29</v>
      </c>
      <c r="N21">
        <v>645</v>
      </c>
      <c r="O21">
        <v>4</v>
      </c>
      <c r="P21">
        <v>168</v>
      </c>
      <c r="Q21" t="str">
        <f>IF(I21+K21=B21,"EQUAL","DIFFER")</f>
        <v>EQUAL</v>
      </c>
      <c r="R21" t="str">
        <f t="shared" si="2"/>
        <v>EQUAL</v>
      </c>
      <c r="S21" t="str">
        <f t="shared" si="3"/>
        <v>EQUAL</v>
      </c>
      <c r="T21" t="str">
        <f t="shared" si="4"/>
        <v>EQUAL</v>
      </c>
    </row>
    <row r="22" spans="1:20">
      <c r="A22" s="6">
        <v>44121</v>
      </c>
      <c r="B22">
        <v>1</v>
      </c>
      <c r="C22">
        <f t="shared" si="0"/>
        <v>21.714285714285715</v>
      </c>
      <c r="D22">
        <v>7</v>
      </c>
      <c r="E22" s="4">
        <f>B22/D22</f>
        <v>0.14285714285714285</v>
      </c>
      <c r="F22" s="4">
        <f t="shared" si="1"/>
        <v>3.2919399645656204E-2</v>
      </c>
      <c r="G22" s="7">
        <f>B22+G21</f>
        <v>1242</v>
      </c>
      <c r="H22">
        <f>H21+D22</f>
        <v>27001</v>
      </c>
      <c r="I22">
        <v>0</v>
      </c>
      <c r="J22">
        <v>0</v>
      </c>
      <c r="K22">
        <v>1</v>
      </c>
      <c r="L22">
        <v>7</v>
      </c>
      <c r="M22">
        <v>1</v>
      </c>
      <c r="N22">
        <v>3</v>
      </c>
      <c r="O22">
        <v>0</v>
      </c>
      <c r="P22">
        <v>4</v>
      </c>
      <c r="Q22" t="str">
        <f>IF(I22+K22=B22,"EQUAL","DIFFER")</f>
        <v>EQUAL</v>
      </c>
      <c r="R22" t="str">
        <f t="shared" si="2"/>
        <v>EQUAL</v>
      </c>
      <c r="S22" t="str">
        <f t="shared" si="3"/>
        <v>EQUAL</v>
      </c>
      <c r="T22" t="str">
        <f t="shared" si="4"/>
        <v>EQUAL</v>
      </c>
    </row>
    <row r="23" spans="1:20">
      <c r="A23" s="5">
        <v>44122</v>
      </c>
      <c r="B23">
        <v>4</v>
      </c>
      <c r="C23">
        <f t="shared" si="0"/>
        <v>21.571428571428573</v>
      </c>
      <c r="D23">
        <v>278</v>
      </c>
      <c r="E23" s="4">
        <f>B23/D23</f>
        <v>1.4388489208633094E-2</v>
      </c>
      <c r="F23" s="4">
        <f t="shared" si="1"/>
        <v>1.2511236380350088E-2</v>
      </c>
      <c r="G23" s="7">
        <f>B23+G22</f>
        <v>1246</v>
      </c>
      <c r="H23">
        <f>H22+D23</f>
        <v>27279</v>
      </c>
      <c r="I23">
        <v>0</v>
      </c>
      <c r="J23">
        <v>0</v>
      </c>
      <c r="K23">
        <v>4</v>
      </c>
      <c r="L23">
        <v>278</v>
      </c>
      <c r="M23">
        <v>3</v>
      </c>
      <c r="N23">
        <v>193</v>
      </c>
      <c r="O23">
        <v>1</v>
      </c>
      <c r="P23">
        <v>85</v>
      </c>
      <c r="Q23" t="str">
        <f>IF(I23+K23=B23,"EQUAL","DIFFER")</f>
        <v>EQUAL</v>
      </c>
      <c r="R23" t="str">
        <f t="shared" si="2"/>
        <v>EQUAL</v>
      </c>
      <c r="S23" t="str">
        <f t="shared" si="3"/>
        <v>EQUAL</v>
      </c>
      <c r="T23" t="str">
        <f t="shared" si="4"/>
        <v>EQUAL</v>
      </c>
    </row>
    <row r="24" spans="1:20">
      <c r="A24" s="5">
        <v>44123</v>
      </c>
      <c r="B24">
        <v>51</v>
      </c>
      <c r="C24">
        <f t="shared" si="0"/>
        <v>24.5</v>
      </c>
      <c r="D24">
        <v>1957</v>
      </c>
      <c r="E24" s="4">
        <f>B24/D24</f>
        <v>2.6060296371997957E-2</v>
      </c>
      <c r="F24" s="4">
        <f t="shared" si="1"/>
        <v>1.2198360908969585E-2</v>
      </c>
      <c r="G24" s="7">
        <f>B24+G23</f>
        <v>1297</v>
      </c>
      <c r="H24">
        <f>H23+D24</f>
        <v>29236</v>
      </c>
      <c r="I24">
        <v>2</v>
      </c>
      <c r="J24">
        <v>16</v>
      </c>
      <c r="K24">
        <v>49</v>
      </c>
      <c r="L24">
        <v>1941</v>
      </c>
      <c r="M24">
        <v>42</v>
      </c>
      <c r="N24">
        <v>1553</v>
      </c>
      <c r="O24">
        <v>9</v>
      </c>
      <c r="P24">
        <v>404</v>
      </c>
      <c r="Q24" t="str">
        <f>IF(I24+K24=B24,"EQUAL","DIFFER")</f>
        <v>EQUAL</v>
      </c>
      <c r="R24" t="str">
        <f t="shared" si="2"/>
        <v>EQUAL</v>
      </c>
      <c r="S24" t="str">
        <f t="shared" si="3"/>
        <v>EQUAL</v>
      </c>
      <c r="T24" t="str">
        <f t="shared" si="4"/>
        <v>EQUAL</v>
      </c>
    </row>
    <row r="25" spans="1:20">
      <c r="A25" s="5">
        <v>44124</v>
      </c>
      <c r="B25">
        <v>35</v>
      </c>
      <c r="C25">
        <f t="shared" si="0"/>
        <v>19.2</v>
      </c>
      <c r="D25">
        <v>1908</v>
      </c>
      <c r="E25" s="4">
        <f>B25/D25</f>
        <v>1.8343815513626835E-2</v>
      </c>
      <c r="F25" s="4">
        <f t="shared" si="1"/>
        <v>9.4259738163639112E-3</v>
      </c>
      <c r="G25" s="7">
        <f>B25+G24</f>
        <v>1332</v>
      </c>
      <c r="H25">
        <f>H24+D25</f>
        <v>31144</v>
      </c>
      <c r="I25">
        <v>2</v>
      </c>
      <c r="J25">
        <v>9</v>
      </c>
      <c r="K25">
        <v>33</v>
      </c>
      <c r="L25">
        <v>1899</v>
      </c>
      <c r="M25">
        <v>29</v>
      </c>
      <c r="N25">
        <v>1670</v>
      </c>
      <c r="O25">
        <v>6</v>
      </c>
      <c r="P25">
        <v>238</v>
      </c>
      <c r="Q25" t="str">
        <f>IF(I25+K25=B25,"EQUAL","DIFFER")</f>
        <v>EQUAL</v>
      </c>
      <c r="R25" t="str">
        <f t="shared" si="2"/>
        <v>EQUAL</v>
      </c>
      <c r="S25" t="str">
        <f t="shared" si="3"/>
        <v>EQUAL</v>
      </c>
      <c r="T25" t="str">
        <f t="shared" si="4"/>
        <v>EQUAL</v>
      </c>
    </row>
    <row r="26" spans="1:20">
      <c r="A26" s="5">
        <v>44125</v>
      </c>
      <c r="B26">
        <v>35</v>
      </c>
      <c r="C26">
        <f t="shared" si="0"/>
        <v>15.25</v>
      </c>
      <c r="D26">
        <v>2703</v>
      </c>
      <c r="E26" s="4">
        <f>B26/D26</f>
        <v>1.2948575656677765E-2</v>
      </c>
      <c r="F26" s="4">
        <f t="shared" si="1"/>
        <v>7.196513392048182E-3</v>
      </c>
      <c r="G26" s="7">
        <f>B26+G25</f>
        <v>1367</v>
      </c>
      <c r="H26">
        <f>H25+D26</f>
        <v>33847</v>
      </c>
      <c r="I26">
        <v>5</v>
      </c>
      <c r="J26">
        <v>15</v>
      </c>
      <c r="K26">
        <v>30</v>
      </c>
      <c r="L26">
        <v>2688</v>
      </c>
      <c r="M26">
        <v>34</v>
      </c>
      <c r="N26">
        <v>2475</v>
      </c>
      <c r="O26">
        <v>1</v>
      </c>
      <c r="P26">
        <v>228</v>
      </c>
      <c r="Q26" t="str">
        <f>IF(I26+K26=B26,"EQUAL","DIFFER")</f>
        <v>EQUAL</v>
      </c>
      <c r="R26" t="str">
        <f t="shared" si="2"/>
        <v>EQUAL</v>
      </c>
      <c r="S26" t="str">
        <f t="shared" si="3"/>
        <v>EQUAL</v>
      </c>
      <c r="T26" t="str">
        <f t="shared" si="4"/>
        <v>EQUAL</v>
      </c>
    </row>
    <row r="27" spans="1:20">
      <c r="A27" s="5">
        <v>44126</v>
      </c>
      <c r="B27">
        <v>9</v>
      </c>
      <c r="C27">
        <f t="shared" si="0"/>
        <v>8.6666666666666661</v>
      </c>
      <c r="D27">
        <v>1922</v>
      </c>
      <c r="E27" s="4">
        <f>B27/D27</f>
        <v>4.6826222684703432E-3</v>
      </c>
      <c r="F27" s="4">
        <f t="shared" si="1"/>
        <v>5.2791593038383211E-3</v>
      </c>
      <c r="G27" s="7">
        <f>B27+G26</f>
        <v>1376</v>
      </c>
      <c r="H27">
        <f>H26+D27</f>
        <v>35769</v>
      </c>
      <c r="I27">
        <v>1</v>
      </c>
      <c r="J27">
        <v>2</v>
      </c>
      <c r="K27">
        <v>8</v>
      </c>
      <c r="L27">
        <v>1920</v>
      </c>
      <c r="M27">
        <v>7</v>
      </c>
      <c r="N27">
        <v>1710</v>
      </c>
      <c r="O27">
        <v>2</v>
      </c>
      <c r="P27">
        <v>212</v>
      </c>
      <c r="Q27" t="str">
        <f>IF(I27+K27=B27,"EQUAL","DIFFER")</f>
        <v>EQUAL</v>
      </c>
      <c r="R27" t="str">
        <f t="shared" si="2"/>
        <v>EQUAL</v>
      </c>
      <c r="S27" t="str">
        <f t="shared" si="3"/>
        <v>EQUAL</v>
      </c>
      <c r="T27" t="str">
        <f t="shared" si="4"/>
        <v>EQUAL</v>
      </c>
    </row>
    <row r="28" spans="1:20">
      <c r="A28" s="5">
        <v>44127</v>
      </c>
      <c r="B28">
        <v>17</v>
      </c>
      <c r="C28">
        <f t="shared" si="0"/>
        <v>8.5</v>
      </c>
      <c r="D28">
        <v>1524</v>
      </c>
      <c r="E28" s="4">
        <f>B28/D28</f>
        <v>1.1154855643044619E-2</v>
      </c>
      <c r="F28" s="4">
        <f t="shared" si="1"/>
        <v>5.5774278215223096E-3</v>
      </c>
      <c r="G28" s="7">
        <f>B28+G27</f>
        <v>1393</v>
      </c>
      <c r="H28">
        <f>H27+D28</f>
        <v>37293</v>
      </c>
      <c r="I28">
        <v>2</v>
      </c>
      <c r="J28">
        <v>15</v>
      </c>
      <c r="K28">
        <v>15</v>
      </c>
      <c r="L28">
        <v>1509</v>
      </c>
      <c r="M28">
        <v>15</v>
      </c>
      <c r="N28">
        <v>1237</v>
      </c>
      <c r="O28">
        <v>2</v>
      </c>
      <c r="P28">
        <v>287</v>
      </c>
      <c r="Q28" t="str">
        <f>IF(I28+K28=B28,"EQUAL","DIFFER")</f>
        <v>EQUAL</v>
      </c>
      <c r="R28" t="str">
        <f t="shared" si="2"/>
        <v>EQUAL</v>
      </c>
      <c r="S28" t="str">
        <f t="shared" si="3"/>
        <v>EQUAL</v>
      </c>
      <c r="T28" t="str">
        <f t="shared" si="4"/>
        <v>EQUAL</v>
      </c>
    </row>
    <row r="29" spans="1:20">
      <c r="A29" s="5">
        <v>44128</v>
      </c>
      <c r="B29">
        <v>0</v>
      </c>
      <c r="C29">
        <f t="shared" si="0"/>
        <v>0</v>
      </c>
      <c r="D29">
        <v>103</v>
      </c>
      <c r="E29" s="4">
        <f>B29/D29</f>
        <v>0</v>
      </c>
      <c r="F29" s="4">
        <f t="shared" si="1"/>
        <v>0</v>
      </c>
      <c r="G29" s="7">
        <f>B29+G28</f>
        <v>1393</v>
      </c>
      <c r="H29">
        <f>H28+D29</f>
        <v>37396</v>
      </c>
      <c r="I29">
        <v>0</v>
      </c>
      <c r="J29">
        <v>0</v>
      </c>
      <c r="K29">
        <v>0</v>
      </c>
      <c r="L29">
        <v>103</v>
      </c>
      <c r="M29">
        <v>0</v>
      </c>
      <c r="N29">
        <v>74</v>
      </c>
      <c r="O29">
        <v>0</v>
      </c>
      <c r="P29">
        <v>29</v>
      </c>
      <c r="Q29" t="str">
        <f>IF(I29+K29=B29,"EQUAL","DIFFER")</f>
        <v>EQUAL</v>
      </c>
      <c r="R29" t="str">
        <f t="shared" si="2"/>
        <v>EQUAL</v>
      </c>
      <c r="S29" t="str">
        <f>IF(M29+O29=B29,"EQUAL","DIFFER")</f>
        <v>EQUAL</v>
      </c>
      <c r="T29" t="str">
        <f t="shared" si="4"/>
        <v>EQUAL</v>
      </c>
    </row>
    <row r="30" spans="1:20">
      <c r="A30" s="6">
        <v>44129</v>
      </c>
      <c r="E30" s="4"/>
      <c r="F30" s="4"/>
      <c r="G30" s="7"/>
    </row>
    <row r="31" spans="1:20">
      <c r="A31" s="6">
        <v>44130</v>
      </c>
      <c r="E31" s="4"/>
      <c r="F31" s="4"/>
      <c r="G31" s="7"/>
    </row>
    <row r="32" spans="1:20">
      <c r="A32" s="6">
        <v>44131</v>
      </c>
      <c r="E32" s="4"/>
      <c r="F32" s="4"/>
      <c r="G32" s="7"/>
    </row>
    <row r="33" spans="1:1">
      <c r="A33" s="6">
        <v>44132</v>
      </c>
    </row>
    <row r="34" spans="1:1">
      <c r="A34" s="6">
        <v>44133</v>
      </c>
    </row>
    <row r="35" spans="1:1">
      <c r="A35" s="6">
        <v>44134</v>
      </c>
    </row>
    <row r="36" spans="1:1">
      <c r="A36" s="6">
        <v>44135</v>
      </c>
    </row>
  </sheetData>
  <conditionalFormatting sqref="Q1:T1048576">
    <cfRule type="containsText" dxfId="1" priority="1" operator="containsText" text="DIFFER">
      <formula>NOT(ISERROR(SEARCH("DIFFER",Q1)))</formula>
    </cfRule>
    <cfRule type="containsText" dxfId="0" priority="2" operator="containsText" text="EQUAL">
      <formula>NOT(ISERROR(SEARCH("EQUAL",Q1)))</formula>
    </cfRule>
  </conditionalFormatting>
  <pageMargins left="0.7" right="0.7" top="0.75" bottom="0.75" header="0.3" footer="0.3"/>
  <ignoredErrors>
    <ignoredError sqref="C2 C3:C2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67BA8-2D94-544F-9655-C971E88AFA0C}">
  <dimension ref="A1:D2"/>
  <sheetViews>
    <sheetView workbookViewId="0">
      <selection activeCell="D4" sqref="D4"/>
    </sheetView>
  </sheetViews>
  <sheetFormatPr baseColWidth="10" defaultRowHeight="16"/>
  <cols>
    <col min="2" max="2" width="20.6640625" customWidth="1"/>
    <col min="3" max="3" width="9.83203125" customWidth="1"/>
    <col min="4" max="4" width="18.6640625" customWidth="1"/>
  </cols>
  <sheetData>
    <row r="1" spans="1:4" s="3" customFormat="1">
      <c r="A1" s="3" t="s">
        <v>0</v>
      </c>
      <c r="B1" s="3" t="s">
        <v>11</v>
      </c>
      <c r="C1" s="3" t="s">
        <v>12</v>
      </c>
      <c r="D1" s="3" t="s">
        <v>13</v>
      </c>
    </row>
    <row r="2" spans="1:4">
      <c r="A2" s="2">
        <v>44130</v>
      </c>
      <c r="B2">
        <v>75</v>
      </c>
      <c r="C2">
        <v>58</v>
      </c>
      <c r="D2">
        <f>B2+C2</f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Positive Cases</vt:lpstr>
      <vt:lpstr>Isolation and Quarantine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Ferrara</dc:creator>
  <cp:lastModifiedBy>David Ferrara</cp:lastModifiedBy>
  <dcterms:created xsi:type="dcterms:W3CDTF">2020-10-28T03:26:23Z</dcterms:created>
  <dcterms:modified xsi:type="dcterms:W3CDTF">2020-10-28T04:08:58Z</dcterms:modified>
</cp:coreProperties>
</file>