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74DA0AE-870F-834E-881F-1F3317EE6896}" xr6:coauthVersionLast="45" xr6:coauthVersionMax="45" xr10:uidLastSave="{00000000-0000-0000-0000-000000000000}"/>
  <bookViews>
    <workbookView xWindow="0" yWindow="460" windowWidth="28800" windowHeight="16180" activeTab="2" xr2:uid="{00000000-000D-0000-FFFF-FFFF00000000}"/>
  </bookViews>
  <sheets>
    <sheet name="CTP CSV" sheetId="5" r:id="rId1"/>
    <sheet name="Daily Data" sheetId="1" r:id="rId2"/>
    <sheet name="Weekly Data" sheetId="2" r:id="rId3"/>
    <sheet name="Statistics" sheetId="4" r:id="rId4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2" l="1"/>
  <c r="P38" i="2"/>
  <c r="O38" i="2"/>
  <c r="N38" i="2"/>
  <c r="M38" i="2"/>
  <c r="L38" i="2"/>
  <c r="K38" i="2"/>
  <c r="J38" i="2"/>
  <c r="I38" i="2"/>
  <c r="H38" i="2"/>
  <c r="G38" i="2"/>
  <c r="F38" i="2"/>
  <c r="E38" i="2"/>
  <c r="K251" i="1"/>
  <c r="L251" i="1"/>
  <c r="L252" i="1" s="1"/>
  <c r="L253" i="1" s="1"/>
  <c r="L254" i="1" s="1"/>
  <c r="L255" i="1" s="1"/>
  <c r="L256" i="1" s="1"/>
  <c r="L257" i="1" s="1"/>
  <c r="M251" i="1"/>
  <c r="K252" i="1"/>
  <c r="M252" i="1"/>
  <c r="M253" i="1" s="1"/>
  <c r="M254" i="1" s="1"/>
  <c r="M255" i="1" s="1"/>
  <c r="M256" i="1" s="1"/>
  <c r="M257" i="1" s="1"/>
  <c r="K253" i="1"/>
  <c r="K254" i="1" s="1"/>
  <c r="K255" i="1" s="1"/>
  <c r="K256" i="1" s="1"/>
  <c r="K257" i="1" s="1"/>
  <c r="H251" i="1"/>
  <c r="H252" i="1"/>
  <c r="H253" i="1"/>
  <c r="H254" i="1"/>
  <c r="H255" i="1"/>
  <c r="H256" i="1"/>
  <c r="H257" i="1"/>
  <c r="G251" i="1"/>
  <c r="G252" i="1"/>
  <c r="G253" i="1"/>
  <c r="G254" i="1"/>
  <c r="G255" i="1"/>
  <c r="G256" i="1"/>
  <c r="G257" i="1"/>
  <c r="F251" i="1"/>
  <c r="F252" i="1"/>
  <c r="F253" i="1"/>
  <c r="F254" i="1"/>
  <c r="F255" i="1"/>
  <c r="F256" i="1"/>
  <c r="F257" i="1"/>
  <c r="D251" i="1"/>
  <c r="D252" i="1"/>
  <c r="D253" i="1"/>
  <c r="D254" i="1"/>
  <c r="D255" i="1"/>
  <c r="D256" i="1"/>
  <c r="D257" i="1"/>
  <c r="C251" i="1"/>
  <c r="C252" i="1"/>
  <c r="C253" i="1"/>
  <c r="C254" i="1"/>
  <c r="C255" i="1"/>
  <c r="C256" i="1"/>
  <c r="C257" i="1"/>
  <c r="B252" i="1"/>
  <c r="B253" i="1"/>
  <c r="B254" i="1"/>
  <c r="B255" i="1"/>
  <c r="B256" i="1"/>
  <c r="B257" i="1"/>
  <c r="B251" i="1"/>
  <c r="Q37" i="2" l="1"/>
  <c r="M37" i="2"/>
  <c r="L37" i="2"/>
  <c r="H37" i="2"/>
  <c r="I37" i="2" s="1"/>
  <c r="E37" i="2"/>
  <c r="G37" i="2" s="1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J37" i="2" l="1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2" i="2" s="1"/>
  <c r="P3" i="2" s="1"/>
  <c r="P4" i="2" s="1"/>
  <c r="H36" i="2"/>
  <c r="I36" i="2" s="1"/>
  <c r="H35" i="2"/>
  <c r="I35" i="2" s="1"/>
  <c r="H34" i="2"/>
  <c r="I34" i="2" s="1"/>
  <c r="H33" i="2"/>
  <c r="I33" i="2" s="1"/>
  <c r="H32" i="2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H17" i="2"/>
  <c r="I17" i="2" s="1"/>
  <c r="H16" i="2"/>
  <c r="H15" i="2"/>
  <c r="I15" i="2" s="1"/>
  <c r="H14" i="2"/>
  <c r="I14" i="2" s="1"/>
  <c r="H13" i="2"/>
  <c r="I13" i="2" s="1"/>
  <c r="H12" i="2"/>
  <c r="I12" i="2" s="1"/>
  <c r="H11" i="2"/>
  <c r="I11" i="2" s="1"/>
  <c r="H10" i="2"/>
  <c r="H9" i="2"/>
  <c r="I9" i="2" s="1"/>
  <c r="H8" i="2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E36" i="2"/>
  <c r="E35" i="2"/>
  <c r="E34" i="2"/>
  <c r="G34" i="2" s="1"/>
  <c r="E33" i="2"/>
  <c r="E32" i="2"/>
  <c r="G32" i="2" s="1"/>
  <c r="E31" i="2"/>
  <c r="F34" i="2" s="1"/>
  <c r="E30" i="2"/>
  <c r="F33" i="2" s="1"/>
  <c r="E29" i="2"/>
  <c r="E28" i="2"/>
  <c r="E27" i="2"/>
  <c r="E26" i="2"/>
  <c r="E25" i="2"/>
  <c r="E24" i="2"/>
  <c r="G24" i="2" s="1"/>
  <c r="E23" i="2"/>
  <c r="F26" i="2" s="1"/>
  <c r="E22" i="2"/>
  <c r="F25" i="2" s="1"/>
  <c r="E21" i="2"/>
  <c r="E20" i="2"/>
  <c r="E19" i="2"/>
  <c r="E18" i="2"/>
  <c r="G18" i="2" s="1"/>
  <c r="E17" i="2"/>
  <c r="E16" i="2"/>
  <c r="G16" i="2" s="1"/>
  <c r="E15" i="2"/>
  <c r="F18" i="2" s="1"/>
  <c r="E14" i="2"/>
  <c r="F17" i="2" s="1"/>
  <c r="E13" i="2"/>
  <c r="E12" i="2"/>
  <c r="F15" i="2" s="1"/>
  <c r="E11" i="2"/>
  <c r="E10" i="2"/>
  <c r="G10" i="2" s="1"/>
  <c r="E9" i="2"/>
  <c r="E8" i="2"/>
  <c r="G8" i="2" s="1"/>
  <c r="E7" i="2"/>
  <c r="F10" i="2" s="1"/>
  <c r="E6" i="2"/>
  <c r="F9" i="2" s="1"/>
  <c r="E5" i="2"/>
  <c r="F8" i="2" s="1"/>
  <c r="E4" i="2"/>
  <c r="E3" i="2"/>
  <c r="E2" i="2"/>
  <c r="N2" i="2" s="1"/>
  <c r="P5" i="2" l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J9" i="2"/>
  <c r="K9" i="2" s="1"/>
  <c r="J17" i="2"/>
  <c r="J25" i="2"/>
  <c r="J33" i="2"/>
  <c r="F37" i="2"/>
  <c r="F24" i="2"/>
  <c r="J15" i="2"/>
  <c r="G15" i="2"/>
  <c r="F16" i="2"/>
  <c r="G2" i="2"/>
  <c r="G14" i="2"/>
  <c r="J7" i="2"/>
  <c r="G7" i="2"/>
  <c r="J22" i="2"/>
  <c r="J14" i="2"/>
  <c r="K17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F29" i="2"/>
  <c r="J6" i="2"/>
  <c r="G31" i="2"/>
  <c r="G6" i="2"/>
  <c r="J3" i="2"/>
  <c r="F12" i="2"/>
  <c r="J19" i="2"/>
  <c r="J27" i="2"/>
  <c r="J35" i="2"/>
  <c r="J8" i="2"/>
  <c r="J16" i="2"/>
  <c r="J32" i="2"/>
  <c r="J31" i="2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G30" i="2"/>
  <c r="J12" i="2"/>
  <c r="F23" i="2"/>
  <c r="F31" i="2"/>
  <c r="J36" i="2"/>
  <c r="J30" i="2"/>
  <c r="G26" i="2"/>
  <c r="F32" i="2"/>
  <c r="G22" i="2"/>
  <c r="J4" i="2"/>
  <c r="J5" i="2"/>
  <c r="J13" i="2"/>
  <c r="J21" i="2"/>
  <c r="J29" i="2"/>
  <c r="J10" i="2"/>
  <c r="J18" i="2"/>
  <c r="J26" i="2"/>
  <c r="J34" i="2"/>
  <c r="J23" i="2"/>
  <c r="G23" i="2"/>
  <c r="I18" i="2"/>
  <c r="K8" i="2"/>
  <c r="I10" i="2"/>
  <c r="I8" i="2"/>
  <c r="J24" i="2"/>
  <c r="F7" i="2"/>
  <c r="F30" i="2"/>
  <c r="F22" i="2"/>
  <c r="F14" i="2"/>
  <c r="F6" i="2"/>
  <c r="G29" i="2"/>
  <c r="G21" i="2"/>
  <c r="G13" i="2"/>
  <c r="G5" i="2"/>
  <c r="I32" i="2"/>
  <c r="I16" i="2"/>
  <c r="F5" i="2"/>
  <c r="F21" i="2"/>
  <c r="F13" i="2"/>
  <c r="J2" i="2"/>
  <c r="G36" i="2"/>
  <c r="G28" i="2"/>
  <c r="G20" i="2"/>
  <c r="G12" i="2"/>
  <c r="G4" i="2"/>
  <c r="F28" i="2"/>
  <c r="J20" i="2"/>
  <c r="K23" i="2" s="1"/>
  <c r="G35" i="2"/>
  <c r="G27" i="2"/>
  <c r="G19" i="2"/>
  <c r="G11" i="2"/>
  <c r="G3" i="2"/>
  <c r="F36" i="2"/>
  <c r="F20" i="2"/>
  <c r="J28" i="2"/>
  <c r="F27" i="2"/>
  <c r="F11" i="2"/>
  <c r="J11" i="2"/>
  <c r="G33" i="2"/>
  <c r="G25" i="2"/>
  <c r="G17" i="2"/>
  <c r="G9" i="2"/>
  <c r="F35" i="2"/>
  <c r="F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K32" i="2" l="1"/>
  <c r="K33" i="2"/>
  <c r="K35" i="2"/>
  <c r="K10" i="2"/>
  <c r="K18" i="2"/>
  <c r="K16" i="2"/>
  <c r="K26" i="2"/>
  <c r="K36" i="2"/>
  <c r="K37" i="2"/>
  <c r="K15" i="2"/>
  <c r="K14" i="2"/>
  <c r="K34" i="2"/>
  <c r="K27" i="2"/>
  <c r="H18" i="1"/>
  <c r="K5" i="2"/>
  <c r="K31" i="2"/>
  <c r="K7" i="2"/>
  <c r="K19" i="2"/>
  <c r="K6" i="2"/>
  <c r="K22" i="2"/>
  <c r="K29" i="2"/>
  <c r="K30" i="2"/>
  <c r="K12" i="2"/>
  <c r="K21" i="2"/>
  <c r="K28" i="2"/>
  <c r="K13" i="2"/>
  <c r="K11" i="2"/>
  <c r="K24" i="2"/>
  <c r="K25" i="2"/>
  <c r="K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<sst xmlns="http://schemas.openxmlformats.org/spreadsheetml/2006/main" count="647" uniqueCount="68">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</sst>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59"/>
  <sheetViews>
    <sheetView topLeftCell="E1" workbookViewId="0">
      <pane ySplit="1" topLeftCell="A233" activePane="bottomLeft" state="frozen"/>
      <selection pane="bottomLeft" activeCell="H253" sqref="H253:H259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8.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  <row r="253" spans="1:42">
      <c r="A253" s="1">
        <v>44143</v>
      </c>
      <c r="B253" t="s">
        <v>41</v>
      </c>
      <c r="C253" t="s">
        <v>42</v>
      </c>
      <c r="D253">
        <v>4036</v>
      </c>
      <c r="E253">
        <v>3776</v>
      </c>
      <c r="F253">
        <v>21</v>
      </c>
      <c r="G253">
        <v>260</v>
      </c>
      <c r="H253">
        <v>10854</v>
      </c>
      <c r="I253">
        <v>10854</v>
      </c>
      <c r="J253">
        <v>718</v>
      </c>
      <c r="K253">
        <v>20</v>
      </c>
      <c r="M253">
        <v>184</v>
      </c>
      <c r="N253">
        <v>1773414</v>
      </c>
      <c r="O253">
        <v>13228</v>
      </c>
      <c r="P253">
        <v>73421</v>
      </c>
      <c r="R253">
        <v>1717658</v>
      </c>
      <c r="T253">
        <v>89</v>
      </c>
      <c r="U253">
        <v>185688</v>
      </c>
      <c r="V253">
        <v>175730</v>
      </c>
      <c r="W253">
        <v>946</v>
      </c>
      <c r="X253">
        <v>0</v>
      </c>
      <c r="Y253">
        <v>9518</v>
      </c>
      <c r="Z253">
        <v>18494</v>
      </c>
      <c r="AC253">
        <v>231486</v>
      </c>
      <c r="AD253">
        <v>96422</v>
      </c>
      <c r="AF253">
        <v>0</v>
      </c>
      <c r="AG253">
        <v>1959102</v>
      </c>
      <c r="AH253">
        <v>14174</v>
      </c>
      <c r="AI253">
        <v>82939</v>
      </c>
      <c r="AJ253">
        <v>136308</v>
      </c>
      <c r="AN253">
        <v>0</v>
      </c>
      <c r="AO253">
        <v>1949144</v>
      </c>
      <c r="AP253">
        <v>14096</v>
      </c>
    </row>
    <row r="254" spans="1:42">
      <c r="A254" s="1">
        <v>44144</v>
      </c>
      <c r="B254" t="s">
        <v>41</v>
      </c>
      <c r="C254" t="s">
        <v>42</v>
      </c>
      <c r="D254">
        <v>4041</v>
      </c>
      <c r="E254">
        <v>3778</v>
      </c>
      <c r="F254">
        <v>5</v>
      </c>
      <c r="G254">
        <v>263</v>
      </c>
      <c r="H254">
        <v>10884</v>
      </c>
      <c r="I254">
        <v>10884</v>
      </c>
      <c r="J254">
        <v>746</v>
      </c>
      <c r="K254">
        <v>30</v>
      </c>
      <c r="M254">
        <v>194</v>
      </c>
      <c r="N254">
        <v>1780834</v>
      </c>
      <c r="O254">
        <v>7420</v>
      </c>
      <c r="P254">
        <v>73458</v>
      </c>
      <c r="R254">
        <v>1725001</v>
      </c>
      <c r="T254">
        <v>101</v>
      </c>
      <c r="U254">
        <v>186391</v>
      </c>
      <c r="V254">
        <v>176373</v>
      </c>
      <c r="W254">
        <v>703</v>
      </c>
      <c r="X254">
        <v>0</v>
      </c>
      <c r="Y254">
        <v>9523</v>
      </c>
      <c r="Z254">
        <v>18544</v>
      </c>
      <c r="AC254">
        <v>232206</v>
      </c>
      <c r="AD254">
        <v>96909</v>
      </c>
      <c r="AF254">
        <v>0</v>
      </c>
      <c r="AG254">
        <v>1967225</v>
      </c>
      <c r="AH254">
        <v>8123</v>
      </c>
      <c r="AI254">
        <v>82981</v>
      </c>
      <c r="AJ254">
        <v>136772</v>
      </c>
      <c r="AN254">
        <v>0</v>
      </c>
      <c r="AO254">
        <v>1957207</v>
      </c>
      <c r="AP254">
        <v>8063</v>
      </c>
    </row>
    <row r="255" spans="1:42">
      <c r="A255" s="1">
        <v>44145</v>
      </c>
      <c r="B255" t="s">
        <v>41</v>
      </c>
      <c r="C255" t="s">
        <v>42</v>
      </c>
      <c r="D255">
        <v>4062</v>
      </c>
      <c r="E255">
        <v>3795</v>
      </c>
      <c r="F255">
        <v>21</v>
      </c>
      <c r="G255">
        <v>267</v>
      </c>
      <c r="H255">
        <v>10966</v>
      </c>
      <c r="I255">
        <v>10966</v>
      </c>
      <c r="J255">
        <v>784</v>
      </c>
      <c r="K255">
        <v>82</v>
      </c>
      <c r="M255">
        <v>197</v>
      </c>
      <c r="N255">
        <v>1800774</v>
      </c>
      <c r="O255">
        <v>19940</v>
      </c>
      <c r="P255">
        <v>73707</v>
      </c>
      <c r="R255">
        <v>1744162</v>
      </c>
      <c r="T255">
        <v>104</v>
      </c>
      <c r="U255">
        <v>187738</v>
      </c>
      <c r="V255">
        <v>177515</v>
      </c>
      <c r="W255">
        <v>1347</v>
      </c>
      <c r="X255">
        <v>0</v>
      </c>
      <c r="Y255">
        <v>9523</v>
      </c>
      <c r="Z255">
        <v>18900</v>
      </c>
      <c r="AC255">
        <v>234127</v>
      </c>
      <c r="AD255">
        <v>97765</v>
      </c>
      <c r="AF255">
        <v>0</v>
      </c>
      <c r="AG255">
        <v>1988512</v>
      </c>
      <c r="AH255">
        <v>21287</v>
      </c>
      <c r="AI255">
        <v>83290</v>
      </c>
      <c r="AJ255">
        <v>141266</v>
      </c>
      <c r="AN255">
        <v>0</v>
      </c>
      <c r="AO255">
        <v>1978289</v>
      </c>
      <c r="AP255">
        <v>21082</v>
      </c>
    </row>
    <row r="256" spans="1:42">
      <c r="A256" s="1">
        <v>44146</v>
      </c>
      <c r="B256" t="s">
        <v>41</v>
      </c>
      <c r="C256" t="s">
        <v>42</v>
      </c>
      <c r="D256">
        <v>4076</v>
      </c>
      <c r="E256">
        <v>3809</v>
      </c>
      <c r="F256">
        <v>14</v>
      </c>
      <c r="G256">
        <v>267</v>
      </c>
      <c r="H256">
        <v>11024</v>
      </c>
      <c r="I256">
        <v>11024</v>
      </c>
      <c r="J256">
        <v>780</v>
      </c>
      <c r="K256">
        <v>58</v>
      </c>
      <c r="M256">
        <v>198</v>
      </c>
      <c r="N256">
        <v>1811714</v>
      </c>
      <c r="O256">
        <v>10940</v>
      </c>
      <c r="P256">
        <v>73829</v>
      </c>
      <c r="R256">
        <v>1754669</v>
      </c>
      <c r="T256">
        <v>97</v>
      </c>
      <c r="U256">
        <v>188995</v>
      </c>
      <c r="V256">
        <v>178524</v>
      </c>
      <c r="W256">
        <v>1257</v>
      </c>
      <c r="X256">
        <v>0</v>
      </c>
      <c r="Y256">
        <v>9650</v>
      </c>
      <c r="Z256">
        <v>19332</v>
      </c>
      <c r="AC256">
        <v>235569</v>
      </c>
      <c r="AD256">
        <v>98621</v>
      </c>
      <c r="AF256">
        <v>0</v>
      </c>
      <c r="AG256">
        <v>2000709</v>
      </c>
      <c r="AH256">
        <v>12197</v>
      </c>
      <c r="AI256">
        <v>83479</v>
      </c>
      <c r="AJ256">
        <v>146367</v>
      </c>
      <c r="AN256">
        <v>0</v>
      </c>
      <c r="AO256">
        <v>1990238</v>
      </c>
      <c r="AP256">
        <v>11949</v>
      </c>
    </row>
    <row r="257" spans="1:42">
      <c r="A257" s="1">
        <v>44147</v>
      </c>
      <c r="B257" t="s">
        <v>41</v>
      </c>
      <c r="C257" t="s">
        <v>42</v>
      </c>
      <c r="D257">
        <v>4084</v>
      </c>
      <c r="E257">
        <v>3817</v>
      </c>
      <c r="F257">
        <v>8</v>
      </c>
      <c r="G257">
        <v>267</v>
      </c>
      <c r="H257">
        <v>11084</v>
      </c>
      <c r="I257">
        <v>11084</v>
      </c>
      <c r="J257">
        <v>810</v>
      </c>
      <c r="K257">
        <v>60</v>
      </c>
      <c r="M257">
        <v>196</v>
      </c>
      <c r="N257">
        <v>1830455</v>
      </c>
      <c r="O257">
        <v>18741</v>
      </c>
      <c r="P257">
        <v>74045</v>
      </c>
      <c r="R257">
        <v>1772990</v>
      </c>
      <c r="T257">
        <v>91</v>
      </c>
      <c r="U257">
        <v>190490</v>
      </c>
      <c r="V257">
        <v>179832</v>
      </c>
      <c r="W257">
        <v>1495</v>
      </c>
      <c r="X257">
        <v>0</v>
      </c>
      <c r="Y257">
        <v>9731</v>
      </c>
      <c r="Z257">
        <v>19620</v>
      </c>
      <c r="AC257">
        <v>237297</v>
      </c>
      <c r="AD257">
        <v>99368</v>
      </c>
      <c r="AF257">
        <v>0</v>
      </c>
      <c r="AG257">
        <v>2020945</v>
      </c>
      <c r="AH257">
        <v>20236</v>
      </c>
      <c r="AI257">
        <v>83776</v>
      </c>
      <c r="AJ257">
        <v>149728</v>
      </c>
      <c r="AN257">
        <v>0</v>
      </c>
      <c r="AO257">
        <v>2010287</v>
      </c>
      <c r="AP257">
        <v>20049</v>
      </c>
    </row>
    <row r="258" spans="1:42">
      <c r="A258" s="1">
        <v>44148</v>
      </c>
      <c r="B258" t="s">
        <v>41</v>
      </c>
      <c r="C258" t="s">
        <v>42</v>
      </c>
      <c r="D258">
        <v>4101</v>
      </c>
      <c r="E258">
        <v>3835</v>
      </c>
      <c r="F258">
        <v>17</v>
      </c>
      <c r="G258">
        <v>266</v>
      </c>
      <c r="H258">
        <v>11147</v>
      </c>
      <c r="I258">
        <v>11147</v>
      </c>
      <c r="J258">
        <v>775</v>
      </c>
      <c r="K258">
        <v>63</v>
      </c>
      <c r="M258">
        <v>188</v>
      </c>
      <c r="N258">
        <v>1838893</v>
      </c>
      <c r="O258">
        <v>8438</v>
      </c>
      <c r="P258">
        <v>74215</v>
      </c>
      <c r="R258">
        <v>1781234</v>
      </c>
      <c r="T258">
        <v>89</v>
      </c>
      <c r="U258">
        <v>192101</v>
      </c>
      <c r="V258">
        <v>181243</v>
      </c>
      <c r="W258">
        <v>1611</v>
      </c>
      <c r="X258">
        <v>0</v>
      </c>
      <c r="Y258">
        <v>9783</v>
      </c>
      <c r="Z258">
        <v>19980</v>
      </c>
      <c r="AC258">
        <v>238902</v>
      </c>
      <c r="AD258">
        <v>100074</v>
      </c>
      <c r="AF258">
        <v>0</v>
      </c>
      <c r="AG258">
        <v>2030994</v>
      </c>
      <c r="AH258">
        <v>10049</v>
      </c>
      <c r="AI258">
        <v>83998</v>
      </c>
      <c r="AJ258">
        <v>151564</v>
      </c>
      <c r="AN258">
        <v>0</v>
      </c>
      <c r="AO258">
        <v>2020136</v>
      </c>
      <c r="AP258">
        <v>9849</v>
      </c>
    </row>
    <row r="259" spans="1:42">
      <c r="A259" s="1">
        <v>44149</v>
      </c>
      <c r="B259" t="s">
        <v>41</v>
      </c>
      <c r="C259" t="s">
        <v>42</v>
      </c>
      <c r="D259">
        <v>4110</v>
      </c>
      <c r="E259">
        <v>3844</v>
      </c>
      <c r="F259">
        <v>9</v>
      </c>
      <c r="G259">
        <v>266</v>
      </c>
      <c r="H259">
        <v>11182</v>
      </c>
      <c r="I259">
        <v>11182</v>
      </c>
      <c r="J259">
        <v>781</v>
      </c>
      <c r="K259">
        <v>35</v>
      </c>
      <c r="M259">
        <v>183</v>
      </c>
      <c r="N259">
        <v>1878126</v>
      </c>
      <c r="O259">
        <v>39233</v>
      </c>
      <c r="P259">
        <v>74614</v>
      </c>
      <c r="R259">
        <v>1819465</v>
      </c>
      <c r="T259">
        <v>93</v>
      </c>
      <c r="U259">
        <v>194014</v>
      </c>
      <c r="V259">
        <v>182943</v>
      </c>
      <c r="W259">
        <v>1913</v>
      </c>
      <c r="X259">
        <v>0</v>
      </c>
      <c r="Y259">
        <v>9988</v>
      </c>
      <c r="Z259">
        <v>20442</v>
      </c>
      <c r="AC259">
        <v>241604</v>
      </c>
      <c r="AD259">
        <v>100742</v>
      </c>
      <c r="AF259">
        <v>0</v>
      </c>
      <c r="AG259">
        <v>2072140</v>
      </c>
      <c r="AH259">
        <v>41146</v>
      </c>
      <c r="AI259">
        <v>84602</v>
      </c>
      <c r="AJ259">
        <v>158740</v>
      </c>
      <c r="AN259">
        <v>0</v>
      </c>
      <c r="AO259">
        <v>2061069</v>
      </c>
      <c r="AP259">
        <v>40933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7"/>
  <sheetViews>
    <sheetView workbookViewId="0">
      <pane ySplit="1" topLeftCell="A232" activePane="bottomLeft" state="frozen"/>
      <selection pane="bottomLeft" activeCell="N251" sqref="N251:N257"/>
    </sheetView>
  </sheetViews>
  <sheetFormatPr baseColWidth="10" defaultRowHeight="16"/>
  <cols>
    <col min="1" max="1" width="10.83203125" style="9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10" t="s">
        <v>62</v>
      </c>
      <c r="B1" s="2" t="s">
        <v>49</v>
      </c>
      <c r="C1" s="2" t="s">
        <v>63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64</v>
      </c>
      <c r="I1" s="2" t="s">
        <v>56</v>
      </c>
      <c r="J1" s="2" t="s">
        <v>65</v>
      </c>
      <c r="K1" s="2" t="s">
        <v>61</v>
      </c>
      <c r="L1" s="2" t="s">
        <v>60</v>
      </c>
      <c r="M1" s="2" t="s">
        <v>59</v>
      </c>
      <c r="N1" s="2" t="s">
        <v>58</v>
      </c>
    </row>
    <row r="2" spans="1:14">
      <c r="A2" s="8">
        <v>43894</v>
      </c>
      <c r="B2">
        <v>0</v>
      </c>
      <c r="C2" s="7"/>
      <c r="D2">
        <f t="shared" ref="D2:D8" si="0">(B2/5148714)*100000</f>
        <v>0</v>
      </c>
      <c r="E2">
        <v>0</v>
      </c>
      <c r="F2">
        <f>(E2/5148714)*100000</f>
        <v>0</v>
      </c>
      <c r="G2" s="11">
        <f>IFERROR(B2/E2,0)</f>
        <v>0</v>
      </c>
      <c r="H2" s="7"/>
      <c r="I2">
        <v>0</v>
      </c>
      <c r="J2" s="7"/>
      <c r="K2">
        <f>B2</f>
        <v>0</v>
      </c>
      <c r="L2">
        <f>E2</f>
        <v>0</v>
      </c>
      <c r="M2">
        <f>I2</f>
        <v>0</v>
      </c>
      <c r="N2" s="7"/>
    </row>
    <row r="3" spans="1:14">
      <c r="A3" s="8">
        <v>43895</v>
      </c>
      <c r="B3">
        <v>0</v>
      </c>
      <c r="C3" s="7"/>
      <c r="D3">
        <f t="shared" si="0"/>
        <v>0</v>
      </c>
      <c r="E3">
        <v>0</v>
      </c>
      <c r="F3">
        <f t="shared" ref="F3:F66" si="1">(E3/5148714)*100000</f>
        <v>0</v>
      </c>
      <c r="G3" s="11">
        <f t="shared" ref="G3:G66" si="2">IFERROR(B3/E3,0)</f>
        <v>0</v>
      </c>
      <c r="H3" s="7"/>
      <c r="I3">
        <v>0</v>
      </c>
      <c r="J3" s="7"/>
      <c r="K3">
        <f>K2+B3</f>
        <v>0</v>
      </c>
      <c r="L3">
        <f>L2+E3</f>
        <v>0</v>
      </c>
      <c r="M3">
        <f>M2+I3</f>
        <v>0</v>
      </c>
      <c r="N3" s="7"/>
    </row>
    <row r="4" spans="1:14">
      <c r="A4" s="8">
        <v>43896</v>
      </c>
      <c r="B4">
        <v>0</v>
      </c>
      <c r="C4" s="7"/>
      <c r="D4">
        <f t="shared" si="0"/>
        <v>0</v>
      </c>
      <c r="E4">
        <v>0</v>
      </c>
      <c r="F4">
        <f t="shared" si="1"/>
        <v>0</v>
      </c>
      <c r="G4" s="11">
        <f t="shared" si="2"/>
        <v>0</v>
      </c>
      <c r="H4" s="7"/>
      <c r="I4">
        <v>0</v>
      </c>
      <c r="J4" s="7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7"/>
    </row>
    <row r="5" spans="1:14">
      <c r="A5" s="8">
        <v>43897</v>
      </c>
      <c r="B5">
        <v>2</v>
      </c>
      <c r="C5" s="7"/>
      <c r="D5">
        <f t="shared" si="0"/>
        <v>3.8844651305160863E-2</v>
      </c>
      <c r="E5">
        <v>5</v>
      </c>
      <c r="F5">
        <f t="shared" si="1"/>
        <v>9.7111628262902164E-2</v>
      </c>
      <c r="G5" s="11">
        <f t="shared" si="2"/>
        <v>0.4</v>
      </c>
      <c r="H5" s="7"/>
      <c r="I5">
        <v>0</v>
      </c>
      <c r="J5" s="7"/>
      <c r="K5">
        <f t="shared" si="3"/>
        <v>2</v>
      </c>
      <c r="L5">
        <f t="shared" si="4"/>
        <v>5</v>
      </c>
      <c r="M5">
        <f t="shared" si="5"/>
        <v>0</v>
      </c>
      <c r="N5" s="7"/>
    </row>
    <row r="6" spans="1:14">
      <c r="A6" s="8">
        <v>43898</v>
      </c>
      <c r="B6">
        <v>0</v>
      </c>
      <c r="C6" s="7"/>
      <c r="D6">
        <f t="shared" si="0"/>
        <v>0</v>
      </c>
      <c r="E6">
        <v>0</v>
      </c>
      <c r="F6">
        <f t="shared" si="1"/>
        <v>0</v>
      </c>
      <c r="G6" s="11">
        <f t="shared" si="2"/>
        <v>0</v>
      </c>
      <c r="H6" s="7"/>
      <c r="I6">
        <v>0</v>
      </c>
      <c r="J6" s="7"/>
      <c r="K6">
        <f t="shared" si="3"/>
        <v>2</v>
      </c>
      <c r="L6">
        <f t="shared" si="4"/>
        <v>5</v>
      </c>
      <c r="M6">
        <f t="shared" si="5"/>
        <v>0</v>
      </c>
      <c r="N6" s="7"/>
    </row>
    <row r="7" spans="1:14">
      <c r="A7" s="8">
        <v>43899</v>
      </c>
      <c r="B7">
        <v>5</v>
      </c>
      <c r="C7" s="7"/>
      <c r="D7">
        <f t="shared" si="0"/>
        <v>9.7111628262902164E-2</v>
      </c>
      <c r="E7">
        <v>21</v>
      </c>
      <c r="F7">
        <f t="shared" si="1"/>
        <v>0.40786883870418905</v>
      </c>
      <c r="G7" s="11">
        <f t="shared" si="2"/>
        <v>0.23809523809523808</v>
      </c>
      <c r="H7" s="7"/>
      <c r="I7">
        <v>0</v>
      </c>
      <c r="J7" s="7"/>
      <c r="K7">
        <f t="shared" si="3"/>
        <v>7</v>
      </c>
      <c r="L7">
        <f t="shared" si="4"/>
        <v>26</v>
      </c>
      <c r="M7">
        <f t="shared" si="5"/>
        <v>0</v>
      </c>
      <c r="N7" s="7"/>
    </row>
    <row r="8" spans="1:14">
      <c r="A8" s="8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11">
        <f t="shared" si="2"/>
        <v>0</v>
      </c>
      <c r="H8" s="12">
        <f>AVERAGE(G2:G8)</f>
        <v>9.1156462585034001E-2</v>
      </c>
      <c r="I8">
        <v>0</v>
      </c>
      <c r="J8" s="7"/>
      <c r="K8">
        <f t="shared" si="3"/>
        <v>7</v>
      </c>
      <c r="L8">
        <f t="shared" si="4"/>
        <v>26</v>
      </c>
      <c r="M8">
        <f t="shared" si="5"/>
        <v>0</v>
      </c>
      <c r="N8" s="7"/>
    </row>
    <row r="9" spans="1:14">
      <c r="A9" s="8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11">
        <f t="shared" si="2"/>
        <v>0.2</v>
      </c>
      <c r="H9" s="12">
        <f t="shared" ref="H9:H72" si="7">AVERAGE(G3:G9)</f>
        <v>0.11972789115646257</v>
      </c>
      <c r="I9">
        <v>0</v>
      </c>
      <c r="J9" s="7"/>
      <c r="K9">
        <f t="shared" si="3"/>
        <v>9</v>
      </c>
      <c r="L9">
        <f t="shared" si="4"/>
        <v>36</v>
      </c>
      <c r="M9">
        <f t="shared" si="5"/>
        <v>0</v>
      </c>
      <c r="N9" s="7"/>
    </row>
    <row r="10" spans="1:14">
      <c r="A10" s="8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11">
        <f t="shared" si="2"/>
        <v>5.8823529411764705E-2</v>
      </c>
      <c r="H10" s="12">
        <f t="shared" si="7"/>
        <v>0.12813125250100038</v>
      </c>
      <c r="I10">
        <v>0</v>
      </c>
      <c r="J10" s="7"/>
      <c r="K10">
        <f t="shared" si="3"/>
        <v>10</v>
      </c>
      <c r="L10">
        <f t="shared" si="4"/>
        <v>53</v>
      </c>
      <c r="M10">
        <f t="shared" si="5"/>
        <v>0</v>
      </c>
      <c r="N10" s="7"/>
    </row>
    <row r="11" spans="1:14">
      <c r="A11" s="8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11">
        <f t="shared" si="2"/>
        <v>6.8965517241379309E-2</v>
      </c>
      <c r="H11" s="12">
        <f t="shared" si="7"/>
        <v>0.13798346924976887</v>
      </c>
      <c r="I11">
        <v>0</v>
      </c>
      <c r="J11" s="7"/>
      <c r="K11">
        <f t="shared" si="3"/>
        <v>12</v>
      </c>
      <c r="L11">
        <f t="shared" si="4"/>
        <v>82</v>
      </c>
      <c r="M11">
        <f t="shared" si="5"/>
        <v>0</v>
      </c>
      <c r="N11" s="7"/>
    </row>
    <row r="12" spans="1:14">
      <c r="A12" s="8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11">
        <f t="shared" si="2"/>
        <v>2.7777777777777776E-2</v>
      </c>
      <c r="H12" s="12">
        <f t="shared" si="7"/>
        <v>8.4808866075165704E-2</v>
      </c>
      <c r="I12">
        <v>0</v>
      </c>
      <c r="J12" s="7"/>
      <c r="K12">
        <f t="shared" si="3"/>
        <v>13</v>
      </c>
      <c r="L12">
        <f t="shared" si="4"/>
        <v>118</v>
      </c>
      <c r="M12">
        <f t="shared" si="5"/>
        <v>0</v>
      </c>
      <c r="N12" s="7"/>
    </row>
    <row r="13" spans="1:14">
      <c r="A13" s="8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11">
        <f t="shared" si="2"/>
        <v>0.12</v>
      </c>
      <c r="H13" s="12">
        <f t="shared" si="7"/>
        <v>0.10195172321802284</v>
      </c>
      <c r="I13">
        <v>0</v>
      </c>
      <c r="J13" s="7"/>
      <c r="K13">
        <f t="shared" si="3"/>
        <v>19</v>
      </c>
      <c r="L13">
        <f t="shared" si="4"/>
        <v>168</v>
      </c>
      <c r="M13">
        <f t="shared" si="5"/>
        <v>0</v>
      </c>
      <c r="N13" s="7"/>
    </row>
    <row r="14" spans="1:14">
      <c r="A14" s="8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11">
        <f t="shared" si="2"/>
        <v>0.1</v>
      </c>
      <c r="H14" s="12">
        <f t="shared" si="7"/>
        <v>8.2223832061560254E-2</v>
      </c>
      <c r="I14">
        <v>1</v>
      </c>
      <c r="J14" s="7"/>
      <c r="K14">
        <f t="shared" si="3"/>
        <v>28</v>
      </c>
      <c r="L14">
        <f t="shared" si="4"/>
        <v>258</v>
      </c>
      <c r="M14">
        <f t="shared" si="5"/>
        <v>1</v>
      </c>
      <c r="N14" s="7"/>
    </row>
    <row r="15" spans="1:14">
      <c r="A15" s="8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11">
        <f t="shared" si="2"/>
        <v>6.1728395061728392E-2</v>
      </c>
      <c r="H15" s="12">
        <f t="shared" si="7"/>
        <v>9.1042174213235752E-2</v>
      </c>
      <c r="I15">
        <v>0</v>
      </c>
      <c r="J15" s="7"/>
      <c r="K15">
        <f t="shared" si="3"/>
        <v>33</v>
      </c>
      <c r="L15">
        <f t="shared" si="4"/>
        <v>339</v>
      </c>
      <c r="M15">
        <f t="shared" si="5"/>
        <v>1</v>
      </c>
      <c r="N15" s="7"/>
    </row>
    <row r="16" spans="1:14">
      <c r="A16" s="8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11">
        <f t="shared" si="2"/>
        <v>9.0301003344481601E-2</v>
      </c>
      <c r="H16" s="12">
        <f t="shared" si="7"/>
        <v>7.5370888976733122E-2</v>
      </c>
      <c r="I16">
        <v>0</v>
      </c>
      <c r="J16" s="7"/>
      <c r="K16">
        <f t="shared" si="3"/>
        <v>60</v>
      </c>
      <c r="L16">
        <f t="shared" si="4"/>
        <v>638</v>
      </c>
      <c r="M16">
        <f t="shared" si="5"/>
        <v>1</v>
      </c>
      <c r="N16" s="7"/>
    </row>
    <row r="17" spans="1:14">
      <c r="A17" s="8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11">
        <f t="shared" si="2"/>
        <v>0</v>
      </c>
      <c r="H17" s="12">
        <f t="shared" si="7"/>
        <v>6.6967527632195295E-2</v>
      </c>
      <c r="I17">
        <v>0</v>
      </c>
      <c r="J17" s="7"/>
      <c r="K17">
        <f t="shared" si="3"/>
        <v>60</v>
      </c>
      <c r="L17">
        <f t="shared" si="4"/>
        <v>638</v>
      </c>
      <c r="M17">
        <f t="shared" si="5"/>
        <v>1</v>
      </c>
      <c r="N17" s="7"/>
    </row>
    <row r="18" spans="1:14">
      <c r="A18" s="8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11">
        <f t="shared" si="2"/>
        <v>7.7490774907749083E-2</v>
      </c>
      <c r="H18" s="12">
        <f t="shared" si="7"/>
        <v>6.8185421584533848E-2</v>
      </c>
      <c r="I18">
        <v>0</v>
      </c>
      <c r="J18" s="7"/>
      <c r="K18">
        <f t="shared" si="3"/>
        <v>81</v>
      </c>
      <c r="L18">
        <f t="shared" si="4"/>
        <v>909</v>
      </c>
      <c r="M18">
        <f t="shared" si="5"/>
        <v>1</v>
      </c>
      <c r="N18" s="7"/>
    </row>
    <row r="19" spans="1:14">
      <c r="A19" s="8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11">
        <f t="shared" si="2"/>
        <v>0.1440162271805274</v>
      </c>
      <c r="H19" s="12">
        <f t="shared" si="7"/>
        <v>8.4790914356355218E-2</v>
      </c>
      <c r="I19">
        <v>0</v>
      </c>
      <c r="J19" s="7"/>
      <c r="K19">
        <f t="shared" si="3"/>
        <v>152</v>
      </c>
      <c r="L19">
        <f t="shared" si="4"/>
        <v>1402</v>
      </c>
      <c r="M19">
        <f t="shared" si="5"/>
        <v>1</v>
      </c>
      <c r="N19" s="7"/>
    </row>
    <row r="20" spans="1:14">
      <c r="A20" s="8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11">
        <f t="shared" si="2"/>
        <v>0.16929133858267717</v>
      </c>
      <c r="H20" s="12">
        <f t="shared" si="7"/>
        <v>9.1832534153880513E-2</v>
      </c>
      <c r="I20">
        <v>2</v>
      </c>
      <c r="J20" s="7"/>
      <c r="K20">
        <f t="shared" si="3"/>
        <v>195</v>
      </c>
      <c r="L20">
        <f t="shared" si="4"/>
        <v>1656</v>
      </c>
      <c r="M20">
        <f t="shared" si="5"/>
        <v>3</v>
      </c>
      <c r="N20" s="7"/>
    </row>
    <row r="21" spans="1:14">
      <c r="A21" s="8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11">
        <f t="shared" si="2"/>
        <v>1</v>
      </c>
      <c r="H21" s="12">
        <f t="shared" si="7"/>
        <v>0.2204039627253091</v>
      </c>
      <c r="I21">
        <v>2</v>
      </c>
      <c r="J21" s="7"/>
      <c r="K21">
        <f t="shared" si="3"/>
        <v>298</v>
      </c>
      <c r="L21">
        <f t="shared" si="4"/>
        <v>1759</v>
      </c>
      <c r="M21">
        <f t="shared" si="5"/>
        <v>5</v>
      </c>
      <c r="N21" s="7"/>
    </row>
    <row r="22" spans="1:14">
      <c r="A22" s="8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11">
        <f t="shared" si="2"/>
        <v>0</v>
      </c>
      <c r="H22" s="12">
        <f t="shared" si="7"/>
        <v>0.21158562057363359</v>
      </c>
      <c r="I22">
        <v>0</v>
      </c>
      <c r="J22" s="7"/>
      <c r="K22">
        <f t="shared" si="3"/>
        <v>298</v>
      </c>
      <c r="L22">
        <f t="shared" si="4"/>
        <v>2305</v>
      </c>
      <c r="M22">
        <f t="shared" si="5"/>
        <v>5</v>
      </c>
      <c r="N22" s="7"/>
    </row>
    <row r="23" spans="1:14">
      <c r="A23" s="8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11">
        <f t="shared" si="2"/>
        <v>0.30215827338129497</v>
      </c>
      <c r="H23" s="12">
        <f t="shared" si="7"/>
        <v>0.24185094486460695</v>
      </c>
      <c r="I23">
        <v>2</v>
      </c>
      <c r="J23" s="7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8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11">
        <f t="shared" si="2"/>
        <v>0.88888888888888884</v>
      </c>
      <c r="H24" s="12">
        <f t="shared" si="7"/>
        <v>0.36883507184873393</v>
      </c>
      <c r="I24">
        <v>2</v>
      </c>
      <c r="J24" s="7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8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11">
        <f t="shared" si="2"/>
        <v>0</v>
      </c>
      <c r="H25" s="12">
        <f t="shared" si="7"/>
        <v>0.3577649611476269</v>
      </c>
      <c r="I25">
        <v>0</v>
      </c>
      <c r="J25" s="7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8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11">
        <f t="shared" si="2"/>
        <v>0.45108695652173914</v>
      </c>
      <c r="H26" s="12">
        <f t="shared" si="7"/>
        <v>0.40163220819637147</v>
      </c>
      <c r="I26">
        <v>4</v>
      </c>
      <c r="J26" s="7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8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11">
        <f t="shared" si="2"/>
        <v>0.27909738717339666</v>
      </c>
      <c r="H27" s="12">
        <f t="shared" si="7"/>
        <v>0.4173187865664742</v>
      </c>
      <c r="I27">
        <v>3</v>
      </c>
      <c r="J27" s="7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8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11">
        <f t="shared" si="2"/>
        <v>0.11651234567901235</v>
      </c>
      <c r="H28" s="12">
        <f t="shared" si="7"/>
        <v>0.29110626452061883</v>
      </c>
      <c r="I28">
        <v>2</v>
      </c>
      <c r="J28" s="7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8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11">
        <f t="shared" si="2"/>
        <v>0.25732899022801303</v>
      </c>
      <c r="H29" s="12">
        <f t="shared" si="7"/>
        <v>0.3278675488389064</v>
      </c>
      <c r="I29">
        <v>4</v>
      </c>
      <c r="J29" s="7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8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11">
        <f t="shared" si="2"/>
        <v>0.3349282296650718</v>
      </c>
      <c r="H30" s="12">
        <f t="shared" si="7"/>
        <v>0.3325489711651603</v>
      </c>
      <c r="I30">
        <v>4</v>
      </c>
      <c r="J30" s="7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8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11">
        <f t="shared" si="2"/>
        <v>0.39013452914798208</v>
      </c>
      <c r="H31" s="12">
        <f t="shared" si="7"/>
        <v>0.26129834834503074</v>
      </c>
      <c r="I31">
        <v>5</v>
      </c>
      <c r="J31" s="7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8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11">
        <f t="shared" si="2"/>
        <v>0</v>
      </c>
      <c r="H32" s="12">
        <f t="shared" si="7"/>
        <v>0.26129834834503074</v>
      </c>
      <c r="I32">
        <v>0</v>
      </c>
      <c r="J32" s="7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8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11">
        <f t="shared" si="2"/>
        <v>3.2069970845481049E-2</v>
      </c>
      <c r="H33" s="12">
        <f t="shared" si="7"/>
        <v>0.20143877896270812</v>
      </c>
      <c r="I33">
        <v>9</v>
      </c>
      <c r="J33" s="7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8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11">
        <f t="shared" si="2"/>
        <v>0.19939577039274925</v>
      </c>
      <c r="H34" s="12">
        <f t="shared" si="7"/>
        <v>0.1900528337083299</v>
      </c>
      <c r="I34">
        <v>4</v>
      </c>
      <c r="J34" s="7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8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11">
        <f t="shared" si="2"/>
        <v>0</v>
      </c>
      <c r="H35" s="12">
        <f t="shared" si="7"/>
        <v>0.17340821289704245</v>
      </c>
      <c r="I35">
        <v>0</v>
      </c>
      <c r="J35" s="7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8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11">
        <f t="shared" si="2"/>
        <v>7.8231292517006806E-2</v>
      </c>
      <c r="H36" s="12">
        <f t="shared" si="7"/>
        <v>0.14782282750975587</v>
      </c>
      <c r="I36">
        <v>7</v>
      </c>
      <c r="J36" s="7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8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11">
        <f t="shared" si="2"/>
        <v>0.14150943396226415</v>
      </c>
      <c r="H37" s="12">
        <f t="shared" si="7"/>
        <v>0.12019157098078333</v>
      </c>
      <c r="I37">
        <v>12</v>
      </c>
      <c r="J37" s="7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8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11">
        <f t="shared" si="2"/>
        <v>8.7815587266739853E-2</v>
      </c>
      <c r="H38" s="12">
        <f t="shared" si="7"/>
        <v>7.7003150712034452E-2</v>
      </c>
      <c r="I38">
        <v>4</v>
      </c>
      <c r="J38" s="7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8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11">
        <f t="shared" si="2"/>
        <v>0.33455882352941174</v>
      </c>
      <c r="H39" s="12">
        <f t="shared" si="7"/>
        <v>0.12479726835909329</v>
      </c>
      <c r="I39">
        <v>5</v>
      </c>
      <c r="J39" s="7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8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11">
        <f t="shared" si="2"/>
        <v>7.4345549738219899E-2</v>
      </c>
      <c r="H40" s="12">
        <f t="shared" si="7"/>
        <v>0.13083663677234167</v>
      </c>
      <c r="I40">
        <v>8</v>
      </c>
      <c r="J40" s="7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8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11">
        <f t="shared" si="2"/>
        <v>8.408408408408409E-2</v>
      </c>
      <c r="H41" s="12">
        <f t="shared" si="7"/>
        <v>0.11436353872824666</v>
      </c>
      <c r="I41">
        <v>2</v>
      </c>
      <c r="J41" s="7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8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11">
        <f t="shared" si="2"/>
        <v>0</v>
      </c>
      <c r="H42" s="12">
        <f t="shared" si="7"/>
        <v>0.11436353872824666</v>
      </c>
      <c r="I42">
        <v>0</v>
      </c>
      <c r="J42" s="7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8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11">
        <f t="shared" si="2"/>
        <v>9.5627298733142629E-2</v>
      </c>
      <c r="H43" s="12">
        <f t="shared" si="7"/>
        <v>0.11684868247340893</v>
      </c>
      <c r="I43">
        <v>15</v>
      </c>
      <c r="J43" s="7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8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11">
        <f t="shared" si="2"/>
        <v>0.11962833914053426</v>
      </c>
      <c r="H44" s="12">
        <f t="shared" si="7"/>
        <v>0.11372281178459036</v>
      </c>
      <c r="I44">
        <v>10</v>
      </c>
      <c r="J44" s="7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8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11">
        <f t="shared" si="2"/>
        <v>0</v>
      </c>
      <c r="H45" s="12">
        <f t="shared" si="7"/>
        <v>0.1011777278893418</v>
      </c>
      <c r="I45">
        <v>0</v>
      </c>
      <c r="J45" s="7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8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11">
        <f t="shared" si="2"/>
        <v>0.1773049645390071</v>
      </c>
      <c r="H46" s="12">
        <f t="shared" si="7"/>
        <v>7.8712890890712567E-2</v>
      </c>
      <c r="I46">
        <v>2</v>
      </c>
      <c r="J46" s="7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8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11">
        <f t="shared" si="2"/>
        <v>0.12357787367595136</v>
      </c>
      <c r="H47" s="12">
        <f t="shared" si="7"/>
        <v>8.5746080024674196E-2</v>
      </c>
      <c r="I47">
        <v>10</v>
      </c>
      <c r="J47" s="7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8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11">
        <f t="shared" si="2"/>
        <v>7.9538554948391016E-2</v>
      </c>
      <c r="H48" s="12">
        <f t="shared" si="7"/>
        <v>8.5096718719575207E-2</v>
      </c>
      <c r="I48">
        <v>1</v>
      </c>
      <c r="J48" s="7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8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11">
        <f t="shared" si="2"/>
        <v>0</v>
      </c>
      <c r="H49" s="12">
        <f t="shared" si="7"/>
        <v>8.5096718719575207E-2</v>
      </c>
      <c r="I49">
        <v>0</v>
      </c>
      <c r="J49" s="7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8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11">
        <f t="shared" si="2"/>
        <v>7.779171894604768E-2</v>
      </c>
      <c r="H50" s="12">
        <f t="shared" si="7"/>
        <v>8.2548778749990198E-2</v>
      </c>
      <c r="I50">
        <v>4</v>
      </c>
      <c r="J50" s="7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8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11">
        <f t="shared" si="2"/>
        <v>0.17557251908396945</v>
      </c>
      <c r="H51" s="12">
        <f t="shared" si="7"/>
        <v>9.0540804456195237E-2</v>
      </c>
      <c r="I51">
        <v>16</v>
      </c>
      <c r="J51" s="7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8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11">
        <f t="shared" si="2"/>
        <v>0.11538461538461539</v>
      </c>
      <c r="H52" s="12">
        <f t="shared" si="7"/>
        <v>0.10702432093971172</v>
      </c>
      <c r="I52">
        <v>10</v>
      </c>
      <c r="J52" s="7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8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11">
        <f t="shared" si="2"/>
        <v>0</v>
      </c>
      <c r="H53" s="12">
        <f t="shared" si="7"/>
        <v>8.1695040291282134E-2</v>
      </c>
      <c r="I53">
        <v>0</v>
      </c>
      <c r="J53" s="7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8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11">
        <f t="shared" si="2"/>
        <v>7.3829927488464078E-2</v>
      </c>
      <c r="H54" s="12">
        <f t="shared" si="7"/>
        <v>7.4588190835926813E-2</v>
      </c>
      <c r="I54">
        <v>16</v>
      </c>
      <c r="J54" s="7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8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11">
        <f t="shared" si="2"/>
        <v>0.13566113337149399</v>
      </c>
      <c r="H55" s="12">
        <f t="shared" si="7"/>
        <v>8.2605702039227222E-2</v>
      </c>
      <c r="I55">
        <v>8</v>
      </c>
      <c r="J55" s="7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8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11">
        <f t="shared" si="2"/>
        <v>0</v>
      </c>
      <c r="H56" s="12">
        <f t="shared" si="7"/>
        <v>8.2605702039227222E-2</v>
      </c>
      <c r="I56">
        <v>0</v>
      </c>
      <c r="J56" s="7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8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11">
        <f t="shared" si="2"/>
        <v>8.8872832369942201E-2</v>
      </c>
      <c r="H57" s="12">
        <f t="shared" si="7"/>
        <v>8.4188718242640723E-2</v>
      </c>
      <c r="I57">
        <v>3</v>
      </c>
      <c r="J57" s="7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8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11">
        <f t="shared" si="2"/>
        <v>0.12934362934362933</v>
      </c>
      <c r="H58" s="12">
        <f t="shared" si="7"/>
        <v>7.7584591136877865E-2</v>
      </c>
      <c r="I58">
        <v>26</v>
      </c>
      <c r="J58" s="7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8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11">
        <f t="shared" si="2"/>
        <v>9.3246187363834429E-2</v>
      </c>
      <c r="H59" s="12">
        <f t="shared" si="7"/>
        <v>7.4421958562480572E-2</v>
      </c>
      <c r="I59">
        <v>41</v>
      </c>
      <c r="J59" s="7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8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11">
        <f t="shared" si="2"/>
        <v>5.6853854202999654E-2</v>
      </c>
      <c r="H60" s="12">
        <f t="shared" si="7"/>
        <v>8.2543937734337672E-2</v>
      </c>
      <c r="I60">
        <v>12</v>
      </c>
      <c r="J60" s="7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8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11">
        <f t="shared" si="2"/>
        <v>0.10326329906124274</v>
      </c>
      <c r="H61" s="12">
        <f t="shared" si="7"/>
        <v>8.6748705101877488E-2</v>
      </c>
      <c r="I61">
        <v>11</v>
      </c>
      <c r="J61" s="7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8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11">
        <f t="shared" si="2"/>
        <v>5.3265940902021774E-2</v>
      </c>
      <c r="H62" s="12">
        <f t="shared" si="7"/>
        <v>7.4977963320524296E-2</v>
      </c>
      <c r="I62">
        <v>8</v>
      </c>
      <c r="J62" s="7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8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11">
        <f t="shared" si="2"/>
        <v>0</v>
      </c>
      <c r="H63" s="12">
        <f t="shared" si="7"/>
        <v>7.4977963320524296E-2</v>
      </c>
      <c r="I63">
        <v>0</v>
      </c>
      <c r="J63" s="7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8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11">
        <f t="shared" si="2"/>
        <v>3.6561540608428693E-2</v>
      </c>
      <c r="H64" s="12">
        <f t="shared" si="7"/>
        <v>6.7504921640308094E-2</v>
      </c>
      <c r="I64">
        <v>8</v>
      </c>
      <c r="J64" s="7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8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11">
        <f t="shared" si="2"/>
        <v>1.8432705179693133E-2</v>
      </c>
      <c r="H65" s="12">
        <f t="shared" si="7"/>
        <v>5.1660503902602919E-2</v>
      </c>
      <c r="I65">
        <v>22</v>
      </c>
      <c r="J65" s="7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8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11">
        <f t="shared" si="2"/>
        <v>0</v>
      </c>
      <c r="H66" s="12">
        <f t="shared" si="7"/>
        <v>3.8339619993483717E-2</v>
      </c>
      <c r="I66">
        <v>0</v>
      </c>
      <c r="J66" s="7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8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11">
        <f t="shared" ref="G67:G130" si="10">IFERROR(B67/E67,0)</f>
        <v>-5.0990099009900987E-2</v>
      </c>
      <c r="H67" s="12">
        <f t="shared" si="7"/>
        <v>2.293334096306934E-2</v>
      </c>
      <c r="I67">
        <v>11</v>
      </c>
      <c r="J67" s="7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8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11">
        <f t="shared" si="10"/>
        <v>5.1721845499268712E-2</v>
      </c>
      <c r="H68" s="12">
        <f t="shared" si="7"/>
        <v>1.557027616850162E-2</v>
      </c>
      <c r="I68">
        <v>14</v>
      </c>
      <c r="J68" s="7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8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11">
        <f t="shared" si="10"/>
        <v>3.4917000572409845E-2</v>
      </c>
      <c r="H69" s="12">
        <f t="shared" si="7"/>
        <v>1.2948998978557058E-2</v>
      </c>
      <c r="I69">
        <v>1</v>
      </c>
      <c r="J69" s="7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8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11">
        <f t="shared" si="10"/>
        <v>0</v>
      </c>
      <c r="H70" s="12">
        <f t="shared" si="7"/>
        <v>1.2948998978557058E-2</v>
      </c>
      <c r="I70">
        <v>0</v>
      </c>
      <c r="J70" s="7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8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11">
        <f t="shared" si="10"/>
        <v>3.1555913854658529E-2</v>
      </c>
      <c r="H71" s="12">
        <f t="shared" si="7"/>
        <v>1.2233909442304177E-2</v>
      </c>
      <c r="I71">
        <v>24</v>
      </c>
      <c r="J71" s="7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8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11">
        <f t="shared" si="10"/>
        <v>0</v>
      </c>
      <c r="H72" s="12">
        <f t="shared" si="7"/>
        <v>9.6006658452051554E-3</v>
      </c>
      <c r="I72">
        <v>0</v>
      </c>
      <c r="J72" s="7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8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11">
        <f t="shared" si="10"/>
        <v>2.7887174028738689E-2</v>
      </c>
      <c r="H73" s="12">
        <f t="shared" ref="H73:H136" si="15">AVERAGE(G67:G73)</f>
        <v>1.3584547849310683E-2</v>
      </c>
      <c r="I73">
        <v>16</v>
      </c>
      <c r="J73" s="7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8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11">
        <f t="shared" si="10"/>
        <v>3.078661206044344E-2</v>
      </c>
      <c r="H74" s="12">
        <f t="shared" si="15"/>
        <v>2.5266935145074172E-2</v>
      </c>
      <c r="I74">
        <v>9</v>
      </c>
      <c r="J74" s="7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8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11">
        <f t="shared" si="10"/>
        <v>0</v>
      </c>
      <c r="H75" s="12">
        <f t="shared" si="15"/>
        <v>1.7878100073750073E-2</v>
      </c>
      <c r="I75">
        <v>0</v>
      </c>
      <c r="J75" s="7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8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11">
        <f t="shared" si="10"/>
        <v>3.7626494940202392E-2</v>
      </c>
      <c r="H76" s="12">
        <f t="shared" si="15"/>
        <v>1.8265170697720438E-2</v>
      </c>
      <c r="I76">
        <v>0</v>
      </c>
      <c r="J76" s="7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8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11">
        <f t="shared" si="10"/>
        <v>1.1379030073150907E-2</v>
      </c>
      <c r="H77" s="12">
        <f t="shared" si="15"/>
        <v>1.9890746422456283E-2</v>
      </c>
      <c r="I77">
        <v>11</v>
      </c>
      <c r="J77" s="7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8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11">
        <f t="shared" si="10"/>
        <v>3.2534246575342464E-2</v>
      </c>
      <c r="H78" s="12">
        <f t="shared" si="15"/>
        <v>2.0030508239696841E-2</v>
      </c>
      <c r="I78">
        <v>8</v>
      </c>
      <c r="J78" s="7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8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11">
        <f t="shared" si="10"/>
        <v>0</v>
      </c>
      <c r="H79" s="12">
        <f t="shared" si="15"/>
        <v>2.0030508239696841E-2</v>
      </c>
      <c r="I79">
        <v>0</v>
      </c>
      <c r="J79" s="7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8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11">
        <f t="shared" si="10"/>
        <v>3.7480314960629924E-2</v>
      </c>
      <c r="H80" s="12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8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11">
        <f t="shared" si="10"/>
        <v>3.928722952906237E-2</v>
      </c>
      <c r="H81" s="12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8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11">
        <f t="shared" si="10"/>
        <v>2.8918645212107574E-2</v>
      </c>
      <c r="H82" s="12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8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11">
        <f t="shared" si="10"/>
        <v>3.9904705181655745E-2</v>
      </c>
      <c r="H83" s="12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8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11">
        <f t="shared" si="10"/>
        <v>3.9556198745779064E-2</v>
      </c>
      <c r="H84" s="12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8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11">
        <f t="shared" si="10"/>
        <v>3.544831694965743E-2</v>
      </c>
      <c r="H85" s="12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8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11">
        <f t="shared" si="10"/>
        <v>7.019328585961343E-2</v>
      </c>
      <c r="H86" s="12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8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11">
        <f t="shared" si="10"/>
        <v>2.5129454766981418E-2</v>
      </c>
      <c r="H87" s="12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8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11">
        <f t="shared" si="10"/>
        <v>5.7090545938748335E-2</v>
      </c>
      <c r="H88" s="12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8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11">
        <f t="shared" si="10"/>
        <v>0.20839936608557844</v>
      </c>
      <c r="H89" s="12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8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11">
        <f t="shared" si="10"/>
        <v>4.3657100121529402E-2</v>
      </c>
      <c r="H90" s="12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8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11">
        <f t="shared" si="10"/>
        <v>6.4177101967799646E-2</v>
      </c>
      <c r="H91" s="12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8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11">
        <f t="shared" si="10"/>
        <v>1.8950954645468095E-2</v>
      </c>
      <c r="H92" s="12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8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11">
        <f t="shared" si="10"/>
        <v>5.6894889103182258E-2</v>
      </c>
      <c r="H93" s="12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8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11">
        <f t="shared" si="10"/>
        <v>4.4663133989401971E-2</v>
      </c>
      <c r="H94" s="12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8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11">
        <f t="shared" si="10"/>
        <v>1</v>
      </c>
      <c r="H95" s="12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8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11">
        <f t="shared" si="10"/>
        <v>0.32041522491349483</v>
      </c>
      <c r="H96" s="12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8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11">
        <f t="shared" si="10"/>
        <v>7.2336265884652987E-2</v>
      </c>
      <c r="H97" s="12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8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11">
        <f t="shared" si="10"/>
        <v>7.5566009997059688E-2</v>
      </c>
      <c r="H98" s="12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8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11">
        <f t="shared" si="10"/>
        <v>0.12887684432399879</v>
      </c>
      <c r="H99" s="12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8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11">
        <f t="shared" si="10"/>
        <v>0.1167032967032967</v>
      </c>
      <c r="H100" s="12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8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11">
        <f t="shared" si="10"/>
        <v>-3.0344827586206897E-2</v>
      </c>
      <c r="H101" s="12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8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11">
        <f t="shared" si="10"/>
        <v>0.12145951349550151</v>
      </c>
      <c r="H102" s="12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8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11">
        <f t="shared" si="10"/>
        <v>0.13425688387207116</v>
      </c>
      <c r="H103" s="12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8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11">
        <f t="shared" si="10"/>
        <v>0.13063763608087092</v>
      </c>
      <c r="H104" s="12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8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11">
        <f t="shared" si="10"/>
        <v>8.0736740063703086E-2</v>
      </c>
      <c r="H105" s="12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8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11">
        <f t="shared" si="10"/>
        <v>5.0486718363306385E-2</v>
      </c>
      <c r="H106" s="12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8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11">
        <f t="shared" si="10"/>
        <v>0.11152709359605911</v>
      </c>
      <c r="H107" s="12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8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11">
        <f t="shared" si="10"/>
        <v>0.12768696099884155</v>
      </c>
      <c r="H108" s="12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8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11">
        <f t="shared" si="10"/>
        <v>0.13925678282113926</v>
      </c>
      <c r="H109" s="12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8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11">
        <f t="shared" si="10"/>
        <v>0.14530129576047301</v>
      </c>
      <c r="H110" s="12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8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11">
        <f t="shared" si="10"/>
        <v>0.14132128388906201</v>
      </c>
      <c r="H111" s="12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8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11">
        <f t="shared" si="10"/>
        <v>0.83099752679307504</v>
      </c>
      <c r="H112" s="12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8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11">
        <f t="shared" si="10"/>
        <v>0.16980078197728543</v>
      </c>
      <c r="H113" s="12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8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11">
        <f t="shared" si="10"/>
        <v>0.14335156860555989</v>
      </c>
      <c r="H114" s="12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8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11">
        <f t="shared" si="10"/>
        <v>7.4257425742574254E-2</v>
      </c>
      <c r="H115" s="12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8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11">
        <f t="shared" si="10"/>
        <v>1</v>
      </c>
      <c r="H116" s="12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8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11">
        <f t="shared" si="10"/>
        <v>9.7253380221912322E-2</v>
      </c>
      <c r="H117" s="12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8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11">
        <f t="shared" si="10"/>
        <v>0.15987497105811529</v>
      </c>
      <c r="H118" s="12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8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11">
        <f t="shared" si="10"/>
        <v>0.13932442386614755</v>
      </c>
      <c r="H119" s="12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8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11">
        <f t="shared" si="10"/>
        <v>0.15576462234845123</v>
      </c>
      <c r="H120" s="12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8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11">
        <f t="shared" si="10"/>
        <v>0.16344086021505377</v>
      </c>
      <c r="H121" s="12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8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11">
        <f t="shared" si="10"/>
        <v>0.15456674473067916</v>
      </c>
      <c r="H122" s="12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8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11">
        <f t="shared" si="10"/>
        <v>0.2399423404534137</v>
      </c>
      <c r="H123" s="12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8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11">
        <f t="shared" si="10"/>
        <v>0.15899151016207871</v>
      </c>
      <c r="H124" s="12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8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11">
        <f t="shared" si="10"/>
        <v>0.1444246737841044</v>
      </c>
      <c r="H125" s="12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8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11">
        <f t="shared" si="10"/>
        <v>0.16942970822281167</v>
      </c>
      <c r="H126" s="12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8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11">
        <f t="shared" si="10"/>
        <v>0.17887375782112624</v>
      </c>
      <c r="H127" s="12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8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11">
        <f t="shared" si="10"/>
        <v>0.18212656451046907</v>
      </c>
      <c r="H128" s="12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8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11">
        <f t="shared" si="10"/>
        <v>0.17954659949622168</v>
      </c>
      <c r="H129" s="12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8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11">
        <f t="shared" si="10"/>
        <v>0.15065387968613775</v>
      </c>
      <c r="H130" s="12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8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11">
        <f t="shared" ref="G131:G194" si="18">IFERROR(B131/E131,0)</f>
        <v>0.17736289381563594</v>
      </c>
      <c r="H131" s="12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8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11">
        <f t="shared" si="18"/>
        <v>0.44114984155726572</v>
      </c>
      <c r="H132" s="12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8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11">
        <f t="shared" si="18"/>
        <v>0.10415952854108133</v>
      </c>
      <c r="H133" s="12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8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11">
        <f t="shared" si="18"/>
        <v>0.21396917148362235</v>
      </c>
      <c r="H134" s="12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8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11">
        <f t="shared" si="18"/>
        <v>0.21830157609974124</v>
      </c>
      <c r="H135" s="12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8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11">
        <f t="shared" si="18"/>
        <v>0.13146412989056577</v>
      </c>
      <c r="H136" s="12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8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11">
        <f t="shared" si="18"/>
        <v>0.14741630005219597</v>
      </c>
      <c r="H137" s="12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8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11">
        <f t="shared" si="18"/>
        <v>0.18008818751450453</v>
      </c>
      <c r="H138" s="12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8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11">
        <f t="shared" si="18"/>
        <v>0.15422594685896188</v>
      </c>
      <c r="H139" s="12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8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11">
        <f t="shared" si="18"/>
        <v>0.1334858188472095</v>
      </c>
      <c r="H140" s="12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8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11">
        <f t="shared" si="18"/>
        <v>0.18232629854485882</v>
      </c>
      <c r="H141" s="12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8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11">
        <f t="shared" si="18"/>
        <v>0.16289290149995223</v>
      </c>
      <c r="H142" s="12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8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11">
        <f t="shared" si="18"/>
        <v>0.16791926132703458</v>
      </c>
      <c r="H143" s="12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8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11">
        <f t="shared" si="18"/>
        <v>0.18361167186639751</v>
      </c>
      <c r="H144" s="12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8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11">
        <f t="shared" si="18"/>
        <v>0.15365211669225706</v>
      </c>
      <c r="H145" s="12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8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11">
        <f t="shared" si="18"/>
        <v>0.12774857878365334</v>
      </c>
      <c r="H146" s="12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8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11">
        <f t="shared" si="18"/>
        <v>0.10984848484848485</v>
      </c>
      <c r="H147" s="12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8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11">
        <f t="shared" si="18"/>
        <v>0.1480444483331875</v>
      </c>
      <c r="H148" s="12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8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11">
        <f t="shared" si="18"/>
        <v>0.16294559099437148</v>
      </c>
      <c r="H149" s="12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8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11">
        <f t="shared" si="18"/>
        <v>0.16594558215556196</v>
      </c>
      <c r="H150" s="12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8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11">
        <f t="shared" si="18"/>
        <v>1</v>
      </c>
      <c r="H151" s="12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8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11">
        <f t="shared" si="18"/>
        <v>8.3166964379531361E-2</v>
      </c>
      <c r="H152" s="12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8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11">
        <f t="shared" si="18"/>
        <v>0.11445899114362726</v>
      </c>
      <c r="H153" s="12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8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11">
        <f t="shared" si="18"/>
        <v>0.12348693990231471</v>
      </c>
      <c r="H154" s="12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8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11">
        <f t="shared" si="18"/>
        <v>0.14108403552721477</v>
      </c>
      <c r="H155" s="12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8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11">
        <f t="shared" si="18"/>
        <v>0.15701163502755663</v>
      </c>
      <c r="H156" s="12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8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11">
        <f t="shared" si="18"/>
        <v>0.176126545261199</v>
      </c>
      <c r="H157" s="12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8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11">
        <f t="shared" si="18"/>
        <v>0.12034529451591063</v>
      </c>
      <c r="H158" s="12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8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11">
        <f t="shared" si="18"/>
        <v>0.12270120624876409</v>
      </c>
      <c r="H159" s="12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8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11">
        <f t="shared" si="18"/>
        <v>0.12327727904918448</v>
      </c>
      <c r="H160" s="12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8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11">
        <f t="shared" si="18"/>
        <v>0.12823237690400283</v>
      </c>
      <c r="H161" s="12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8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11">
        <f t="shared" si="18"/>
        <v>0.20567676339758525</v>
      </c>
      <c r="H162" s="12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8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11">
        <f t="shared" si="18"/>
        <v>0.22578919208132692</v>
      </c>
      <c r="H163" s="12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8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11">
        <f t="shared" si="18"/>
        <v>0.15743391143290117</v>
      </c>
      <c r="H164" s="12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8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11">
        <f t="shared" si="18"/>
        <v>2.0368913366553019E-2</v>
      </c>
      <c r="H165" s="12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8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11">
        <f t="shared" si="18"/>
        <v>0.1208217270194986</v>
      </c>
      <c r="H166" s="12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8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11">
        <f t="shared" si="18"/>
        <v>8.5404804888209965E-2</v>
      </c>
      <c r="H167" s="12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8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11">
        <f t="shared" si="18"/>
        <v>7.6690211907164477E-2</v>
      </c>
      <c r="H168" s="12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8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11">
        <f t="shared" si="18"/>
        <v>0.14572355087150385</v>
      </c>
      <c r="H169" s="12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8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11">
        <f t="shared" si="18"/>
        <v>0.13086594652027625</v>
      </c>
      <c r="H170" s="12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8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11">
        <f t="shared" si="18"/>
        <v>0.10482011070110701</v>
      </c>
      <c r="H171" s="12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8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11">
        <f t="shared" si="18"/>
        <v>0.10191696368365283</v>
      </c>
      <c r="H172" s="12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8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11">
        <f t="shared" si="18"/>
        <v>0.1024466540051391</v>
      </c>
      <c r="H173" s="12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8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11">
        <f t="shared" si="18"/>
        <v>-3.5007072135785008E-2</v>
      </c>
      <c r="H174" s="12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8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11">
        <f t="shared" si="18"/>
        <v>0.13595749818884328</v>
      </c>
      <c r="H175" s="12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8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11">
        <f t="shared" si="18"/>
        <v>9.730010384215991E-2</v>
      </c>
      <c r="H176" s="12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8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11">
        <f t="shared" si="18"/>
        <v>0.15231621349446123</v>
      </c>
      <c r="H177" s="12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8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11">
        <f t="shared" si="18"/>
        <v>6.3602015113350133E-2</v>
      </c>
      <c r="H178" s="12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8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11">
        <f t="shared" si="18"/>
        <v>0.15936395759717314</v>
      </c>
      <c r="H179" s="12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8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11">
        <f t="shared" si="18"/>
        <v>0.1424182576256309</v>
      </c>
      <c r="H180" s="12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8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11">
        <f t="shared" si="18"/>
        <v>0.14827586206896551</v>
      </c>
      <c r="H181" s="12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8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11">
        <f t="shared" si="18"/>
        <v>0.10007490636704119</v>
      </c>
      <c r="H182" s="12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8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11">
        <f t="shared" si="18"/>
        <v>0.17593737124021425</v>
      </c>
      <c r="H183" s="12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8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11">
        <f t="shared" si="18"/>
        <v>0.14190064794816415</v>
      </c>
      <c r="H184" s="12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8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11">
        <f t="shared" si="18"/>
        <v>0.11478880015394978</v>
      </c>
      <c r="H185" s="12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8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11">
        <f t="shared" si="18"/>
        <v>0.12970777928178995</v>
      </c>
      <c r="H186" s="12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8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11">
        <f t="shared" si="18"/>
        <v>8.0716737838064143E-2</v>
      </c>
      <c r="H187" s="12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8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11">
        <f t="shared" si="18"/>
        <v>9.0846807344477934E-2</v>
      </c>
      <c r="H188" s="12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8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11">
        <f t="shared" si="18"/>
        <v>7.7195050088391282E-2</v>
      </c>
      <c r="H189" s="12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8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11">
        <f t="shared" si="18"/>
        <v>6.7777527583877506E-2</v>
      </c>
      <c r="H190" s="12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8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11">
        <f t="shared" si="18"/>
        <v>9.6275252525252528E-2</v>
      </c>
      <c r="H191" s="12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8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11">
        <f t="shared" si="18"/>
        <v>2.5033025099075297E-2</v>
      </c>
      <c r="H192" s="12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8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11">
        <f t="shared" si="18"/>
        <v>0.20421070150619955</v>
      </c>
      <c r="H193" s="12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8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11">
        <f t="shared" si="18"/>
        <v>8.9649865332820322E-2</v>
      </c>
      <c r="H194" s="12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8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7" si="25">(E195/5148714)*100000</f>
        <v>330.00473516299411</v>
      </c>
      <c r="G195" s="11">
        <f t="shared" ref="G195:G257" si="26">IFERROR(B195/E195,0)</f>
        <v>0.11099994114531223</v>
      </c>
      <c r="H195" s="12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8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11">
        <f t="shared" si="26"/>
        <v>4.9127031908488862E-2</v>
      </c>
      <c r="H196" s="12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8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11">
        <f t="shared" si="26"/>
        <v>-5.7513104251601631E-2</v>
      </c>
      <c r="H197" s="12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8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11">
        <f t="shared" si="26"/>
        <v>0.10541632983023444</v>
      </c>
      <c r="H198" s="12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8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11">
        <f t="shared" si="26"/>
        <v>0.19864966241560389</v>
      </c>
      <c r="H199" s="12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8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11">
        <f t="shared" si="26"/>
        <v>3.6612503673846414E-2</v>
      </c>
      <c r="H200" s="12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8">
        <v>44093</v>
      </c>
      <c r="B201">
        <v>922</v>
      </c>
      <c r="C201">
        <f t="shared" ref="C201:C257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11">
        <f t="shared" si="26"/>
        <v>7.7733749262288168E-2</v>
      </c>
      <c r="H201" s="12">
        <f t="shared" ref="H201:H257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8">
        <v>44094</v>
      </c>
      <c r="B202">
        <v>468</v>
      </c>
      <c r="C202">
        <f t="shared" si="30"/>
        <v>834.85714285714289</v>
      </c>
      <c r="D202">
        <f t="shared" ref="D202:D257" si="32">(B202/5148714)*100000</f>
        <v>9.0896484054076421</v>
      </c>
      <c r="E202">
        <v>9330</v>
      </c>
      <c r="F202">
        <f t="shared" si="25"/>
        <v>181.21029833857543</v>
      </c>
      <c r="G202" s="11">
        <f t="shared" si="26"/>
        <v>5.0160771704180061E-2</v>
      </c>
      <c r="H202" s="12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8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11">
        <f t="shared" si="26"/>
        <v>3.6101709624229802E-2</v>
      </c>
      <c r="H203" s="12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8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11">
        <f t="shared" si="26"/>
        <v>9.3950504124656276E-2</v>
      </c>
      <c r="H204" s="12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8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11">
        <f t="shared" si="26"/>
        <v>4.9558011049723759E-2</v>
      </c>
      <c r="H205" s="12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8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11">
        <f t="shared" si="26"/>
        <v>6.1796392688536497E-2</v>
      </c>
      <c r="H206" s="12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8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11">
        <f t="shared" si="26"/>
        <v>6.1722018490780434E-2</v>
      </c>
      <c r="H207" s="12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8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11">
        <f t="shared" si="26"/>
        <v>8.3955909369259035E-2</v>
      </c>
      <c r="H208" s="12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8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11">
        <f t="shared" si="26"/>
        <v>6.3032542860075966E-2</v>
      </c>
      <c r="H209" s="12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8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11">
        <f t="shared" si="26"/>
        <v>2.6554464703132306E-2</v>
      </c>
      <c r="H210" s="12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8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11">
        <f t="shared" si="26"/>
        <v>4.4514082911726947E-2</v>
      </c>
      <c r="H211" s="12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8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11">
        <f t="shared" si="26"/>
        <v>3.5467526485490557E-2</v>
      </c>
      <c r="H212" s="12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8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11">
        <f t="shared" si="26"/>
        <v>5.1794453507340944E-2</v>
      </c>
      <c r="H213" s="12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8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11">
        <f t="shared" si="26"/>
        <v>3.9911102879896285E-2</v>
      </c>
      <c r="H214" s="12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8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11">
        <f t="shared" si="26"/>
        <v>1</v>
      </c>
      <c r="H215" s="12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8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11">
        <f t="shared" si="26"/>
        <v>1.8028595282821958E-2</v>
      </c>
      <c r="H216" s="12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8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11">
        <f t="shared" si="26"/>
        <v>5.2359346642468239E-2</v>
      </c>
      <c r="H217" s="12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8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11">
        <f t="shared" si="26"/>
        <v>5.7804704205274414E-2</v>
      </c>
      <c r="H218" s="12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8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11">
        <f t="shared" si="26"/>
        <v>9.8525469168900801E-2</v>
      </c>
      <c r="H219" s="12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8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11">
        <f t="shared" si="26"/>
        <v>5.23873671606047E-2</v>
      </c>
      <c r="H220" s="12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8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11">
        <f t="shared" si="26"/>
        <v>4.1999179169136758E-2</v>
      </c>
      <c r="H221" s="12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8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11">
        <f t="shared" si="26"/>
        <v>5.3260440737192133E-2</v>
      </c>
      <c r="H222" s="12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8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11">
        <f t="shared" si="26"/>
        <v>5.471527148532794E-2</v>
      </c>
      <c r="H223" s="12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8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11">
        <f t="shared" si="26"/>
        <v>4.9319857132000912E-2</v>
      </c>
      <c r="H224" s="12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8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11">
        <f t="shared" si="26"/>
        <v>6.0597189695550349E-2</v>
      </c>
      <c r="H225" s="12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8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11">
        <f t="shared" si="26"/>
        <v>6.1389551843012466E-2</v>
      </c>
      <c r="H226" s="12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8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11">
        <f t="shared" si="26"/>
        <v>6.4710871626004085E-2</v>
      </c>
      <c r="H227" s="12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8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11">
        <f t="shared" si="26"/>
        <v>5.8196762900197881E-2</v>
      </c>
      <c r="H228" s="12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8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11">
        <f t="shared" si="26"/>
        <v>5.1297106864524392E-2</v>
      </c>
      <c r="H229" s="12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8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11">
        <f t="shared" si="26"/>
        <v>4.7865778435726619E-2</v>
      </c>
      <c r="H230" s="12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8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11">
        <f t="shared" si="26"/>
        <v>6.926261609041065E-2</v>
      </c>
      <c r="H231" s="12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8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11">
        <f t="shared" si="26"/>
        <v>9.0927792635260241E-2</v>
      </c>
      <c r="H232" s="12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8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11">
        <f t="shared" si="26"/>
        <v>6.3403537095472223E-2</v>
      </c>
      <c r="H233" s="12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8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11">
        <f t="shared" si="26"/>
        <v>7.1383369193772944E-2</v>
      </c>
      <c r="H234" s="12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8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11">
        <f t="shared" si="26"/>
        <v>5.8622589531680439E-2</v>
      </c>
      <c r="H235" s="12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8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11">
        <f t="shared" si="26"/>
        <v>6.8376068376068383E-2</v>
      </c>
      <c r="H236" s="12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8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11">
        <f t="shared" si="26"/>
        <v>4.8920600073179658E-2</v>
      </c>
      <c r="H237" s="12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8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11">
        <f t="shared" si="26"/>
        <v>3.0688343649787456E-2</v>
      </c>
      <c r="H238" s="12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8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11">
        <f t="shared" si="26"/>
        <v>9.140240800406986E-2</v>
      </c>
      <c r="H239" s="12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8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11">
        <f t="shared" si="26"/>
        <v>0.10416904625928042</v>
      </c>
      <c r="H240" s="12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8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11">
        <f t="shared" si="26"/>
        <v>5.5107459546114922E-2</v>
      </c>
      <c r="H241" s="12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8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11">
        <f t="shared" si="26"/>
        <v>6.8614037488028454E-2</v>
      </c>
      <c r="H242" s="12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8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11">
        <f t="shared" si="26"/>
        <v>7.4360847333820312E-2</v>
      </c>
      <c r="H243" s="12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8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11">
        <f t="shared" si="26"/>
        <v>5.5766342581614101E-2</v>
      </c>
      <c r="H244" s="12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8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11">
        <f t="shared" si="26"/>
        <v>6.0874302056380225E-2</v>
      </c>
      <c r="H245" s="12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8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11">
        <f t="shared" si="26"/>
        <v>7.9098204050439436E-2</v>
      </c>
      <c r="H246" s="12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8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11">
        <f t="shared" si="26"/>
        <v>8.5276358569437993E-2</v>
      </c>
      <c r="H247" s="12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8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11">
        <f t="shared" si="26"/>
        <v>0.10396106529674193</v>
      </c>
      <c r="H248" s="12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8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11">
        <f t="shared" si="26"/>
        <v>5.1780614816059133E-2</v>
      </c>
      <c r="H249" s="12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8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11">
        <f t="shared" si="26"/>
        <v>3.9095983776212082E-2</v>
      </c>
      <c r="H250" s="12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  <row r="251" spans="1:14">
      <c r="A251" s="8">
        <v>44143</v>
      </c>
      <c r="B251">
        <f>'CTP CSV'!W253</f>
        <v>946</v>
      </c>
      <c r="C251">
        <f t="shared" si="30"/>
        <v>1095</v>
      </c>
      <c r="D251">
        <f t="shared" si="32"/>
        <v>18.37352006734109</v>
      </c>
      <c r="E251">
        <v>14174</v>
      </c>
      <c r="F251">
        <f t="shared" si="25"/>
        <v>275.29204379967501</v>
      </c>
      <c r="G251" s="11">
        <f t="shared" si="26"/>
        <v>6.6741921828700437E-2</v>
      </c>
      <c r="H251" s="12">
        <f t="shared" si="31"/>
        <v>6.954692148485303E-2</v>
      </c>
      <c r="I251">
        <v>21</v>
      </c>
      <c r="J251">
        <v>718</v>
      </c>
      <c r="K251">
        <f t="shared" ref="K251:K257" si="36">K250+B251</f>
        <v>185688</v>
      </c>
      <c r="L251">
        <f t="shared" ref="L251:L257" si="37">L250+E251</f>
        <v>1959097</v>
      </c>
      <c r="M251">
        <f t="shared" ref="M251:M257" si="38">M250+I251</f>
        <v>4036</v>
      </c>
      <c r="N251">
        <v>10854</v>
      </c>
    </row>
    <row r="252" spans="1:14">
      <c r="A252" s="8">
        <v>44144</v>
      </c>
      <c r="B252">
        <f>'CTP CSV'!W254</f>
        <v>703</v>
      </c>
      <c r="C252">
        <f t="shared" si="30"/>
        <v>1067.7142857142858</v>
      </c>
      <c r="D252">
        <f t="shared" si="32"/>
        <v>13.653894933764043</v>
      </c>
      <c r="E252">
        <v>8123</v>
      </c>
      <c r="F252">
        <f t="shared" si="25"/>
        <v>157.76755127591085</v>
      </c>
      <c r="G252" s="11">
        <f t="shared" si="26"/>
        <v>8.6544380155115105E-2</v>
      </c>
      <c r="H252" s="12">
        <f t="shared" si="31"/>
        <v>7.3214075498958003E-2</v>
      </c>
      <c r="I252">
        <v>5</v>
      </c>
      <c r="J252">
        <v>746</v>
      </c>
      <c r="K252">
        <f t="shared" si="36"/>
        <v>186391</v>
      </c>
      <c r="L252">
        <f t="shared" si="37"/>
        <v>1967220</v>
      </c>
      <c r="M252">
        <f t="shared" si="38"/>
        <v>4041</v>
      </c>
      <c r="N252">
        <v>10884</v>
      </c>
    </row>
    <row r="253" spans="1:14">
      <c r="A253" s="8">
        <v>44145</v>
      </c>
      <c r="B253">
        <f>'CTP CSV'!W255</f>
        <v>1347</v>
      </c>
      <c r="C253">
        <f t="shared" si="30"/>
        <v>1112.2857142857142</v>
      </c>
      <c r="D253">
        <f t="shared" si="32"/>
        <v>26.161872654025839</v>
      </c>
      <c r="E253">
        <v>21287</v>
      </c>
      <c r="F253">
        <f t="shared" si="25"/>
        <v>413.44304616647963</v>
      </c>
      <c r="G253" s="11">
        <f t="shared" si="26"/>
        <v>6.3278057030112272E-2</v>
      </c>
      <c r="H253" s="12">
        <f t="shared" si="31"/>
        <v>7.0954054496054145E-2</v>
      </c>
      <c r="I253">
        <v>21</v>
      </c>
      <c r="J253">
        <v>784</v>
      </c>
      <c r="K253">
        <f t="shared" si="36"/>
        <v>187738</v>
      </c>
      <c r="L253">
        <f t="shared" si="37"/>
        <v>1988507</v>
      </c>
      <c r="M253">
        <f t="shared" si="38"/>
        <v>4062</v>
      </c>
      <c r="N253">
        <v>10966</v>
      </c>
    </row>
    <row r="254" spans="1:14">
      <c r="A254" s="8">
        <v>44146</v>
      </c>
      <c r="B254">
        <f>'CTP CSV'!W256</f>
        <v>1257</v>
      </c>
      <c r="C254">
        <f t="shared" si="30"/>
        <v>1160.7142857142858</v>
      </c>
      <c r="D254">
        <f t="shared" si="32"/>
        <v>24.413863345293603</v>
      </c>
      <c r="E254">
        <v>12197</v>
      </c>
      <c r="F254">
        <f t="shared" si="25"/>
        <v>236.89410598452349</v>
      </c>
      <c r="G254" s="11">
        <f t="shared" si="26"/>
        <v>0.10305812904812658</v>
      </c>
      <c r="H254" s="12">
        <f t="shared" si="31"/>
        <v>7.349430742158107E-2</v>
      </c>
      <c r="I254">
        <v>14</v>
      </c>
      <c r="J254">
        <v>780</v>
      </c>
      <c r="K254">
        <f t="shared" si="36"/>
        <v>188995</v>
      </c>
      <c r="L254">
        <f t="shared" si="37"/>
        <v>2000704</v>
      </c>
      <c r="M254">
        <f t="shared" si="38"/>
        <v>4076</v>
      </c>
      <c r="N254">
        <v>11024</v>
      </c>
    </row>
    <row r="255" spans="1:14">
      <c r="A255" s="8">
        <v>44147</v>
      </c>
      <c r="B255">
        <f>'CTP CSV'!W257</f>
        <v>1495</v>
      </c>
      <c r="C255">
        <f t="shared" si="30"/>
        <v>1264.4285714285713</v>
      </c>
      <c r="D255">
        <f t="shared" si="32"/>
        <v>29.036376850607745</v>
      </c>
      <c r="E255">
        <v>20236</v>
      </c>
      <c r="F255">
        <f t="shared" si="25"/>
        <v>393.03018190561761</v>
      </c>
      <c r="G255" s="11">
        <f t="shared" si="26"/>
        <v>7.3878236805692818E-2</v>
      </c>
      <c r="H255" s="12">
        <f t="shared" si="31"/>
        <v>6.9196760494288356E-2</v>
      </c>
      <c r="I255">
        <v>8</v>
      </c>
      <c r="J255">
        <v>810</v>
      </c>
      <c r="K255">
        <f t="shared" si="36"/>
        <v>190490</v>
      </c>
      <c r="L255">
        <f t="shared" si="37"/>
        <v>2020940</v>
      </c>
      <c r="M255">
        <f t="shared" si="38"/>
        <v>4084</v>
      </c>
      <c r="N255">
        <v>11084</v>
      </c>
    </row>
    <row r="256" spans="1:14">
      <c r="A256" s="8">
        <v>44148</v>
      </c>
      <c r="B256">
        <f>'CTP CSV'!W258</f>
        <v>1611</v>
      </c>
      <c r="C256">
        <f t="shared" si="30"/>
        <v>1318.4285714285713</v>
      </c>
      <c r="D256">
        <f t="shared" si="32"/>
        <v>31.289366626307071</v>
      </c>
      <c r="E256">
        <v>10049</v>
      </c>
      <c r="F256">
        <f t="shared" si="25"/>
        <v>195.17495048278073</v>
      </c>
      <c r="G256" s="11">
        <f t="shared" si="26"/>
        <v>0.16031445915016421</v>
      </c>
      <c r="H256" s="12">
        <f t="shared" si="31"/>
        <v>8.4701595399160515E-2</v>
      </c>
      <c r="I256">
        <v>17</v>
      </c>
      <c r="J256">
        <v>775</v>
      </c>
      <c r="K256">
        <f t="shared" si="36"/>
        <v>192101</v>
      </c>
      <c r="L256">
        <f t="shared" si="37"/>
        <v>2030989</v>
      </c>
      <c r="M256">
        <f t="shared" si="38"/>
        <v>4101</v>
      </c>
      <c r="N256">
        <v>11147</v>
      </c>
    </row>
    <row r="257" spans="1:14">
      <c r="A257" s="8">
        <v>44149</v>
      </c>
      <c r="B257">
        <f>'CTP CSV'!W259</f>
        <v>1913</v>
      </c>
      <c r="C257">
        <f t="shared" si="30"/>
        <v>1324.5714285714287</v>
      </c>
      <c r="D257">
        <f t="shared" si="32"/>
        <v>37.15490897338637</v>
      </c>
      <c r="E257">
        <v>41146</v>
      </c>
      <c r="F257">
        <f t="shared" si="25"/>
        <v>799.15101130107439</v>
      </c>
      <c r="G257" s="11">
        <f t="shared" si="26"/>
        <v>4.6492976230982357E-2</v>
      </c>
      <c r="H257" s="12">
        <f t="shared" si="31"/>
        <v>8.5758308606984829E-2</v>
      </c>
      <c r="I257">
        <v>9</v>
      </c>
      <c r="J257">
        <v>781</v>
      </c>
      <c r="K257">
        <f t="shared" si="36"/>
        <v>194014</v>
      </c>
      <c r="L257">
        <f t="shared" si="37"/>
        <v>2072135</v>
      </c>
      <c r="M257">
        <f t="shared" si="38"/>
        <v>4110</v>
      </c>
      <c r="N257">
        <v>11182</v>
      </c>
    </row>
  </sheetData>
  <sortState xmlns:xlrd2="http://schemas.microsoft.com/office/spreadsheetml/2017/richdata2" ref="A2:B244">
    <sortCondition ref="A2"/>
  </sortState>
  <conditionalFormatting sqref="A2:A257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abSelected="1" topLeftCell="G10" workbookViewId="0">
      <selection activeCell="E38" sqref="E38"/>
    </sheetView>
  </sheetViews>
  <sheetFormatPr baseColWidth="10" defaultRowHeight="16"/>
  <cols>
    <col min="2" max="2" width="3.5" customWidth="1"/>
    <col min="3" max="4" width="9.5" customWidth="1"/>
    <col min="5" max="5" width="9.83203125" customWidth="1"/>
    <col min="6" max="6" width="21.6640625" customWidth="1"/>
    <col min="7" max="7" width="22.1640625" customWidth="1"/>
    <col min="9" max="9" width="19.5" customWidth="1"/>
    <col min="10" max="10" width="10.5" customWidth="1"/>
    <col min="11" max="11" width="24.33203125" customWidth="1"/>
    <col min="12" max="12" width="8" customWidth="1"/>
    <col min="13" max="13" width="14" customWidth="1"/>
    <col min="14" max="14" width="15.33203125" customWidth="1"/>
    <col min="15" max="15" width="15.5" customWidth="1"/>
    <col min="16" max="16" width="16.83203125" customWidth="1"/>
    <col min="17" max="17" width="24.1640625" customWidth="1"/>
  </cols>
  <sheetData>
    <row r="1" spans="1:17">
      <c r="A1" s="2" t="s">
        <v>45</v>
      </c>
      <c r="B1" s="3" t="s">
        <v>46</v>
      </c>
      <c r="C1" s="2" t="s">
        <v>47</v>
      </c>
      <c r="D1" s="2" t="s">
        <v>67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61</v>
      </c>
      <c r="O1" s="2" t="s">
        <v>60</v>
      </c>
      <c r="P1" s="2" t="s">
        <v>59</v>
      </c>
      <c r="Q1" s="2" t="s">
        <v>58</v>
      </c>
    </row>
    <row r="2" spans="1:17">
      <c r="A2" s="4">
        <v>43891</v>
      </c>
      <c r="B2" s="5" t="s">
        <v>48</v>
      </c>
      <c r="C2" s="6">
        <v>43897</v>
      </c>
      <c r="D2" s="6" t="s">
        <v>41</v>
      </c>
      <c r="E2">
        <f>SUM('Daily Data'!B2:B5)</f>
        <v>2</v>
      </c>
      <c r="F2" s="7"/>
      <c r="G2">
        <f>(E2/5148714)*100000</f>
        <v>3.8844651305160863E-2</v>
      </c>
      <c r="H2">
        <f>SUM('Daily Data'!E2:E5)</f>
        <v>5</v>
      </c>
      <c r="I2">
        <f>(H2/5148714)*100000</f>
        <v>9.7111628262902164E-2</v>
      </c>
      <c r="J2" s="13">
        <f>E2/H2</f>
        <v>0.4</v>
      </c>
      <c r="K2" s="7"/>
      <c r="L2">
        <f>SUM('Daily Data'!I2:I5)</f>
        <v>0</v>
      </c>
      <c r="M2">
        <f>SUM('Daily Data'!J2:J5)</f>
        <v>0</v>
      </c>
      <c r="N2">
        <f>E2</f>
        <v>2</v>
      </c>
      <c r="O2">
        <f>H2</f>
        <v>5</v>
      </c>
      <c r="P2">
        <f>L2</f>
        <v>0</v>
      </c>
      <c r="Q2">
        <f>SUM('Daily Data'!N2:N5)</f>
        <v>0</v>
      </c>
    </row>
    <row r="3" spans="1:17">
      <c r="A3" s="4">
        <v>43898</v>
      </c>
      <c r="B3" s="5" t="s">
        <v>48</v>
      </c>
      <c r="C3" s="6">
        <v>43904</v>
      </c>
      <c r="D3" s="6" t="s">
        <v>41</v>
      </c>
      <c r="E3">
        <f>SUM('Daily Data'!B6:B12)</f>
        <v>11</v>
      </c>
      <c r="F3" s="7"/>
      <c r="G3">
        <f t="shared" ref="G3:G38" si="0">(E3/5148714)*100000</f>
        <v>0.21364558217838472</v>
      </c>
      <c r="H3">
        <f>SUM('Daily Data'!E6:E12)</f>
        <v>113</v>
      </c>
      <c r="I3">
        <f t="shared" ref="I3:I38" si="1">(H3/5148714)*100000</f>
        <v>2.1947227987415889</v>
      </c>
      <c r="J3" s="13">
        <f t="shared" ref="J3:J38" si="2">E3/H3</f>
        <v>9.7345132743362831E-2</v>
      </c>
      <c r="K3" s="7"/>
      <c r="L3">
        <f>SUM('Daily Data'!I6:I12)</f>
        <v>0</v>
      </c>
      <c r="M3">
        <f>SUM('Daily Data'!J6:J12)</f>
        <v>0</v>
      </c>
      <c r="N3">
        <f>N2+E3</f>
        <v>13</v>
      </c>
      <c r="O3">
        <f>O2+H3</f>
        <v>118</v>
      </c>
      <c r="P3">
        <f>P2+L3</f>
        <v>0</v>
      </c>
      <c r="Q3">
        <f>SUM('Daily Data'!N6:N12)</f>
        <v>0</v>
      </c>
    </row>
    <row r="4" spans="1:17">
      <c r="A4" s="4">
        <v>43905</v>
      </c>
      <c r="B4" s="5" t="s">
        <v>48</v>
      </c>
      <c r="C4" s="6">
        <v>43911</v>
      </c>
      <c r="D4" s="6" t="s">
        <v>41</v>
      </c>
      <c r="E4">
        <f>SUM('Daily Data'!B13:B19)</f>
        <v>139</v>
      </c>
      <c r="F4" s="7"/>
      <c r="G4">
        <f t="shared" si="0"/>
        <v>2.6997032657086799</v>
      </c>
      <c r="H4">
        <f>SUM('Daily Data'!E13:E19)</f>
        <v>1284</v>
      </c>
      <c r="I4">
        <f t="shared" si="1"/>
        <v>24.938266137913274</v>
      </c>
      <c r="J4" s="13">
        <f t="shared" si="2"/>
        <v>0.10825545171339564</v>
      </c>
      <c r="K4" s="7"/>
      <c r="L4">
        <f>SUM('Daily Data'!I13:I19)</f>
        <v>1</v>
      </c>
      <c r="M4">
        <f>SUM('Daily Data'!J13:J19)</f>
        <v>0</v>
      </c>
      <c r="N4">
        <f t="shared" ref="N4:N38" si="3">N3+E4</f>
        <v>152</v>
      </c>
      <c r="O4">
        <f t="shared" ref="O4:O38" si="4">O3+H4</f>
        <v>1402</v>
      </c>
      <c r="P4">
        <f t="shared" ref="P4:P38" si="5">P3+L4</f>
        <v>1</v>
      </c>
      <c r="Q4">
        <f>SUM('Daily Data'!N13:N19)</f>
        <v>0</v>
      </c>
    </row>
    <row r="5" spans="1:17">
      <c r="A5" s="4">
        <v>43912</v>
      </c>
      <c r="B5" s="5" t="s">
        <v>48</v>
      </c>
      <c r="C5" s="6">
        <v>43918</v>
      </c>
      <c r="D5" s="6" t="s">
        <v>41</v>
      </c>
      <c r="E5">
        <f>SUM('Daily Data'!B20:B26)</f>
        <v>387</v>
      </c>
      <c r="F5">
        <f>AVERAGE(E2:E5)</f>
        <v>134.75</v>
      </c>
      <c r="G5">
        <f t="shared" si="0"/>
        <v>7.5164400275486276</v>
      </c>
      <c r="H5">
        <f>SUM('Daily Data'!E20:E26)</f>
        <v>1540</v>
      </c>
      <c r="I5">
        <f t="shared" si="1"/>
        <v>29.910381504973863</v>
      </c>
      <c r="J5" s="13">
        <f t="shared" si="2"/>
        <v>0.2512987012987013</v>
      </c>
      <c r="K5" s="12">
        <f>AVERAGE(J2:J5)</f>
        <v>0.21422482143886495</v>
      </c>
      <c r="L5">
        <f>SUM('Daily Data'!I20:I26)</f>
        <v>12</v>
      </c>
      <c r="M5">
        <f>SUM('Daily Data'!J20:J26)</f>
        <v>0</v>
      </c>
      <c r="N5">
        <f t="shared" si="3"/>
        <v>539</v>
      </c>
      <c r="O5">
        <f t="shared" si="4"/>
        <v>2942</v>
      </c>
      <c r="P5">
        <f t="shared" si="5"/>
        <v>13</v>
      </c>
      <c r="Q5">
        <f>SUM('Daily Data'!N20:N26)</f>
        <v>408</v>
      </c>
    </row>
    <row r="6" spans="1:17">
      <c r="A6" s="4">
        <v>43919</v>
      </c>
      <c r="B6" s="5" t="s">
        <v>48</v>
      </c>
      <c r="C6" s="6">
        <v>43925</v>
      </c>
      <c r="D6" s="6" t="s">
        <v>41</v>
      </c>
      <c r="E6">
        <f>SUM('Daily Data'!B27:B33)</f>
        <v>1378</v>
      </c>
      <c r="F6">
        <f t="shared" ref="F6:F38" si="6">AVERAGE(E3:E6)</f>
        <v>478.75</v>
      </c>
      <c r="G6">
        <f t="shared" si="0"/>
        <v>26.763964749255834</v>
      </c>
      <c r="H6">
        <f>SUM('Daily Data'!E27:E33)</f>
        <v>15367</v>
      </c>
      <c r="I6">
        <f t="shared" si="1"/>
        <v>298.46287830320347</v>
      </c>
      <c r="J6" s="13">
        <f t="shared" si="2"/>
        <v>8.9672675213119016E-2</v>
      </c>
      <c r="K6" s="12">
        <f t="shared" ref="K6:K38" si="7">AVERAGE(J3:J6)</f>
        <v>0.13664299024214471</v>
      </c>
      <c r="L6">
        <f>SUM('Daily Data'!I27:I33)</f>
        <v>27</v>
      </c>
      <c r="M6">
        <f>SUM('Daily Data'!J27:J33)</f>
        <v>0</v>
      </c>
      <c r="N6">
        <f t="shared" si="3"/>
        <v>1917</v>
      </c>
      <c r="O6">
        <f t="shared" si="4"/>
        <v>18309</v>
      </c>
      <c r="P6">
        <f t="shared" si="5"/>
        <v>40</v>
      </c>
      <c r="Q6">
        <f>SUM('Daily Data'!N27:N33)</f>
        <v>1131</v>
      </c>
    </row>
    <row r="7" spans="1:17">
      <c r="A7" s="4">
        <v>43926</v>
      </c>
      <c r="B7" s="5" t="s">
        <v>48</v>
      </c>
      <c r="C7" s="6">
        <v>43932</v>
      </c>
      <c r="D7" s="6" t="s">
        <v>41</v>
      </c>
      <c r="E7">
        <f>SUM('Daily Data'!B34:B40)</f>
        <v>1290</v>
      </c>
      <c r="F7">
        <f t="shared" si="6"/>
        <v>798.5</v>
      </c>
      <c r="G7">
        <f t="shared" si="0"/>
        <v>25.054800091828753</v>
      </c>
      <c r="H7">
        <f>SUM('Daily Data'!E34:E40)</f>
        <v>11779</v>
      </c>
      <c r="I7">
        <f t="shared" si="1"/>
        <v>228.7755738617449</v>
      </c>
      <c r="J7" s="13">
        <f t="shared" si="2"/>
        <v>0.1095169369216402</v>
      </c>
      <c r="K7" s="12">
        <f t="shared" si="7"/>
        <v>0.13968594128671402</v>
      </c>
      <c r="L7">
        <f>SUM('Daily Data'!I34:I40)</f>
        <v>40</v>
      </c>
      <c r="M7">
        <f>SUM('Daily Data'!J34:J40)</f>
        <v>0</v>
      </c>
      <c r="N7">
        <f t="shared" si="3"/>
        <v>3207</v>
      </c>
      <c r="O7">
        <f t="shared" si="4"/>
        <v>30088</v>
      </c>
      <c r="P7">
        <f t="shared" si="5"/>
        <v>80</v>
      </c>
      <c r="Q7">
        <f>SUM('Daily Data'!N34:N40)</f>
        <v>2197</v>
      </c>
    </row>
    <row r="8" spans="1:17">
      <c r="A8" s="4">
        <v>43933</v>
      </c>
      <c r="B8" s="5" t="s">
        <v>48</v>
      </c>
      <c r="C8" s="6">
        <v>43939</v>
      </c>
      <c r="D8" s="6" t="s">
        <v>41</v>
      </c>
      <c r="E8">
        <f>SUM('Daily Data'!B41:B47)</f>
        <v>1039</v>
      </c>
      <c r="F8">
        <f t="shared" si="6"/>
        <v>1023.5</v>
      </c>
      <c r="G8">
        <f t="shared" si="0"/>
        <v>20.179796353031065</v>
      </c>
      <c r="H8">
        <f>SUM('Daily Data'!E41:E47)</f>
        <v>8740</v>
      </c>
      <c r="I8">
        <f t="shared" si="1"/>
        <v>169.75112620355296</v>
      </c>
      <c r="J8" s="13">
        <f t="shared" si="2"/>
        <v>0.11887871853546911</v>
      </c>
      <c r="K8" s="12">
        <f t="shared" si="7"/>
        <v>0.14234175799223242</v>
      </c>
      <c r="L8">
        <f>SUM('Daily Data'!I41:I47)</f>
        <v>39</v>
      </c>
      <c r="M8">
        <f>SUM('Daily Data'!J41:J47)</f>
        <v>0</v>
      </c>
      <c r="N8">
        <f t="shared" si="3"/>
        <v>4246</v>
      </c>
      <c r="O8">
        <f t="shared" si="4"/>
        <v>38828</v>
      </c>
      <c r="P8">
        <f t="shared" si="5"/>
        <v>119</v>
      </c>
      <c r="Q8">
        <f>SUM('Daily Data'!N41:N47)</f>
        <v>4468</v>
      </c>
    </row>
    <row r="9" spans="1:17">
      <c r="A9" s="4">
        <v>43940</v>
      </c>
      <c r="B9" s="5" t="s">
        <v>48</v>
      </c>
      <c r="C9" s="6">
        <v>43946</v>
      </c>
      <c r="D9" s="6" t="s">
        <v>41</v>
      </c>
      <c r="E9">
        <f>SUM('Daily Data'!B48:B54)</f>
        <v>1007</v>
      </c>
      <c r="F9">
        <f t="shared" si="6"/>
        <v>1178.5</v>
      </c>
      <c r="G9">
        <f t="shared" si="0"/>
        <v>19.558281932148496</v>
      </c>
      <c r="H9">
        <f>SUM('Daily Data'!E48:E54)</f>
        <v>10181</v>
      </c>
      <c r="I9">
        <f t="shared" si="1"/>
        <v>197.73869746892137</v>
      </c>
      <c r="J9" s="13">
        <f t="shared" si="2"/>
        <v>9.8909733817896084E-2</v>
      </c>
      <c r="K9" s="12">
        <f t="shared" si="7"/>
        <v>0.1042445161220311</v>
      </c>
      <c r="L9">
        <f>SUM('Daily Data'!I48:I54)</f>
        <v>47</v>
      </c>
      <c r="M9">
        <f>SUM('Daily Data'!J48:J54)</f>
        <v>0</v>
      </c>
      <c r="N9">
        <f t="shared" si="3"/>
        <v>5253</v>
      </c>
      <c r="O9">
        <f t="shared" si="4"/>
        <v>49009</v>
      </c>
      <c r="P9">
        <f t="shared" si="5"/>
        <v>166</v>
      </c>
      <c r="Q9">
        <f>SUM('Daily Data'!N48:N54)</f>
        <v>5783</v>
      </c>
    </row>
    <row r="10" spans="1:17">
      <c r="A10" s="4">
        <v>43947</v>
      </c>
      <c r="B10" s="5" t="s">
        <v>48</v>
      </c>
      <c r="C10" s="6">
        <v>43953</v>
      </c>
      <c r="D10" s="6" t="s">
        <v>41</v>
      </c>
      <c r="E10">
        <f>SUM('Daily Data'!B55:B61)</f>
        <v>1236</v>
      </c>
      <c r="F10">
        <f t="shared" si="6"/>
        <v>1143</v>
      </c>
      <c r="G10">
        <f t="shared" si="0"/>
        <v>24.005994506589413</v>
      </c>
      <c r="H10">
        <f>SUM('Daily Data'!E55:E61)</f>
        <v>12602</v>
      </c>
      <c r="I10">
        <f t="shared" si="1"/>
        <v>244.7601478738186</v>
      </c>
      <c r="J10" s="13">
        <f t="shared" si="2"/>
        <v>9.8079669893667676E-2</v>
      </c>
      <c r="K10" s="12">
        <f t="shared" si="7"/>
        <v>0.10634626479216827</v>
      </c>
      <c r="L10">
        <f>SUM('Daily Data'!I55:I61)</f>
        <v>101</v>
      </c>
      <c r="M10">
        <f>SUM('Daily Data'!J55:J61)</f>
        <v>0</v>
      </c>
      <c r="N10">
        <f t="shared" si="3"/>
        <v>6489</v>
      </c>
      <c r="O10">
        <f t="shared" si="4"/>
        <v>61611</v>
      </c>
      <c r="P10">
        <f t="shared" si="5"/>
        <v>267</v>
      </c>
      <c r="Q10">
        <f>SUM('Daily Data'!N55:N61)</f>
        <v>7052</v>
      </c>
    </row>
    <row r="11" spans="1:17">
      <c r="A11" s="4">
        <v>43954</v>
      </c>
      <c r="B11" s="5" t="s">
        <v>48</v>
      </c>
      <c r="C11" s="6">
        <v>43960</v>
      </c>
      <c r="D11" s="6" t="s">
        <v>41</v>
      </c>
      <c r="E11">
        <f>SUM('Daily Data'!B62:B68)</f>
        <v>1042</v>
      </c>
      <c r="F11">
        <f t="shared" si="6"/>
        <v>1081</v>
      </c>
      <c r="G11">
        <f t="shared" si="0"/>
        <v>20.238063329988808</v>
      </c>
      <c r="H11">
        <f>SUM('Daily Data'!E62:E68)</f>
        <v>19347</v>
      </c>
      <c r="I11">
        <f t="shared" si="1"/>
        <v>375.7637344004736</v>
      </c>
      <c r="J11" s="13">
        <f t="shared" si="2"/>
        <v>5.3858479350803741E-2</v>
      </c>
      <c r="K11" s="12">
        <f t="shared" si="7"/>
        <v>9.243165039945915E-2</v>
      </c>
      <c r="L11">
        <f>SUM('Daily Data'!I62:I68)</f>
        <v>63</v>
      </c>
      <c r="M11">
        <f>SUM('Daily Data'!J62:J68)</f>
        <v>0</v>
      </c>
      <c r="N11">
        <f t="shared" si="3"/>
        <v>7531</v>
      </c>
      <c r="O11">
        <f t="shared" si="4"/>
        <v>80958</v>
      </c>
      <c r="P11">
        <f t="shared" si="5"/>
        <v>330</v>
      </c>
      <c r="Q11">
        <f>SUM('Daily Data'!N62:N68)</f>
        <v>8038</v>
      </c>
    </row>
    <row r="12" spans="1:17">
      <c r="A12" s="4">
        <v>43961</v>
      </c>
      <c r="B12" s="5" t="s">
        <v>48</v>
      </c>
      <c r="C12" s="6">
        <v>43967</v>
      </c>
      <c r="D12" s="6" t="s">
        <v>41</v>
      </c>
      <c r="E12">
        <f>SUM('Daily Data'!B69:B75)</f>
        <v>876</v>
      </c>
      <c r="F12">
        <f t="shared" si="6"/>
        <v>1040.25</v>
      </c>
      <c r="G12">
        <f t="shared" si="0"/>
        <v>17.013957271660455</v>
      </c>
      <c r="H12">
        <f>SUM('Daily Data'!E69:E75)</f>
        <v>28653</v>
      </c>
      <c r="I12">
        <f t="shared" si="1"/>
        <v>556.50789692338708</v>
      </c>
      <c r="J12" s="13">
        <f t="shared" si="2"/>
        <v>3.057271489896346E-2</v>
      </c>
      <c r="K12" s="12">
        <f t="shared" si="7"/>
        <v>7.0355149490332738E-2</v>
      </c>
      <c r="L12">
        <f>SUM('Daily Data'!I69:I75)</f>
        <v>50</v>
      </c>
      <c r="M12">
        <f>SUM('Daily Data'!J69:J75)</f>
        <v>0</v>
      </c>
      <c r="N12">
        <f t="shared" si="3"/>
        <v>8407</v>
      </c>
      <c r="O12">
        <f t="shared" si="4"/>
        <v>109611</v>
      </c>
      <c r="P12">
        <f t="shared" si="5"/>
        <v>380</v>
      </c>
      <c r="Q12">
        <f>SUM('Daily Data'!N69:N75)</f>
        <v>9360</v>
      </c>
    </row>
    <row r="13" spans="1:17">
      <c r="A13" s="4">
        <v>43968</v>
      </c>
      <c r="B13" s="5" t="s">
        <v>48</v>
      </c>
      <c r="C13" s="6">
        <v>43974</v>
      </c>
      <c r="D13" s="6" t="s">
        <v>41</v>
      </c>
      <c r="E13">
        <f>SUM('Daily Data'!B76:B82)</f>
        <v>1488</v>
      </c>
      <c r="F13">
        <f t="shared" si="6"/>
        <v>1160.5</v>
      </c>
      <c r="G13">
        <f t="shared" si="0"/>
        <v>28.900420571039685</v>
      </c>
      <c r="H13">
        <f>SUM('Daily Data'!E76:E82)</f>
        <v>49294</v>
      </c>
      <c r="I13">
        <f t="shared" si="1"/>
        <v>957.40412071829985</v>
      </c>
      <c r="J13" s="13">
        <f t="shared" si="2"/>
        <v>3.0186229561407069E-2</v>
      </c>
      <c r="K13" s="12">
        <f t="shared" si="7"/>
        <v>5.3174273426210485E-2</v>
      </c>
      <c r="L13">
        <f>SUM('Daily Data'!I76:I82)</f>
        <v>45</v>
      </c>
      <c r="M13">
        <f>SUM('Daily Data'!J76:J82)</f>
        <v>1273</v>
      </c>
      <c r="N13">
        <f t="shared" si="3"/>
        <v>9895</v>
      </c>
      <c r="O13">
        <f t="shared" si="4"/>
        <v>158905</v>
      </c>
      <c r="P13">
        <f t="shared" si="5"/>
        <v>425</v>
      </c>
      <c r="Q13">
        <f>SUM('Daily Data'!N76:N82)</f>
        <v>10242</v>
      </c>
    </row>
    <row r="14" spans="1:17">
      <c r="A14" s="4">
        <v>43975</v>
      </c>
      <c r="B14" s="5" t="s">
        <v>48</v>
      </c>
      <c r="C14" s="6">
        <v>43981</v>
      </c>
      <c r="D14" s="6" t="s">
        <v>41</v>
      </c>
      <c r="E14">
        <f>SUM('Daily Data'!B83:B89)</f>
        <v>1499</v>
      </c>
      <c r="F14">
        <f t="shared" si="6"/>
        <v>1226.25</v>
      </c>
      <c r="G14">
        <f t="shared" si="0"/>
        <v>29.114066153218065</v>
      </c>
      <c r="H14">
        <f>SUM('Daily Data'!E83:E89)</f>
        <v>30609</v>
      </c>
      <c r="I14">
        <f t="shared" si="1"/>
        <v>594.49796589983441</v>
      </c>
      <c r="J14" s="13">
        <f t="shared" si="2"/>
        <v>4.8972524420921953E-2</v>
      </c>
      <c r="K14" s="12">
        <f t="shared" si="7"/>
        <v>4.0897487058024054E-2</v>
      </c>
      <c r="L14">
        <f>SUM('Daily Data'!I83:I89)</f>
        <v>62</v>
      </c>
      <c r="M14">
        <f>SUM('Daily Data'!J83:J89)</f>
        <v>2882</v>
      </c>
      <c r="N14">
        <f t="shared" si="3"/>
        <v>11394</v>
      </c>
      <c r="O14">
        <f t="shared" si="4"/>
        <v>189514</v>
      </c>
      <c r="P14">
        <f t="shared" si="5"/>
        <v>487</v>
      </c>
      <c r="Q14">
        <f>SUM('Daily Data'!N83:N89)</f>
        <v>11190</v>
      </c>
    </row>
    <row r="15" spans="1:17">
      <c r="A15" s="4">
        <v>43982</v>
      </c>
      <c r="B15" s="5" t="s">
        <v>48</v>
      </c>
      <c r="C15" s="6">
        <v>43988</v>
      </c>
      <c r="D15" s="6" t="s">
        <v>41</v>
      </c>
      <c r="E15">
        <f>SUM('Daily Data'!B90:B96)</f>
        <v>2522</v>
      </c>
      <c r="F15">
        <f t="shared" si="6"/>
        <v>1596.25</v>
      </c>
      <c r="G15">
        <f t="shared" si="0"/>
        <v>48.983105295807846</v>
      </c>
      <c r="H15">
        <f>SUM('Daily Data'!E90:E96)</f>
        <v>43225</v>
      </c>
      <c r="I15">
        <f t="shared" si="1"/>
        <v>839.53002633278902</v>
      </c>
      <c r="J15" s="13">
        <f t="shared" si="2"/>
        <v>5.8345864661654138E-2</v>
      </c>
      <c r="K15" s="12">
        <f t="shared" si="7"/>
        <v>4.2019333385736657E-2</v>
      </c>
      <c r="L15">
        <f>SUM('Daily Data'!I90:I96)</f>
        <v>58</v>
      </c>
      <c r="M15">
        <f>SUM('Daily Data'!J90:J96)</f>
        <v>3069</v>
      </c>
      <c r="N15">
        <f t="shared" si="3"/>
        <v>13916</v>
      </c>
      <c r="O15">
        <f t="shared" si="4"/>
        <v>232739</v>
      </c>
      <c r="P15">
        <f t="shared" si="5"/>
        <v>545</v>
      </c>
      <c r="Q15">
        <f>SUM('Daily Data'!N90:N96)</f>
        <v>12263</v>
      </c>
    </row>
    <row r="16" spans="1:17">
      <c r="A16" s="4">
        <v>43989</v>
      </c>
      <c r="B16" s="5" t="s">
        <v>48</v>
      </c>
      <c r="C16" s="6">
        <v>43995</v>
      </c>
      <c r="D16" s="6" t="s">
        <v>41</v>
      </c>
      <c r="E16">
        <f>SUM('Daily Data'!B97:B103)</f>
        <v>4039</v>
      </c>
      <c r="F16">
        <f t="shared" si="6"/>
        <v>2387</v>
      </c>
      <c r="G16">
        <f t="shared" si="0"/>
        <v>78.446773310772357</v>
      </c>
      <c r="H16">
        <f>SUM('Daily Data'!E97:E103)</f>
        <v>9162</v>
      </c>
      <c r="I16">
        <f t="shared" si="1"/>
        <v>177.94734762894191</v>
      </c>
      <c r="J16" s="13">
        <f t="shared" si="2"/>
        <v>0.44084261078367171</v>
      </c>
      <c r="K16" s="12">
        <f t="shared" si="7"/>
        <v>0.1445868073569137</v>
      </c>
      <c r="L16">
        <f>SUM('Daily Data'!I97:I103)</f>
        <v>54</v>
      </c>
      <c r="M16">
        <f>SUM('Daily Data'!J97:J103)</f>
        <v>3567</v>
      </c>
      <c r="N16">
        <f t="shared" si="3"/>
        <v>17955</v>
      </c>
      <c r="O16">
        <f t="shared" si="4"/>
        <v>241901</v>
      </c>
      <c r="P16">
        <f t="shared" si="5"/>
        <v>599</v>
      </c>
      <c r="Q16">
        <f>SUM('Daily Data'!N97:N103)</f>
        <v>13298</v>
      </c>
    </row>
    <row r="17" spans="1:17">
      <c r="A17" s="4">
        <v>43996</v>
      </c>
      <c r="B17" s="5" t="s">
        <v>48</v>
      </c>
      <c r="C17" s="6">
        <v>44002</v>
      </c>
      <c r="D17" s="6" t="s">
        <v>41</v>
      </c>
      <c r="E17">
        <f>SUM('Daily Data'!B104:B110)</f>
        <v>5831</v>
      </c>
      <c r="F17">
        <f t="shared" si="6"/>
        <v>3472.75</v>
      </c>
      <c r="G17">
        <f t="shared" si="0"/>
        <v>113.2515808801965</v>
      </c>
      <c r="H17">
        <f>SUM('Daily Data'!E104:E110)</f>
        <v>54343</v>
      </c>
      <c r="I17">
        <f t="shared" si="1"/>
        <v>1055.4674429381785</v>
      </c>
      <c r="J17" s="13">
        <f t="shared" si="2"/>
        <v>0.10729992823362715</v>
      </c>
      <c r="K17" s="12">
        <f t="shared" si="7"/>
        <v>0.16386523202496872</v>
      </c>
      <c r="L17">
        <f>SUM('Daily Data'!I104:I110)</f>
        <v>45</v>
      </c>
      <c r="M17">
        <f>SUM('Daily Data'!J104:J110)</f>
        <v>4194</v>
      </c>
      <c r="N17">
        <f t="shared" si="3"/>
        <v>23786</v>
      </c>
      <c r="O17">
        <f t="shared" si="4"/>
        <v>296244</v>
      </c>
      <c r="P17">
        <f t="shared" si="5"/>
        <v>644</v>
      </c>
      <c r="Q17">
        <f>SUM('Daily Data'!N104:N110)</f>
        <v>14729</v>
      </c>
    </row>
    <row r="18" spans="1:17">
      <c r="A18" s="4">
        <v>44003</v>
      </c>
      <c r="B18" s="5" t="s">
        <v>48</v>
      </c>
      <c r="C18" s="6">
        <v>44009</v>
      </c>
      <c r="D18" s="6" t="s">
        <v>41</v>
      </c>
      <c r="E18">
        <f>SUM('Daily Data'!B111:B117)</f>
        <v>8153</v>
      </c>
      <c r="F18">
        <f t="shared" si="6"/>
        <v>5136.25</v>
      </c>
      <c r="G18">
        <f t="shared" si="0"/>
        <v>158.35022104548827</v>
      </c>
      <c r="H18">
        <f>SUM('Daily Data'!E111:E117)</f>
        <v>54915</v>
      </c>
      <c r="I18">
        <f t="shared" si="1"/>
        <v>1066.5770132114544</v>
      </c>
      <c r="J18" s="13">
        <f t="shared" si="2"/>
        <v>0.14846581079850679</v>
      </c>
      <c r="K18" s="12">
        <f t="shared" si="7"/>
        <v>0.18873855361936492</v>
      </c>
      <c r="L18">
        <f>SUM('Daily Data'!I111:I117)</f>
        <v>67</v>
      </c>
      <c r="M18">
        <f>SUM('Daily Data'!J111:J117)</f>
        <v>5774</v>
      </c>
      <c r="N18">
        <f t="shared" si="3"/>
        <v>31939</v>
      </c>
      <c r="O18">
        <f t="shared" si="4"/>
        <v>351159</v>
      </c>
      <c r="P18">
        <f t="shared" si="5"/>
        <v>711</v>
      </c>
      <c r="Q18">
        <f>SUM('Daily Data'!N111:N117)</f>
        <v>16963</v>
      </c>
    </row>
    <row r="19" spans="1:17">
      <c r="A19" s="4">
        <v>44010</v>
      </c>
      <c r="B19" s="5" t="s">
        <v>48</v>
      </c>
      <c r="C19" s="6">
        <v>44016</v>
      </c>
      <c r="D19" s="6" t="s">
        <v>41</v>
      </c>
      <c r="E19">
        <f>SUM('Daily Data'!B118:B124)</f>
        <v>11447</v>
      </c>
      <c r="F19">
        <f t="shared" si="6"/>
        <v>7367.5</v>
      </c>
      <c r="G19">
        <f t="shared" si="0"/>
        <v>222.32736174508821</v>
      </c>
      <c r="H19">
        <f>SUM('Daily Data'!E118:E124)</f>
        <v>69529</v>
      </c>
      <c r="I19">
        <f t="shared" si="1"/>
        <v>1350.4148802982647</v>
      </c>
      <c r="J19" s="13">
        <f t="shared" si="2"/>
        <v>0.16463633879388456</v>
      </c>
      <c r="K19" s="12">
        <f t="shared" si="7"/>
        <v>0.21531117215242251</v>
      </c>
      <c r="L19">
        <f>SUM('Daily Data'!I118:I124)</f>
        <v>102</v>
      </c>
      <c r="M19">
        <f>SUM('Daily Data'!J118:J124)</f>
        <v>7630</v>
      </c>
      <c r="N19">
        <f t="shared" si="3"/>
        <v>43386</v>
      </c>
      <c r="O19">
        <f t="shared" si="4"/>
        <v>420688</v>
      </c>
      <c r="P19">
        <f t="shared" si="5"/>
        <v>813</v>
      </c>
      <c r="Q19">
        <f>SUM('Daily Data'!N118:N124)</f>
        <v>19570</v>
      </c>
    </row>
    <row r="20" spans="1:17">
      <c r="A20" s="4">
        <v>44017</v>
      </c>
      <c r="B20" s="5" t="s">
        <v>48</v>
      </c>
      <c r="C20" s="6">
        <v>44023</v>
      </c>
      <c r="D20" s="6" t="s">
        <v>41</v>
      </c>
      <c r="E20">
        <f>SUM('Daily Data'!B125:B131)</f>
        <v>11313</v>
      </c>
      <c r="F20">
        <f t="shared" si="6"/>
        <v>9186</v>
      </c>
      <c r="G20">
        <f t="shared" si="0"/>
        <v>219.72477010764243</v>
      </c>
      <c r="H20">
        <f>SUM('Daily Data'!E125:E131)</f>
        <v>67397</v>
      </c>
      <c r="I20">
        <f t="shared" si="1"/>
        <v>1309.0064820069633</v>
      </c>
      <c r="J20" s="13">
        <f t="shared" si="2"/>
        <v>0.1678561360297936</v>
      </c>
      <c r="K20" s="12">
        <f t="shared" si="7"/>
        <v>0.14706455346395303</v>
      </c>
      <c r="L20">
        <f>SUM('Daily Data'!I125:I131)</f>
        <v>138</v>
      </c>
      <c r="M20">
        <f>SUM('Daily Data'!J125:J131)</f>
        <v>9506</v>
      </c>
      <c r="N20">
        <f t="shared" si="3"/>
        <v>54699</v>
      </c>
      <c r="O20">
        <f t="shared" si="4"/>
        <v>488085</v>
      </c>
      <c r="P20">
        <f t="shared" si="5"/>
        <v>951</v>
      </c>
      <c r="Q20">
        <f>SUM('Daily Data'!N125:N131)</f>
        <v>21830</v>
      </c>
    </row>
    <row r="21" spans="1:17">
      <c r="A21" s="4">
        <v>44024</v>
      </c>
      <c r="B21" s="5" t="s">
        <v>48</v>
      </c>
      <c r="C21" s="6">
        <v>44030</v>
      </c>
      <c r="D21" s="6" t="s">
        <v>41</v>
      </c>
      <c r="E21">
        <f>SUM('Daily Data'!B132:B138)</f>
        <v>12913</v>
      </c>
      <c r="F21">
        <f t="shared" si="6"/>
        <v>10956.5</v>
      </c>
      <c r="G21">
        <f t="shared" si="0"/>
        <v>250.8004911517711</v>
      </c>
      <c r="H21">
        <f>SUM('Daily Data'!E132:E138)</f>
        <v>73903</v>
      </c>
      <c r="I21">
        <f t="shared" si="1"/>
        <v>1435.3681327026516</v>
      </c>
      <c r="J21" s="13">
        <f t="shared" si="2"/>
        <v>0.17472903671028239</v>
      </c>
      <c r="K21" s="12">
        <f t="shared" si="7"/>
        <v>0.16392183058311682</v>
      </c>
      <c r="L21">
        <f>SUM('Daily Data'!I132:I138)</f>
        <v>184</v>
      </c>
      <c r="M21">
        <f>SUM('Daily Data'!J132:J138)</f>
        <v>10834</v>
      </c>
      <c r="N21">
        <f t="shared" si="3"/>
        <v>67612</v>
      </c>
      <c r="O21">
        <f t="shared" si="4"/>
        <v>561988</v>
      </c>
      <c r="P21">
        <f t="shared" si="5"/>
        <v>1135</v>
      </c>
      <c r="Q21">
        <f>SUM('Daily Data'!N132:N138)</f>
        <v>26392</v>
      </c>
    </row>
    <row r="22" spans="1:17">
      <c r="A22" s="4">
        <v>44031</v>
      </c>
      <c r="B22" s="5" t="s">
        <v>48</v>
      </c>
      <c r="C22" s="6">
        <v>44037</v>
      </c>
      <c r="D22" s="6" t="s">
        <v>41</v>
      </c>
      <c r="E22">
        <f>SUM('Daily Data'!B139:B145)</f>
        <v>12396</v>
      </c>
      <c r="F22">
        <f t="shared" si="6"/>
        <v>12017.25</v>
      </c>
      <c r="G22">
        <f t="shared" si="0"/>
        <v>240.75914878938701</v>
      </c>
      <c r="H22">
        <f>SUM('Daily Data'!E139:E145)</f>
        <v>76497</v>
      </c>
      <c r="I22">
        <f t="shared" si="1"/>
        <v>1485.7496454454454</v>
      </c>
      <c r="J22" s="13">
        <f t="shared" si="2"/>
        <v>0.16204557041452605</v>
      </c>
      <c r="K22" s="12">
        <f t="shared" si="7"/>
        <v>0.16731677048712165</v>
      </c>
      <c r="L22">
        <f>SUM('Daily Data'!I139:I145)</f>
        <v>330</v>
      </c>
      <c r="M22">
        <f>SUM('Daily Data'!J139:J145)</f>
        <v>11445</v>
      </c>
      <c r="N22">
        <f t="shared" si="3"/>
        <v>80008</v>
      </c>
      <c r="O22">
        <f t="shared" si="4"/>
        <v>638485</v>
      </c>
      <c r="P22">
        <f t="shared" si="5"/>
        <v>1465</v>
      </c>
      <c r="Q22">
        <f>SUM('Daily Data'!N139:N145)</f>
        <v>31512</v>
      </c>
    </row>
    <row r="23" spans="1:17">
      <c r="A23" s="4">
        <v>44038</v>
      </c>
      <c r="B23" s="5" t="s">
        <v>48</v>
      </c>
      <c r="C23" s="6">
        <v>44044</v>
      </c>
      <c r="D23" s="6" t="s">
        <v>41</v>
      </c>
      <c r="E23">
        <f>SUM('Daily Data'!B146:B152)</f>
        <v>10591</v>
      </c>
      <c r="F23">
        <f t="shared" si="6"/>
        <v>11803.25</v>
      </c>
      <c r="G23">
        <f t="shared" si="0"/>
        <v>205.70185098647934</v>
      </c>
      <c r="H23">
        <f>SUM('Daily Data'!E146:E152)</f>
        <v>73379</v>
      </c>
      <c r="I23">
        <f t="shared" si="1"/>
        <v>1425.1908340606994</v>
      </c>
      <c r="J23" s="13">
        <f t="shared" si="2"/>
        <v>0.14433284727238038</v>
      </c>
      <c r="K23" s="12">
        <f t="shared" si="7"/>
        <v>0.16224089760674559</v>
      </c>
      <c r="L23">
        <f>SUM('Daily Data'!I146:I152)</f>
        <v>286</v>
      </c>
      <c r="M23">
        <f>SUM('Daily Data'!J146:J152)</f>
        <v>11039</v>
      </c>
      <c r="N23">
        <f t="shared" si="3"/>
        <v>90599</v>
      </c>
      <c r="O23">
        <f t="shared" si="4"/>
        <v>711864</v>
      </c>
      <c r="P23">
        <f t="shared" si="5"/>
        <v>1751</v>
      </c>
      <c r="Q23">
        <f>SUM('Daily Data'!N146:N152)</f>
        <v>35649</v>
      </c>
    </row>
    <row r="24" spans="1:17">
      <c r="A24" s="4">
        <v>44045</v>
      </c>
      <c r="B24" s="5" t="s">
        <v>48</v>
      </c>
      <c r="C24" s="6">
        <v>44051</v>
      </c>
      <c r="D24" s="6" t="s">
        <v>41</v>
      </c>
      <c r="E24">
        <f>SUM('Daily Data'!B153:B159)</f>
        <v>8861</v>
      </c>
      <c r="F24">
        <f t="shared" si="6"/>
        <v>11190.25</v>
      </c>
      <c r="G24">
        <f t="shared" si="0"/>
        <v>172.1012276075152</v>
      </c>
      <c r="H24">
        <f>SUM('Daily Data'!E153:E159)</f>
        <v>66206</v>
      </c>
      <c r="I24">
        <f t="shared" si="1"/>
        <v>1285.87449215474</v>
      </c>
      <c r="J24" s="13">
        <f t="shared" si="2"/>
        <v>0.1338398332477419</v>
      </c>
      <c r="K24" s="12">
        <f t="shared" si="7"/>
        <v>0.15373682191123267</v>
      </c>
      <c r="L24">
        <f>SUM('Daily Data'!I153:I159)</f>
        <v>256</v>
      </c>
      <c r="M24">
        <f>SUM('Daily Data'!J153:J159)</f>
        <v>10064</v>
      </c>
      <c r="N24">
        <f t="shared" si="3"/>
        <v>99460</v>
      </c>
      <c r="O24">
        <f t="shared" si="4"/>
        <v>778070</v>
      </c>
      <c r="P24">
        <f t="shared" si="5"/>
        <v>2007</v>
      </c>
      <c r="Q24">
        <f>SUM('Daily Data'!N153:N159)</f>
        <v>40757</v>
      </c>
    </row>
    <row r="25" spans="1:17">
      <c r="A25" s="4">
        <v>44052</v>
      </c>
      <c r="B25" s="5" t="s">
        <v>48</v>
      </c>
      <c r="C25" s="6">
        <v>44058</v>
      </c>
      <c r="D25" s="6" t="s">
        <v>41</v>
      </c>
      <c r="E25">
        <f>SUM('Daily Data'!B160:B166)</f>
        <v>6422</v>
      </c>
      <c r="F25">
        <f t="shared" si="6"/>
        <v>9567.5</v>
      </c>
      <c r="G25">
        <f t="shared" si="0"/>
        <v>124.73017534087154</v>
      </c>
      <c r="H25">
        <f>SUM('Daily Data'!E160:E166)</f>
        <v>82325</v>
      </c>
      <c r="I25">
        <f t="shared" si="1"/>
        <v>1598.9429593486839</v>
      </c>
      <c r="J25" s="13">
        <f t="shared" si="2"/>
        <v>7.800789553598543E-2</v>
      </c>
      <c r="K25" s="12">
        <f t="shared" si="7"/>
        <v>0.12955653661765845</v>
      </c>
      <c r="L25">
        <f>SUM('Daily Data'!I160:I166)</f>
        <v>253</v>
      </c>
      <c r="M25">
        <f>SUM('Daily Data'!J160:J166)</f>
        <v>9291</v>
      </c>
      <c r="N25">
        <f t="shared" si="3"/>
        <v>105882</v>
      </c>
      <c r="O25">
        <f t="shared" si="4"/>
        <v>860395</v>
      </c>
      <c r="P25">
        <f t="shared" si="5"/>
        <v>2260</v>
      </c>
      <c r="Q25">
        <f>SUM('Daily Data'!N160:N166)</f>
        <v>45456</v>
      </c>
    </row>
    <row r="26" spans="1:17">
      <c r="A26" s="4">
        <v>44059</v>
      </c>
      <c r="B26" s="5" t="s">
        <v>48</v>
      </c>
      <c r="C26" s="6">
        <v>44065</v>
      </c>
      <c r="D26" s="6" t="s">
        <v>41</v>
      </c>
      <c r="E26">
        <f>SUM('Daily Data'!B167:B173)</f>
        <v>5413</v>
      </c>
      <c r="F26">
        <f t="shared" si="6"/>
        <v>7821.75</v>
      </c>
      <c r="G26">
        <f t="shared" si="0"/>
        <v>105.13304875741788</v>
      </c>
      <c r="H26">
        <f>SUM('Daily Data'!E167:E173)</f>
        <v>51732</v>
      </c>
      <c r="I26">
        <f t="shared" si="1"/>
        <v>1004.7557506592908</v>
      </c>
      <c r="J26" s="13">
        <f t="shared" si="2"/>
        <v>0.10463542874816362</v>
      </c>
      <c r="K26" s="12">
        <f t="shared" si="7"/>
        <v>0.11520400120106783</v>
      </c>
      <c r="L26">
        <f>SUM('Daily Data'!I167:I173)</f>
        <v>233</v>
      </c>
      <c r="M26">
        <f>SUM('Daily Data'!J167:J173)</f>
        <v>7758</v>
      </c>
      <c r="N26">
        <f t="shared" si="3"/>
        <v>111295</v>
      </c>
      <c r="O26">
        <f t="shared" si="4"/>
        <v>912127</v>
      </c>
      <c r="P26">
        <f t="shared" si="5"/>
        <v>2493</v>
      </c>
      <c r="Q26">
        <f>SUM('Daily Data'!N167:N173)</f>
        <v>50020</v>
      </c>
    </row>
    <row r="27" spans="1:17">
      <c r="A27" s="4">
        <v>44066</v>
      </c>
      <c r="B27" s="5" t="s">
        <v>48</v>
      </c>
      <c r="C27" s="6">
        <v>44072</v>
      </c>
      <c r="D27" s="6" t="s">
        <v>41</v>
      </c>
      <c r="E27">
        <f>SUM('Daily Data'!B174:B180)</f>
        <v>5954</v>
      </c>
      <c r="F27">
        <f t="shared" si="6"/>
        <v>6662.5</v>
      </c>
      <c r="G27">
        <f t="shared" si="0"/>
        <v>115.64052693546387</v>
      </c>
      <c r="H27">
        <f>SUM('Daily Data'!E174:E180)</f>
        <v>23491</v>
      </c>
      <c r="I27">
        <f t="shared" si="1"/>
        <v>456.24985190476696</v>
      </c>
      <c r="J27" s="13">
        <f t="shared" si="2"/>
        <v>0.25345877144438295</v>
      </c>
      <c r="K27" s="12">
        <f t="shared" si="7"/>
        <v>0.14248548224406848</v>
      </c>
      <c r="L27">
        <f>SUM('Daily Data'!I174:I180)</f>
        <v>205</v>
      </c>
      <c r="M27">
        <f>SUM('Daily Data'!J174:J180)</f>
        <v>7018</v>
      </c>
      <c r="N27">
        <f t="shared" si="3"/>
        <v>117249</v>
      </c>
      <c r="O27">
        <f t="shared" si="4"/>
        <v>935618</v>
      </c>
      <c r="P27">
        <f t="shared" si="5"/>
        <v>2698</v>
      </c>
      <c r="Q27">
        <f>SUM('Daily Data'!N174:N180)</f>
        <v>53035</v>
      </c>
    </row>
    <row r="28" spans="1:17">
      <c r="A28" s="4">
        <v>44073</v>
      </c>
      <c r="B28" s="5" t="s">
        <v>48</v>
      </c>
      <c r="C28" s="6">
        <v>44079</v>
      </c>
      <c r="D28" s="6" t="s">
        <v>41</v>
      </c>
      <c r="E28">
        <f>SUM('Daily Data'!B181:B187)</f>
        <v>7040</v>
      </c>
      <c r="F28">
        <f t="shared" si="6"/>
        <v>6207.25</v>
      </c>
      <c r="G28">
        <f t="shared" si="0"/>
        <v>136.73317259416623</v>
      </c>
      <c r="H28">
        <f>SUM('Daily Data'!E181:E187)</f>
        <v>58304</v>
      </c>
      <c r="I28">
        <f t="shared" si="1"/>
        <v>1132.3992748480493</v>
      </c>
      <c r="J28" s="13">
        <f t="shared" si="2"/>
        <v>0.12074643249176729</v>
      </c>
      <c r="K28" s="12">
        <f t="shared" si="7"/>
        <v>0.13921213205507482</v>
      </c>
      <c r="L28">
        <f>SUM('Daily Data'!I181:I187)</f>
        <v>179</v>
      </c>
      <c r="M28">
        <f>SUM('Daily Data'!J181:J187)</f>
        <v>6342</v>
      </c>
      <c r="N28">
        <f t="shared" si="3"/>
        <v>124289</v>
      </c>
      <c r="O28">
        <f t="shared" si="4"/>
        <v>993922</v>
      </c>
      <c r="P28">
        <f t="shared" si="5"/>
        <v>2877</v>
      </c>
      <c r="Q28">
        <f>SUM('Daily Data'!N181:N187)</f>
        <v>55623</v>
      </c>
    </row>
    <row r="29" spans="1:17">
      <c r="A29" s="4">
        <v>44080</v>
      </c>
      <c r="B29" s="5" t="s">
        <v>48</v>
      </c>
      <c r="C29" s="6">
        <v>44086</v>
      </c>
      <c r="D29" s="6" t="s">
        <v>41</v>
      </c>
      <c r="E29">
        <f>SUM('Daily Data'!B188:B194)</f>
        <v>5689</v>
      </c>
      <c r="F29">
        <f t="shared" si="6"/>
        <v>6024</v>
      </c>
      <c r="G29">
        <f t="shared" si="0"/>
        <v>110.49361063753007</v>
      </c>
      <c r="H29">
        <f>SUM('Daily Data'!E188:E194)</f>
        <v>60945</v>
      </c>
      <c r="I29">
        <f t="shared" si="1"/>
        <v>1183.6936368965144</v>
      </c>
      <c r="J29" s="13">
        <f t="shared" si="2"/>
        <v>9.3346459922881292E-2</v>
      </c>
      <c r="K29" s="12">
        <f t="shared" si="7"/>
        <v>0.14304677315179878</v>
      </c>
      <c r="L29">
        <f>SUM('Daily Data'!I188:I194)</f>
        <v>163</v>
      </c>
      <c r="M29">
        <f>SUM('Daily Data'!J188:J194)</f>
        <v>5605</v>
      </c>
      <c r="N29">
        <f t="shared" si="3"/>
        <v>129978</v>
      </c>
      <c r="O29">
        <f t="shared" si="4"/>
        <v>1054867</v>
      </c>
      <c r="P29">
        <f t="shared" si="5"/>
        <v>3040</v>
      </c>
      <c r="Q29">
        <f>SUM('Daily Data'!N188:N194)</f>
        <v>57783</v>
      </c>
    </row>
    <row r="30" spans="1:17">
      <c r="A30" s="4">
        <v>44087</v>
      </c>
      <c r="B30" s="5" t="s">
        <v>48</v>
      </c>
      <c r="C30" s="6">
        <v>44093</v>
      </c>
      <c r="D30" s="6" t="s">
        <v>41</v>
      </c>
      <c r="E30">
        <f>SUM('Daily Data'!B195:B201)</f>
        <v>7262</v>
      </c>
      <c r="F30">
        <f t="shared" si="6"/>
        <v>6486.25</v>
      </c>
      <c r="G30">
        <f t="shared" si="0"/>
        <v>141.04492888903908</v>
      </c>
      <c r="H30">
        <f>SUM('Daily Data'!E195:E201)</f>
        <v>68393</v>
      </c>
      <c r="I30">
        <f t="shared" si="1"/>
        <v>1328.3511183569335</v>
      </c>
      <c r="J30" s="13">
        <f t="shared" si="2"/>
        <v>0.10618045706431944</v>
      </c>
      <c r="K30" s="12">
        <f t="shared" si="7"/>
        <v>0.14343303023083775</v>
      </c>
      <c r="L30">
        <f>SUM('Daily Data'!I195:I201)</f>
        <v>148</v>
      </c>
      <c r="M30">
        <f>SUM('Daily Data'!J195:J201)</f>
        <v>5371</v>
      </c>
      <c r="N30">
        <f t="shared" si="3"/>
        <v>137240</v>
      </c>
      <c r="O30">
        <f t="shared" si="4"/>
        <v>1123260</v>
      </c>
      <c r="P30">
        <f t="shared" si="5"/>
        <v>3188</v>
      </c>
      <c r="Q30">
        <f>SUM('Daily Data'!N195:N201)</f>
        <v>59916</v>
      </c>
    </row>
    <row r="31" spans="1:17">
      <c r="A31" s="4">
        <v>44094</v>
      </c>
      <c r="B31" s="5" t="s">
        <v>48</v>
      </c>
      <c r="C31" s="6">
        <v>44100</v>
      </c>
      <c r="D31" s="6" t="s">
        <v>41</v>
      </c>
      <c r="E31">
        <f>SUM('Daily Data'!B202:B208)</f>
        <v>8033</v>
      </c>
      <c r="F31">
        <f t="shared" si="6"/>
        <v>7006</v>
      </c>
      <c r="G31">
        <f t="shared" si="0"/>
        <v>156.01954196717858</v>
      </c>
      <c r="H31">
        <f>SUM('Daily Data'!E202:E208)</f>
        <v>119532</v>
      </c>
      <c r="I31">
        <f t="shared" si="1"/>
        <v>2321.5894299042443</v>
      </c>
      <c r="J31" s="13">
        <f t="shared" si="2"/>
        <v>6.7203761335876591E-2</v>
      </c>
      <c r="K31" s="12">
        <f t="shared" si="7"/>
        <v>9.6869277703711149E-2</v>
      </c>
      <c r="L31">
        <f>SUM('Daily Data'!I202:I208)</f>
        <v>135</v>
      </c>
      <c r="M31">
        <f>SUM('Daily Data'!J202:J208)</f>
        <v>5355</v>
      </c>
      <c r="N31">
        <f t="shared" si="3"/>
        <v>145273</v>
      </c>
      <c r="O31">
        <f t="shared" si="4"/>
        <v>1242792</v>
      </c>
      <c r="P31">
        <f t="shared" si="5"/>
        <v>3323</v>
      </c>
      <c r="Q31">
        <f>SUM('Daily Data'!N202:N208)</f>
        <v>62241</v>
      </c>
    </row>
    <row r="32" spans="1:17">
      <c r="A32" s="4">
        <v>44101</v>
      </c>
      <c r="B32" s="5" t="s">
        <v>48</v>
      </c>
      <c r="C32" s="6">
        <v>44107</v>
      </c>
      <c r="D32" s="6" t="s">
        <v>41</v>
      </c>
      <c r="E32">
        <f>SUM('Daily Data'!B209:B215)</f>
        <v>5618</v>
      </c>
      <c r="F32">
        <f t="shared" si="6"/>
        <v>6650.5</v>
      </c>
      <c r="G32">
        <f t="shared" si="0"/>
        <v>109.11462551619687</v>
      </c>
      <c r="H32">
        <f>SUM('Daily Data'!E209:E215)</f>
        <v>96961</v>
      </c>
      <c r="I32">
        <f t="shared" si="1"/>
        <v>1883.2081175998512</v>
      </c>
      <c r="J32" s="13">
        <f t="shared" si="2"/>
        <v>5.7940821567434332E-2</v>
      </c>
      <c r="K32" s="12">
        <f t="shared" si="7"/>
        <v>8.1167874972627924E-2</v>
      </c>
      <c r="L32">
        <f>SUM('Daily Data'!I209:I215)</f>
        <v>119</v>
      </c>
      <c r="M32">
        <f>SUM('Daily Data'!J209:J215)</f>
        <v>4980</v>
      </c>
      <c r="N32">
        <f t="shared" si="3"/>
        <v>150891</v>
      </c>
      <c r="O32">
        <f t="shared" si="4"/>
        <v>1339753</v>
      </c>
      <c r="P32">
        <f t="shared" si="5"/>
        <v>3442</v>
      </c>
      <c r="Q32">
        <f>SUM('Daily Data'!N209:N215)</f>
        <v>63965</v>
      </c>
    </row>
    <row r="33" spans="1:17">
      <c r="A33" s="4">
        <v>44108</v>
      </c>
      <c r="B33" s="5" t="s">
        <v>48</v>
      </c>
      <c r="C33" s="6">
        <v>44114</v>
      </c>
      <c r="D33" s="6" t="s">
        <v>41</v>
      </c>
      <c r="E33">
        <f>SUM('Daily Data'!B216:B222)</f>
        <v>5730</v>
      </c>
      <c r="F33">
        <f t="shared" si="6"/>
        <v>6660.75</v>
      </c>
      <c r="G33">
        <f t="shared" si="0"/>
        <v>111.28992598928586</v>
      </c>
      <c r="H33">
        <f>SUM('Daily Data'!E216:E222)</f>
        <v>130553</v>
      </c>
      <c r="I33">
        <f t="shared" si="1"/>
        <v>2535.642880921333</v>
      </c>
      <c r="J33" s="13">
        <f t="shared" si="2"/>
        <v>4.389022082985454E-2</v>
      </c>
      <c r="K33" s="12">
        <f t="shared" si="7"/>
        <v>6.8803815199371218E-2</v>
      </c>
      <c r="L33">
        <f>SUM('Daily Data'!I216:I222)</f>
        <v>109</v>
      </c>
      <c r="M33">
        <f>SUM('Daily Data'!J216:J222)</f>
        <v>4746</v>
      </c>
      <c r="N33">
        <f t="shared" si="3"/>
        <v>156621</v>
      </c>
      <c r="O33">
        <f t="shared" si="4"/>
        <v>1470306</v>
      </c>
      <c r="P33">
        <f t="shared" si="5"/>
        <v>3551</v>
      </c>
      <c r="Q33">
        <f>SUM('Daily Data'!N216:N222)</f>
        <v>65820</v>
      </c>
    </row>
    <row r="34" spans="1:17">
      <c r="A34" s="4">
        <v>44115</v>
      </c>
      <c r="B34" s="5" t="s">
        <v>48</v>
      </c>
      <c r="C34" s="6">
        <v>44121</v>
      </c>
      <c r="D34" s="6" t="s">
        <v>41</v>
      </c>
      <c r="E34">
        <f>SUM('Daily Data'!B223:B229)</f>
        <v>6593</v>
      </c>
      <c r="F34">
        <f t="shared" si="6"/>
        <v>6493.5</v>
      </c>
      <c r="G34">
        <f t="shared" si="0"/>
        <v>128.05139302746278</v>
      </c>
      <c r="H34">
        <f>SUM('Daily Data'!E223:E229)</f>
        <v>114740</v>
      </c>
      <c r="I34">
        <f t="shared" si="1"/>
        <v>2228.5176453770787</v>
      </c>
      <c r="J34" s="13">
        <f t="shared" si="2"/>
        <v>5.7460345128115743E-2</v>
      </c>
      <c r="K34" s="12">
        <f t="shared" si="7"/>
        <v>5.6623787215320305E-2</v>
      </c>
      <c r="L34">
        <f>SUM('Daily Data'!I223:I229)</f>
        <v>86</v>
      </c>
      <c r="M34">
        <f>SUM('Daily Data'!J223:J229)</f>
        <v>5196</v>
      </c>
      <c r="N34">
        <f t="shared" si="3"/>
        <v>163214</v>
      </c>
      <c r="O34">
        <f t="shared" si="4"/>
        <v>1585046</v>
      </c>
      <c r="P34">
        <f t="shared" si="5"/>
        <v>3637</v>
      </c>
      <c r="Q34">
        <f>SUM('Daily Data'!N223:N229)</f>
        <v>68136</v>
      </c>
    </row>
    <row r="35" spans="1:17">
      <c r="A35" s="4">
        <v>44122</v>
      </c>
      <c r="B35" s="5" t="s">
        <v>48</v>
      </c>
      <c r="C35" s="6">
        <v>44128</v>
      </c>
      <c r="D35" s="6" t="s">
        <v>41</v>
      </c>
      <c r="E35">
        <f>SUM('Daily Data'!B230:B236)</f>
        <v>6127</v>
      </c>
      <c r="F35">
        <f t="shared" si="6"/>
        <v>6017</v>
      </c>
      <c r="G35">
        <f t="shared" si="0"/>
        <v>119.0005892733603</v>
      </c>
      <c r="H35">
        <f>SUM('Daily Data'!E230:E236)</f>
        <v>94033</v>
      </c>
      <c r="I35">
        <f t="shared" si="1"/>
        <v>1826.3395480890956</v>
      </c>
      <c r="J35" s="13">
        <f t="shared" si="2"/>
        <v>6.5157976455074276E-2</v>
      </c>
      <c r="K35" s="12">
        <f t="shared" si="7"/>
        <v>5.6112340995119719E-2</v>
      </c>
      <c r="L35">
        <f>SUM('Daily Data'!I230:I236)</f>
        <v>156</v>
      </c>
      <c r="M35">
        <f>SUM('Daily Data'!J230:J236)</f>
        <v>5080</v>
      </c>
      <c r="N35">
        <f t="shared" si="3"/>
        <v>169341</v>
      </c>
      <c r="O35">
        <f t="shared" si="4"/>
        <v>1679079</v>
      </c>
      <c r="P35">
        <f t="shared" si="5"/>
        <v>3793</v>
      </c>
      <c r="Q35">
        <f>SUM('Daily Data'!N230:N236)</f>
        <v>70463</v>
      </c>
    </row>
    <row r="36" spans="1:17">
      <c r="A36" s="4">
        <v>44129</v>
      </c>
      <c r="B36" s="5" t="s">
        <v>48</v>
      </c>
      <c r="C36" s="6">
        <v>44135</v>
      </c>
      <c r="D36" s="6" t="s">
        <v>41</v>
      </c>
      <c r="E36">
        <f>SUM('Daily Data'!B237:B243)</f>
        <v>7271</v>
      </c>
      <c r="F36">
        <f t="shared" si="6"/>
        <v>6430.25</v>
      </c>
      <c r="G36">
        <f t="shared" si="0"/>
        <v>141.21972981991232</v>
      </c>
      <c r="H36">
        <f>SUM('Daily Data'!E237:E243)</f>
        <v>122966</v>
      </c>
      <c r="I36">
        <f t="shared" si="1"/>
        <v>2388.2856961952052</v>
      </c>
      <c r="J36" s="13">
        <f t="shared" si="2"/>
        <v>5.9130166062163522E-2</v>
      </c>
      <c r="K36" s="12">
        <f t="shared" si="7"/>
        <v>5.6409677118802029E-2</v>
      </c>
      <c r="L36">
        <f>SUM('Daily Data'!I237:I243)</f>
        <v>142</v>
      </c>
      <c r="M36">
        <f>SUM('Daily Data'!J237:J243)</f>
        <v>5384</v>
      </c>
      <c r="N36">
        <f t="shared" si="3"/>
        <v>176612</v>
      </c>
      <c r="O36">
        <f t="shared" si="4"/>
        <v>1802045</v>
      </c>
      <c r="P36">
        <f t="shared" si="5"/>
        <v>3935</v>
      </c>
      <c r="Q36">
        <f>SUM('Daily Data'!N237:N243)</f>
        <v>72447</v>
      </c>
    </row>
    <row r="37" spans="1:17">
      <c r="A37" s="4">
        <v>44136</v>
      </c>
      <c r="B37" s="5" t="s">
        <v>48</v>
      </c>
      <c r="C37" s="6">
        <v>44142</v>
      </c>
      <c r="D37" s="6" t="s">
        <v>41</v>
      </c>
      <c r="E37">
        <f>SUM('Daily Data'!B244:B250)</f>
        <v>8130</v>
      </c>
      <c r="F37">
        <f t="shared" si="6"/>
        <v>7030.25</v>
      </c>
      <c r="G37">
        <f t="shared" si="0"/>
        <v>157.90350755547891</v>
      </c>
      <c r="H37">
        <f>SUM('Daily Data'!E244:E250)</f>
        <v>142878</v>
      </c>
      <c r="I37">
        <f t="shared" si="1"/>
        <v>2775.0230445893867</v>
      </c>
      <c r="J37" s="13">
        <f t="shared" si="2"/>
        <v>5.6901692352916478E-2</v>
      </c>
      <c r="K37" s="12">
        <f t="shared" si="7"/>
        <v>5.966254499956751E-2</v>
      </c>
      <c r="L37">
        <f>SUM('Daily Data'!I244:I250)</f>
        <v>80</v>
      </c>
      <c r="M37">
        <f>SUM('Daily Data'!J244:J250)</f>
        <v>5304</v>
      </c>
      <c r="N37">
        <f t="shared" si="3"/>
        <v>184742</v>
      </c>
      <c r="O37">
        <f t="shared" si="4"/>
        <v>1944923</v>
      </c>
      <c r="P37">
        <f t="shared" si="5"/>
        <v>4015</v>
      </c>
      <c r="Q37">
        <f>SUM('Daily Data'!N244:N250)</f>
        <v>74638</v>
      </c>
    </row>
    <row r="38" spans="1:17">
      <c r="A38" s="4">
        <v>44143</v>
      </c>
      <c r="B38" s="5" t="s">
        <v>48</v>
      </c>
      <c r="C38" s="6">
        <v>44149</v>
      </c>
      <c r="D38" s="6" t="s">
        <v>41</v>
      </c>
      <c r="E38">
        <f>SUM('Daily Data'!B251:B257)</f>
        <v>9272</v>
      </c>
      <c r="F38">
        <f t="shared" si="6"/>
        <v>7700</v>
      </c>
      <c r="G38">
        <f t="shared" si="0"/>
        <v>180.08380345072575</v>
      </c>
      <c r="H38">
        <f>SUM('Daily Data'!E251:E257)</f>
        <v>127212</v>
      </c>
      <c r="I38">
        <f t="shared" si="1"/>
        <v>2470.7528909160619</v>
      </c>
      <c r="J38" s="13">
        <f t="shared" si="2"/>
        <v>7.2886205703864421E-2</v>
      </c>
      <c r="K38" s="12">
        <f t="shared" si="7"/>
        <v>6.3519010143504667E-2</v>
      </c>
      <c r="L38">
        <f>SUM('Daily Data'!I251:I257)</f>
        <v>95</v>
      </c>
      <c r="M38">
        <f>SUM('Daily Data'!J251:J257)</f>
        <v>5394</v>
      </c>
      <c r="N38">
        <f t="shared" si="3"/>
        <v>194014</v>
      </c>
      <c r="O38">
        <f t="shared" si="4"/>
        <v>2072135</v>
      </c>
      <c r="P38">
        <f t="shared" si="5"/>
        <v>4110</v>
      </c>
      <c r="Q38">
        <f>SUM('Daily Data'!N251:N257)</f>
        <v>77141</v>
      </c>
    </row>
    <row r="39" spans="1:17">
      <c r="A39" s="4">
        <v>44150</v>
      </c>
      <c r="B39" s="5" t="s">
        <v>48</v>
      </c>
      <c r="C39" s="6">
        <v>44156</v>
      </c>
      <c r="D39" s="6"/>
    </row>
    <row r="40" spans="1:17">
      <c r="A40" s="4">
        <v>44157</v>
      </c>
      <c r="B40" s="5" t="s">
        <v>48</v>
      </c>
      <c r="C40" s="6">
        <v>44163</v>
      </c>
      <c r="D40" s="6"/>
    </row>
    <row r="41" spans="1:17">
      <c r="A41" s="4">
        <v>44164</v>
      </c>
      <c r="B41" s="5" t="s">
        <v>48</v>
      </c>
      <c r="C41" s="6">
        <v>44170</v>
      </c>
      <c r="D41" s="6"/>
    </row>
    <row r="42" spans="1:17">
      <c r="A42" s="4">
        <v>44171</v>
      </c>
      <c r="B42" s="5" t="s">
        <v>48</v>
      </c>
      <c r="C42" s="6">
        <v>44177</v>
      </c>
      <c r="D42" s="6"/>
    </row>
    <row r="43" spans="1:17">
      <c r="A43" s="4">
        <v>44178</v>
      </c>
      <c r="B43" s="5" t="s">
        <v>48</v>
      </c>
      <c r="C43" s="6">
        <v>44184</v>
      </c>
      <c r="D43" s="6"/>
    </row>
    <row r="44" spans="1:17">
      <c r="A44" s="4">
        <v>44185</v>
      </c>
      <c r="B44" s="5" t="s">
        <v>48</v>
      </c>
      <c r="C44" s="6">
        <v>44191</v>
      </c>
      <c r="D44" s="6"/>
    </row>
    <row r="45" spans="1:17">
      <c r="A45" s="4">
        <v>44192</v>
      </c>
      <c r="B45" s="5" t="s">
        <v>48</v>
      </c>
      <c r="C45" s="6">
        <v>44198</v>
      </c>
      <c r="D45" s="6"/>
    </row>
  </sheetData>
  <pageMargins left="0.7" right="0.7" top="0.75" bottom="0.75" header="0.3" footer="0.3"/>
  <ignoredErrors>
    <ignoredError sqref="Q2:Q36 M2:M36 L2:L36 H2:H36 E2:E3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BAE4-8D4D-7847-89C2-8E60DAA1E98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CTP CSV</vt:lpstr>
      <vt:lpstr>Daily Data</vt:lpstr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2020-11-16T06:13:56Z</dcterms:modified>
</cp:coreProperties>
</file>