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backupFile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vid Forero\Desktop\Pago-proveedores\"/>
    </mc:Choice>
  </mc:AlternateContent>
  <xr:revisionPtr revIDLastSave="0" documentId="13_ncr:1_{05927597-E346-4580-94A0-B797147C32F2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ExportarAExcel" sheetId="1" r:id="rId1"/>
    <sheet name="Impuestos Pdtes" sheetId="4" r:id="rId2"/>
    <sheet name="Bancoldex" sheetId="3" r:id="rId3"/>
    <sheet name="John Bueno" sheetId="2" r:id="rId4"/>
  </sheets>
  <definedNames>
    <definedName name="_xlnm._FilterDatabase" localSheetId="0" hidden="1">ExportarAExcel!$A$1:$P$201</definedName>
    <definedName name="ExportarAExcel">ExportarAExcel!$A$1:$L$198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2" i="1" l="1"/>
  <c r="N85" i="1"/>
  <c r="N118" i="1"/>
  <c r="N121" i="1"/>
  <c r="N124" i="1"/>
  <c r="N157" i="1"/>
  <c r="N161" i="1"/>
  <c r="N176" i="1"/>
  <c r="N189" i="1"/>
  <c r="N192" i="1"/>
  <c r="N201" i="1"/>
  <c r="N51" i="1"/>
  <c r="N44" i="1"/>
  <c r="N38" i="1"/>
  <c r="N31" i="1"/>
  <c r="N26" i="1"/>
  <c r="N23" i="1"/>
  <c r="N20" i="1"/>
  <c r="N16" i="1"/>
  <c r="N207" i="1" l="1"/>
  <c r="N206" i="1"/>
  <c r="N205" i="1"/>
  <c r="N214" i="1" l="1"/>
  <c r="G210" i="1"/>
  <c r="G201" i="1"/>
  <c r="G211" i="1"/>
  <c r="G21" i="2"/>
  <c r="L201" i="1"/>
  <c r="K201" i="1"/>
  <c r="J201" i="1"/>
  <c r="I201" i="1"/>
  <c r="G209" i="1"/>
  <c r="H70" i="1"/>
  <c r="H201" i="1" s="1"/>
  <c r="G214" i="1" l="1"/>
</calcChain>
</file>

<file path=xl/sharedStrings.xml><?xml version="1.0" encoding="utf-8"?>
<sst xmlns="http://schemas.openxmlformats.org/spreadsheetml/2006/main" count="823" uniqueCount="317">
  <si>
    <t>Nombres</t>
  </si>
  <si>
    <t>Identificacion</t>
  </si>
  <si>
    <t>Doc</t>
  </si>
  <si>
    <t>Num</t>
  </si>
  <si>
    <t>Fecha</t>
  </si>
  <si>
    <t>Fecha Vence</t>
  </si>
  <si>
    <t>Valor Total</t>
  </si>
  <si>
    <t>Por Vencer</t>
  </si>
  <si>
    <t>1 A 30</t>
  </si>
  <si>
    <t>31 A 60</t>
  </si>
  <si>
    <t>61 A 90</t>
  </si>
  <si>
    <t>Más De 90</t>
  </si>
  <si>
    <t>Notas</t>
  </si>
  <si>
    <t>Aprobado</t>
  </si>
  <si>
    <t>ASESORES EN SISTEMAS DE COMPUTO PARTS S.A.S</t>
  </si>
  <si>
    <t>NIT 900721740 - 0</t>
  </si>
  <si>
    <t>FC</t>
  </si>
  <si>
    <t>1426</t>
  </si>
  <si>
    <t/>
  </si>
  <si>
    <t>1457</t>
  </si>
  <si>
    <t>1456</t>
  </si>
  <si>
    <t>Total ASESORES EN SISTEMAS DE COMPUTO PARTS S.A.S</t>
  </si>
  <si>
    <t>ATC COLOMBIA S A S</t>
  </si>
  <si>
    <t>NIT 900589732 - 6</t>
  </si>
  <si>
    <t>1819</t>
  </si>
  <si>
    <t>1763</t>
  </si>
  <si>
    <t>Total ATC COLOMBIA S A S</t>
  </si>
  <si>
    <t>ATTECH SAS</t>
  </si>
  <si>
    <t>NIT 900617819 - 9</t>
  </si>
  <si>
    <t>192</t>
  </si>
  <si>
    <t>193</t>
  </si>
  <si>
    <t>202</t>
  </si>
  <si>
    <t>Total ATTECH SAS</t>
  </si>
  <si>
    <t>CE 20-10 113</t>
  </si>
  <si>
    <t>BIBO SOLUTIONS SAS</t>
  </si>
  <si>
    <t>NIT 900858550 - 7</t>
  </si>
  <si>
    <t>66</t>
  </si>
  <si>
    <t>Saldo retenciones pagar</t>
  </si>
  <si>
    <t>59</t>
  </si>
  <si>
    <t>Favor programar el total para pagar esta semana</t>
  </si>
  <si>
    <t>Total BIBO SOLUTIONS SAS</t>
  </si>
  <si>
    <t>CE 20-10 114</t>
  </si>
  <si>
    <t>CIMAZ S.A.S</t>
  </si>
  <si>
    <t>NIT 900654100 - 1</t>
  </si>
  <si>
    <t>4692</t>
  </si>
  <si>
    <t>Total CIMAZ S.A.S</t>
  </si>
  <si>
    <t>CE 20-10 115</t>
  </si>
  <si>
    <t>CIMPRE SALUD OCUPACIONAL S.A.S.</t>
  </si>
  <si>
    <t>393</t>
  </si>
  <si>
    <t>Examenes de ingreso</t>
  </si>
  <si>
    <t>Total CIMPRE SALUD OCUPACIONAL S.A.S.</t>
  </si>
  <si>
    <t>CE 20-10 116</t>
  </si>
  <si>
    <t>DIANA CARINA IMPATA RESTREPO</t>
  </si>
  <si>
    <t>CC 31322510 - 1</t>
  </si>
  <si>
    <t>511</t>
  </si>
  <si>
    <t>334</t>
  </si>
  <si>
    <t>663</t>
  </si>
  <si>
    <t>Total DIANA CARINA IMPATA RESTREPO</t>
  </si>
  <si>
    <t>DIGITALTIC SAS</t>
  </si>
  <si>
    <t>NIT 901223156 - 6</t>
  </si>
  <si>
    <t>194</t>
  </si>
  <si>
    <t>195</t>
  </si>
  <si>
    <t>Total DIGITALTIC SAS</t>
  </si>
  <si>
    <t>DISTRIBUIDORA ICSAN S.A.S</t>
  </si>
  <si>
    <t>NIT 900935528 - 4</t>
  </si>
  <si>
    <t>414</t>
  </si>
  <si>
    <t>Total DISTRIBUIDORA ICSAN S.A.S</t>
  </si>
  <si>
    <t>CE 20-10 117</t>
  </si>
  <si>
    <t>DOMINGO IGNACIO ROJAS</t>
  </si>
  <si>
    <t>CC 7215649 - 9</t>
  </si>
  <si>
    <t>5786</t>
  </si>
  <si>
    <t>Filtro Montelugano</t>
  </si>
  <si>
    <t>Total DOMINGO IGNACIO ROJAS</t>
  </si>
  <si>
    <t>Esto no se pago la semana pasada?</t>
  </si>
  <si>
    <t>EDDING COLOMBIA S.A.S</t>
  </si>
  <si>
    <t>NIT 900388092 - 8</t>
  </si>
  <si>
    <t>4557</t>
  </si>
  <si>
    <t>Total EDDING COLOMBIA S.A.S</t>
  </si>
  <si>
    <t>ELECTRICOS DEL VALLE SA</t>
  </si>
  <si>
    <t>NIT 890304345 - 0</t>
  </si>
  <si>
    <t>61344</t>
  </si>
  <si>
    <t>61343</t>
  </si>
  <si>
    <t>62295</t>
  </si>
  <si>
    <t>60682</t>
  </si>
  <si>
    <t>60683</t>
  </si>
  <si>
    <t>Total ELECTRICOS DEL VALLE SA</t>
  </si>
  <si>
    <t>CE 20-10-118</t>
  </si>
  <si>
    <t>ELECTRO JAPONESA S.A.</t>
  </si>
  <si>
    <t>NIT 890306372 - 9</t>
  </si>
  <si>
    <t>2914</t>
  </si>
  <si>
    <t>2660</t>
  </si>
  <si>
    <t>2375</t>
  </si>
  <si>
    <t>2987</t>
  </si>
  <si>
    <t>2630</t>
  </si>
  <si>
    <t>2592</t>
  </si>
  <si>
    <t>2996</t>
  </si>
  <si>
    <t>2972</t>
  </si>
  <si>
    <t>2614</t>
  </si>
  <si>
    <t>2706</t>
  </si>
  <si>
    <t>2854</t>
  </si>
  <si>
    <t>2838</t>
  </si>
  <si>
    <t>2578</t>
  </si>
  <si>
    <t>2723</t>
  </si>
  <si>
    <t>2798</t>
  </si>
  <si>
    <t>2789</t>
  </si>
  <si>
    <t>2805</t>
  </si>
  <si>
    <t>2540</t>
  </si>
  <si>
    <t>2900</t>
  </si>
  <si>
    <t>Total ELECTRO JAPONESA S.A.</t>
  </si>
  <si>
    <t>CE 20-10 128</t>
  </si>
  <si>
    <t>GVS COLOMBIA SAS</t>
  </si>
  <si>
    <t>NIT 900298074 - 9</t>
  </si>
  <si>
    <t>140960</t>
  </si>
  <si>
    <t>141427</t>
  </si>
  <si>
    <t>140893</t>
  </si>
  <si>
    <t>139400</t>
  </si>
  <si>
    <t>139620</t>
  </si>
  <si>
    <t>138571</t>
  </si>
  <si>
    <t>Demo solicitado por Luis Salzar para Popayan - No pagar</t>
  </si>
  <si>
    <t>140084</t>
  </si>
  <si>
    <t>140257</t>
  </si>
  <si>
    <t>140466</t>
  </si>
  <si>
    <t>140487</t>
  </si>
  <si>
    <t>139399</t>
  </si>
  <si>
    <t>Pdte de recpción de devolución - Responsable Oscar Muñoz - No pagar</t>
  </si>
  <si>
    <t>Total GVS COLOMBIA SAS</t>
  </si>
  <si>
    <t>CE 20-10 129</t>
  </si>
  <si>
    <t>Hp Financial Services Colombia LLC Sucursal Colombia</t>
  </si>
  <si>
    <t>NIT 830076882 - 7</t>
  </si>
  <si>
    <t>1143129137</t>
  </si>
  <si>
    <t>1143129139</t>
  </si>
  <si>
    <t>1143129140</t>
  </si>
  <si>
    <t>1143129138</t>
  </si>
  <si>
    <t>Total Hp Financial Services Colombia LLC Sucursal Colombia</t>
  </si>
  <si>
    <t>IMPORTADORA GORR S.A.S</t>
  </si>
  <si>
    <t>NIT 830073033 - 7</t>
  </si>
  <si>
    <t>1550</t>
  </si>
  <si>
    <t>Total IMPORTADORA GORR S.A.S</t>
  </si>
  <si>
    <t>INGRAM MICRO SAS</t>
  </si>
  <si>
    <t>NIT 900561761 - 8</t>
  </si>
  <si>
    <t>1004039824</t>
  </si>
  <si>
    <t>1004039556</t>
  </si>
  <si>
    <t>1004036122</t>
  </si>
  <si>
    <t>1004039511</t>
  </si>
  <si>
    <t>1004036097</t>
  </si>
  <si>
    <t>1004039799</t>
  </si>
  <si>
    <t>1004036105</t>
  </si>
  <si>
    <t>1004036232</t>
  </si>
  <si>
    <t>1004035290</t>
  </si>
  <si>
    <t>1004037213</t>
  </si>
  <si>
    <t>1004036839</t>
  </si>
  <si>
    <t>1004036796</t>
  </si>
  <si>
    <t>1004037200</t>
  </si>
  <si>
    <t>1004037948</t>
  </si>
  <si>
    <t>1004037969</t>
  </si>
  <si>
    <t>1004038045</t>
  </si>
  <si>
    <t>1004038100</t>
  </si>
  <si>
    <t>1004038128</t>
  </si>
  <si>
    <t>1004038343</t>
  </si>
  <si>
    <t>1004038336</t>
  </si>
  <si>
    <t>1004038499</t>
  </si>
  <si>
    <t>1004038425</t>
  </si>
  <si>
    <t>Total INGRAM MICRO SAS</t>
  </si>
  <si>
    <t>CE 20-10 119</t>
  </si>
  <si>
    <t>IZC MAYORISTA SAS</t>
  </si>
  <si>
    <t>10189</t>
  </si>
  <si>
    <t>Total IZC MAYORISTA SAS</t>
  </si>
  <si>
    <t>CE 20-10 120</t>
  </si>
  <si>
    <t>JUAN CARLOS MARQUEZ 	SANCHEZ</t>
  </si>
  <si>
    <t>NIT 94281756 - 6</t>
  </si>
  <si>
    <t>101</t>
  </si>
  <si>
    <t>Fumigación instalaciones</t>
  </si>
  <si>
    <t>Total JUAN CARLOS MARQUEZ 	SANCHEZ</t>
  </si>
  <si>
    <t>CE 20-10 121</t>
  </si>
  <si>
    <t>LILIUM TECNOLOGIA SAS</t>
  </si>
  <si>
    <t>NIT 900892841 - 9</t>
  </si>
  <si>
    <t>58</t>
  </si>
  <si>
    <t>Total LILIUM TECNOLOGIA SAS</t>
  </si>
  <si>
    <t>LINCE COMERCIAL SAS</t>
  </si>
  <si>
    <t>NIT 805024696 - 1</t>
  </si>
  <si>
    <t>85258</t>
  </si>
  <si>
    <t>85547</t>
  </si>
  <si>
    <t>85532</t>
  </si>
  <si>
    <t>Total LINCE COMERCIAL SAS</t>
  </si>
  <si>
    <t>MARKETING PRINT DE COLOMBIA SAS</t>
  </si>
  <si>
    <t>NIT 900362382 - 6</t>
  </si>
  <si>
    <t>32</t>
  </si>
  <si>
    <t>No pagar - esta pendiente de conciliar con el proveedor</t>
  </si>
  <si>
    <t>Total MARKETING PRINT DE COLOMBIA SAS</t>
  </si>
  <si>
    <t>MELEXA S A S</t>
  </si>
  <si>
    <t>NIT 860531287 - 5</t>
  </si>
  <si>
    <t>344981</t>
  </si>
  <si>
    <t>345336</t>
  </si>
  <si>
    <t>Total MELEXA S A S</t>
  </si>
  <si>
    <t>MPS MAYORISTAS DE COLOMBIA SA</t>
  </si>
  <si>
    <t>NIT 830018214 - 1</t>
  </si>
  <si>
    <t>1678004</t>
  </si>
  <si>
    <t>1677883</t>
  </si>
  <si>
    <t>1679358</t>
  </si>
  <si>
    <t>1670427</t>
  </si>
  <si>
    <t>1672974</t>
  </si>
  <si>
    <t>1671955</t>
  </si>
  <si>
    <t>1671823</t>
  </si>
  <si>
    <t>1673135</t>
  </si>
  <si>
    <t>1673803</t>
  </si>
  <si>
    <t>1675180</t>
  </si>
  <si>
    <t>1674837</t>
  </si>
  <si>
    <t>1670259</t>
  </si>
  <si>
    <t>1670200</t>
  </si>
  <si>
    <t>1674027</t>
  </si>
  <si>
    <t>1676082</t>
  </si>
  <si>
    <t>1675495</t>
  </si>
  <si>
    <t>Total MPS MAYORISTAS DE COLOMBIA SA</t>
  </si>
  <si>
    <t>CE 20-10 122</t>
  </si>
  <si>
    <t>NEXSYS DE COLOMBIA SA</t>
  </si>
  <si>
    <t>NIT 800035776 - 1</t>
  </si>
  <si>
    <t>8430</t>
  </si>
  <si>
    <t>45246</t>
  </si>
  <si>
    <t>Total NEXSYS DE COLOMBIA SA</t>
  </si>
  <si>
    <t>CE 20-10 123</t>
  </si>
  <si>
    <t>RENTEK SAS</t>
  </si>
  <si>
    <t>NIT 830034343 - 9</t>
  </si>
  <si>
    <t>56372</t>
  </si>
  <si>
    <t>Total RENTEK SAS</t>
  </si>
  <si>
    <t>RIVERA ROBLES ABOGADOS S.A.S</t>
  </si>
  <si>
    <t>NIT 900652456 - 7</t>
  </si>
  <si>
    <t>7</t>
  </si>
  <si>
    <t>Total RIVERA ROBLES ABOGADOS S.A.S</t>
  </si>
  <si>
    <t>SERCOFUN LTDA FUNERALES LOS OLIVOS</t>
  </si>
  <si>
    <t>NIT 890310455 - 7</t>
  </si>
  <si>
    <t>48025051</t>
  </si>
  <si>
    <t>Total SERCOFUN LTDA FUNERALES LOS OLIVOS</t>
  </si>
  <si>
    <t>SOPORTES &amp; MODULARES SAS</t>
  </si>
  <si>
    <t>NIT 900690124 - 9</t>
  </si>
  <si>
    <t>4240</t>
  </si>
  <si>
    <t>No pagar - actualmente presenta una novedad . No prestaron servicio de transporte pdte</t>
  </si>
  <si>
    <t>Total SOPORTES &amp; MODULARES SAS</t>
  </si>
  <si>
    <t>TELCOLOMBIA SAS</t>
  </si>
  <si>
    <t>NIT 900402878 - 1</t>
  </si>
  <si>
    <t>1597</t>
  </si>
  <si>
    <t>Total TELCOLOMBIA SAS</t>
  </si>
  <si>
    <t>CE 20-10 124</t>
  </si>
  <si>
    <t>TIENDAS TECNOPLAZA S.A.S</t>
  </si>
  <si>
    <t>NIT 900355222 - 7</t>
  </si>
  <si>
    <t>21535</t>
  </si>
  <si>
    <t>Total TIENDAS TECNOPLAZA S.A.S</t>
  </si>
  <si>
    <t>VIDEONET S.A.S</t>
  </si>
  <si>
    <t>NIT 805022185 - 9</t>
  </si>
  <si>
    <t>1247</t>
  </si>
  <si>
    <t>1276</t>
  </si>
  <si>
    <t>1317</t>
  </si>
  <si>
    <t>1318</t>
  </si>
  <si>
    <t>1152</t>
  </si>
  <si>
    <t>1188</t>
  </si>
  <si>
    <t>1193</t>
  </si>
  <si>
    <t>Total VIDEONET S.A.S</t>
  </si>
  <si>
    <t>CE 20-10 125</t>
  </si>
  <si>
    <t>WILLIAM ROJAS SALAZAR</t>
  </si>
  <si>
    <t>CC 7685100 -</t>
  </si>
  <si>
    <t>G2010 37</t>
  </si>
  <si>
    <t>Total WILLIAM ROJAS SALAZAR</t>
  </si>
  <si>
    <t>CE 20-10 126</t>
  </si>
  <si>
    <t>YAMAKI SAS</t>
  </si>
  <si>
    <t>NIT 800179308 - 4</t>
  </si>
  <si>
    <t>161</t>
  </si>
  <si>
    <t>160</t>
  </si>
  <si>
    <t>166</t>
  </si>
  <si>
    <t>148</t>
  </si>
  <si>
    <t>147</t>
  </si>
  <si>
    <t>153</t>
  </si>
  <si>
    <t>158</t>
  </si>
  <si>
    <t>Total YAMAKI SAS</t>
  </si>
  <si>
    <t>CE 20-10 127</t>
  </si>
  <si>
    <t>Total general</t>
  </si>
  <si>
    <t>FORTUNATO SALAZAR OCTUBRE</t>
  </si>
  <si>
    <t>RODRIGO ROJAS</t>
  </si>
  <si>
    <t>CESAR ROJAS (PRESTAMO)</t>
  </si>
  <si>
    <t xml:space="preserve">IVA </t>
  </si>
  <si>
    <t>RENTA 2019</t>
  </si>
  <si>
    <t>BANCOLDEX</t>
  </si>
  <si>
    <t>Vencimeitnos en noviembre</t>
  </si>
  <si>
    <t>JOHN BUENO (PRESTAMO TC HP FINANCIAL)</t>
  </si>
  <si>
    <t>TOTAL A PAGAR PROVEEDORES</t>
  </si>
  <si>
    <t>25874</t>
  </si>
  <si>
    <t>No tocar - tenemos dos notas a favor $412.472</t>
  </si>
  <si>
    <t>25973</t>
  </si>
  <si>
    <t>25643</t>
  </si>
  <si>
    <t>25248</t>
  </si>
  <si>
    <t>Total BANCOLDEX</t>
  </si>
  <si>
    <t>Comentarios</t>
  </si>
  <si>
    <t>JOHN JAIRO BUENO SALAZAR</t>
  </si>
  <si>
    <t>CC 6254199 - 9</t>
  </si>
  <si>
    <t>rc</t>
  </si>
  <si>
    <t>20-08 5</t>
  </si>
  <si>
    <t>Pdte aplicar pago $58M -$2M</t>
  </si>
  <si>
    <t>27</t>
  </si>
  <si>
    <t>31</t>
  </si>
  <si>
    <t>20-09 18</t>
  </si>
  <si>
    <t>487278</t>
  </si>
  <si>
    <t>ce</t>
  </si>
  <si>
    <t>20-05 32</t>
  </si>
  <si>
    <t>Ya se pago</t>
  </si>
  <si>
    <t>20-05 49</t>
  </si>
  <si>
    <t>20-05 55</t>
  </si>
  <si>
    <t>11</t>
  </si>
  <si>
    <t>25</t>
  </si>
  <si>
    <t>20-05 86</t>
  </si>
  <si>
    <t>20-07 104</t>
  </si>
  <si>
    <t>20-07 105</t>
  </si>
  <si>
    <t>CE20 555</t>
  </si>
  <si>
    <t>CE20 567</t>
  </si>
  <si>
    <t>Total JOHN JAIRO BUENO SALAZAR</t>
  </si>
  <si>
    <t>B</t>
  </si>
  <si>
    <t>NIT 1143940722 - 6</t>
  </si>
  <si>
    <t>D</t>
  </si>
  <si>
    <t>NIT 9003648439 - 2</t>
  </si>
  <si>
    <t>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</si>
</sst>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$&quot;\ * #,##0_-;\-&quot;$&quot;\ * #,##0_-;_-&quot;$&quot;\ * &quot;-&quot;_-;_-@_-"/>
  </numFmts>
  <fonts count="7" x14ac:knownFonts="1">
    <font>
      <sz val="10"/>
      <name val="MS Sans Serif"/>
    </font>
    <font>
      <sz val="10"/>
      <name val="MS Sans Serif"/>
    </font>
    <font>
      <b/>
      <sz val="10"/>
      <color rgb="FF00008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31">
    <xf numFmtId="0" fontId="0" fillId="0" borderId="0" xfId="0"/>
    <xf numFmtId="49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NumberFormat="1" applyFont="1"/>
    <xf numFmtId="4" fontId="3" fillId="0" borderId="0" xfId="0" applyNumberFormat="1" applyFont="1"/>
    <xf numFmtId="14" fontId="3" fillId="0" borderId="0" xfId="0" applyNumberFormat="1" applyFont="1"/>
    <xf numFmtId="0" fontId="3" fillId="0" borderId="0" xfId="0" applyFont="1" applyFill="1"/>
    <xf numFmtId="0" fontId="3" fillId="0" borderId="0" xfId="0" applyNumberFormat="1" applyFont="1" applyFill="1"/>
    <xf numFmtId="14" fontId="3" fillId="0" borderId="0" xfId="0" applyNumberFormat="1" applyFont="1" applyFill="1" applyAlignment="1" applyProtection="1">
      <alignment vertical="center"/>
    </xf>
    <xf numFmtId="0" fontId="4" fillId="0" borderId="0" xfId="0" applyFont="1" applyFill="1"/>
    <xf numFmtId="0" fontId="5" fillId="0" borderId="0" xfId="0" applyFont="1"/>
    <xf numFmtId="0" fontId="5" fillId="0" borderId="0" xfId="0" applyFont="1" applyFill="1"/>
    <xf numFmtId="0" fontId="0" fillId="0" borderId="0" xfId="0"/>
    <xf numFmtId="0" fontId="3" fillId="0" borderId="0" xfId="0" applyFont="1" applyFill="1"/>
    <xf numFmtId="0" fontId="5" fillId="0" borderId="0" xfId="0" applyFont="1" applyAlignment="1">
      <alignment wrapText="1"/>
    </xf>
    <xf numFmtId="0" fontId="4" fillId="3" borderId="0" xfId="0" applyFont="1" applyFill="1"/>
    <xf numFmtId="4" fontId="3" fillId="3" borderId="0" xfId="0" applyNumberFormat="1" applyFont="1" applyFill="1"/>
    <xf numFmtId="14" fontId="3" fillId="0" borderId="0" xfId="0" applyNumberFormat="1" applyFont="1" applyAlignment="1" applyProtection="1">
      <alignment vertical="center"/>
    </xf>
    <xf numFmtId="49" fontId="2" fillId="0" borderId="0" xfId="0" applyNumberFormat="1" applyFont="1" applyAlignment="1">
      <alignment horizontal="center" wrapText="1"/>
    </xf>
    <xf numFmtId="0" fontId="3" fillId="0" borderId="0" xfId="0" applyFont="1" applyFill="1"/>
    <xf numFmtId="4" fontId="3" fillId="0" borderId="0" xfId="0" applyNumberFormat="1" applyFont="1" applyFill="1"/>
    <xf numFmtId="0" fontId="0" fillId="0" borderId="0" xfId="0"/>
    <xf numFmtId="0" fontId="3" fillId="0" borderId="0" xfId="0" applyFont="1"/>
    <xf numFmtId="0" fontId="3" fillId="0" borderId="0" xfId="0" applyNumberFormat="1" applyFont="1"/>
    <xf numFmtId="4" fontId="3" fillId="0" borderId="0" xfId="0" applyNumberFormat="1" applyFont="1"/>
    <xf numFmtId="0" fontId="4" fillId="0" borderId="0" xfId="0" applyFont="1"/>
    <xf numFmtId="4" fontId="4" fillId="0" borderId="0" xfId="0" applyNumberFormat="1" applyFont="1"/>
    <xf numFmtId="0" fontId="3" fillId="0" borderId="0" xfId="0" applyFont="1" applyFill="1"/>
    <xf numFmtId="4" fontId="3" fillId="2" borderId="0" xfId="0" applyNumberFormat="1" applyFont="1" applyFill="1"/>
    <xf numFmtId="4" fontId="6" fillId="0" borderId="0" xfId="0" applyNumberFormat="1" applyFont="1"/>
    <xf numFmtId="0" fontId="3" fillId="4" borderId="0" xfId="0" applyNumberFormat="1" applyFont="1" applyFill="1"/>
  </cellXfs>
  <cellStyles count="3">
    <cellStyle name="Moneda [0] 2" xfId="2" xr:uid="{499486D7-B39C-4A07-A925-7B8DEF32608F}"/>
    <cellStyle name="Moneda [0] 3" xfId="1" xr:uid="{88C5B3AE-BED5-4A37-A902-AB87ADE06F5B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4BF79A5-792D-4C7B-B9B5-5993FFD91D3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95250</xdr:rowOff>
    </xdr:from>
    <xdr:to>
      <xdr:col>9</xdr:col>
      <xdr:colOff>122967</xdr:colOff>
      <xdr:row>14</xdr:row>
      <xdr:rowOff>142626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2C3B17-6E53-4643-BF56-D3FB1ACC5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19100"/>
          <a:ext cx="6866667" cy="1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P214"/>
  <sheetViews>
    <sheetView showGridLines="0" tabSelected="1" zoomScale="85" zoomScaleNormal="85" workbookViewId="0">
      <selection activeCell="A26" sqref="A26"/>
    </sheetView>
  </sheetViews>
  <sheetFormatPr baseColWidth="10" defaultColWidth="9.140625" defaultRowHeight="12.75" outlineLevelRow="4" x14ac:dyDescent="0.2"/>
  <cols>
    <col min="1" max="1" width="63.85546875" style="2" bestFit="1" customWidth="1"/>
    <col min="2" max="2" width="26" style="3" customWidth="1"/>
    <col min="3" max="3" width="9.140625" style="4" customWidth="1"/>
    <col min="4" max="4" width="8" style="4" customWidth="1"/>
    <col min="5" max="5" width="10.28515625" style="5" customWidth="1"/>
    <col min="6" max="6" width="14.42578125" style="5" customWidth="1"/>
    <col min="7" max="7" width="21.140625" style="4" customWidth="1"/>
    <col min="8" max="8" width="24.28515625" style="4" customWidth="1"/>
    <col min="9" max="9" width="13.7109375" style="4" customWidth="1"/>
    <col min="10" max="10" width="13.28515625" style="4" customWidth="1"/>
    <col min="11" max="11" width="12.7109375" style="4" customWidth="1"/>
    <col min="12" max="12" width="14.28515625" style="4" customWidth="1"/>
    <col min="13" max="13" width="21.42578125" style="22" customWidth="1"/>
    <col min="14" max="14" width="12.7109375" style="2" bestFit="1" customWidth="1"/>
    <col min="15" max="15" width="25.7109375" style="2" bestFit="1" customWidth="1"/>
    <col min="16" max="16384" width="9.140625" style="2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2" t="s">
        <v>316</v>
      </c>
      <c r="P1" s="22"/>
    </row>
    <row r="2" spans="1:16" hidden="1" outlineLevel="4" x14ac:dyDescent="0.2">
      <c r="A2" s="22" t="s">
        <v>14</v>
      </c>
      <c r="B2" s="23" t="s">
        <v>15</v>
      </c>
      <c r="C2" s="24" t="s">
        <v>16</v>
      </c>
      <c r="D2" s="24" t="s">
        <v>17</v>
      </c>
      <c r="E2" s="17">
        <v>44113</v>
      </c>
      <c r="F2" s="17">
        <v>44143</v>
      </c>
      <c r="G2" s="24">
        <v>248050</v>
      </c>
      <c r="H2" s="24">
        <v>248050</v>
      </c>
      <c r="I2" s="24">
        <v>0</v>
      </c>
      <c r="J2" s="24">
        <v>0</v>
      </c>
      <c r="K2" s="24">
        <v>0</v>
      </c>
      <c r="L2" s="24">
        <v>0</v>
      </c>
      <c r="N2" s="22"/>
      <c r="O2" s="22"/>
      <c r="P2" s="22"/>
    </row>
    <row r="3" spans="1:16" hidden="1" outlineLevel="4" x14ac:dyDescent="0.2">
      <c r="A3" s="22" t="s">
        <v>18</v>
      </c>
      <c r="B3" s="23" t="s">
        <v>18</v>
      </c>
      <c r="C3" s="24" t="s">
        <v>16</v>
      </c>
      <c r="D3" s="24" t="s">
        <v>19</v>
      </c>
      <c r="E3" s="17">
        <v>44118</v>
      </c>
      <c r="F3" s="17">
        <v>44148</v>
      </c>
      <c r="G3" s="24">
        <v>1257930</v>
      </c>
      <c r="H3" s="24">
        <v>1257930</v>
      </c>
      <c r="I3" s="24">
        <v>0</v>
      </c>
      <c r="J3" s="24">
        <v>0</v>
      </c>
      <c r="K3" s="24">
        <v>0</v>
      </c>
      <c r="L3" s="24">
        <v>0</v>
      </c>
      <c r="N3" s="22"/>
      <c r="O3" s="22"/>
      <c r="P3" s="22"/>
    </row>
    <row r="4" spans="1:16" hidden="1" outlineLevel="4" x14ac:dyDescent="0.2">
      <c r="A4" s="22" t="s">
        <v>18</v>
      </c>
      <c r="B4" s="23" t="s">
        <v>18</v>
      </c>
      <c r="C4" s="24" t="s">
        <v>16</v>
      </c>
      <c r="D4" s="24" t="s">
        <v>20</v>
      </c>
      <c r="E4" s="17">
        <v>44118</v>
      </c>
      <c r="F4" s="17">
        <v>44148</v>
      </c>
      <c r="G4" s="24">
        <v>2165436</v>
      </c>
      <c r="H4" s="24">
        <v>2165436</v>
      </c>
      <c r="I4" s="24">
        <v>0</v>
      </c>
      <c r="J4" s="24">
        <v>0</v>
      </c>
      <c r="K4" s="24">
        <v>0</v>
      </c>
      <c r="L4" s="24">
        <v>0</v>
      </c>
      <c r="N4" s="22"/>
      <c r="O4" s="22"/>
      <c r="P4" s="22"/>
    </row>
    <row r="5" spans="1:16" hidden="1" outlineLevel="3" x14ac:dyDescent="0.2">
      <c r="A5" s="22"/>
      <c r="B5" s="23"/>
      <c r="C5" s="24"/>
      <c r="D5" s="24"/>
      <c r="E5" s="17"/>
      <c r="F5" s="17"/>
      <c r="G5" s="24">
        <v>3671416</v>
      </c>
      <c r="H5" s="24">
        <v>3671416</v>
      </c>
      <c r="I5" s="24">
        <v>0</v>
      </c>
      <c r="J5" s="24">
        <v>0</v>
      </c>
      <c r="K5" s="24">
        <v>0</v>
      </c>
      <c r="L5" s="24">
        <v>0</v>
      </c>
      <c r="N5" s="22"/>
      <c r="O5" s="22"/>
      <c r="P5" s="22"/>
    </row>
    <row r="6" spans="1:16" hidden="1" outlineLevel="2" collapsed="1" x14ac:dyDescent="0.2">
      <c r="A6" s="25" t="s">
        <v>21</v>
      </c>
      <c r="B6" s="23" t="s">
        <v>18</v>
      </c>
      <c r="C6" s="24"/>
      <c r="D6" s="24"/>
      <c r="E6" s="17"/>
      <c r="F6" s="17"/>
      <c r="G6" s="24">
        <v>3671416</v>
      </c>
      <c r="H6" s="24">
        <v>3671416</v>
      </c>
      <c r="I6" s="24">
        <v>0</v>
      </c>
      <c r="J6" s="24">
        <v>0</v>
      </c>
      <c r="K6" s="24">
        <v>0</v>
      </c>
      <c r="L6" s="24">
        <v>0</v>
      </c>
      <c r="N6" s="22"/>
      <c r="O6" s="22"/>
      <c r="P6" s="22"/>
    </row>
    <row r="7" spans="1:16" hidden="1" outlineLevel="4" x14ac:dyDescent="0.2">
      <c r="A7" s="22" t="s">
        <v>22</v>
      </c>
      <c r="B7" s="23" t="s">
        <v>23</v>
      </c>
      <c r="C7" s="24" t="s">
        <v>16</v>
      </c>
      <c r="D7" s="24" t="s">
        <v>24</v>
      </c>
      <c r="E7" s="17">
        <v>44111</v>
      </c>
      <c r="F7" s="17">
        <v>44141</v>
      </c>
      <c r="G7" s="24">
        <v>129069</v>
      </c>
      <c r="H7" s="24">
        <v>129069</v>
      </c>
      <c r="I7" s="24">
        <v>0</v>
      </c>
      <c r="J7" s="24">
        <v>0</v>
      </c>
      <c r="K7" s="24">
        <v>0</v>
      </c>
      <c r="L7" s="24">
        <v>0</v>
      </c>
      <c r="N7" s="22"/>
      <c r="O7" s="22"/>
      <c r="P7" s="22"/>
    </row>
    <row r="8" spans="1:16" hidden="1" outlineLevel="4" x14ac:dyDescent="0.2">
      <c r="A8" s="22" t="s">
        <v>18</v>
      </c>
      <c r="B8" s="23" t="s">
        <v>18</v>
      </c>
      <c r="C8" s="24" t="s">
        <v>16</v>
      </c>
      <c r="D8" s="24" t="s">
        <v>25</v>
      </c>
      <c r="E8" s="17">
        <v>44104</v>
      </c>
      <c r="F8" s="17">
        <v>44134</v>
      </c>
      <c r="G8" s="24">
        <v>928456</v>
      </c>
      <c r="H8" s="24">
        <v>928456</v>
      </c>
      <c r="I8" s="24">
        <v>0</v>
      </c>
      <c r="J8" s="24">
        <v>0</v>
      </c>
      <c r="K8" s="24">
        <v>0</v>
      </c>
      <c r="L8" s="24">
        <v>0</v>
      </c>
      <c r="N8" s="22"/>
      <c r="O8" s="22"/>
      <c r="P8" s="22"/>
    </row>
    <row r="9" spans="1:16" hidden="1" outlineLevel="3" x14ac:dyDescent="0.2">
      <c r="A9" s="22"/>
      <c r="B9" s="23"/>
      <c r="C9" s="24"/>
      <c r="D9" s="24"/>
      <c r="E9" s="17"/>
      <c r="F9" s="17"/>
      <c r="G9" s="24">
        <v>1057525</v>
      </c>
      <c r="H9" s="24">
        <v>1057525</v>
      </c>
      <c r="I9" s="24">
        <v>0</v>
      </c>
      <c r="J9" s="24">
        <v>0</v>
      </c>
      <c r="K9" s="24">
        <v>0</v>
      </c>
      <c r="L9" s="24">
        <v>0</v>
      </c>
      <c r="N9" s="22"/>
      <c r="O9" s="22"/>
      <c r="P9" s="22"/>
    </row>
    <row r="10" spans="1:16" hidden="1" outlineLevel="2" collapsed="1" x14ac:dyDescent="0.2">
      <c r="A10" s="25" t="s">
        <v>26</v>
      </c>
      <c r="B10" s="23" t="s">
        <v>18</v>
      </c>
      <c r="C10" s="24"/>
      <c r="D10" s="24"/>
      <c r="E10" s="17"/>
      <c r="F10" s="17"/>
      <c r="G10" s="24">
        <v>1057525</v>
      </c>
      <c r="H10" s="24">
        <v>1057525</v>
      </c>
      <c r="I10" s="24">
        <v>0</v>
      </c>
      <c r="J10" s="24">
        <v>0</v>
      </c>
      <c r="K10" s="24">
        <v>0</v>
      </c>
      <c r="L10" s="24">
        <v>0</v>
      </c>
      <c r="N10" s="22"/>
      <c r="O10" s="22"/>
      <c r="P10" s="22"/>
    </row>
    <row r="11" spans="1:16" hidden="1" outlineLevel="4" x14ac:dyDescent="0.2">
      <c r="A11" s="22" t="s">
        <v>27</v>
      </c>
      <c r="B11" s="23" t="s">
        <v>28</v>
      </c>
      <c r="C11" s="24" t="s">
        <v>16</v>
      </c>
      <c r="D11" s="24" t="s">
        <v>29</v>
      </c>
      <c r="E11" s="17">
        <v>44096</v>
      </c>
      <c r="F11" s="17">
        <v>44127</v>
      </c>
      <c r="G11" s="24">
        <v>1920729</v>
      </c>
      <c r="H11" s="28">
        <v>1920729</v>
      </c>
      <c r="I11" s="24">
        <v>0</v>
      </c>
      <c r="J11" s="24">
        <v>0</v>
      </c>
      <c r="K11" s="24">
        <v>0</v>
      </c>
      <c r="L11" s="24">
        <v>0</v>
      </c>
      <c r="N11" s="22"/>
      <c r="O11" s="22"/>
      <c r="P11" s="22"/>
    </row>
    <row r="12" spans="1:16" hidden="1" outlineLevel="4" x14ac:dyDescent="0.2">
      <c r="A12" s="22" t="s">
        <v>18</v>
      </c>
      <c r="B12" s="23" t="s">
        <v>18</v>
      </c>
      <c r="C12" s="24" t="s">
        <v>16</v>
      </c>
      <c r="D12" s="24" t="s">
        <v>30</v>
      </c>
      <c r="E12" s="17">
        <v>44097</v>
      </c>
      <c r="F12" s="17">
        <v>44128</v>
      </c>
      <c r="G12" s="24">
        <v>292700</v>
      </c>
      <c r="H12" s="24">
        <v>292700</v>
      </c>
      <c r="I12" s="24">
        <v>0</v>
      </c>
      <c r="J12" s="24">
        <v>0</v>
      </c>
      <c r="K12" s="24">
        <v>0</v>
      </c>
      <c r="L12" s="24">
        <v>0</v>
      </c>
      <c r="N12" s="22"/>
      <c r="O12" s="22"/>
      <c r="P12" s="22"/>
    </row>
    <row r="13" spans="1:16" hidden="1" outlineLevel="4" x14ac:dyDescent="0.2">
      <c r="A13" s="22" t="s">
        <v>18</v>
      </c>
      <c r="B13" s="23" t="s">
        <v>18</v>
      </c>
      <c r="C13" s="24" t="s">
        <v>16</v>
      </c>
      <c r="D13" s="24" t="s">
        <v>31</v>
      </c>
      <c r="E13" s="17">
        <v>44103</v>
      </c>
      <c r="F13" s="17">
        <v>44133</v>
      </c>
      <c r="G13" s="24">
        <v>145957</v>
      </c>
      <c r="H13" s="24">
        <v>145957</v>
      </c>
      <c r="I13" s="24">
        <v>0</v>
      </c>
      <c r="J13" s="24">
        <v>0</v>
      </c>
      <c r="K13" s="24">
        <v>0</v>
      </c>
      <c r="L13" s="24">
        <v>0</v>
      </c>
      <c r="N13" s="22"/>
      <c r="O13" s="22"/>
      <c r="P13" s="22"/>
    </row>
    <row r="14" spans="1:16" hidden="1" outlineLevel="3" x14ac:dyDescent="0.2">
      <c r="A14" s="22"/>
      <c r="B14" s="23"/>
      <c r="C14" s="24"/>
      <c r="D14" s="24"/>
      <c r="E14" s="17"/>
      <c r="F14" s="17"/>
      <c r="G14" s="24">
        <v>2359386</v>
      </c>
      <c r="H14" s="24">
        <v>2359386</v>
      </c>
      <c r="I14" s="24">
        <v>0</v>
      </c>
      <c r="J14" s="24">
        <v>0</v>
      </c>
      <c r="K14" s="24">
        <v>0</v>
      </c>
      <c r="L14" s="24">
        <v>0</v>
      </c>
      <c r="N14" s="22"/>
      <c r="O14" s="22"/>
      <c r="P14" s="22"/>
    </row>
    <row r="15" spans="1:16" hidden="1" outlineLevel="2" collapsed="1" x14ac:dyDescent="0.2">
      <c r="A15" s="25" t="s">
        <v>32</v>
      </c>
      <c r="B15" s="23" t="s">
        <v>18</v>
      </c>
      <c r="C15" s="24"/>
      <c r="D15" s="24"/>
      <c r="E15" s="17"/>
      <c r="F15" s="17"/>
      <c r="G15" s="24">
        <v>2359386</v>
      </c>
      <c r="H15" s="24">
        <v>2359386</v>
      </c>
      <c r="I15" s="24">
        <v>0</v>
      </c>
      <c r="J15" s="24">
        <v>0</v>
      </c>
      <c r="K15" s="24">
        <v>0</v>
      </c>
      <c r="L15" s="24">
        <v>0</v>
      </c>
      <c r="N15" s="24"/>
      <c r="O15" s="22">
        <v>2359386</v>
      </c>
      <c r="P15" s="22" t="s">
        <v>33</v>
      </c>
    </row>
    <row r="16" spans="1:16" s="6" customFormat="1" outlineLevel="4" x14ac:dyDescent="0.2">
      <c r="A16" s="27" t="s">
        <v>34</v>
      </c>
      <c r="B16" s="7" t="s">
        <v>35</v>
      </c>
      <c r="C16" s="20" t="s">
        <v>16</v>
      </c>
      <c r="D16" s="20" t="s">
        <v>36</v>
      </c>
      <c r="E16" s="8">
        <v>44111</v>
      </c>
      <c r="F16" s="8">
        <v>44134</v>
      </c>
      <c r="G16" s="20">
        <v>6120</v>
      </c>
      <c r="H16" s="28">
        <v>6120</v>
      </c>
      <c r="I16" s="20">
        <v>0</v>
      </c>
      <c r="J16" s="20">
        <v>0</v>
      </c>
      <c r="K16" s="20">
        <v>0</v>
      </c>
      <c r="L16" s="20">
        <v>0</v>
      </c>
      <c r="M16" s="27" t="s">
        <v>37</v>
      </c>
      <c r="N16" s="20">
        <f>H11+H12+H13</f>
        <v>2359386</v>
      </c>
      <c r="O16" s="27" t="s">
        <v>314</v>
      </c>
      <c r="P16" s="27"/>
    </row>
    <row r="17" spans="1:16" s="6" customFormat="1" hidden="1" outlineLevel="4" x14ac:dyDescent="0.2">
      <c r="A17" s="27" t="s">
        <v>18</v>
      </c>
      <c r="B17" s="7" t="s">
        <v>18</v>
      </c>
      <c r="C17" s="20" t="s">
        <v>16</v>
      </c>
      <c r="D17" s="20" t="s">
        <v>38</v>
      </c>
      <c r="E17" s="8">
        <v>44104</v>
      </c>
      <c r="F17" s="8">
        <v>44134</v>
      </c>
      <c r="G17" s="20">
        <v>519750</v>
      </c>
      <c r="H17" s="28">
        <v>519750</v>
      </c>
      <c r="I17" s="20">
        <v>0</v>
      </c>
      <c r="J17" s="20">
        <v>0</v>
      </c>
      <c r="K17" s="20">
        <v>0</v>
      </c>
      <c r="L17" s="20">
        <v>0</v>
      </c>
      <c r="M17" s="27" t="s">
        <v>39</v>
      </c>
      <c r="N17" s="27"/>
      <c r="O17" s="27"/>
      <c r="P17" s="27"/>
    </row>
    <row r="18" spans="1:16" s="6" customFormat="1" hidden="1" outlineLevel="3" x14ac:dyDescent="0.2">
      <c r="A18" s="27"/>
      <c r="B18" s="7"/>
      <c r="C18" s="20"/>
      <c r="D18" s="20"/>
      <c r="E18" s="8"/>
      <c r="F18" s="8"/>
      <c r="G18" s="20">
        <v>525870</v>
      </c>
      <c r="H18" s="20">
        <v>525870</v>
      </c>
      <c r="I18" s="20">
        <v>0</v>
      </c>
      <c r="J18" s="20">
        <v>0</v>
      </c>
      <c r="K18" s="20">
        <v>0</v>
      </c>
      <c r="L18" s="20">
        <v>0</v>
      </c>
      <c r="M18" s="27"/>
      <c r="N18" s="27"/>
      <c r="O18" s="27"/>
      <c r="P18" s="27"/>
    </row>
    <row r="19" spans="1:16" s="6" customFormat="1" hidden="1" outlineLevel="2" x14ac:dyDescent="0.2">
      <c r="A19" s="9" t="s">
        <v>40</v>
      </c>
      <c r="B19" s="7" t="s">
        <v>18</v>
      </c>
      <c r="C19" s="20"/>
      <c r="D19" s="20"/>
      <c r="E19" s="8"/>
      <c r="F19" s="8"/>
      <c r="G19" s="20">
        <v>525870</v>
      </c>
      <c r="H19" s="20">
        <v>525870</v>
      </c>
      <c r="I19" s="20">
        <v>0</v>
      </c>
      <c r="J19" s="20">
        <v>0</v>
      </c>
      <c r="K19" s="20">
        <v>0</v>
      </c>
      <c r="L19" s="20">
        <v>0</v>
      </c>
      <c r="M19" s="27"/>
      <c r="N19" s="20"/>
      <c r="O19" s="27">
        <v>525870</v>
      </c>
      <c r="P19" s="27" t="s">
        <v>41</v>
      </c>
    </row>
    <row r="20" spans="1:16" outlineLevel="4" x14ac:dyDescent="0.2">
      <c r="A20" s="22" t="s">
        <v>42</v>
      </c>
      <c r="B20" s="23" t="s">
        <v>43</v>
      </c>
      <c r="C20" s="24" t="s">
        <v>16</v>
      </c>
      <c r="D20" s="24" t="s">
        <v>44</v>
      </c>
      <c r="E20" s="17">
        <v>44044</v>
      </c>
      <c r="F20" s="17">
        <v>44073</v>
      </c>
      <c r="G20" s="24">
        <v>87451</v>
      </c>
      <c r="H20" s="24">
        <v>0</v>
      </c>
      <c r="I20" s="24">
        <v>0</v>
      </c>
      <c r="J20" s="24">
        <v>87451</v>
      </c>
      <c r="K20" s="24">
        <v>0</v>
      </c>
      <c r="L20" s="24">
        <v>0</v>
      </c>
      <c r="N20" s="24">
        <f>H16+H17</f>
        <v>525870</v>
      </c>
      <c r="O20" s="27" t="s">
        <v>314</v>
      </c>
      <c r="P20" s="22"/>
    </row>
    <row r="21" spans="1:16" hidden="1" outlineLevel="3" x14ac:dyDescent="0.2">
      <c r="A21" s="22"/>
      <c r="B21" s="23"/>
      <c r="C21" s="24"/>
      <c r="D21" s="24"/>
      <c r="E21" s="17"/>
      <c r="F21" s="17"/>
      <c r="G21" s="24">
        <v>87451</v>
      </c>
      <c r="H21" s="24">
        <v>0</v>
      </c>
      <c r="I21" s="24">
        <v>0</v>
      </c>
      <c r="J21" s="24">
        <v>87451</v>
      </c>
      <c r="K21" s="24">
        <v>0</v>
      </c>
      <c r="L21" s="24">
        <v>0</v>
      </c>
      <c r="N21" s="22"/>
      <c r="O21" s="22"/>
      <c r="P21" s="22"/>
    </row>
    <row r="22" spans="1:16" hidden="1" outlineLevel="2" x14ac:dyDescent="0.2">
      <c r="A22" s="25" t="s">
        <v>45</v>
      </c>
      <c r="B22" s="23" t="s">
        <v>18</v>
      </c>
      <c r="C22" s="24"/>
      <c r="D22" s="24"/>
      <c r="E22" s="17"/>
      <c r="F22" s="17"/>
      <c r="G22" s="24">
        <v>87451</v>
      </c>
      <c r="H22" s="24">
        <v>0</v>
      </c>
      <c r="I22" s="24">
        <v>0</v>
      </c>
      <c r="J22" s="24">
        <v>87451</v>
      </c>
      <c r="K22" s="24">
        <v>0</v>
      </c>
      <c r="L22" s="24">
        <v>0</v>
      </c>
      <c r="N22" s="24"/>
      <c r="O22" s="22">
        <v>87451</v>
      </c>
      <c r="P22" s="22" t="s">
        <v>46</v>
      </c>
    </row>
    <row r="23" spans="1:16" outlineLevel="4" x14ac:dyDescent="0.2">
      <c r="A23" s="22" t="s">
        <v>47</v>
      </c>
      <c r="B23" s="30" t="s">
        <v>315</v>
      </c>
      <c r="C23" s="24" t="s">
        <v>16</v>
      </c>
      <c r="D23" s="24" t="s">
        <v>48</v>
      </c>
      <c r="E23" s="17">
        <v>44105</v>
      </c>
      <c r="F23" s="17">
        <v>44135</v>
      </c>
      <c r="G23" s="24">
        <v>84300</v>
      </c>
      <c r="H23" s="28">
        <v>84300</v>
      </c>
      <c r="I23" s="24">
        <v>0</v>
      </c>
      <c r="J23" s="24">
        <v>0</v>
      </c>
      <c r="K23" s="24">
        <v>0</v>
      </c>
      <c r="L23" s="24">
        <v>0</v>
      </c>
      <c r="M23" s="22" t="s">
        <v>49</v>
      </c>
      <c r="N23" s="24">
        <f>J20</f>
        <v>87451</v>
      </c>
      <c r="O23" s="27" t="s">
        <v>314</v>
      </c>
      <c r="P23" s="22"/>
    </row>
    <row r="24" spans="1:16" hidden="1" outlineLevel="3" x14ac:dyDescent="0.2">
      <c r="A24" s="22"/>
      <c r="B24" s="23"/>
      <c r="C24" s="24"/>
      <c r="D24" s="24"/>
      <c r="E24" s="17"/>
      <c r="F24" s="17"/>
      <c r="G24" s="24">
        <v>84300</v>
      </c>
      <c r="H24" s="24">
        <v>84300</v>
      </c>
      <c r="I24" s="24">
        <v>0</v>
      </c>
      <c r="J24" s="24">
        <v>0</v>
      </c>
      <c r="K24" s="24">
        <v>0</v>
      </c>
      <c r="L24" s="24">
        <v>0</v>
      </c>
      <c r="N24" s="22"/>
      <c r="O24" s="27" t="s">
        <v>312</v>
      </c>
      <c r="P24" s="22"/>
    </row>
    <row r="25" spans="1:16" hidden="1" outlineLevel="2" x14ac:dyDescent="0.2">
      <c r="A25" s="25" t="s">
        <v>50</v>
      </c>
      <c r="B25" s="23" t="s">
        <v>18</v>
      </c>
      <c r="C25" s="24"/>
      <c r="D25" s="24"/>
      <c r="E25" s="17"/>
      <c r="F25" s="17"/>
      <c r="G25" s="24">
        <v>84300</v>
      </c>
      <c r="H25" s="24">
        <v>84300</v>
      </c>
      <c r="I25" s="24">
        <v>0</v>
      </c>
      <c r="J25" s="24">
        <v>0</v>
      </c>
      <c r="K25" s="24">
        <v>0</v>
      </c>
      <c r="L25" s="24">
        <v>0</v>
      </c>
      <c r="N25" s="24"/>
      <c r="O25" s="22" t="s">
        <v>312</v>
      </c>
      <c r="P25" s="22" t="s">
        <v>51</v>
      </c>
    </row>
    <row r="26" spans="1:16" s="6" customFormat="1" outlineLevel="4" x14ac:dyDescent="0.2">
      <c r="A26" s="27" t="s">
        <v>52</v>
      </c>
      <c r="B26" s="7" t="s">
        <v>53</v>
      </c>
      <c r="C26" s="20" t="s">
        <v>16</v>
      </c>
      <c r="D26" s="20" t="s">
        <v>54</v>
      </c>
      <c r="E26" s="8">
        <v>44105</v>
      </c>
      <c r="F26" s="8">
        <v>44119</v>
      </c>
      <c r="G26" s="20">
        <v>15470</v>
      </c>
      <c r="H26" s="20">
        <v>0</v>
      </c>
      <c r="I26" s="28">
        <v>15470</v>
      </c>
      <c r="J26" s="20">
        <v>0</v>
      </c>
      <c r="K26" s="20">
        <v>0</v>
      </c>
      <c r="L26" s="20">
        <v>0</v>
      </c>
      <c r="M26" s="27"/>
      <c r="N26" s="20">
        <f>H23</f>
        <v>84300</v>
      </c>
      <c r="O26" s="27" t="s">
        <v>312</v>
      </c>
      <c r="P26" s="27"/>
    </row>
    <row r="27" spans="1:16" s="6" customFormat="1" hidden="1" outlineLevel="4" x14ac:dyDescent="0.2">
      <c r="A27" s="27" t="s">
        <v>18</v>
      </c>
      <c r="B27" s="7" t="s">
        <v>18</v>
      </c>
      <c r="C27" s="20" t="s">
        <v>16</v>
      </c>
      <c r="D27" s="20" t="s">
        <v>55</v>
      </c>
      <c r="E27" s="8">
        <v>44105</v>
      </c>
      <c r="F27" s="8">
        <v>44119</v>
      </c>
      <c r="G27" s="20">
        <v>15470</v>
      </c>
      <c r="H27" s="20">
        <v>0</v>
      </c>
      <c r="I27" s="28">
        <v>15470</v>
      </c>
      <c r="J27" s="20">
        <v>0</v>
      </c>
      <c r="K27" s="20">
        <v>0</v>
      </c>
      <c r="L27" s="20">
        <v>0</v>
      </c>
      <c r="M27" s="27"/>
      <c r="N27" s="27"/>
      <c r="O27" s="27" t="s">
        <v>312</v>
      </c>
      <c r="P27" s="27"/>
    </row>
    <row r="28" spans="1:16" s="6" customFormat="1" hidden="1" outlineLevel="4" x14ac:dyDescent="0.2">
      <c r="A28" s="27" t="s">
        <v>18</v>
      </c>
      <c r="B28" s="7" t="s">
        <v>18</v>
      </c>
      <c r="C28" s="20" t="s">
        <v>16</v>
      </c>
      <c r="D28" s="20" t="s">
        <v>56</v>
      </c>
      <c r="E28" s="8">
        <v>44105</v>
      </c>
      <c r="F28" s="8">
        <v>44119</v>
      </c>
      <c r="G28" s="20">
        <v>163030</v>
      </c>
      <c r="H28" s="20">
        <v>0</v>
      </c>
      <c r="I28" s="28">
        <v>163030</v>
      </c>
      <c r="J28" s="20">
        <v>0</v>
      </c>
      <c r="K28" s="20">
        <v>0</v>
      </c>
      <c r="L28" s="20">
        <v>0</v>
      </c>
      <c r="M28" s="27"/>
      <c r="N28" s="27"/>
      <c r="O28" s="27" t="s">
        <v>312</v>
      </c>
      <c r="P28" s="27"/>
    </row>
    <row r="29" spans="1:16" s="6" customFormat="1" hidden="1" outlineLevel="3" x14ac:dyDescent="0.2">
      <c r="A29" s="27"/>
      <c r="B29" s="7"/>
      <c r="C29" s="20"/>
      <c r="D29" s="20"/>
      <c r="E29" s="8"/>
      <c r="F29" s="8"/>
      <c r="G29" s="20">
        <v>193970</v>
      </c>
      <c r="H29" s="20">
        <v>0</v>
      </c>
      <c r="I29" s="20">
        <v>193970</v>
      </c>
      <c r="J29" s="20">
        <v>0</v>
      </c>
      <c r="K29" s="20">
        <v>0</v>
      </c>
      <c r="L29" s="20">
        <v>0</v>
      </c>
      <c r="M29" s="27"/>
      <c r="N29" s="27"/>
      <c r="O29" s="27" t="s">
        <v>312</v>
      </c>
      <c r="P29" s="27"/>
    </row>
    <row r="30" spans="1:16" s="6" customFormat="1" hidden="1" outlineLevel="2" x14ac:dyDescent="0.2">
      <c r="A30" s="9" t="s">
        <v>57</v>
      </c>
      <c r="B30" s="7" t="s">
        <v>18</v>
      </c>
      <c r="C30" s="20"/>
      <c r="D30" s="20"/>
      <c r="E30" s="8"/>
      <c r="F30" s="8"/>
      <c r="G30" s="20">
        <v>193970</v>
      </c>
      <c r="H30" s="20">
        <v>0</v>
      </c>
      <c r="I30" s="20">
        <v>193970</v>
      </c>
      <c r="J30" s="20">
        <v>0</v>
      </c>
      <c r="K30" s="20">
        <v>0</v>
      </c>
      <c r="L30" s="20">
        <v>0</v>
      </c>
      <c r="M30" s="27"/>
      <c r="N30" s="20"/>
      <c r="O30" s="27" t="s">
        <v>312</v>
      </c>
      <c r="P30" s="27"/>
    </row>
    <row r="31" spans="1:16" outlineLevel="4" x14ac:dyDescent="0.2">
      <c r="A31" s="22" t="s">
        <v>58</v>
      </c>
      <c r="B31" s="23" t="s">
        <v>59</v>
      </c>
      <c r="C31" s="24" t="s">
        <v>16</v>
      </c>
      <c r="D31" s="24" t="s">
        <v>60</v>
      </c>
      <c r="E31" s="17">
        <v>44117</v>
      </c>
      <c r="F31" s="17">
        <v>44147</v>
      </c>
      <c r="G31" s="24">
        <v>1254000</v>
      </c>
      <c r="H31" s="24">
        <v>1254000</v>
      </c>
      <c r="I31" s="24">
        <v>0</v>
      </c>
      <c r="J31" s="24">
        <v>0</v>
      </c>
      <c r="K31" s="24">
        <v>0</v>
      </c>
      <c r="L31" s="24">
        <v>0</v>
      </c>
      <c r="N31" s="24">
        <f>I26+I27+I28</f>
        <v>193970</v>
      </c>
      <c r="O31" s="27" t="s">
        <v>314</v>
      </c>
      <c r="P31" s="22"/>
    </row>
    <row r="32" spans="1:16" hidden="1" outlineLevel="4" x14ac:dyDescent="0.2">
      <c r="A32" s="22" t="s">
        <v>18</v>
      </c>
      <c r="B32" s="23" t="s">
        <v>18</v>
      </c>
      <c r="C32" s="24" t="s">
        <v>16</v>
      </c>
      <c r="D32" s="24" t="s">
        <v>61</v>
      </c>
      <c r="E32" s="17">
        <v>44119</v>
      </c>
      <c r="F32" s="17">
        <v>44147</v>
      </c>
      <c r="G32" s="24">
        <v>1710000</v>
      </c>
      <c r="H32" s="24">
        <v>1710000</v>
      </c>
      <c r="I32" s="24">
        <v>0</v>
      </c>
      <c r="J32" s="24">
        <v>0</v>
      </c>
      <c r="K32" s="24">
        <v>0</v>
      </c>
      <c r="L32" s="24">
        <v>0</v>
      </c>
      <c r="N32" s="22"/>
      <c r="O32" s="27" t="s">
        <v>312</v>
      </c>
      <c r="P32" s="22"/>
    </row>
    <row r="33" spans="1:16" hidden="1" outlineLevel="3" x14ac:dyDescent="0.2">
      <c r="A33" s="22"/>
      <c r="B33" s="23"/>
      <c r="C33" s="24"/>
      <c r="D33" s="24"/>
      <c r="E33" s="17"/>
      <c r="F33" s="17"/>
      <c r="G33" s="24">
        <v>2964000</v>
      </c>
      <c r="H33" s="24">
        <v>2964000</v>
      </c>
      <c r="I33" s="24">
        <v>0</v>
      </c>
      <c r="J33" s="24">
        <v>0</v>
      </c>
      <c r="K33" s="24">
        <v>0</v>
      </c>
      <c r="L33" s="24">
        <v>0</v>
      </c>
      <c r="N33" s="22"/>
      <c r="O33" s="22" t="s">
        <v>312</v>
      </c>
      <c r="P33" s="22"/>
    </row>
    <row r="34" spans="1:16" hidden="1" outlineLevel="2" x14ac:dyDescent="0.2">
      <c r="A34" s="25" t="s">
        <v>62</v>
      </c>
      <c r="B34" s="23" t="s">
        <v>18</v>
      </c>
      <c r="C34" s="24"/>
      <c r="D34" s="24"/>
      <c r="E34" s="17"/>
      <c r="F34" s="17"/>
      <c r="G34" s="24">
        <v>2964000</v>
      </c>
      <c r="H34" s="24">
        <v>2964000</v>
      </c>
      <c r="I34" s="24">
        <v>0</v>
      </c>
      <c r="J34" s="24">
        <v>0</v>
      </c>
      <c r="K34" s="24">
        <v>0</v>
      </c>
      <c r="L34" s="24">
        <v>0</v>
      </c>
      <c r="N34" s="22"/>
      <c r="O34" s="22" t="s">
        <v>312</v>
      </c>
      <c r="P34" s="22"/>
    </row>
    <row r="35" spans="1:16" s="6" customFormat="1" hidden="1" outlineLevel="4" x14ac:dyDescent="0.2">
      <c r="A35" s="27" t="s">
        <v>63</v>
      </c>
      <c r="B35" s="7" t="s">
        <v>64</v>
      </c>
      <c r="C35" s="20" t="s">
        <v>16</v>
      </c>
      <c r="D35" s="20" t="s">
        <v>65</v>
      </c>
      <c r="E35" s="8">
        <v>44119</v>
      </c>
      <c r="F35" s="8">
        <v>44134</v>
      </c>
      <c r="G35" s="20">
        <v>97991</v>
      </c>
      <c r="H35" s="20">
        <v>97991</v>
      </c>
      <c r="I35" s="20">
        <v>0</v>
      </c>
      <c r="J35" s="20">
        <v>0</v>
      </c>
      <c r="K35" s="20">
        <v>0</v>
      </c>
      <c r="L35" s="20">
        <v>0</v>
      </c>
      <c r="M35" s="27"/>
      <c r="N35" s="27"/>
      <c r="O35" s="27" t="s">
        <v>312</v>
      </c>
      <c r="P35" s="27"/>
    </row>
    <row r="36" spans="1:16" s="6" customFormat="1" hidden="1" outlineLevel="3" x14ac:dyDescent="0.2">
      <c r="A36" s="27"/>
      <c r="B36" s="7"/>
      <c r="C36" s="20"/>
      <c r="D36" s="20"/>
      <c r="E36" s="8"/>
      <c r="F36" s="8"/>
      <c r="G36" s="20">
        <v>97991</v>
      </c>
      <c r="H36" s="20">
        <v>97991</v>
      </c>
      <c r="I36" s="20">
        <v>0</v>
      </c>
      <c r="J36" s="20">
        <v>0</v>
      </c>
      <c r="K36" s="20">
        <v>0</v>
      </c>
      <c r="L36" s="20">
        <v>0</v>
      </c>
      <c r="M36" s="27"/>
      <c r="N36" s="27"/>
      <c r="O36" s="27" t="s">
        <v>312</v>
      </c>
      <c r="P36" s="27"/>
    </row>
    <row r="37" spans="1:16" s="6" customFormat="1" hidden="1" outlineLevel="2" collapsed="1" x14ac:dyDescent="0.2">
      <c r="A37" s="9" t="s">
        <v>66</v>
      </c>
      <c r="B37" s="7" t="s">
        <v>18</v>
      </c>
      <c r="C37" s="20"/>
      <c r="D37" s="20"/>
      <c r="E37" s="8"/>
      <c r="F37" s="8"/>
      <c r="G37" s="20">
        <v>97991</v>
      </c>
      <c r="H37" s="20">
        <v>97991</v>
      </c>
      <c r="I37" s="20">
        <v>0</v>
      </c>
      <c r="J37" s="20">
        <v>0</v>
      </c>
      <c r="K37" s="20">
        <v>0</v>
      </c>
      <c r="L37" s="20">
        <v>0</v>
      </c>
      <c r="M37" s="27"/>
      <c r="N37" s="20"/>
      <c r="O37" s="27" t="s">
        <v>312</v>
      </c>
      <c r="P37" s="27" t="s">
        <v>67</v>
      </c>
    </row>
    <row r="38" spans="1:16" outlineLevel="4" x14ac:dyDescent="0.2">
      <c r="A38" s="22" t="s">
        <v>68</v>
      </c>
      <c r="B38" s="23" t="s">
        <v>69</v>
      </c>
      <c r="C38" s="24" t="s">
        <v>16</v>
      </c>
      <c r="D38" s="24" t="s">
        <v>70</v>
      </c>
      <c r="E38" s="17">
        <v>44106</v>
      </c>
      <c r="F38" s="17">
        <v>44106</v>
      </c>
      <c r="G38" s="24">
        <v>826428</v>
      </c>
      <c r="H38" s="24">
        <v>0</v>
      </c>
      <c r="I38" s="28">
        <v>826428</v>
      </c>
      <c r="J38" s="24">
        <v>0</v>
      </c>
      <c r="K38" s="24">
        <v>0</v>
      </c>
      <c r="L38" s="24">
        <v>0</v>
      </c>
      <c r="M38" s="22" t="s">
        <v>71</v>
      </c>
      <c r="N38" s="24">
        <f>H35</f>
        <v>97991</v>
      </c>
      <c r="O38" s="27" t="s">
        <v>314</v>
      </c>
      <c r="P38" s="22"/>
    </row>
    <row r="39" spans="1:16" hidden="1" outlineLevel="3" x14ac:dyDescent="0.2">
      <c r="A39" s="22"/>
      <c r="B39" s="23"/>
      <c r="C39" s="24"/>
      <c r="D39" s="24"/>
      <c r="E39" s="17"/>
      <c r="F39" s="17"/>
      <c r="G39" s="24">
        <v>826428</v>
      </c>
      <c r="H39" s="24">
        <v>0</v>
      </c>
      <c r="I39" s="24">
        <v>826428</v>
      </c>
      <c r="J39" s="24">
        <v>0</v>
      </c>
      <c r="K39" s="24">
        <v>0</v>
      </c>
      <c r="L39" s="24">
        <v>0</v>
      </c>
      <c r="N39" s="22"/>
      <c r="O39" s="22"/>
      <c r="P39" s="22"/>
    </row>
    <row r="40" spans="1:16" hidden="1" outlineLevel="2" x14ac:dyDescent="0.2">
      <c r="A40" s="25" t="s">
        <v>72</v>
      </c>
      <c r="B40" s="23" t="s">
        <v>18</v>
      </c>
      <c r="C40" s="24"/>
      <c r="D40" s="24"/>
      <c r="E40" s="17"/>
      <c r="F40" s="17"/>
      <c r="G40" s="24">
        <v>826428</v>
      </c>
      <c r="H40" s="24">
        <v>0</v>
      </c>
      <c r="I40" s="24">
        <v>826428</v>
      </c>
      <c r="J40" s="24">
        <v>0</v>
      </c>
      <c r="K40" s="24">
        <v>0</v>
      </c>
      <c r="L40" s="24">
        <v>0</v>
      </c>
      <c r="M40" s="22" t="s">
        <v>73</v>
      </c>
      <c r="N40" s="22"/>
      <c r="O40" s="22"/>
      <c r="P40" s="22"/>
    </row>
    <row r="41" spans="1:16" hidden="1" outlineLevel="4" x14ac:dyDescent="0.2">
      <c r="A41" s="22" t="s">
        <v>74</v>
      </c>
      <c r="B41" s="23" t="s">
        <v>75</v>
      </c>
      <c r="C41" s="24" t="s">
        <v>16</v>
      </c>
      <c r="D41" s="24" t="s">
        <v>76</v>
      </c>
      <c r="E41" s="17">
        <v>44089</v>
      </c>
      <c r="F41" s="17">
        <v>44119</v>
      </c>
      <c r="G41" s="24">
        <v>172500</v>
      </c>
      <c r="H41" s="24">
        <v>0</v>
      </c>
      <c r="I41" s="28">
        <v>172500</v>
      </c>
      <c r="J41" s="24">
        <v>0</v>
      </c>
      <c r="K41" s="24">
        <v>0</v>
      </c>
      <c r="L41" s="24">
        <v>0</v>
      </c>
      <c r="N41" s="22"/>
      <c r="O41" s="22"/>
      <c r="P41" s="22"/>
    </row>
    <row r="42" spans="1:16" hidden="1" outlineLevel="3" x14ac:dyDescent="0.2">
      <c r="A42" s="22"/>
      <c r="B42" s="23"/>
      <c r="C42" s="24"/>
      <c r="D42" s="24"/>
      <c r="E42" s="17"/>
      <c r="F42" s="17"/>
      <c r="G42" s="24">
        <v>172500</v>
      </c>
      <c r="H42" s="24">
        <v>0</v>
      </c>
      <c r="I42" s="24">
        <v>172500</v>
      </c>
      <c r="J42" s="24">
        <v>0</v>
      </c>
      <c r="K42" s="24">
        <v>0</v>
      </c>
      <c r="L42" s="24">
        <v>0</v>
      </c>
      <c r="N42" s="22"/>
      <c r="O42" s="22"/>
      <c r="P42" s="22"/>
    </row>
    <row r="43" spans="1:16" hidden="1" outlineLevel="2" collapsed="1" x14ac:dyDescent="0.2">
      <c r="A43" s="25" t="s">
        <v>77</v>
      </c>
      <c r="B43" s="23" t="s">
        <v>18</v>
      </c>
      <c r="C43" s="24"/>
      <c r="D43" s="24"/>
      <c r="E43" s="17"/>
      <c r="F43" s="17"/>
      <c r="G43" s="24">
        <v>172500</v>
      </c>
      <c r="H43" s="24">
        <v>0</v>
      </c>
      <c r="I43" s="24">
        <v>172500</v>
      </c>
      <c r="J43" s="24">
        <v>0</v>
      </c>
      <c r="K43" s="24">
        <v>0</v>
      </c>
      <c r="L43" s="24">
        <v>0</v>
      </c>
      <c r="N43" s="24"/>
      <c r="O43" s="22">
        <v>172500</v>
      </c>
      <c r="P43" s="22"/>
    </row>
    <row r="44" spans="1:16" outlineLevel="4" x14ac:dyDescent="0.2">
      <c r="A44" s="22" t="s">
        <v>78</v>
      </c>
      <c r="B44" s="23" t="s">
        <v>79</v>
      </c>
      <c r="C44" s="24" t="s">
        <v>16</v>
      </c>
      <c r="D44" s="24" t="s">
        <v>80</v>
      </c>
      <c r="E44" s="17">
        <v>44106</v>
      </c>
      <c r="F44" s="17">
        <v>44136</v>
      </c>
      <c r="G44" s="24">
        <v>640339</v>
      </c>
      <c r="H44" s="24">
        <v>640339</v>
      </c>
      <c r="I44" s="24">
        <v>0</v>
      </c>
      <c r="J44" s="24">
        <v>0</v>
      </c>
      <c r="K44" s="24">
        <v>0</v>
      </c>
      <c r="L44" s="24">
        <v>0</v>
      </c>
      <c r="N44" s="24">
        <f>I41</f>
        <v>172500</v>
      </c>
      <c r="O44" s="27" t="s">
        <v>314</v>
      </c>
      <c r="P44" s="22"/>
    </row>
    <row r="45" spans="1:16" hidden="1" outlineLevel="4" x14ac:dyDescent="0.2">
      <c r="A45" s="22" t="s">
        <v>18</v>
      </c>
      <c r="B45" s="23" t="s">
        <v>18</v>
      </c>
      <c r="C45" s="24" t="s">
        <v>16</v>
      </c>
      <c r="D45" s="24" t="s">
        <v>81</v>
      </c>
      <c r="E45" s="17">
        <v>44106</v>
      </c>
      <c r="F45" s="17">
        <v>44136</v>
      </c>
      <c r="G45" s="24">
        <v>1005253</v>
      </c>
      <c r="H45" s="24">
        <v>1005253</v>
      </c>
      <c r="I45" s="24">
        <v>0</v>
      </c>
      <c r="J45" s="24">
        <v>0</v>
      </c>
      <c r="K45" s="24">
        <v>0</v>
      </c>
      <c r="L45" s="24">
        <v>0</v>
      </c>
      <c r="N45" s="22"/>
      <c r="O45" s="22"/>
      <c r="P45" s="22"/>
    </row>
    <row r="46" spans="1:16" hidden="1" outlineLevel="4" x14ac:dyDescent="0.2">
      <c r="A46" s="22" t="s">
        <v>18</v>
      </c>
      <c r="B46" s="23" t="s">
        <v>18</v>
      </c>
      <c r="C46" s="24" t="s">
        <v>16</v>
      </c>
      <c r="D46" s="24" t="s">
        <v>82</v>
      </c>
      <c r="E46" s="17">
        <v>44118</v>
      </c>
      <c r="F46" s="17">
        <v>44148</v>
      </c>
      <c r="G46" s="24">
        <v>135660</v>
      </c>
      <c r="H46" s="24">
        <v>135660</v>
      </c>
      <c r="I46" s="24">
        <v>0</v>
      </c>
      <c r="J46" s="24">
        <v>0</v>
      </c>
      <c r="K46" s="24">
        <v>0</v>
      </c>
      <c r="L46" s="24">
        <v>0</v>
      </c>
      <c r="N46" s="22"/>
      <c r="O46" s="22"/>
      <c r="P46" s="22"/>
    </row>
    <row r="47" spans="1:16" hidden="1" outlineLevel="4" x14ac:dyDescent="0.2">
      <c r="A47" s="22" t="s">
        <v>18</v>
      </c>
      <c r="B47" s="23" t="s">
        <v>18</v>
      </c>
      <c r="C47" s="24" t="s">
        <v>16</v>
      </c>
      <c r="D47" s="24" t="s">
        <v>83</v>
      </c>
      <c r="E47" s="17">
        <v>44098</v>
      </c>
      <c r="F47" s="17">
        <v>44128</v>
      </c>
      <c r="G47" s="24">
        <v>1450610</v>
      </c>
      <c r="H47" s="28">
        <v>1450610</v>
      </c>
      <c r="I47" s="24">
        <v>0</v>
      </c>
      <c r="J47" s="24">
        <v>0</v>
      </c>
      <c r="K47" s="24">
        <v>0</v>
      </c>
      <c r="L47" s="24">
        <v>0</v>
      </c>
      <c r="N47" s="22"/>
      <c r="O47" s="22"/>
      <c r="P47" s="22"/>
    </row>
    <row r="48" spans="1:16" hidden="1" outlineLevel="4" x14ac:dyDescent="0.2">
      <c r="A48" s="22" t="s">
        <v>18</v>
      </c>
      <c r="B48" s="23" t="s">
        <v>18</v>
      </c>
      <c r="C48" s="24" t="s">
        <v>16</v>
      </c>
      <c r="D48" s="24" t="s">
        <v>84</v>
      </c>
      <c r="E48" s="17">
        <v>44098</v>
      </c>
      <c r="F48" s="17">
        <v>44128</v>
      </c>
      <c r="G48" s="24">
        <v>368936</v>
      </c>
      <c r="H48" s="28">
        <v>368936</v>
      </c>
      <c r="I48" s="24">
        <v>0</v>
      </c>
      <c r="J48" s="24">
        <v>0</v>
      </c>
      <c r="K48" s="24">
        <v>0</v>
      </c>
      <c r="L48" s="24">
        <v>0</v>
      </c>
      <c r="N48" s="22"/>
      <c r="O48" s="22"/>
      <c r="P48" s="22"/>
    </row>
    <row r="49" spans="1:16" hidden="1" outlineLevel="3" x14ac:dyDescent="0.2">
      <c r="A49" s="22"/>
      <c r="B49" s="23"/>
      <c r="C49" s="24"/>
      <c r="D49" s="24"/>
      <c r="E49" s="17"/>
      <c r="F49" s="17"/>
      <c r="G49" s="24">
        <v>3600798</v>
      </c>
      <c r="H49" s="24">
        <v>3600798</v>
      </c>
      <c r="I49" s="24">
        <v>0</v>
      </c>
      <c r="J49" s="24">
        <v>0</v>
      </c>
      <c r="K49" s="24">
        <v>0</v>
      </c>
      <c r="L49" s="24">
        <v>0</v>
      </c>
      <c r="N49" s="22"/>
      <c r="O49" s="22"/>
      <c r="P49" s="22"/>
    </row>
    <row r="50" spans="1:16" ht="12" hidden="1" customHeight="1" outlineLevel="2" x14ac:dyDescent="0.2">
      <c r="A50" s="25" t="s">
        <v>85</v>
      </c>
      <c r="B50" s="23" t="s">
        <v>18</v>
      </c>
      <c r="C50" s="24"/>
      <c r="D50" s="24"/>
      <c r="E50" s="17"/>
      <c r="F50" s="17"/>
      <c r="G50" s="24">
        <v>3600798</v>
      </c>
      <c r="H50" s="24">
        <v>3600798</v>
      </c>
      <c r="I50" s="24">
        <v>0</v>
      </c>
      <c r="J50" s="24">
        <v>0</v>
      </c>
      <c r="K50" s="24">
        <v>0</v>
      </c>
      <c r="L50" s="24">
        <v>0</v>
      </c>
      <c r="N50" s="24"/>
      <c r="O50" s="22">
        <v>1819546</v>
      </c>
      <c r="P50" s="22" t="s">
        <v>86</v>
      </c>
    </row>
    <row r="51" spans="1:16" s="13" customFormat="1" outlineLevel="4" x14ac:dyDescent="0.2">
      <c r="A51" s="27" t="s">
        <v>87</v>
      </c>
      <c r="B51" s="7" t="s">
        <v>88</v>
      </c>
      <c r="C51" s="20" t="s">
        <v>16</v>
      </c>
      <c r="D51" s="20" t="s">
        <v>89</v>
      </c>
      <c r="E51" s="8">
        <v>44105</v>
      </c>
      <c r="F51" s="8">
        <v>44166</v>
      </c>
      <c r="G51" s="20">
        <v>4510027</v>
      </c>
      <c r="H51" s="20">
        <v>4510027</v>
      </c>
      <c r="I51" s="20">
        <v>0</v>
      </c>
      <c r="J51" s="20">
        <v>0</v>
      </c>
      <c r="K51" s="20">
        <v>0</v>
      </c>
      <c r="L51" s="20">
        <v>0</v>
      </c>
      <c r="M51" s="27"/>
      <c r="N51" s="20">
        <f>H47+H48</f>
        <v>1819546</v>
      </c>
      <c r="O51" s="27" t="s">
        <v>314</v>
      </c>
      <c r="P51" s="27"/>
    </row>
    <row r="52" spans="1:16" hidden="1" outlineLevel="4" x14ac:dyDescent="0.2">
      <c r="A52" s="22" t="s">
        <v>18</v>
      </c>
      <c r="B52" s="23" t="s">
        <v>18</v>
      </c>
      <c r="C52" s="24" t="s">
        <v>16</v>
      </c>
      <c r="D52" s="24" t="s">
        <v>90</v>
      </c>
      <c r="E52" s="17">
        <v>44083</v>
      </c>
      <c r="F52" s="17">
        <v>44145</v>
      </c>
      <c r="G52" s="24">
        <v>7694587</v>
      </c>
      <c r="H52" s="24">
        <v>7694587</v>
      </c>
      <c r="I52" s="24">
        <v>0</v>
      </c>
      <c r="J52" s="24">
        <v>0</v>
      </c>
      <c r="K52" s="24">
        <v>0</v>
      </c>
      <c r="L52" s="24">
        <v>0</v>
      </c>
      <c r="N52" s="22"/>
      <c r="O52" s="22"/>
      <c r="P52" s="22"/>
    </row>
    <row r="53" spans="1:16" hidden="1" outlineLevel="4" x14ac:dyDescent="0.2">
      <c r="A53" s="22" t="s">
        <v>18</v>
      </c>
      <c r="B53" s="23" t="s">
        <v>18</v>
      </c>
      <c r="C53" s="24" t="s">
        <v>16</v>
      </c>
      <c r="D53" s="24" t="s">
        <v>91</v>
      </c>
      <c r="E53" s="17">
        <v>44055</v>
      </c>
      <c r="F53" s="17">
        <v>44117</v>
      </c>
      <c r="G53" s="24">
        <v>795345</v>
      </c>
      <c r="H53" s="24">
        <v>0</v>
      </c>
      <c r="I53" s="24">
        <v>795345</v>
      </c>
      <c r="J53" s="24">
        <v>0</v>
      </c>
      <c r="K53" s="24">
        <v>0</v>
      </c>
      <c r="L53" s="24">
        <v>0</v>
      </c>
      <c r="N53" s="22"/>
      <c r="O53" s="22"/>
      <c r="P53" s="22"/>
    </row>
    <row r="54" spans="1:16" hidden="1" outlineLevel="4" x14ac:dyDescent="0.2">
      <c r="A54" s="22" t="s">
        <v>18</v>
      </c>
      <c r="B54" s="23" t="s">
        <v>18</v>
      </c>
      <c r="C54" s="24" t="s">
        <v>16</v>
      </c>
      <c r="D54" s="24" t="s">
        <v>92</v>
      </c>
      <c r="E54" s="17">
        <v>44113</v>
      </c>
      <c r="F54" s="17">
        <v>44174</v>
      </c>
      <c r="G54" s="24">
        <v>14346994</v>
      </c>
      <c r="H54" s="24">
        <v>14346994</v>
      </c>
      <c r="I54" s="24">
        <v>0</v>
      </c>
      <c r="J54" s="24">
        <v>0</v>
      </c>
      <c r="K54" s="24">
        <v>0</v>
      </c>
      <c r="L54" s="24">
        <v>0</v>
      </c>
      <c r="N54" s="22"/>
      <c r="O54" s="22"/>
      <c r="P54" s="22"/>
    </row>
    <row r="55" spans="1:16" hidden="1" outlineLevel="4" x14ac:dyDescent="0.2">
      <c r="A55" s="22" t="s">
        <v>18</v>
      </c>
      <c r="B55" s="23" t="s">
        <v>18</v>
      </c>
      <c r="C55" s="24" t="s">
        <v>16</v>
      </c>
      <c r="D55" s="24" t="s">
        <v>93</v>
      </c>
      <c r="E55" s="17">
        <v>44081</v>
      </c>
      <c r="F55" s="17">
        <v>44143</v>
      </c>
      <c r="G55" s="24">
        <v>2380732</v>
      </c>
      <c r="H55" s="24">
        <v>2380732</v>
      </c>
      <c r="I55" s="24">
        <v>0</v>
      </c>
      <c r="J55" s="24">
        <v>0</v>
      </c>
      <c r="K55" s="24">
        <v>0</v>
      </c>
      <c r="L55" s="24">
        <v>0</v>
      </c>
      <c r="N55" s="22"/>
      <c r="O55" s="22"/>
      <c r="P55" s="22"/>
    </row>
    <row r="56" spans="1:16" hidden="1" outlineLevel="4" x14ac:dyDescent="0.2">
      <c r="A56" s="22" t="s">
        <v>18</v>
      </c>
      <c r="B56" s="23" t="s">
        <v>18</v>
      </c>
      <c r="C56" s="24" t="s">
        <v>16</v>
      </c>
      <c r="D56" s="24" t="s">
        <v>94</v>
      </c>
      <c r="E56" s="17">
        <v>44076</v>
      </c>
      <c r="F56" s="17">
        <v>44138</v>
      </c>
      <c r="G56" s="24">
        <v>1132014</v>
      </c>
      <c r="H56" s="24">
        <v>1132014</v>
      </c>
      <c r="I56" s="24">
        <v>0</v>
      </c>
      <c r="J56" s="24">
        <v>0</v>
      </c>
      <c r="K56" s="24">
        <v>0</v>
      </c>
      <c r="L56" s="24">
        <v>0</v>
      </c>
      <c r="N56" s="22"/>
      <c r="O56" s="22"/>
      <c r="P56" s="22"/>
    </row>
    <row r="57" spans="1:16" hidden="1" outlineLevel="4" x14ac:dyDescent="0.2">
      <c r="A57" s="22" t="s">
        <v>18</v>
      </c>
      <c r="B57" s="23" t="s">
        <v>18</v>
      </c>
      <c r="C57" s="24" t="s">
        <v>16</v>
      </c>
      <c r="D57" s="24" t="s">
        <v>95</v>
      </c>
      <c r="E57" s="17">
        <v>44114</v>
      </c>
      <c r="F57" s="17">
        <v>44208</v>
      </c>
      <c r="G57" s="24">
        <v>14346994</v>
      </c>
      <c r="H57" s="24">
        <v>14346994</v>
      </c>
      <c r="I57" s="24">
        <v>0</v>
      </c>
      <c r="J57" s="24">
        <v>0</v>
      </c>
      <c r="K57" s="24">
        <v>0</v>
      </c>
      <c r="L57" s="24">
        <v>0</v>
      </c>
      <c r="N57" s="22"/>
      <c r="O57" s="22"/>
      <c r="P57" s="22"/>
    </row>
    <row r="58" spans="1:16" hidden="1" outlineLevel="4" x14ac:dyDescent="0.2">
      <c r="A58" s="22" t="s">
        <v>18</v>
      </c>
      <c r="B58" s="23" t="s">
        <v>18</v>
      </c>
      <c r="C58" s="24" t="s">
        <v>16</v>
      </c>
      <c r="D58" s="24" t="s">
        <v>96</v>
      </c>
      <c r="E58" s="17">
        <v>44111</v>
      </c>
      <c r="F58" s="17">
        <v>44172</v>
      </c>
      <c r="G58" s="24">
        <v>419958</v>
      </c>
      <c r="H58" s="24">
        <v>419958</v>
      </c>
      <c r="I58" s="24">
        <v>0</v>
      </c>
      <c r="J58" s="24">
        <v>0</v>
      </c>
      <c r="K58" s="24">
        <v>0</v>
      </c>
      <c r="L58" s="24">
        <v>0</v>
      </c>
      <c r="N58" s="22"/>
      <c r="O58" s="22"/>
      <c r="P58" s="22"/>
    </row>
    <row r="59" spans="1:16" hidden="1" outlineLevel="4" x14ac:dyDescent="0.2">
      <c r="A59" s="22" t="s">
        <v>18</v>
      </c>
      <c r="B59" s="23" t="s">
        <v>18</v>
      </c>
      <c r="C59" s="24" t="s">
        <v>16</v>
      </c>
      <c r="D59" s="24" t="s">
        <v>97</v>
      </c>
      <c r="E59" s="17">
        <v>44077</v>
      </c>
      <c r="F59" s="17">
        <v>44138</v>
      </c>
      <c r="G59" s="24">
        <v>769984</v>
      </c>
      <c r="H59" s="24">
        <v>769984</v>
      </c>
      <c r="I59" s="24">
        <v>0</v>
      </c>
      <c r="J59" s="24">
        <v>0</v>
      </c>
      <c r="K59" s="24">
        <v>0</v>
      </c>
      <c r="L59" s="24">
        <v>0</v>
      </c>
      <c r="N59" s="22"/>
      <c r="O59" s="22"/>
      <c r="P59" s="22"/>
    </row>
    <row r="60" spans="1:16" hidden="1" outlineLevel="4" x14ac:dyDescent="0.2">
      <c r="A60" s="22" t="s">
        <v>18</v>
      </c>
      <c r="B60" s="23" t="s">
        <v>18</v>
      </c>
      <c r="C60" s="24" t="s">
        <v>16</v>
      </c>
      <c r="D60" s="24" t="s">
        <v>98</v>
      </c>
      <c r="E60" s="17">
        <v>44088</v>
      </c>
      <c r="F60" s="17">
        <v>44150</v>
      </c>
      <c r="G60" s="24">
        <v>2380732</v>
      </c>
      <c r="H60" s="24">
        <v>2380732</v>
      </c>
      <c r="I60" s="24">
        <v>0</v>
      </c>
      <c r="J60" s="24">
        <v>0</v>
      </c>
      <c r="K60" s="24">
        <v>0</v>
      </c>
      <c r="L60" s="24">
        <v>0</v>
      </c>
      <c r="N60" s="22"/>
      <c r="O60" s="22"/>
      <c r="P60" s="22"/>
    </row>
    <row r="61" spans="1:16" hidden="1" outlineLevel="4" x14ac:dyDescent="0.2">
      <c r="A61" s="22" t="s">
        <v>18</v>
      </c>
      <c r="B61" s="23" t="s">
        <v>18</v>
      </c>
      <c r="C61" s="24" t="s">
        <v>16</v>
      </c>
      <c r="D61" s="24" t="s">
        <v>99</v>
      </c>
      <c r="E61" s="17">
        <v>44103</v>
      </c>
      <c r="F61" s="17">
        <v>44164</v>
      </c>
      <c r="G61" s="24">
        <v>2059799</v>
      </c>
      <c r="H61" s="24">
        <v>2059799</v>
      </c>
      <c r="I61" s="24">
        <v>0</v>
      </c>
      <c r="J61" s="24">
        <v>0</v>
      </c>
      <c r="K61" s="24">
        <v>0</v>
      </c>
      <c r="L61" s="24">
        <v>0</v>
      </c>
      <c r="N61" s="22"/>
      <c r="O61" s="22"/>
      <c r="P61" s="22"/>
    </row>
    <row r="62" spans="1:16" hidden="1" outlineLevel="4" x14ac:dyDescent="0.2">
      <c r="A62" s="22" t="s">
        <v>18</v>
      </c>
      <c r="B62" s="23" t="s">
        <v>18</v>
      </c>
      <c r="C62" s="24" t="s">
        <v>16</v>
      </c>
      <c r="D62" s="24" t="s">
        <v>100</v>
      </c>
      <c r="E62" s="17">
        <v>44102</v>
      </c>
      <c r="F62" s="17">
        <v>44163</v>
      </c>
      <c r="G62" s="24">
        <v>1504490</v>
      </c>
      <c r="H62" s="24">
        <v>1504490</v>
      </c>
      <c r="I62" s="24">
        <v>0</v>
      </c>
      <c r="J62" s="24">
        <v>0</v>
      </c>
      <c r="K62" s="24">
        <v>0</v>
      </c>
      <c r="L62" s="24">
        <v>0</v>
      </c>
      <c r="N62" s="22"/>
      <c r="O62" s="22"/>
      <c r="P62" s="22"/>
    </row>
    <row r="63" spans="1:16" hidden="1" outlineLevel="4" x14ac:dyDescent="0.2">
      <c r="A63" s="22" t="s">
        <v>18</v>
      </c>
      <c r="B63" s="23" t="s">
        <v>18</v>
      </c>
      <c r="C63" s="24" t="s">
        <v>16</v>
      </c>
      <c r="D63" s="24" t="s">
        <v>101</v>
      </c>
      <c r="E63" s="17">
        <v>44074</v>
      </c>
      <c r="F63" s="17">
        <v>44136</v>
      </c>
      <c r="G63" s="24">
        <v>2673460</v>
      </c>
      <c r="H63" s="24">
        <v>2673460</v>
      </c>
      <c r="I63" s="24">
        <v>0</v>
      </c>
      <c r="J63" s="24">
        <v>0</v>
      </c>
      <c r="K63" s="24">
        <v>0</v>
      </c>
      <c r="L63" s="24">
        <v>0</v>
      </c>
      <c r="N63" s="22"/>
      <c r="O63" s="22"/>
      <c r="P63" s="22"/>
    </row>
    <row r="64" spans="1:16" hidden="1" outlineLevel="4" x14ac:dyDescent="0.2">
      <c r="A64" s="22" t="s">
        <v>18</v>
      </c>
      <c r="B64" s="23" t="s">
        <v>18</v>
      </c>
      <c r="C64" s="24" t="s">
        <v>16</v>
      </c>
      <c r="D64" s="24" t="s">
        <v>102</v>
      </c>
      <c r="E64" s="17">
        <v>44090</v>
      </c>
      <c r="F64" s="17">
        <v>44152</v>
      </c>
      <c r="G64" s="24">
        <v>6348617</v>
      </c>
      <c r="H64" s="24">
        <v>6348617</v>
      </c>
      <c r="I64" s="24">
        <v>0</v>
      </c>
      <c r="J64" s="24">
        <v>0</v>
      </c>
      <c r="K64" s="24">
        <v>0</v>
      </c>
      <c r="L64" s="24">
        <v>0</v>
      </c>
      <c r="N64" s="22"/>
      <c r="O64" s="22"/>
      <c r="P64" s="22"/>
    </row>
    <row r="65" spans="1:16" hidden="1" outlineLevel="4" x14ac:dyDescent="0.2">
      <c r="A65" s="22" t="s">
        <v>18</v>
      </c>
      <c r="B65" s="23" t="s">
        <v>18</v>
      </c>
      <c r="C65" s="24" t="s">
        <v>16</v>
      </c>
      <c r="D65" s="24" t="s">
        <v>103</v>
      </c>
      <c r="E65" s="17">
        <v>44098</v>
      </c>
      <c r="F65" s="17">
        <v>44160</v>
      </c>
      <c r="G65" s="24">
        <v>6348617</v>
      </c>
      <c r="H65" s="24">
        <v>6348617</v>
      </c>
      <c r="I65" s="24">
        <v>0</v>
      </c>
      <c r="J65" s="24">
        <v>0</v>
      </c>
      <c r="K65" s="24">
        <v>0</v>
      </c>
      <c r="L65" s="24">
        <v>0</v>
      </c>
      <c r="N65" s="22"/>
      <c r="O65" s="22"/>
      <c r="P65" s="22"/>
    </row>
    <row r="66" spans="1:16" hidden="1" outlineLevel="4" x14ac:dyDescent="0.2">
      <c r="A66" s="22" t="s">
        <v>18</v>
      </c>
      <c r="B66" s="23" t="s">
        <v>18</v>
      </c>
      <c r="C66" s="24" t="s">
        <v>16</v>
      </c>
      <c r="D66" s="24" t="s">
        <v>104</v>
      </c>
      <c r="E66" s="17">
        <v>44099</v>
      </c>
      <c r="F66" s="17">
        <v>44161</v>
      </c>
      <c r="G66" s="24">
        <v>2634904</v>
      </c>
      <c r="H66" s="24">
        <v>2634904</v>
      </c>
      <c r="I66" s="24">
        <v>0</v>
      </c>
      <c r="J66" s="24">
        <v>0</v>
      </c>
      <c r="K66" s="24">
        <v>0</v>
      </c>
      <c r="L66" s="24">
        <v>0</v>
      </c>
      <c r="N66" s="22"/>
      <c r="O66" s="22"/>
      <c r="P66" s="22"/>
    </row>
    <row r="67" spans="1:16" hidden="1" outlineLevel="4" x14ac:dyDescent="0.2">
      <c r="A67" s="22" t="s">
        <v>18</v>
      </c>
      <c r="B67" s="23" t="s">
        <v>18</v>
      </c>
      <c r="C67" s="24" t="s">
        <v>16</v>
      </c>
      <c r="D67" s="24" t="s">
        <v>105</v>
      </c>
      <c r="E67" s="17">
        <v>44098</v>
      </c>
      <c r="F67" s="17">
        <v>44160</v>
      </c>
      <c r="G67" s="24">
        <v>6348617</v>
      </c>
      <c r="H67" s="24">
        <v>6348617</v>
      </c>
      <c r="I67" s="24">
        <v>0</v>
      </c>
      <c r="J67" s="24">
        <v>0</v>
      </c>
      <c r="K67" s="24">
        <v>0</v>
      </c>
      <c r="L67" s="24">
        <v>0</v>
      </c>
      <c r="N67" s="22"/>
      <c r="O67" s="22"/>
      <c r="P67" s="22"/>
    </row>
    <row r="68" spans="1:16" hidden="1" outlineLevel="4" x14ac:dyDescent="0.2">
      <c r="A68" s="22" t="s">
        <v>18</v>
      </c>
      <c r="B68" s="23" t="s">
        <v>18</v>
      </c>
      <c r="C68" s="24" t="s">
        <v>16</v>
      </c>
      <c r="D68" s="24" t="s">
        <v>106</v>
      </c>
      <c r="E68" s="17">
        <v>44071</v>
      </c>
      <c r="F68" s="17">
        <v>44132</v>
      </c>
      <c r="G68" s="24">
        <v>2808642</v>
      </c>
      <c r="H68" s="24">
        <v>2808642</v>
      </c>
      <c r="I68" s="24">
        <v>0</v>
      </c>
      <c r="J68" s="24">
        <v>0</v>
      </c>
      <c r="K68" s="24">
        <v>0</v>
      </c>
      <c r="L68" s="24">
        <v>0</v>
      </c>
      <c r="N68" s="22"/>
      <c r="O68" s="22"/>
      <c r="P68" s="22"/>
    </row>
    <row r="69" spans="1:16" hidden="1" outlineLevel="4" x14ac:dyDescent="0.2">
      <c r="A69" s="22" t="s">
        <v>18</v>
      </c>
      <c r="B69" s="23" t="s">
        <v>18</v>
      </c>
      <c r="C69" s="24" t="s">
        <v>16</v>
      </c>
      <c r="D69" s="24" t="s">
        <v>107</v>
      </c>
      <c r="E69" s="17">
        <v>44104</v>
      </c>
      <c r="F69" s="17">
        <v>44134</v>
      </c>
      <c r="G69" s="24">
        <v>6348617</v>
      </c>
      <c r="H69" s="24">
        <v>6348617</v>
      </c>
      <c r="I69" s="24">
        <v>0</v>
      </c>
      <c r="J69" s="24">
        <v>0</v>
      </c>
      <c r="K69" s="24">
        <v>0</v>
      </c>
      <c r="L69" s="24">
        <v>0</v>
      </c>
      <c r="N69" s="22"/>
      <c r="O69" s="22"/>
      <c r="P69" s="22"/>
    </row>
    <row r="70" spans="1:16" hidden="1" outlineLevel="3" x14ac:dyDescent="0.2">
      <c r="A70" s="22"/>
      <c r="B70" s="23"/>
      <c r="C70" s="24"/>
      <c r="D70" s="24"/>
      <c r="E70" s="17"/>
      <c r="F70" s="17"/>
      <c r="G70" s="24">
        <v>85853130</v>
      </c>
      <c r="H70" s="24">
        <f>SUM(H51:H69)</f>
        <v>85057785</v>
      </c>
      <c r="I70" s="24">
        <v>795345</v>
      </c>
      <c r="J70" s="24">
        <v>0</v>
      </c>
      <c r="K70" s="24">
        <v>0</v>
      </c>
      <c r="L70" s="24">
        <v>0</v>
      </c>
      <c r="N70" s="22"/>
      <c r="O70" s="22"/>
      <c r="P70" s="22"/>
    </row>
    <row r="71" spans="1:16" hidden="1" outlineLevel="2" x14ac:dyDescent="0.2">
      <c r="A71" s="25" t="s">
        <v>108</v>
      </c>
      <c r="B71" s="23" t="s">
        <v>18</v>
      </c>
      <c r="C71" s="24"/>
      <c r="D71" s="24"/>
      <c r="E71" s="17"/>
      <c r="F71" s="17"/>
      <c r="G71" s="24">
        <v>85853130</v>
      </c>
      <c r="H71" s="24">
        <v>85057785</v>
      </c>
      <c r="I71" s="24">
        <v>795345</v>
      </c>
      <c r="J71" s="24">
        <v>0</v>
      </c>
      <c r="K71" s="24">
        <v>0</v>
      </c>
      <c r="L71" s="24">
        <v>0</v>
      </c>
      <c r="N71" s="24"/>
      <c r="O71" s="22">
        <v>9952604</v>
      </c>
      <c r="P71" s="22" t="s">
        <v>109</v>
      </c>
    </row>
    <row r="72" spans="1:16" outlineLevel="4" x14ac:dyDescent="0.2">
      <c r="A72" s="22" t="s">
        <v>110</v>
      </c>
      <c r="B72" s="23" t="s">
        <v>111</v>
      </c>
      <c r="C72" s="24" t="s">
        <v>16</v>
      </c>
      <c r="D72" s="24" t="s">
        <v>112</v>
      </c>
      <c r="E72" s="17">
        <v>44110</v>
      </c>
      <c r="F72" s="17">
        <v>44140</v>
      </c>
      <c r="G72" s="24">
        <v>1178710</v>
      </c>
      <c r="H72" s="24">
        <v>1178710</v>
      </c>
      <c r="I72" s="24">
        <v>0</v>
      </c>
      <c r="J72" s="24">
        <v>0</v>
      </c>
      <c r="K72" s="24">
        <v>0</v>
      </c>
      <c r="L72" s="24">
        <v>0</v>
      </c>
      <c r="N72" s="24">
        <f>I53+H68+H69</f>
        <v>9952604</v>
      </c>
      <c r="O72" s="27" t="s">
        <v>314</v>
      </c>
      <c r="P72" s="22"/>
    </row>
    <row r="73" spans="1:16" hidden="1" outlineLevel="4" x14ac:dyDescent="0.2">
      <c r="A73" s="22" t="s">
        <v>18</v>
      </c>
      <c r="B73" s="23" t="s">
        <v>18</v>
      </c>
      <c r="C73" s="24" t="s">
        <v>16</v>
      </c>
      <c r="D73" s="24" t="s">
        <v>113</v>
      </c>
      <c r="E73" s="17">
        <v>44118</v>
      </c>
      <c r="F73" s="17">
        <v>44148</v>
      </c>
      <c r="G73" s="24">
        <v>114396</v>
      </c>
      <c r="H73" s="24">
        <v>114396</v>
      </c>
      <c r="I73" s="24">
        <v>0</v>
      </c>
      <c r="J73" s="24">
        <v>0</v>
      </c>
      <c r="K73" s="24">
        <v>0</v>
      </c>
      <c r="L73" s="24">
        <v>0</v>
      </c>
      <c r="N73" s="22"/>
      <c r="O73" s="22"/>
      <c r="P73" s="22"/>
    </row>
    <row r="74" spans="1:16" hidden="1" outlineLevel="4" x14ac:dyDescent="0.2">
      <c r="A74" s="22" t="s">
        <v>18</v>
      </c>
      <c r="B74" s="23" t="s">
        <v>18</v>
      </c>
      <c r="C74" s="24" t="s">
        <v>16</v>
      </c>
      <c r="D74" s="24" t="s">
        <v>114</v>
      </c>
      <c r="E74" s="17">
        <v>44109</v>
      </c>
      <c r="F74" s="17">
        <v>44139</v>
      </c>
      <c r="G74" s="24">
        <v>529072</v>
      </c>
      <c r="H74" s="24">
        <v>529072</v>
      </c>
      <c r="I74" s="24">
        <v>0</v>
      </c>
      <c r="J74" s="24">
        <v>0</v>
      </c>
      <c r="K74" s="24">
        <v>0</v>
      </c>
      <c r="L74" s="24">
        <v>0</v>
      </c>
      <c r="N74" s="22"/>
      <c r="O74" s="22"/>
      <c r="P74" s="22"/>
    </row>
    <row r="75" spans="1:16" hidden="1" outlineLevel="4" x14ac:dyDescent="0.2">
      <c r="A75" s="22" t="s">
        <v>18</v>
      </c>
      <c r="B75" s="23" t="s">
        <v>18</v>
      </c>
      <c r="C75" s="24" t="s">
        <v>16</v>
      </c>
      <c r="D75" s="24" t="s">
        <v>115</v>
      </c>
      <c r="E75" s="17">
        <v>44088</v>
      </c>
      <c r="F75" s="17">
        <v>44118</v>
      </c>
      <c r="G75" s="24">
        <v>5648</v>
      </c>
      <c r="H75" s="24">
        <v>0</v>
      </c>
      <c r="I75" s="28">
        <v>5648</v>
      </c>
      <c r="J75" s="24">
        <v>0</v>
      </c>
      <c r="K75" s="24">
        <v>0</v>
      </c>
      <c r="L75" s="24">
        <v>0</v>
      </c>
      <c r="N75" s="22"/>
      <c r="O75" s="22"/>
      <c r="P75" s="22"/>
    </row>
    <row r="76" spans="1:16" hidden="1" outlineLevel="4" x14ac:dyDescent="0.2">
      <c r="A76" s="22" t="s">
        <v>18</v>
      </c>
      <c r="B76" s="23" t="s">
        <v>18</v>
      </c>
      <c r="C76" s="24" t="s">
        <v>16</v>
      </c>
      <c r="D76" s="24" t="s">
        <v>116</v>
      </c>
      <c r="E76" s="17">
        <v>44091</v>
      </c>
      <c r="F76" s="17">
        <v>44121</v>
      </c>
      <c r="G76" s="24">
        <v>13280</v>
      </c>
      <c r="H76" s="28">
        <v>13280</v>
      </c>
      <c r="I76" s="24">
        <v>0</v>
      </c>
      <c r="J76" s="24">
        <v>0</v>
      </c>
      <c r="K76" s="24">
        <v>0</v>
      </c>
      <c r="L76" s="24">
        <v>0</v>
      </c>
      <c r="N76" s="22"/>
      <c r="O76" s="22"/>
      <c r="P76" s="22"/>
    </row>
    <row r="77" spans="1:16" ht="38.25" hidden="1" outlineLevel="4" x14ac:dyDescent="0.2">
      <c r="A77" s="22" t="s">
        <v>18</v>
      </c>
      <c r="B77" s="23" t="s">
        <v>18</v>
      </c>
      <c r="C77" s="24" t="s">
        <v>16</v>
      </c>
      <c r="D77" s="24" t="s">
        <v>117</v>
      </c>
      <c r="E77" s="17">
        <v>44075</v>
      </c>
      <c r="F77" s="17">
        <v>44105</v>
      </c>
      <c r="G77" s="24">
        <v>2155756</v>
      </c>
      <c r="H77" s="24">
        <v>0</v>
      </c>
      <c r="I77" s="24">
        <v>2155756</v>
      </c>
      <c r="J77" s="24">
        <v>0</v>
      </c>
      <c r="K77" s="24">
        <v>0</v>
      </c>
      <c r="L77" s="24">
        <v>0</v>
      </c>
      <c r="M77" s="14" t="s">
        <v>118</v>
      </c>
      <c r="N77" s="22"/>
      <c r="O77" s="22"/>
      <c r="P77" s="22"/>
    </row>
    <row r="78" spans="1:16" hidden="1" outlineLevel="4" x14ac:dyDescent="0.2">
      <c r="A78" s="22" t="s">
        <v>18</v>
      </c>
      <c r="B78" s="23" t="s">
        <v>18</v>
      </c>
      <c r="C78" s="24" t="s">
        <v>16</v>
      </c>
      <c r="D78" s="24" t="s">
        <v>119</v>
      </c>
      <c r="E78" s="17">
        <v>44097</v>
      </c>
      <c r="F78" s="17">
        <v>44127</v>
      </c>
      <c r="G78" s="24">
        <v>261053</v>
      </c>
      <c r="H78" s="28">
        <v>261053</v>
      </c>
      <c r="I78" s="24">
        <v>0</v>
      </c>
      <c r="J78" s="24">
        <v>0</v>
      </c>
      <c r="K78" s="24">
        <v>0</v>
      </c>
      <c r="L78" s="24">
        <v>0</v>
      </c>
      <c r="N78" s="22"/>
      <c r="O78" s="22"/>
      <c r="P78" s="22"/>
    </row>
    <row r="79" spans="1:16" hidden="1" outlineLevel="4" x14ac:dyDescent="0.2">
      <c r="A79" s="22" t="s">
        <v>18</v>
      </c>
      <c r="B79" s="23" t="s">
        <v>18</v>
      </c>
      <c r="C79" s="24" t="s">
        <v>16</v>
      </c>
      <c r="D79" s="24" t="s">
        <v>120</v>
      </c>
      <c r="E79" s="17">
        <v>44099</v>
      </c>
      <c r="F79" s="17">
        <v>44129</v>
      </c>
      <c r="G79" s="24">
        <v>4127868</v>
      </c>
      <c r="H79" s="28">
        <v>4127868</v>
      </c>
      <c r="I79" s="24">
        <v>0</v>
      </c>
      <c r="J79" s="24">
        <v>0</v>
      </c>
      <c r="K79" s="24">
        <v>0</v>
      </c>
      <c r="L79" s="24">
        <v>0</v>
      </c>
      <c r="N79" s="22"/>
      <c r="O79" s="22"/>
      <c r="P79" s="22"/>
    </row>
    <row r="80" spans="1:16" hidden="1" outlineLevel="4" x14ac:dyDescent="0.2">
      <c r="A80" s="22" t="s">
        <v>18</v>
      </c>
      <c r="B80" s="23" t="s">
        <v>18</v>
      </c>
      <c r="C80" s="24" t="s">
        <v>16</v>
      </c>
      <c r="D80" s="24" t="s">
        <v>121</v>
      </c>
      <c r="E80" s="17">
        <v>44104</v>
      </c>
      <c r="F80" s="17">
        <v>44134</v>
      </c>
      <c r="G80" s="24">
        <v>90383</v>
      </c>
      <c r="H80" s="24">
        <v>90383</v>
      </c>
      <c r="I80" s="24">
        <v>0</v>
      </c>
      <c r="J80" s="24">
        <v>0</v>
      </c>
      <c r="K80" s="24">
        <v>0</v>
      </c>
      <c r="L80" s="24">
        <v>0</v>
      </c>
      <c r="N80" s="22"/>
      <c r="O80" s="22"/>
      <c r="P80" s="22"/>
    </row>
    <row r="81" spans="1:16" hidden="1" outlineLevel="4" x14ac:dyDescent="0.2">
      <c r="A81" s="22" t="s">
        <v>18</v>
      </c>
      <c r="B81" s="23" t="s">
        <v>18</v>
      </c>
      <c r="C81" s="24" t="s">
        <v>16</v>
      </c>
      <c r="D81" s="24" t="s">
        <v>122</v>
      </c>
      <c r="E81" s="17">
        <v>44103</v>
      </c>
      <c r="F81" s="17">
        <v>44133</v>
      </c>
      <c r="G81" s="24">
        <v>524697</v>
      </c>
      <c r="H81" s="24">
        <v>524697</v>
      </c>
      <c r="I81" s="24">
        <v>0</v>
      </c>
      <c r="J81" s="24">
        <v>0</v>
      </c>
      <c r="K81" s="24">
        <v>0</v>
      </c>
      <c r="L81" s="24">
        <v>0</v>
      </c>
      <c r="N81" s="22"/>
      <c r="O81" s="22"/>
      <c r="P81" s="22"/>
    </row>
    <row r="82" spans="1:16" hidden="1" outlineLevel="4" x14ac:dyDescent="0.2">
      <c r="A82" s="22" t="s">
        <v>18</v>
      </c>
      <c r="B82" s="23" t="s">
        <v>18</v>
      </c>
      <c r="C82" s="24" t="s">
        <v>16</v>
      </c>
      <c r="D82" s="24" t="s">
        <v>123</v>
      </c>
      <c r="E82" s="17">
        <v>44088</v>
      </c>
      <c r="F82" s="17">
        <v>44118</v>
      </c>
      <c r="G82" s="24">
        <v>2051282</v>
      </c>
      <c r="H82" s="24">
        <v>0</v>
      </c>
      <c r="I82" s="24">
        <v>2051282</v>
      </c>
      <c r="J82" s="24">
        <v>0</v>
      </c>
      <c r="K82" s="24">
        <v>0</v>
      </c>
      <c r="L82" s="24">
        <v>0</v>
      </c>
      <c r="M82" s="10" t="s">
        <v>124</v>
      </c>
      <c r="N82" s="22"/>
      <c r="O82" s="22"/>
      <c r="P82" s="22"/>
    </row>
    <row r="83" spans="1:16" hidden="1" outlineLevel="3" x14ac:dyDescent="0.2">
      <c r="A83" s="22"/>
      <c r="B83" s="23"/>
      <c r="C83" s="24"/>
      <c r="D83" s="24"/>
      <c r="E83" s="17"/>
      <c r="F83" s="17"/>
      <c r="G83" s="24">
        <v>11052145</v>
      </c>
      <c r="H83" s="24">
        <v>6839459</v>
      </c>
      <c r="I83" s="24">
        <v>4212686</v>
      </c>
      <c r="J83" s="24">
        <v>0</v>
      </c>
      <c r="K83" s="24">
        <v>0</v>
      </c>
      <c r="L83" s="24">
        <v>0</v>
      </c>
      <c r="N83" s="22"/>
      <c r="O83" s="22"/>
      <c r="P83" s="22"/>
    </row>
    <row r="84" spans="1:16" hidden="1" outlineLevel="2" x14ac:dyDescent="0.2">
      <c r="A84" s="25" t="s">
        <v>125</v>
      </c>
      <c r="B84" s="23" t="s">
        <v>18</v>
      </c>
      <c r="C84" s="24"/>
      <c r="D84" s="24"/>
      <c r="E84" s="17"/>
      <c r="F84" s="17"/>
      <c r="G84" s="24">
        <v>11052145</v>
      </c>
      <c r="H84" s="24">
        <v>6839459</v>
      </c>
      <c r="I84" s="24">
        <v>4212686</v>
      </c>
      <c r="J84" s="24">
        <v>0</v>
      </c>
      <c r="K84" s="24">
        <v>0</v>
      </c>
      <c r="L84" s="24">
        <v>0</v>
      </c>
      <c r="N84" s="24"/>
      <c r="O84" s="22">
        <v>4407849</v>
      </c>
      <c r="P84" s="22" t="s">
        <v>126</v>
      </c>
    </row>
    <row r="85" spans="1:16" outlineLevel="4" x14ac:dyDescent="0.2">
      <c r="A85" s="22" t="s">
        <v>127</v>
      </c>
      <c r="B85" s="23" t="s">
        <v>128</v>
      </c>
      <c r="C85" s="24" t="s">
        <v>16</v>
      </c>
      <c r="D85" s="24" t="s">
        <v>129</v>
      </c>
      <c r="E85" s="17">
        <v>44106</v>
      </c>
      <c r="F85" s="17">
        <v>44135</v>
      </c>
      <c r="G85" s="24">
        <v>1481717</v>
      </c>
      <c r="H85" s="24">
        <v>1481717</v>
      </c>
      <c r="I85" s="24">
        <v>0</v>
      </c>
      <c r="J85" s="24">
        <v>0</v>
      </c>
      <c r="K85" s="24">
        <v>0</v>
      </c>
      <c r="L85" s="24">
        <v>0</v>
      </c>
      <c r="N85" s="24">
        <f>I75+H76+H78+H79</f>
        <v>4407849</v>
      </c>
      <c r="O85" s="27" t="s">
        <v>312</v>
      </c>
      <c r="P85" s="22"/>
    </row>
    <row r="86" spans="1:16" hidden="1" outlineLevel="4" x14ac:dyDescent="0.2">
      <c r="A86" s="22" t="s">
        <v>18</v>
      </c>
      <c r="B86" s="23" t="s">
        <v>18</v>
      </c>
      <c r="C86" s="24" t="s">
        <v>16</v>
      </c>
      <c r="D86" s="24" t="s">
        <v>130</v>
      </c>
      <c r="E86" s="17">
        <v>44106</v>
      </c>
      <c r="F86" s="17">
        <v>44135</v>
      </c>
      <c r="G86" s="24">
        <v>2713452</v>
      </c>
      <c r="H86" s="24">
        <v>2713452</v>
      </c>
      <c r="I86" s="24">
        <v>0</v>
      </c>
      <c r="J86" s="24">
        <v>0</v>
      </c>
      <c r="K86" s="24">
        <v>0</v>
      </c>
      <c r="L86" s="24">
        <v>0</v>
      </c>
      <c r="N86" s="22"/>
      <c r="O86" s="22"/>
      <c r="P86" s="22"/>
    </row>
    <row r="87" spans="1:16" hidden="1" outlineLevel="4" x14ac:dyDescent="0.2">
      <c r="A87" s="22" t="s">
        <v>18</v>
      </c>
      <c r="B87" s="23" t="s">
        <v>18</v>
      </c>
      <c r="C87" s="24" t="s">
        <v>16</v>
      </c>
      <c r="D87" s="24" t="s">
        <v>131</v>
      </c>
      <c r="E87" s="17">
        <v>44106</v>
      </c>
      <c r="F87" s="17">
        <v>44135</v>
      </c>
      <c r="G87" s="24">
        <v>506393</v>
      </c>
      <c r="H87" s="24">
        <v>506393</v>
      </c>
      <c r="I87" s="24">
        <v>0</v>
      </c>
      <c r="J87" s="24">
        <v>0</v>
      </c>
      <c r="K87" s="24">
        <v>0</v>
      </c>
      <c r="L87" s="24">
        <v>0</v>
      </c>
      <c r="N87" s="22"/>
      <c r="O87" s="22"/>
      <c r="P87" s="22"/>
    </row>
    <row r="88" spans="1:16" hidden="1" outlineLevel="4" x14ac:dyDescent="0.2">
      <c r="A88" s="22" t="s">
        <v>18</v>
      </c>
      <c r="B88" s="23" t="s">
        <v>18</v>
      </c>
      <c r="C88" s="24" t="s">
        <v>16</v>
      </c>
      <c r="D88" s="24" t="s">
        <v>132</v>
      </c>
      <c r="E88" s="17">
        <v>44106</v>
      </c>
      <c r="F88" s="17">
        <v>44135</v>
      </c>
      <c r="G88" s="24">
        <v>309151</v>
      </c>
      <c r="H88" s="24">
        <v>309151</v>
      </c>
      <c r="I88" s="24">
        <v>0</v>
      </c>
      <c r="J88" s="24">
        <v>0</v>
      </c>
      <c r="K88" s="24">
        <v>0</v>
      </c>
      <c r="L88" s="24">
        <v>0</v>
      </c>
      <c r="N88" s="22"/>
      <c r="O88" s="22"/>
      <c r="P88" s="22"/>
    </row>
    <row r="89" spans="1:16" hidden="1" outlineLevel="3" x14ac:dyDescent="0.2">
      <c r="A89" s="22"/>
      <c r="B89" s="23"/>
      <c r="C89" s="24"/>
      <c r="D89" s="24"/>
      <c r="E89" s="17"/>
      <c r="F89" s="17"/>
      <c r="G89" s="24">
        <v>5010713</v>
      </c>
      <c r="H89" s="24">
        <v>5010713</v>
      </c>
      <c r="I89" s="24">
        <v>0</v>
      </c>
      <c r="J89" s="24">
        <v>0</v>
      </c>
      <c r="K89" s="24">
        <v>0</v>
      </c>
      <c r="L89" s="24">
        <v>0</v>
      </c>
      <c r="N89" s="22"/>
      <c r="O89" s="22"/>
      <c r="P89" s="22"/>
    </row>
    <row r="90" spans="1:16" hidden="1" outlineLevel="2" x14ac:dyDescent="0.2">
      <c r="A90" s="25" t="s">
        <v>133</v>
      </c>
      <c r="B90" s="23" t="s">
        <v>18</v>
      </c>
      <c r="C90" s="24"/>
      <c r="D90" s="24"/>
      <c r="E90" s="17"/>
      <c r="F90" s="17"/>
      <c r="G90" s="24">
        <v>5010713</v>
      </c>
      <c r="H90" s="24">
        <v>5010713</v>
      </c>
      <c r="I90" s="24">
        <v>0</v>
      </c>
      <c r="J90" s="24">
        <v>0</v>
      </c>
      <c r="K90" s="24">
        <v>0</v>
      </c>
      <c r="L90" s="24">
        <v>0</v>
      </c>
      <c r="N90" s="22"/>
      <c r="O90" s="22"/>
      <c r="P90" s="22"/>
    </row>
    <row r="91" spans="1:16" hidden="1" outlineLevel="4" x14ac:dyDescent="0.2">
      <c r="A91" s="22" t="s">
        <v>134</v>
      </c>
      <c r="B91" s="23" t="s">
        <v>135</v>
      </c>
      <c r="C91" s="24" t="s">
        <v>16</v>
      </c>
      <c r="D91" s="24" t="s">
        <v>136</v>
      </c>
      <c r="E91" s="17">
        <v>44105</v>
      </c>
      <c r="F91" s="17">
        <v>44136</v>
      </c>
      <c r="G91" s="24">
        <v>1439415</v>
      </c>
      <c r="H91" s="24">
        <v>1439415</v>
      </c>
      <c r="I91" s="24">
        <v>0</v>
      </c>
      <c r="J91" s="24">
        <v>0</v>
      </c>
      <c r="K91" s="24">
        <v>0</v>
      </c>
      <c r="L91" s="24">
        <v>0</v>
      </c>
      <c r="N91" s="22"/>
      <c r="O91" s="22"/>
      <c r="P91" s="22"/>
    </row>
    <row r="92" spans="1:16" hidden="1" outlineLevel="3" x14ac:dyDescent="0.2">
      <c r="A92" s="22"/>
      <c r="B92" s="23"/>
      <c r="C92" s="24"/>
      <c r="D92" s="24"/>
      <c r="E92" s="17"/>
      <c r="F92" s="17"/>
      <c r="G92" s="24">
        <v>1439415</v>
      </c>
      <c r="H92" s="24">
        <v>1439415</v>
      </c>
      <c r="I92" s="24">
        <v>0</v>
      </c>
      <c r="J92" s="24">
        <v>0</v>
      </c>
      <c r="K92" s="24">
        <v>0</v>
      </c>
      <c r="L92" s="24">
        <v>0</v>
      </c>
      <c r="N92" s="22"/>
      <c r="O92" s="22"/>
      <c r="P92" s="22"/>
    </row>
    <row r="93" spans="1:16" hidden="1" outlineLevel="2" collapsed="1" x14ac:dyDescent="0.2">
      <c r="A93" s="25" t="s">
        <v>137</v>
      </c>
      <c r="B93" s="23" t="s">
        <v>18</v>
      </c>
      <c r="C93" s="24"/>
      <c r="D93" s="24"/>
      <c r="E93" s="17"/>
      <c r="F93" s="17"/>
      <c r="G93" s="24">
        <v>1439415</v>
      </c>
      <c r="H93" s="24">
        <v>1439415</v>
      </c>
      <c r="I93" s="24">
        <v>0</v>
      </c>
      <c r="J93" s="24">
        <v>0</v>
      </c>
      <c r="K93" s="24">
        <v>0</v>
      </c>
      <c r="L93" s="24">
        <v>0</v>
      </c>
      <c r="N93" s="22"/>
      <c r="O93" s="22"/>
      <c r="P93" s="22"/>
    </row>
    <row r="94" spans="1:16" hidden="1" outlineLevel="4" x14ac:dyDescent="0.2">
      <c r="A94" s="22" t="s">
        <v>138</v>
      </c>
      <c r="B94" s="23" t="s">
        <v>139</v>
      </c>
      <c r="C94" s="24" t="s">
        <v>16</v>
      </c>
      <c r="D94" s="24" t="s">
        <v>140</v>
      </c>
      <c r="E94" s="17">
        <v>44112</v>
      </c>
      <c r="F94" s="17">
        <v>44142</v>
      </c>
      <c r="G94" s="24">
        <v>41644164</v>
      </c>
      <c r="H94" s="24">
        <v>41644164</v>
      </c>
      <c r="I94" s="24">
        <v>0</v>
      </c>
      <c r="J94" s="24">
        <v>0</v>
      </c>
      <c r="K94" s="24">
        <v>0</v>
      </c>
      <c r="L94" s="24">
        <v>0</v>
      </c>
      <c r="N94" s="22"/>
      <c r="O94" s="22"/>
      <c r="P94" s="22"/>
    </row>
    <row r="95" spans="1:16" hidden="1" outlineLevel="4" x14ac:dyDescent="0.2">
      <c r="A95" s="22" t="s">
        <v>18</v>
      </c>
      <c r="B95" s="23" t="s">
        <v>18</v>
      </c>
      <c r="C95" s="24" t="s">
        <v>16</v>
      </c>
      <c r="D95" s="24" t="s">
        <v>141</v>
      </c>
      <c r="E95" s="17">
        <v>44106</v>
      </c>
      <c r="F95" s="17">
        <v>44136</v>
      </c>
      <c r="G95" s="24">
        <v>60693510</v>
      </c>
      <c r="H95" s="24">
        <v>60693510</v>
      </c>
      <c r="I95" s="24">
        <v>0</v>
      </c>
      <c r="J95" s="24">
        <v>0</v>
      </c>
      <c r="K95" s="24">
        <v>0</v>
      </c>
      <c r="L95" s="24">
        <v>0</v>
      </c>
      <c r="N95" s="22"/>
      <c r="O95" s="22"/>
      <c r="P95" s="22"/>
    </row>
    <row r="96" spans="1:16" hidden="1" outlineLevel="4" x14ac:dyDescent="0.2">
      <c r="A96" s="22" t="s">
        <v>18</v>
      </c>
      <c r="B96" s="23" t="s">
        <v>18</v>
      </c>
      <c r="C96" s="24" t="s">
        <v>16</v>
      </c>
      <c r="D96" s="24" t="s">
        <v>142</v>
      </c>
      <c r="E96" s="17">
        <v>44082</v>
      </c>
      <c r="F96" s="17">
        <v>44112</v>
      </c>
      <c r="G96" s="24">
        <v>9506243</v>
      </c>
      <c r="H96" s="24">
        <v>0</v>
      </c>
      <c r="I96" s="28">
        <v>9506243</v>
      </c>
      <c r="J96" s="24">
        <v>0</v>
      </c>
      <c r="K96" s="24">
        <v>0</v>
      </c>
      <c r="L96" s="24">
        <v>0</v>
      </c>
      <c r="N96" s="22"/>
      <c r="O96" s="22"/>
      <c r="P96" s="22"/>
    </row>
    <row r="97" spans="1:12" hidden="1" outlineLevel="4" x14ac:dyDescent="0.2">
      <c r="A97" s="22" t="s">
        <v>18</v>
      </c>
      <c r="B97" s="23" t="s">
        <v>18</v>
      </c>
      <c r="C97" s="24" t="s">
        <v>16</v>
      </c>
      <c r="D97" s="24" t="s">
        <v>143</v>
      </c>
      <c r="E97" s="17">
        <v>44106</v>
      </c>
      <c r="F97" s="17">
        <v>44136</v>
      </c>
      <c r="G97" s="24">
        <v>5720545</v>
      </c>
      <c r="H97" s="24">
        <v>5720545</v>
      </c>
      <c r="I97" s="24">
        <v>0</v>
      </c>
      <c r="J97" s="24">
        <v>0</v>
      </c>
      <c r="K97" s="24">
        <v>0</v>
      </c>
      <c r="L97" s="24">
        <v>0</v>
      </c>
    </row>
    <row r="98" spans="1:12" hidden="1" outlineLevel="4" x14ac:dyDescent="0.2">
      <c r="A98" s="22" t="s">
        <v>18</v>
      </c>
      <c r="B98" s="23" t="s">
        <v>18</v>
      </c>
      <c r="C98" s="24" t="s">
        <v>16</v>
      </c>
      <c r="D98" s="24" t="s">
        <v>144</v>
      </c>
      <c r="E98" s="17">
        <v>44082</v>
      </c>
      <c r="F98" s="17">
        <v>44112</v>
      </c>
      <c r="G98" s="24">
        <v>19012487</v>
      </c>
      <c r="H98" s="24">
        <v>0</v>
      </c>
      <c r="I98" s="28">
        <v>19012487</v>
      </c>
      <c r="J98" s="24">
        <v>0</v>
      </c>
      <c r="K98" s="24">
        <v>0</v>
      </c>
      <c r="L98" s="24">
        <v>0</v>
      </c>
    </row>
    <row r="99" spans="1:12" hidden="1" outlineLevel="4" x14ac:dyDescent="0.2">
      <c r="A99" s="22" t="s">
        <v>18</v>
      </c>
      <c r="B99" s="23" t="s">
        <v>18</v>
      </c>
      <c r="C99" s="24" t="s">
        <v>16</v>
      </c>
      <c r="D99" s="24" t="s">
        <v>145</v>
      </c>
      <c r="E99" s="17">
        <v>44110</v>
      </c>
      <c r="F99" s="17">
        <v>44140</v>
      </c>
      <c r="G99" s="24">
        <v>10869077</v>
      </c>
      <c r="H99" s="24">
        <v>10869077</v>
      </c>
      <c r="I99" s="24">
        <v>0</v>
      </c>
      <c r="J99" s="24">
        <v>0</v>
      </c>
      <c r="K99" s="24">
        <v>0</v>
      </c>
      <c r="L99" s="24">
        <v>0</v>
      </c>
    </row>
    <row r="100" spans="1:12" hidden="1" outlineLevel="4" x14ac:dyDescent="0.2">
      <c r="A100" s="22" t="s">
        <v>18</v>
      </c>
      <c r="B100" s="23" t="s">
        <v>18</v>
      </c>
      <c r="C100" s="24" t="s">
        <v>16</v>
      </c>
      <c r="D100" s="24" t="s">
        <v>146</v>
      </c>
      <c r="E100" s="17">
        <v>44082</v>
      </c>
      <c r="F100" s="17">
        <v>44112</v>
      </c>
      <c r="G100" s="24">
        <v>9515598</v>
      </c>
      <c r="H100" s="24">
        <v>0</v>
      </c>
      <c r="I100" s="28">
        <v>9515598</v>
      </c>
      <c r="J100" s="24">
        <v>0</v>
      </c>
      <c r="K100" s="24">
        <v>0</v>
      </c>
      <c r="L100" s="24">
        <v>0</v>
      </c>
    </row>
    <row r="101" spans="1:12" hidden="1" outlineLevel="4" x14ac:dyDescent="0.2">
      <c r="A101" s="22" t="s">
        <v>18</v>
      </c>
      <c r="B101" s="23" t="s">
        <v>18</v>
      </c>
      <c r="C101" s="24" t="s">
        <v>16</v>
      </c>
      <c r="D101" s="24" t="s">
        <v>147</v>
      </c>
      <c r="E101" s="17">
        <v>44083</v>
      </c>
      <c r="F101" s="17">
        <v>44113</v>
      </c>
      <c r="G101" s="24">
        <v>3774378</v>
      </c>
      <c r="H101" s="24">
        <v>0</v>
      </c>
      <c r="I101" s="28">
        <v>3774378</v>
      </c>
      <c r="J101" s="24">
        <v>0</v>
      </c>
      <c r="K101" s="24">
        <v>0</v>
      </c>
      <c r="L101" s="24">
        <v>0</v>
      </c>
    </row>
    <row r="102" spans="1:12" hidden="1" outlineLevel="4" x14ac:dyDescent="0.2">
      <c r="A102" s="22" t="s">
        <v>18</v>
      </c>
      <c r="B102" s="23" t="s">
        <v>18</v>
      </c>
      <c r="C102" s="24" t="s">
        <v>16</v>
      </c>
      <c r="D102" s="24" t="s">
        <v>148</v>
      </c>
      <c r="E102" s="17">
        <v>44076</v>
      </c>
      <c r="F102" s="17">
        <v>44106</v>
      </c>
      <c r="G102" s="24">
        <v>6153328</v>
      </c>
      <c r="H102" s="24">
        <v>0</v>
      </c>
      <c r="I102" s="28">
        <v>6153328</v>
      </c>
      <c r="J102" s="24">
        <v>0</v>
      </c>
      <c r="K102" s="24">
        <v>0</v>
      </c>
      <c r="L102" s="24">
        <v>0</v>
      </c>
    </row>
    <row r="103" spans="1:12" hidden="1" outlineLevel="4" x14ac:dyDescent="0.2">
      <c r="A103" s="22" t="s">
        <v>18</v>
      </c>
      <c r="B103" s="23" t="s">
        <v>18</v>
      </c>
      <c r="C103" s="24" t="s">
        <v>16</v>
      </c>
      <c r="D103" s="24" t="s">
        <v>149</v>
      </c>
      <c r="E103" s="17">
        <v>44091</v>
      </c>
      <c r="F103" s="17">
        <v>44121</v>
      </c>
      <c r="G103" s="24">
        <v>513684</v>
      </c>
      <c r="H103" s="24">
        <v>513684</v>
      </c>
      <c r="I103" s="24">
        <v>0</v>
      </c>
      <c r="J103" s="24">
        <v>0</v>
      </c>
      <c r="K103" s="24">
        <v>0</v>
      </c>
      <c r="L103" s="24">
        <v>0</v>
      </c>
    </row>
    <row r="104" spans="1:12" hidden="1" outlineLevel="4" x14ac:dyDescent="0.2">
      <c r="A104" s="22" t="s">
        <v>18</v>
      </c>
      <c r="B104" s="23" t="s">
        <v>18</v>
      </c>
      <c r="C104" s="24" t="s">
        <v>16</v>
      </c>
      <c r="D104" s="24" t="s">
        <v>150</v>
      </c>
      <c r="E104" s="17">
        <v>44089</v>
      </c>
      <c r="F104" s="17">
        <v>44119</v>
      </c>
      <c r="G104" s="24">
        <v>1696124</v>
      </c>
      <c r="H104" s="24">
        <v>0</v>
      </c>
      <c r="I104" s="28">
        <v>1696124</v>
      </c>
      <c r="J104" s="24">
        <v>0</v>
      </c>
      <c r="K104" s="24">
        <v>0</v>
      </c>
      <c r="L104" s="24">
        <v>0</v>
      </c>
    </row>
    <row r="105" spans="1:12" hidden="1" outlineLevel="4" x14ac:dyDescent="0.2">
      <c r="A105" s="22" t="s">
        <v>18</v>
      </c>
      <c r="B105" s="23" t="s">
        <v>18</v>
      </c>
      <c r="C105" s="24" t="s">
        <v>16</v>
      </c>
      <c r="D105" s="24" t="s">
        <v>151</v>
      </c>
      <c r="E105" s="17">
        <v>44089</v>
      </c>
      <c r="F105" s="17">
        <v>44119</v>
      </c>
      <c r="G105" s="24">
        <v>2433851</v>
      </c>
      <c r="H105" s="24">
        <v>0</v>
      </c>
      <c r="I105" s="28">
        <v>2433851</v>
      </c>
      <c r="J105" s="24">
        <v>0</v>
      </c>
      <c r="K105" s="24">
        <v>0</v>
      </c>
      <c r="L105" s="24">
        <v>0</v>
      </c>
    </row>
    <row r="106" spans="1:12" hidden="1" outlineLevel="4" x14ac:dyDescent="0.2">
      <c r="A106" s="22" t="s">
        <v>18</v>
      </c>
      <c r="B106" s="23" t="s">
        <v>18</v>
      </c>
      <c r="C106" s="24" t="s">
        <v>16</v>
      </c>
      <c r="D106" s="24" t="s">
        <v>152</v>
      </c>
      <c r="E106" s="17">
        <v>44091</v>
      </c>
      <c r="F106" s="17">
        <v>44121</v>
      </c>
      <c r="G106" s="24">
        <v>3245667</v>
      </c>
      <c r="H106" s="24">
        <v>3245667</v>
      </c>
      <c r="I106" s="24">
        <v>0</v>
      </c>
      <c r="J106" s="24">
        <v>0</v>
      </c>
      <c r="K106" s="24">
        <v>0</v>
      </c>
      <c r="L106" s="24">
        <v>0</v>
      </c>
    </row>
    <row r="107" spans="1:12" hidden="1" outlineLevel="4" x14ac:dyDescent="0.2">
      <c r="A107" s="22" t="s">
        <v>18</v>
      </c>
      <c r="B107" s="23" t="s">
        <v>18</v>
      </c>
      <c r="C107" s="24" t="s">
        <v>16</v>
      </c>
      <c r="D107" s="24" t="s">
        <v>153</v>
      </c>
      <c r="E107" s="17">
        <v>44096</v>
      </c>
      <c r="F107" s="17">
        <v>44126</v>
      </c>
      <c r="G107" s="24">
        <v>261425</v>
      </c>
      <c r="H107" s="24">
        <v>261425</v>
      </c>
      <c r="I107" s="24">
        <v>0</v>
      </c>
      <c r="J107" s="24">
        <v>0</v>
      </c>
      <c r="K107" s="24">
        <v>0</v>
      </c>
      <c r="L107" s="24">
        <v>0</v>
      </c>
    </row>
    <row r="108" spans="1:12" hidden="1" outlineLevel="4" x14ac:dyDescent="0.2">
      <c r="A108" s="22" t="s">
        <v>18</v>
      </c>
      <c r="B108" s="23" t="s">
        <v>18</v>
      </c>
      <c r="C108" s="24" t="s">
        <v>16</v>
      </c>
      <c r="D108" s="24" t="s">
        <v>154</v>
      </c>
      <c r="E108" s="17">
        <v>44096</v>
      </c>
      <c r="F108" s="17">
        <v>44126</v>
      </c>
      <c r="G108" s="24">
        <v>17530681</v>
      </c>
      <c r="H108" s="24">
        <v>17530681</v>
      </c>
      <c r="I108" s="24">
        <v>0</v>
      </c>
      <c r="J108" s="24">
        <v>0</v>
      </c>
      <c r="K108" s="24">
        <v>0</v>
      </c>
      <c r="L108" s="24">
        <v>0</v>
      </c>
    </row>
    <row r="109" spans="1:12" hidden="1" outlineLevel="4" x14ac:dyDescent="0.2">
      <c r="A109" s="22" t="s">
        <v>18</v>
      </c>
      <c r="B109" s="23" t="s">
        <v>18</v>
      </c>
      <c r="C109" s="24" t="s">
        <v>16</v>
      </c>
      <c r="D109" s="24" t="s">
        <v>155</v>
      </c>
      <c r="E109" s="17">
        <v>44097</v>
      </c>
      <c r="F109" s="17">
        <v>44127</v>
      </c>
      <c r="G109" s="24">
        <v>3721017</v>
      </c>
      <c r="H109" s="24">
        <v>3721017</v>
      </c>
      <c r="I109" s="24">
        <v>0</v>
      </c>
      <c r="J109" s="24">
        <v>0</v>
      </c>
      <c r="K109" s="24">
        <v>0</v>
      </c>
      <c r="L109" s="24">
        <v>0</v>
      </c>
    </row>
    <row r="110" spans="1:12" hidden="1" outlineLevel="4" x14ac:dyDescent="0.2">
      <c r="A110" s="22" t="s">
        <v>18</v>
      </c>
      <c r="B110" s="23" t="s">
        <v>18</v>
      </c>
      <c r="C110" s="24" t="s">
        <v>16</v>
      </c>
      <c r="D110" s="24" t="s">
        <v>156</v>
      </c>
      <c r="E110" s="17">
        <v>44097</v>
      </c>
      <c r="F110" s="17">
        <v>44127</v>
      </c>
      <c r="G110" s="24">
        <v>580351</v>
      </c>
      <c r="H110" s="24">
        <v>580351</v>
      </c>
      <c r="I110" s="24">
        <v>0</v>
      </c>
      <c r="J110" s="24">
        <v>0</v>
      </c>
      <c r="K110" s="24">
        <v>0</v>
      </c>
      <c r="L110" s="24">
        <v>0</v>
      </c>
    </row>
    <row r="111" spans="1:12" hidden="1" outlineLevel="4" x14ac:dyDescent="0.2">
      <c r="A111" s="22" t="s">
        <v>18</v>
      </c>
      <c r="B111" s="23" t="s">
        <v>18</v>
      </c>
      <c r="C111" s="24" t="s">
        <v>16</v>
      </c>
      <c r="D111" s="24" t="s">
        <v>157</v>
      </c>
      <c r="E111" s="17">
        <v>44097</v>
      </c>
      <c r="F111" s="17">
        <v>44127</v>
      </c>
      <c r="G111" s="24">
        <v>1142852</v>
      </c>
      <c r="H111" s="24">
        <v>1142852</v>
      </c>
      <c r="I111" s="24">
        <v>0</v>
      </c>
      <c r="J111" s="24">
        <v>0</v>
      </c>
      <c r="K111" s="24">
        <v>0</v>
      </c>
      <c r="L111" s="24">
        <v>0</v>
      </c>
    </row>
    <row r="112" spans="1:12" hidden="1" outlineLevel="4" x14ac:dyDescent="0.2">
      <c r="A112" s="22" t="s">
        <v>18</v>
      </c>
      <c r="B112" s="23" t="s">
        <v>18</v>
      </c>
      <c r="C112" s="24" t="s">
        <v>16</v>
      </c>
      <c r="D112" s="24" t="s">
        <v>158</v>
      </c>
      <c r="E112" s="17">
        <v>44098</v>
      </c>
      <c r="F112" s="17">
        <v>44128</v>
      </c>
      <c r="G112" s="24">
        <v>3643571</v>
      </c>
      <c r="H112" s="24">
        <v>3643571</v>
      </c>
      <c r="I112" s="24">
        <v>0</v>
      </c>
      <c r="J112" s="24">
        <v>0</v>
      </c>
      <c r="K112" s="24">
        <v>0</v>
      </c>
      <c r="L112" s="24">
        <v>0</v>
      </c>
    </row>
    <row r="113" spans="1:16" hidden="1" outlineLevel="4" x14ac:dyDescent="0.2">
      <c r="A113" s="22" t="s">
        <v>18</v>
      </c>
      <c r="B113" s="23" t="s">
        <v>18</v>
      </c>
      <c r="C113" s="24" t="s">
        <v>16</v>
      </c>
      <c r="D113" s="24" t="s">
        <v>159</v>
      </c>
      <c r="E113" s="17">
        <v>44098</v>
      </c>
      <c r="F113" s="17">
        <v>44128</v>
      </c>
      <c r="G113" s="24">
        <v>234495</v>
      </c>
      <c r="H113" s="24">
        <v>234495</v>
      </c>
      <c r="I113" s="24">
        <v>0</v>
      </c>
      <c r="J113" s="24">
        <v>0</v>
      </c>
      <c r="K113" s="24">
        <v>0</v>
      </c>
      <c r="L113" s="24">
        <v>0</v>
      </c>
      <c r="N113" s="22"/>
      <c r="O113" s="22"/>
      <c r="P113" s="22"/>
    </row>
    <row r="114" spans="1:16" hidden="1" outlineLevel="4" x14ac:dyDescent="0.2">
      <c r="A114" s="22" t="s">
        <v>18</v>
      </c>
      <c r="B114" s="23" t="s">
        <v>18</v>
      </c>
      <c r="C114" s="24" t="s">
        <v>16</v>
      </c>
      <c r="D114" s="24" t="s">
        <v>160</v>
      </c>
      <c r="E114" s="17">
        <v>44099</v>
      </c>
      <c r="F114" s="17">
        <v>44129</v>
      </c>
      <c r="G114" s="24">
        <v>7098974</v>
      </c>
      <c r="H114" s="24">
        <v>7098974</v>
      </c>
      <c r="I114" s="24">
        <v>0</v>
      </c>
      <c r="J114" s="24">
        <v>0</v>
      </c>
      <c r="K114" s="24">
        <v>0</v>
      </c>
      <c r="L114" s="24">
        <v>0</v>
      </c>
      <c r="N114" s="22"/>
      <c r="O114" s="22"/>
      <c r="P114" s="22"/>
    </row>
    <row r="115" spans="1:16" hidden="1" outlineLevel="4" x14ac:dyDescent="0.2">
      <c r="A115" s="22" t="s">
        <v>18</v>
      </c>
      <c r="B115" s="23" t="s">
        <v>18</v>
      </c>
      <c r="C115" s="24" t="s">
        <v>16</v>
      </c>
      <c r="D115" s="24" t="s">
        <v>161</v>
      </c>
      <c r="E115" s="17">
        <v>44099</v>
      </c>
      <c r="F115" s="17">
        <v>44129</v>
      </c>
      <c r="G115" s="24">
        <v>17850</v>
      </c>
      <c r="H115" s="24">
        <v>17850</v>
      </c>
      <c r="I115" s="24">
        <v>0</v>
      </c>
      <c r="J115" s="24">
        <v>0</v>
      </c>
      <c r="K115" s="24">
        <v>0</v>
      </c>
      <c r="L115" s="24">
        <v>0</v>
      </c>
      <c r="N115" s="22"/>
      <c r="O115" s="22"/>
      <c r="P115" s="22"/>
    </row>
    <row r="116" spans="1:16" hidden="1" outlineLevel="3" x14ac:dyDescent="0.2">
      <c r="A116" s="22"/>
      <c r="B116" s="23"/>
      <c r="C116" s="24"/>
      <c r="D116" s="24"/>
      <c r="E116" s="17"/>
      <c r="F116" s="17"/>
      <c r="G116" s="24">
        <v>209009872</v>
      </c>
      <c r="H116" s="24">
        <v>156917863</v>
      </c>
      <c r="I116" s="24">
        <v>52092009</v>
      </c>
      <c r="J116" s="24">
        <v>0</v>
      </c>
      <c r="K116" s="24">
        <v>0</v>
      </c>
      <c r="L116" s="24">
        <v>0</v>
      </c>
      <c r="N116" s="22"/>
      <c r="O116" s="22"/>
      <c r="P116" s="22"/>
    </row>
    <row r="117" spans="1:16" hidden="1" outlineLevel="2" collapsed="1" x14ac:dyDescent="0.2">
      <c r="A117" s="25" t="s">
        <v>162</v>
      </c>
      <c r="B117" s="23" t="s">
        <v>18</v>
      </c>
      <c r="C117" s="24"/>
      <c r="D117" s="24"/>
      <c r="E117" s="17"/>
      <c r="F117" s="17"/>
      <c r="G117" s="24">
        <v>209009872</v>
      </c>
      <c r="H117" s="24">
        <v>156917863</v>
      </c>
      <c r="I117" s="24">
        <v>52092009</v>
      </c>
      <c r="J117" s="24">
        <v>0</v>
      </c>
      <c r="K117" s="24">
        <v>0</v>
      </c>
      <c r="L117" s="24">
        <v>0</v>
      </c>
      <c r="N117" s="24"/>
      <c r="O117" s="22">
        <v>52092009</v>
      </c>
      <c r="P117" s="22" t="s">
        <v>163</v>
      </c>
    </row>
    <row r="118" spans="1:16" outlineLevel="4" x14ac:dyDescent="0.2">
      <c r="A118" s="22" t="s">
        <v>164</v>
      </c>
      <c r="B118" s="30" t="s">
        <v>313</v>
      </c>
      <c r="C118" s="24" t="s">
        <v>16</v>
      </c>
      <c r="D118" s="24" t="s">
        <v>165</v>
      </c>
      <c r="E118" s="17">
        <v>44099</v>
      </c>
      <c r="F118" s="17">
        <v>44129</v>
      </c>
      <c r="G118" s="24">
        <v>1074121</v>
      </c>
      <c r="H118" s="24">
        <v>1074121</v>
      </c>
      <c r="I118" s="24">
        <v>0</v>
      </c>
      <c r="J118" s="24">
        <v>0</v>
      </c>
      <c r="K118" s="24">
        <v>0</v>
      </c>
      <c r="L118" s="24">
        <v>0</v>
      </c>
      <c r="N118" s="24">
        <f>I96+I98+I100+I101+I102+I104+I105</f>
        <v>52092009</v>
      </c>
      <c r="O118" s="27" t="s">
        <v>312</v>
      </c>
      <c r="P118" s="22"/>
    </row>
    <row r="119" spans="1:16" hidden="1" outlineLevel="3" x14ac:dyDescent="0.2">
      <c r="A119" s="22"/>
      <c r="B119" s="23"/>
      <c r="C119" s="24"/>
      <c r="D119" s="24"/>
      <c r="E119" s="17"/>
      <c r="F119" s="17"/>
      <c r="G119" s="24">
        <v>1074121</v>
      </c>
      <c r="H119" s="24">
        <v>1074121</v>
      </c>
      <c r="I119" s="24">
        <v>0</v>
      </c>
      <c r="J119" s="24">
        <v>0</v>
      </c>
      <c r="K119" s="24">
        <v>0</v>
      </c>
      <c r="L119" s="24">
        <v>0</v>
      </c>
      <c r="N119" s="22"/>
      <c r="O119" s="22"/>
      <c r="P119" s="22"/>
    </row>
    <row r="120" spans="1:16" hidden="1" outlineLevel="2" x14ac:dyDescent="0.2">
      <c r="A120" s="25" t="s">
        <v>166</v>
      </c>
      <c r="B120" s="23" t="s">
        <v>18</v>
      </c>
      <c r="C120" s="24"/>
      <c r="D120" s="24"/>
      <c r="E120" s="17"/>
      <c r="F120" s="17"/>
      <c r="G120" s="24">
        <v>1074121</v>
      </c>
      <c r="H120" s="24">
        <v>1074121</v>
      </c>
      <c r="I120" s="24">
        <v>0</v>
      </c>
      <c r="J120" s="24">
        <v>0</v>
      </c>
      <c r="K120" s="24">
        <v>0</v>
      </c>
      <c r="L120" s="24">
        <v>0</v>
      </c>
      <c r="N120" s="24"/>
      <c r="O120" s="22">
        <v>1074121</v>
      </c>
      <c r="P120" s="22" t="s">
        <v>167</v>
      </c>
    </row>
    <row r="121" spans="1:16" s="6" customFormat="1" outlineLevel="4" x14ac:dyDescent="0.2">
      <c r="A121" s="27" t="s">
        <v>168</v>
      </c>
      <c r="B121" s="7" t="s">
        <v>169</v>
      </c>
      <c r="C121" s="20" t="s">
        <v>16</v>
      </c>
      <c r="D121" s="20" t="s">
        <v>170</v>
      </c>
      <c r="E121" s="8">
        <v>44118</v>
      </c>
      <c r="F121" s="8">
        <v>44118</v>
      </c>
      <c r="G121" s="20">
        <v>669600</v>
      </c>
      <c r="H121" s="20">
        <v>0</v>
      </c>
      <c r="I121" s="20">
        <v>669600</v>
      </c>
      <c r="J121" s="20">
        <v>0</v>
      </c>
      <c r="K121" s="20">
        <v>0</v>
      </c>
      <c r="L121" s="20">
        <v>0</v>
      </c>
      <c r="M121" s="27" t="s">
        <v>171</v>
      </c>
      <c r="N121" s="20">
        <f>H118</f>
        <v>1074121</v>
      </c>
      <c r="O121" s="27" t="s">
        <v>312</v>
      </c>
      <c r="P121" s="27"/>
    </row>
    <row r="122" spans="1:16" hidden="1" outlineLevel="3" x14ac:dyDescent="0.2">
      <c r="A122" s="22"/>
      <c r="B122" s="23"/>
      <c r="C122" s="24"/>
      <c r="D122" s="24"/>
      <c r="E122" s="17"/>
      <c r="F122" s="17"/>
      <c r="G122" s="24">
        <v>669600</v>
      </c>
      <c r="H122" s="24">
        <v>0</v>
      </c>
      <c r="I122" s="24">
        <v>669600</v>
      </c>
      <c r="J122" s="24">
        <v>0</v>
      </c>
      <c r="K122" s="24">
        <v>0</v>
      </c>
      <c r="L122" s="24">
        <v>0</v>
      </c>
      <c r="N122" s="22"/>
      <c r="O122" s="22"/>
      <c r="P122" s="22"/>
    </row>
    <row r="123" spans="1:16" hidden="1" outlineLevel="2" x14ac:dyDescent="0.2">
      <c r="A123" s="25" t="s">
        <v>172</v>
      </c>
      <c r="B123" s="23" t="s">
        <v>18</v>
      </c>
      <c r="C123" s="24"/>
      <c r="D123" s="24"/>
      <c r="E123" s="17"/>
      <c r="F123" s="17"/>
      <c r="G123" s="24">
        <v>669600</v>
      </c>
      <c r="H123" s="24">
        <v>0</v>
      </c>
      <c r="I123" s="24">
        <v>669600</v>
      </c>
      <c r="J123" s="24">
        <v>0</v>
      </c>
      <c r="K123" s="24">
        <v>0</v>
      </c>
      <c r="L123" s="24">
        <v>0</v>
      </c>
      <c r="N123" s="24"/>
      <c r="O123" s="22">
        <v>669600</v>
      </c>
      <c r="P123" s="22" t="s">
        <v>173</v>
      </c>
    </row>
    <row r="124" spans="1:16" outlineLevel="4" x14ac:dyDescent="0.2">
      <c r="A124" s="22" t="s">
        <v>174</v>
      </c>
      <c r="B124" s="23" t="s">
        <v>175</v>
      </c>
      <c r="C124" s="24" t="s">
        <v>16</v>
      </c>
      <c r="D124" s="24" t="s">
        <v>176</v>
      </c>
      <c r="E124" s="17">
        <v>44106</v>
      </c>
      <c r="F124" s="17">
        <v>44135</v>
      </c>
      <c r="G124" s="24">
        <v>7863432</v>
      </c>
      <c r="H124" s="24">
        <v>7863432</v>
      </c>
      <c r="I124" s="24">
        <v>0</v>
      </c>
      <c r="J124" s="24">
        <v>0</v>
      </c>
      <c r="K124" s="24">
        <v>0</v>
      </c>
      <c r="L124" s="24">
        <v>0</v>
      </c>
      <c r="N124" s="24">
        <f>I121</f>
        <v>669600</v>
      </c>
      <c r="O124" s="27" t="s">
        <v>312</v>
      </c>
      <c r="P124" s="22"/>
    </row>
    <row r="125" spans="1:16" hidden="1" outlineLevel="3" x14ac:dyDescent="0.2">
      <c r="A125" s="22"/>
      <c r="B125" s="23"/>
      <c r="C125" s="24"/>
      <c r="D125" s="24"/>
      <c r="E125" s="17"/>
      <c r="F125" s="17"/>
      <c r="G125" s="24">
        <v>7863432</v>
      </c>
      <c r="H125" s="24">
        <v>7863432</v>
      </c>
      <c r="I125" s="24">
        <v>0</v>
      </c>
      <c r="J125" s="24">
        <v>0</v>
      </c>
      <c r="K125" s="24">
        <v>0</v>
      </c>
      <c r="L125" s="24">
        <v>0</v>
      </c>
      <c r="N125" s="22"/>
      <c r="O125" s="22" t="s">
        <v>314</v>
      </c>
      <c r="P125" s="22"/>
    </row>
    <row r="126" spans="1:16" hidden="1" outlineLevel="2" x14ac:dyDescent="0.2">
      <c r="A126" s="25" t="s">
        <v>177</v>
      </c>
      <c r="B126" s="23" t="s">
        <v>18</v>
      </c>
      <c r="C126" s="24"/>
      <c r="D126" s="24"/>
      <c r="E126" s="17"/>
      <c r="F126" s="17"/>
      <c r="G126" s="24">
        <v>7863432</v>
      </c>
      <c r="H126" s="24">
        <v>7863432</v>
      </c>
      <c r="I126" s="24">
        <v>0</v>
      </c>
      <c r="J126" s="24">
        <v>0</v>
      </c>
      <c r="K126" s="24">
        <v>0</v>
      </c>
      <c r="L126" s="24">
        <v>0</v>
      </c>
      <c r="N126" s="22"/>
      <c r="O126" s="22" t="s">
        <v>314</v>
      </c>
      <c r="P126" s="22"/>
    </row>
    <row r="127" spans="1:16" hidden="1" outlineLevel="4" x14ac:dyDescent="0.2">
      <c r="A127" s="22" t="s">
        <v>178</v>
      </c>
      <c r="B127" s="23" t="s">
        <v>179</v>
      </c>
      <c r="C127" s="24" t="s">
        <v>16</v>
      </c>
      <c r="D127" s="24" t="s">
        <v>180</v>
      </c>
      <c r="E127" s="17">
        <v>44098</v>
      </c>
      <c r="F127" s="17">
        <v>44128</v>
      </c>
      <c r="G127" s="24">
        <v>391986</v>
      </c>
      <c r="H127" s="24">
        <v>391986</v>
      </c>
      <c r="I127" s="24">
        <v>0</v>
      </c>
      <c r="J127" s="24">
        <v>0</v>
      </c>
      <c r="K127" s="24">
        <v>0</v>
      </c>
      <c r="L127" s="24">
        <v>0</v>
      </c>
      <c r="N127" s="22"/>
      <c r="O127" s="22" t="s">
        <v>314</v>
      </c>
      <c r="P127" s="22"/>
    </row>
    <row r="128" spans="1:16" hidden="1" outlineLevel="4" x14ac:dyDescent="0.2">
      <c r="A128" s="22" t="s">
        <v>18</v>
      </c>
      <c r="B128" s="23" t="s">
        <v>18</v>
      </c>
      <c r="C128" s="24" t="s">
        <v>16</v>
      </c>
      <c r="D128" s="24" t="s">
        <v>181</v>
      </c>
      <c r="E128" s="17">
        <v>44104</v>
      </c>
      <c r="F128" s="17">
        <v>44134</v>
      </c>
      <c r="G128" s="24">
        <v>5578131</v>
      </c>
      <c r="H128" s="24">
        <v>5578131</v>
      </c>
      <c r="I128" s="24">
        <v>0</v>
      </c>
      <c r="J128" s="24">
        <v>0</v>
      </c>
      <c r="K128" s="24">
        <v>0</v>
      </c>
      <c r="L128" s="24">
        <v>0</v>
      </c>
      <c r="N128" s="22"/>
      <c r="O128" s="22" t="s">
        <v>314</v>
      </c>
      <c r="P128" s="22"/>
    </row>
    <row r="129" spans="1:15" hidden="1" outlineLevel="4" x14ac:dyDescent="0.2">
      <c r="A129" s="22" t="s">
        <v>18</v>
      </c>
      <c r="B129" s="23" t="s">
        <v>18</v>
      </c>
      <c r="C129" s="24" t="s">
        <v>16</v>
      </c>
      <c r="D129" s="24" t="s">
        <v>182</v>
      </c>
      <c r="E129" s="17">
        <v>44103</v>
      </c>
      <c r="F129" s="17">
        <v>44133</v>
      </c>
      <c r="G129" s="24">
        <v>8168094</v>
      </c>
      <c r="H129" s="24">
        <v>8168094</v>
      </c>
      <c r="I129" s="24">
        <v>0</v>
      </c>
      <c r="J129" s="24">
        <v>0</v>
      </c>
      <c r="K129" s="24">
        <v>0</v>
      </c>
      <c r="L129" s="24">
        <v>0</v>
      </c>
      <c r="O129" s="2" t="s">
        <v>314</v>
      </c>
    </row>
    <row r="130" spans="1:15" hidden="1" outlineLevel="3" x14ac:dyDescent="0.2">
      <c r="A130" s="22"/>
      <c r="B130" s="23"/>
      <c r="C130" s="24"/>
      <c r="D130" s="24"/>
      <c r="E130" s="17"/>
      <c r="F130" s="17"/>
      <c r="G130" s="24">
        <v>14138211</v>
      </c>
      <c r="H130" s="24">
        <v>14138211</v>
      </c>
      <c r="I130" s="24">
        <v>0</v>
      </c>
      <c r="J130" s="24">
        <v>0</v>
      </c>
      <c r="K130" s="24">
        <v>0</v>
      </c>
      <c r="L130" s="24">
        <v>0</v>
      </c>
      <c r="O130" s="2" t="s">
        <v>314</v>
      </c>
    </row>
    <row r="131" spans="1:15" ht="12" hidden="1" customHeight="1" outlineLevel="2" collapsed="1" x14ac:dyDescent="0.2">
      <c r="A131" s="25" t="s">
        <v>183</v>
      </c>
      <c r="B131" s="23" t="s">
        <v>18</v>
      </c>
      <c r="C131" s="24"/>
      <c r="D131" s="24"/>
      <c r="E131" s="17"/>
      <c r="F131" s="17"/>
      <c r="G131" s="24">
        <v>14138211</v>
      </c>
      <c r="H131" s="24">
        <v>14138211</v>
      </c>
      <c r="I131" s="24">
        <v>0</v>
      </c>
      <c r="J131" s="24">
        <v>0</v>
      </c>
      <c r="K131" s="24">
        <v>0</v>
      </c>
      <c r="L131" s="24">
        <v>0</v>
      </c>
      <c r="O131" s="2" t="s">
        <v>314</v>
      </c>
    </row>
    <row r="132" spans="1:15" s="19" customFormat="1" hidden="1" outlineLevel="4" x14ac:dyDescent="0.2">
      <c r="A132" s="27" t="s">
        <v>184</v>
      </c>
      <c r="B132" s="7" t="s">
        <v>185</v>
      </c>
      <c r="C132" s="20" t="s">
        <v>16</v>
      </c>
      <c r="D132" s="20" t="s">
        <v>186</v>
      </c>
      <c r="E132" s="8">
        <v>44104</v>
      </c>
      <c r="F132" s="8">
        <v>44104</v>
      </c>
      <c r="G132" s="20">
        <v>77142175</v>
      </c>
      <c r="H132" s="20">
        <v>0</v>
      </c>
      <c r="I132" s="20">
        <v>77142175</v>
      </c>
      <c r="J132" s="20">
        <v>0</v>
      </c>
      <c r="K132" s="20">
        <v>0</v>
      </c>
      <c r="L132" s="20">
        <v>0</v>
      </c>
      <c r="M132" s="11" t="s">
        <v>187</v>
      </c>
      <c r="O132" s="19" t="s">
        <v>314</v>
      </c>
    </row>
    <row r="133" spans="1:15" hidden="1" outlineLevel="3" x14ac:dyDescent="0.2">
      <c r="A133" s="22"/>
      <c r="B133" s="23"/>
      <c r="C133" s="24"/>
      <c r="D133" s="24"/>
      <c r="E133" s="17"/>
      <c r="F133" s="17"/>
      <c r="G133" s="24">
        <v>77142175</v>
      </c>
      <c r="H133" s="24">
        <v>0</v>
      </c>
      <c r="I133" s="24">
        <v>77142175</v>
      </c>
      <c r="J133" s="24">
        <v>0</v>
      </c>
      <c r="K133" s="24">
        <v>0</v>
      </c>
      <c r="L133" s="24">
        <v>0</v>
      </c>
      <c r="O133" s="2" t="s">
        <v>314</v>
      </c>
    </row>
    <row r="134" spans="1:15" hidden="1" outlineLevel="2" collapsed="1" x14ac:dyDescent="0.2">
      <c r="A134" s="25" t="s">
        <v>188</v>
      </c>
      <c r="B134" s="23" t="s">
        <v>18</v>
      </c>
      <c r="C134" s="24"/>
      <c r="D134" s="24"/>
      <c r="E134" s="17"/>
      <c r="F134" s="17"/>
      <c r="G134" s="24">
        <v>77142175</v>
      </c>
      <c r="H134" s="24">
        <v>0</v>
      </c>
      <c r="I134" s="24">
        <v>77142175</v>
      </c>
      <c r="J134" s="24">
        <v>0</v>
      </c>
      <c r="K134" s="24">
        <v>0</v>
      </c>
      <c r="L134" s="24">
        <v>0</v>
      </c>
      <c r="O134" s="2" t="s">
        <v>314</v>
      </c>
    </row>
    <row r="135" spans="1:15" hidden="1" outlineLevel="4" x14ac:dyDescent="0.2">
      <c r="A135" s="22" t="s">
        <v>189</v>
      </c>
      <c r="B135" s="23" t="s">
        <v>190</v>
      </c>
      <c r="C135" s="24" t="s">
        <v>16</v>
      </c>
      <c r="D135" s="24" t="s">
        <v>191</v>
      </c>
      <c r="E135" s="17">
        <v>44097</v>
      </c>
      <c r="F135" s="17">
        <v>44142</v>
      </c>
      <c r="G135" s="24">
        <v>714138</v>
      </c>
      <c r="H135" s="24">
        <v>714138</v>
      </c>
      <c r="I135" s="24">
        <v>0</v>
      </c>
      <c r="J135" s="24">
        <v>0</v>
      </c>
      <c r="K135" s="24">
        <v>0</v>
      </c>
      <c r="L135" s="24">
        <v>0</v>
      </c>
      <c r="O135" s="2" t="s">
        <v>314</v>
      </c>
    </row>
    <row r="136" spans="1:15" hidden="1" outlineLevel="4" x14ac:dyDescent="0.2">
      <c r="A136" s="22" t="s">
        <v>18</v>
      </c>
      <c r="B136" s="23" t="s">
        <v>18</v>
      </c>
      <c r="C136" s="24" t="s">
        <v>16</v>
      </c>
      <c r="D136" s="24" t="s">
        <v>192</v>
      </c>
      <c r="E136" s="17">
        <v>44103</v>
      </c>
      <c r="F136" s="17">
        <v>44148</v>
      </c>
      <c r="G136" s="24">
        <v>500693</v>
      </c>
      <c r="H136" s="24">
        <v>500693</v>
      </c>
      <c r="I136" s="24">
        <v>0</v>
      </c>
      <c r="J136" s="24">
        <v>0</v>
      </c>
      <c r="K136" s="24">
        <v>0</v>
      </c>
      <c r="L136" s="24">
        <v>0</v>
      </c>
      <c r="O136" s="2" t="s">
        <v>314</v>
      </c>
    </row>
    <row r="137" spans="1:15" hidden="1" outlineLevel="3" x14ac:dyDescent="0.2">
      <c r="A137" s="22"/>
      <c r="B137" s="23"/>
      <c r="C137" s="24"/>
      <c r="D137" s="24"/>
      <c r="E137" s="17"/>
      <c r="F137" s="17"/>
      <c r="G137" s="24">
        <v>1214831</v>
      </c>
      <c r="H137" s="24">
        <v>1214831</v>
      </c>
      <c r="I137" s="24">
        <v>0</v>
      </c>
      <c r="J137" s="24">
        <v>0</v>
      </c>
      <c r="K137" s="24">
        <v>0</v>
      </c>
      <c r="L137" s="24">
        <v>0</v>
      </c>
      <c r="O137" s="2" t="s">
        <v>314</v>
      </c>
    </row>
    <row r="138" spans="1:15" hidden="1" outlineLevel="2" collapsed="1" x14ac:dyDescent="0.2">
      <c r="A138" s="25" t="s">
        <v>193</v>
      </c>
      <c r="B138" s="23" t="s">
        <v>18</v>
      </c>
      <c r="C138" s="24"/>
      <c r="D138" s="24"/>
      <c r="E138" s="17"/>
      <c r="F138" s="17"/>
      <c r="G138" s="24">
        <v>1214831</v>
      </c>
      <c r="H138" s="24">
        <v>1214831</v>
      </c>
      <c r="I138" s="24">
        <v>0</v>
      </c>
      <c r="J138" s="24">
        <v>0</v>
      </c>
      <c r="K138" s="24">
        <v>0</v>
      </c>
      <c r="L138" s="24">
        <v>0</v>
      </c>
      <c r="O138" s="2" t="s">
        <v>314</v>
      </c>
    </row>
    <row r="139" spans="1:15" hidden="1" outlineLevel="4" x14ac:dyDescent="0.2">
      <c r="A139" s="22" t="s">
        <v>194</v>
      </c>
      <c r="B139" s="23" t="s">
        <v>195</v>
      </c>
      <c r="C139" s="24" t="s">
        <v>16</v>
      </c>
      <c r="D139" s="24" t="s">
        <v>196</v>
      </c>
      <c r="E139" s="17">
        <v>44111</v>
      </c>
      <c r="F139" s="17">
        <v>44141</v>
      </c>
      <c r="G139" s="20">
        <v>28749114</v>
      </c>
      <c r="H139" s="24">
        <v>28749114</v>
      </c>
      <c r="I139" s="24">
        <v>0</v>
      </c>
      <c r="J139" s="24">
        <v>0</v>
      </c>
      <c r="K139" s="24">
        <v>0</v>
      </c>
      <c r="L139" s="24">
        <v>0</v>
      </c>
      <c r="O139" s="2" t="s">
        <v>314</v>
      </c>
    </row>
    <row r="140" spans="1:15" hidden="1" outlineLevel="4" x14ac:dyDescent="0.2">
      <c r="A140" s="22" t="s">
        <v>18</v>
      </c>
      <c r="B140" s="23" t="s">
        <v>18</v>
      </c>
      <c r="C140" s="24" t="s">
        <v>16</v>
      </c>
      <c r="D140" s="24" t="s">
        <v>197</v>
      </c>
      <c r="E140" s="17">
        <v>44110</v>
      </c>
      <c r="F140" s="17">
        <v>44140</v>
      </c>
      <c r="G140" s="20">
        <v>3926185</v>
      </c>
      <c r="H140" s="24">
        <v>3926185</v>
      </c>
      <c r="I140" s="24">
        <v>0</v>
      </c>
      <c r="J140" s="24">
        <v>0</v>
      </c>
      <c r="K140" s="24">
        <v>0</v>
      </c>
      <c r="L140" s="24">
        <v>0</v>
      </c>
      <c r="O140" s="2" t="s">
        <v>314</v>
      </c>
    </row>
    <row r="141" spans="1:15" hidden="1" outlineLevel="4" x14ac:dyDescent="0.2">
      <c r="A141" s="22" t="s">
        <v>18</v>
      </c>
      <c r="B141" s="23" t="s">
        <v>18</v>
      </c>
      <c r="C141" s="24" t="s">
        <v>16</v>
      </c>
      <c r="D141" s="24" t="s">
        <v>198</v>
      </c>
      <c r="E141" s="17">
        <v>44114</v>
      </c>
      <c r="F141" s="17">
        <v>44144</v>
      </c>
      <c r="G141" s="20">
        <v>7754322</v>
      </c>
      <c r="H141" s="24">
        <v>7754322</v>
      </c>
      <c r="I141" s="24">
        <v>0</v>
      </c>
      <c r="J141" s="24">
        <v>0</v>
      </c>
      <c r="K141" s="24">
        <v>0</v>
      </c>
      <c r="L141" s="24">
        <v>0</v>
      </c>
      <c r="O141" s="2" t="s">
        <v>314</v>
      </c>
    </row>
    <row r="142" spans="1:15" hidden="1" outlineLevel="4" x14ac:dyDescent="0.2">
      <c r="A142" s="22" t="s">
        <v>18</v>
      </c>
      <c r="B142" s="23" t="s">
        <v>18</v>
      </c>
      <c r="C142" s="24" t="s">
        <v>16</v>
      </c>
      <c r="D142" s="24" t="s">
        <v>199</v>
      </c>
      <c r="E142" s="17">
        <v>44090</v>
      </c>
      <c r="F142" s="17">
        <v>44120</v>
      </c>
      <c r="G142" s="20">
        <v>1785041</v>
      </c>
      <c r="H142" s="28">
        <v>1785041</v>
      </c>
      <c r="I142" s="24">
        <v>0</v>
      </c>
      <c r="J142" s="24">
        <v>0</v>
      </c>
      <c r="K142" s="24">
        <v>0</v>
      </c>
      <c r="L142" s="24">
        <v>0</v>
      </c>
      <c r="O142" s="2" t="s">
        <v>314</v>
      </c>
    </row>
    <row r="143" spans="1:15" hidden="1" outlineLevel="4" x14ac:dyDescent="0.2">
      <c r="A143" s="22" t="s">
        <v>18</v>
      </c>
      <c r="B143" s="23" t="s">
        <v>18</v>
      </c>
      <c r="C143" s="24" t="s">
        <v>16</v>
      </c>
      <c r="D143" s="24" t="s">
        <v>200</v>
      </c>
      <c r="E143" s="17">
        <v>44096</v>
      </c>
      <c r="F143" s="17">
        <v>44126</v>
      </c>
      <c r="G143" s="20">
        <v>579530</v>
      </c>
      <c r="H143" s="28">
        <v>579530</v>
      </c>
      <c r="I143" s="24">
        <v>0</v>
      </c>
      <c r="J143" s="24">
        <v>0</v>
      </c>
      <c r="K143" s="24">
        <v>0</v>
      </c>
      <c r="L143" s="24">
        <v>0</v>
      </c>
      <c r="O143" s="2" t="s">
        <v>314</v>
      </c>
    </row>
    <row r="144" spans="1:15" hidden="1" outlineLevel="4" x14ac:dyDescent="0.2">
      <c r="A144" s="22" t="s">
        <v>18</v>
      </c>
      <c r="B144" s="23" t="s">
        <v>18</v>
      </c>
      <c r="C144" s="24" t="s">
        <v>16</v>
      </c>
      <c r="D144" s="24" t="s">
        <v>201</v>
      </c>
      <c r="E144" s="17">
        <v>44093</v>
      </c>
      <c r="F144" s="17">
        <v>44123</v>
      </c>
      <c r="G144" s="20">
        <v>538090</v>
      </c>
      <c r="H144" s="28">
        <v>538090</v>
      </c>
      <c r="I144" s="24">
        <v>0</v>
      </c>
      <c r="J144" s="24">
        <v>0</v>
      </c>
      <c r="K144" s="24">
        <v>0</v>
      </c>
      <c r="L144" s="24">
        <v>0</v>
      </c>
      <c r="O144" s="2" t="s">
        <v>314</v>
      </c>
    </row>
    <row r="145" spans="1:16" hidden="1" outlineLevel="4" x14ac:dyDescent="0.2">
      <c r="A145" s="22" t="s">
        <v>18</v>
      </c>
      <c r="B145" s="23" t="s">
        <v>18</v>
      </c>
      <c r="C145" s="24" t="s">
        <v>16</v>
      </c>
      <c r="D145" s="24" t="s">
        <v>202</v>
      </c>
      <c r="E145" s="17">
        <v>44092</v>
      </c>
      <c r="F145" s="17">
        <v>44122</v>
      </c>
      <c r="G145" s="20">
        <v>1009232</v>
      </c>
      <c r="H145" s="28">
        <v>1009232</v>
      </c>
      <c r="I145" s="24">
        <v>0</v>
      </c>
      <c r="J145" s="24">
        <v>0</v>
      </c>
      <c r="K145" s="24">
        <v>0</v>
      </c>
      <c r="L145" s="24">
        <v>0</v>
      </c>
      <c r="N145" s="22"/>
      <c r="O145" s="22" t="s">
        <v>314</v>
      </c>
      <c r="P145" s="22"/>
    </row>
    <row r="146" spans="1:16" hidden="1" outlineLevel="4" x14ac:dyDescent="0.2">
      <c r="A146" s="22" t="s">
        <v>18</v>
      </c>
      <c r="B146" s="23" t="s">
        <v>18</v>
      </c>
      <c r="C146" s="24" t="s">
        <v>16</v>
      </c>
      <c r="D146" s="24" t="s">
        <v>203</v>
      </c>
      <c r="E146" s="17">
        <v>44097</v>
      </c>
      <c r="F146" s="17">
        <v>44127</v>
      </c>
      <c r="G146" s="20">
        <v>2065861</v>
      </c>
      <c r="H146" s="28">
        <v>2065861</v>
      </c>
      <c r="I146" s="24">
        <v>0</v>
      </c>
      <c r="J146" s="24">
        <v>0</v>
      </c>
      <c r="K146" s="24">
        <v>0</v>
      </c>
      <c r="L146" s="24">
        <v>0</v>
      </c>
      <c r="N146" s="22"/>
      <c r="O146" s="22" t="s">
        <v>314</v>
      </c>
      <c r="P146" s="22"/>
    </row>
    <row r="147" spans="1:16" hidden="1" outlineLevel="4" x14ac:dyDescent="0.2">
      <c r="A147" s="22" t="s">
        <v>18</v>
      </c>
      <c r="B147" s="23" t="s">
        <v>18</v>
      </c>
      <c r="C147" s="24" t="s">
        <v>16</v>
      </c>
      <c r="D147" s="24" t="s">
        <v>204</v>
      </c>
      <c r="E147" s="17">
        <v>44098</v>
      </c>
      <c r="F147" s="17">
        <v>44128</v>
      </c>
      <c r="G147" s="20">
        <v>296286</v>
      </c>
      <c r="H147" s="28">
        <v>296286</v>
      </c>
      <c r="I147" s="24">
        <v>0</v>
      </c>
      <c r="J147" s="24">
        <v>0</v>
      </c>
      <c r="K147" s="24">
        <v>0</v>
      </c>
      <c r="L147" s="24">
        <v>0</v>
      </c>
      <c r="N147" s="22"/>
      <c r="O147" s="22" t="s">
        <v>314</v>
      </c>
      <c r="P147" s="22"/>
    </row>
    <row r="148" spans="1:16" hidden="1" outlineLevel="4" x14ac:dyDescent="0.2">
      <c r="A148" s="22" t="s">
        <v>18</v>
      </c>
      <c r="B148" s="23" t="s">
        <v>18</v>
      </c>
      <c r="C148" s="24" t="s">
        <v>16</v>
      </c>
      <c r="D148" s="24" t="s">
        <v>205</v>
      </c>
      <c r="E148" s="17">
        <v>44103</v>
      </c>
      <c r="F148" s="17">
        <v>44133</v>
      </c>
      <c r="G148" s="20">
        <v>6329044</v>
      </c>
      <c r="H148" s="20">
        <v>6329044</v>
      </c>
      <c r="I148" s="24">
        <v>0</v>
      </c>
      <c r="J148" s="24">
        <v>0</v>
      </c>
      <c r="K148" s="24">
        <v>0</v>
      </c>
      <c r="L148" s="24">
        <v>0</v>
      </c>
      <c r="N148" s="22"/>
      <c r="O148" s="22" t="s">
        <v>314</v>
      </c>
      <c r="P148" s="22"/>
    </row>
    <row r="149" spans="1:16" hidden="1" outlineLevel="4" x14ac:dyDescent="0.2">
      <c r="A149" s="22" t="s">
        <v>18</v>
      </c>
      <c r="B149" s="23" t="s">
        <v>18</v>
      </c>
      <c r="C149" s="24" t="s">
        <v>16</v>
      </c>
      <c r="D149" s="24" t="s">
        <v>206</v>
      </c>
      <c r="E149" s="17">
        <v>44102</v>
      </c>
      <c r="F149" s="17">
        <v>44132</v>
      </c>
      <c r="G149" s="20">
        <v>7912158</v>
      </c>
      <c r="H149" s="24">
        <v>7912158</v>
      </c>
      <c r="I149" s="24">
        <v>0</v>
      </c>
      <c r="J149" s="24">
        <v>0</v>
      </c>
      <c r="K149" s="24">
        <v>0</v>
      </c>
      <c r="L149" s="24">
        <v>0</v>
      </c>
      <c r="N149" s="22"/>
      <c r="O149" s="22" t="s">
        <v>314</v>
      </c>
      <c r="P149" s="22"/>
    </row>
    <row r="150" spans="1:16" hidden="1" outlineLevel="4" x14ac:dyDescent="0.2">
      <c r="A150" s="22" t="s">
        <v>18</v>
      </c>
      <c r="B150" s="23" t="s">
        <v>18</v>
      </c>
      <c r="C150" s="24" t="s">
        <v>16</v>
      </c>
      <c r="D150" s="24" t="s">
        <v>207</v>
      </c>
      <c r="E150" s="17">
        <v>44089</v>
      </c>
      <c r="F150" s="17">
        <v>44119</v>
      </c>
      <c r="G150" s="20">
        <v>195160</v>
      </c>
      <c r="H150" s="24">
        <v>0</v>
      </c>
      <c r="I150" s="28">
        <v>195160</v>
      </c>
      <c r="J150" s="24">
        <v>0</v>
      </c>
      <c r="K150" s="24">
        <v>0</v>
      </c>
      <c r="L150" s="24">
        <v>0</v>
      </c>
      <c r="N150" s="22"/>
      <c r="O150" s="22" t="s">
        <v>314</v>
      </c>
      <c r="P150" s="22"/>
    </row>
    <row r="151" spans="1:16" hidden="1" outlineLevel="4" x14ac:dyDescent="0.2">
      <c r="A151" s="22" t="s">
        <v>18</v>
      </c>
      <c r="B151" s="23" t="s">
        <v>18</v>
      </c>
      <c r="C151" s="24" t="s">
        <v>16</v>
      </c>
      <c r="D151" s="24" t="s">
        <v>208</v>
      </c>
      <c r="E151" s="17">
        <v>44089</v>
      </c>
      <c r="F151" s="17">
        <v>44119</v>
      </c>
      <c r="G151" s="20">
        <v>11192631</v>
      </c>
      <c r="H151" s="24">
        <v>0</v>
      </c>
      <c r="I151" s="28">
        <v>11192631</v>
      </c>
      <c r="J151" s="24">
        <v>0</v>
      </c>
      <c r="K151" s="24">
        <v>0</v>
      </c>
      <c r="L151" s="24">
        <v>0</v>
      </c>
      <c r="N151" s="22"/>
      <c r="O151" s="22" t="s">
        <v>314</v>
      </c>
      <c r="P151" s="22"/>
    </row>
    <row r="152" spans="1:16" hidden="1" outlineLevel="4" x14ac:dyDescent="0.2">
      <c r="A152" s="22" t="s">
        <v>18</v>
      </c>
      <c r="B152" s="23" t="s">
        <v>18</v>
      </c>
      <c r="C152" s="24" t="s">
        <v>16</v>
      </c>
      <c r="D152" s="24" t="s">
        <v>209</v>
      </c>
      <c r="E152" s="17">
        <v>44098</v>
      </c>
      <c r="F152" s="17">
        <v>44128</v>
      </c>
      <c r="G152" s="20">
        <v>428085</v>
      </c>
      <c r="H152" s="28">
        <v>428085</v>
      </c>
      <c r="I152" s="24">
        <v>0</v>
      </c>
      <c r="J152" s="24">
        <v>0</v>
      </c>
      <c r="K152" s="24">
        <v>0</v>
      </c>
      <c r="L152" s="24">
        <v>0</v>
      </c>
      <c r="N152" s="22"/>
      <c r="O152" s="22" t="s">
        <v>314</v>
      </c>
      <c r="P152" s="22"/>
    </row>
    <row r="153" spans="1:16" hidden="1" outlineLevel="4" x14ac:dyDescent="0.2">
      <c r="A153" s="22" t="s">
        <v>18</v>
      </c>
      <c r="B153" s="23" t="s">
        <v>18</v>
      </c>
      <c r="C153" s="24" t="s">
        <v>16</v>
      </c>
      <c r="D153" s="24" t="s">
        <v>210</v>
      </c>
      <c r="E153" s="17">
        <v>44104</v>
      </c>
      <c r="F153" s="17">
        <v>44134</v>
      </c>
      <c r="G153" s="20">
        <v>19165497</v>
      </c>
      <c r="H153" s="24">
        <v>19165497</v>
      </c>
      <c r="I153" s="24">
        <v>0</v>
      </c>
      <c r="J153" s="24">
        <v>0</v>
      </c>
      <c r="K153" s="24">
        <v>0</v>
      </c>
      <c r="L153" s="24">
        <v>0</v>
      </c>
      <c r="N153" s="22"/>
      <c r="O153" s="22" t="s">
        <v>314</v>
      </c>
      <c r="P153" s="22"/>
    </row>
    <row r="154" spans="1:16" hidden="1" outlineLevel="4" x14ac:dyDescent="0.2">
      <c r="A154" s="22" t="s">
        <v>18</v>
      </c>
      <c r="B154" s="23" t="s">
        <v>18</v>
      </c>
      <c r="C154" s="24" t="s">
        <v>16</v>
      </c>
      <c r="D154" s="24" t="s">
        <v>211</v>
      </c>
      <c r="E154" s="17">
        <v>44103</v>
      </c>
      <c r="F154" s="17">
        <v>44133</v>
      </c>
      <c r="G154" s="20">
        <v>9591411</v>
      </c>
      <c r="H154" s="24">
        <v>9591411</v>
      </c>
      <c r="I154" s="24">
        <v>0</v>
      </c>
      <c r="J154" s="24">
        <v>0</v>
      </c>
      <c r="K154" s="24">
        <v>0</v>
      </c>
      <c r="L154" s="24">
        <v>0</v>
      </c>
      <c r="N154" s="22"/>
      <c r="O154" s="22" t="s">
        <v>314</v>
      </c>
      <c r="P154" s="22"/>
    </row>
    <row r="155" spans="1:16" hidden="1" outlineLevel="3" x14ac:dyDescent="0.2">
      <c r="A155" s="22"/>
      <c r="B155" s="23"/>
      <c r="C155" s="24"/>
      <c r="D155" s="24"/>
      <c r="E155" s="17"/>
      <c r="F155" s="17"/>
      <c r="G155" s="24">
        <v>101517647</v>
      </c>
      <c r="H155" s="24">
        <v>90129856</v>
      </c>
      <c r="I155" s="24">
        <v>11387791</v>
      </c>
      <c r="J155" s="24">
        <v>0</v>
      </c>
      <c r="K155" s="24">
        <v>0</v>
      </c>
      <c r="L155" s="24">
        <v>0</v>
      </c>
      <c r="N155" s="22"/>
      <c r="O155" s="22" t="s">
        <v>314</v>
      </c>
      <c r="P155" s="22"/>
    </row>
    <row r="156" spans="1:16" hidden="1" outlineLevel="2" collapsed="1" x14ac:dyDescent="0.2">
      <c r="A156" s="25" t="s">
        <v>212</v>
      </c>
      <c r="B156" s="23" t="s">
        <v>18</v>
      </c>
      <c r="C156" s="24"/>
      <c r="D156" s="24"/>
      <c r="E156" s="17"/>
      <c r="F156" s="17"/>
      <c r="G156" s="24">
        <v>101517647</v>
      </c>
      <c r="H156" s="24">
        <v>90129856</v>
      </c>
      <c r="I156" s="24">
        <v>11387791</v>
      </c>
      <c r="J156" s="24">
        <v>0</v>
      </c>
      <c r="K156" s="24">
        <v>0</v>
      </c>
      <c r="L156" s="24">
        <v>0</v>
      </c>
      <c r="N156" s="24"/>
      <c r="O156" s="22" t="s">
        <v>314</v>
      </c>
      <c r="P156" s="22" t="s">
        <v>213</v>
      </c>
    </row>
    <row r="157" spans="1:16" outlineLevel="4" x14ac:dyDescent="0.2">
      <c r="A157" s="22" t="s">
        <v>214</v>
      </c>
      <c r="B157" s="23" t="s">
        <v>215</v>
      </c>
      <c r="C157" s="24" t="s">
        <v>16</v>
      </c>
      <c r="D157" s="24" t="s">
        <v>216</v>
      </c>
      <c r="E157" s="17">
        <v>44110</v>
      </c>
      <c r="F157" s="17">
        <v>44140</v>
      </c>
      <c r="G157" s="24">
        <v>436333</v>
      </c>
      <c r="H157" s="24">
        <v>436333</v>
      </c>
      <c r="I157" s="24">
        <v>0</v>
      </c>
      <c r="J157" s="24">
        <v>0</v>
      </c>
      <c r="K157" s="24">
        <v>0</v>
      </c>
      <c r="L157" s="24">
        <v>0</v>
      </c>
      <c r="N157" s="24">
        <f>I150+I151+H142+H145+H144+H143+H146+H147+H152</f>
        <v>18089916</v>
      </c>
      <c r="O157" s="27" t="s">
        <v>312</v>
      </c>
      <c r="P157" s="22"/>
    </row>
    <row r="158" spans="1:16" hidden="1" outlineLevel="4" x14ac:dyDescent="0.2">
      <c r="A158" s="22" t="s">
        <v>18</v>
      </c>
      <c r="B158" s="23" t="s">
        <v>18</v>
      </c>
      <c r="C158" s="24" t="s">
        <v>16</v>
      </c>
      <c r="D158" s="24" t="s">
        <v>217</v>
      </c>
      <c r="E158" s="17">
        <v>44097</v>
      </c>
      <c r="F158" s="17">
        <v>44127</v>
      </c>
      <c r="G158" s="24">
        <v>3657985</v>
      </c>
      <c r="H158" s="24">
        <v>3657985</v>
      </c>
      <c r="I158" s="24">
        <v>0</v>
      </c>
      <c r="J158" s="24">
        <v>0</v>
      </c>
      <c r="K158" s="24">
        <v>0</v>
      </c>
      <c r="L158" s="24">
        <v>0</v>
      </c>
      <c r="N158" s="22"/>
      <c r="O158" s="22" t="s">
        <v>314</v>
      </c>
      <c r="P158" s="22"/>
    </row>
    <row r="159" spans="1:16" hidden="1" outlineLevel="3" x14ac:dyDescent="0.2">
      <c r="A159" s="22"/>
      <c r="B159" s="23"/>
      <c r="C159" s="24"/>
      <c r="D159" s="24"/>
      <c r="E159" s="17"/>
      <c r="F159" s="17"/>
      <c r="G159" s="24">
        <v>4094318</v>
      </c>
      <c r="H159" s="24">
        <v>4094318</v>
      </c>
      <c r="I159" s="24">
        <v>0</v>
      </c>
      <c r="J159" s="24">
        <v>0</v>
      </c>
      <c r="K159" s="24">
        <v>0</v>
      </c>
      <c r="L159" s="24">
        <v>0</v>
      </c>
      <c r="N159" s="22"/>
      <c r="O159" s="22" t="s">
        <v>314</v>
      </c>
      <c r="P159" s="22"/>
    </row>
    <row r="160" spans="1:16" hidden="1" outlineLevel="2" x14ac:dyDescent="0.2">
      <c r="A160" s="25" t="s">
        <v>218</v>
      </c>
      <c r="B160" s="23" t="s">
        <v>18</v>
      </c>
      <c r="C160" s="24"/>
      <c r="D160" s="24"/>
      <c r="E160" s="17"/>
      <c r="F160" s="17"/>
      <c r="G160" s="24">
        <v>4094318</v>
      </c>
      <c r="H160" s="24">
        <v>4094318</v>
      </c>
      <c r="I160" s="24">
        <v>0</v>
      </c>
      <c r="J160" s="24">
        <v>0</v>
      </c>
      <c r="K160" s="24">
        <v>0</v>
      </c>
      <c r="L160" s="24">
        <v>0</v>
      </c>
      <c r="N160" s="24"/>
      <c r="O160" s="22" t="s">
        <v>314</v>
      </c>
      <c r="P160" s="22" t="s">
        <v>219</v>
      </c>
    </row>
    <row r="161" spans="1:16" outlineLevel="4" x14ac:dyDescent="0.2">
      <c r="A161" s="22" t="s">
        <v>220</v>
      </c>
      <c r="B161" s="23" t="s">
        <v>221</v>
      </c>
      <c r="C161" s="24" t="s">
        <v>16</v>
      </c>
      <c r="D161" s="24" t="s">
        <v>222</v>
      </c>
      <c r="E161" s="17">
        <v>44110</v>
      </c>
      <c r="F161" s="17">
        <v>44130</v>
      </c>
      <c r="G161" s="24">
        <v>16266667</v>
      </c>
      <c r="H161" s="24">
        <v>16266667</v>
      </c>
      <c r="I161" s="24">
        <v>0</v>
      </c>
      <c r="J161" s="24">
        <v>0</v>
      </c>
      <c r="K161" s="24">
        <v>0</v>
      </c>
      <c r="L161" s="24">
        <v>0</v>
      </c>
      <c r="N161" s="24">
        <f>H158+H157</f>
        <v>4094318</v>
      </c>
      <c r="O161" s="27" t="s">
        <v>312</v>
      </c>
      <c r="P161" s="22"/>
    </row>
    <row r="162" spans="1:16" hidden="1" outlineLevel="3" x14ac:dyDescent="0.2">
      <c r="A162" s="22"/>
      <c r="B162" s="23"/>
      <c r="C162" s="24"/>
      <c r="D162" s="24"/>
      <c r="E162" s="17"/>
      <c r="F162" s="17"/>
      <c r="G162" s="24">
        <v>16266667</v>
      </c>
      <c r="H162" s="24">
        <v>16266667</v>
      </c>
      <c r="I162" s="24">
        <v>0</v>
      </c>
      <c r="J162" s="24">
        <v>0</v>
      </c>
      <c r="K162" s="24">
        <v>0</v>
      </c>
      <c r="L162" s="24">
        <v>0</v>
      </c>
      <c r="N162" s="22"/>
      <c r="O162" s="22" t="s">
        <v>314</v>
      </c>
      <c r="P162" s="22"/>
    </row>
    <row r="163" spans="1:16" hidden="1" outlineLevel="2" x14ac:dyDescent="0.2">
      <c r="A163" s="25" t="s">
        <v>223</v>
      </c>
      <c r="B163" s="23" t="s">
        <v>18</v>
      </c>
      <c r="C163" s="24"/>
      <c r="D163" s="24"/>
      <c r="E163" s="17"/>
      <c r="F163" s="17"/>
      <c r="G163" s="24">
        <v>16266667</v>
      </c>
      <c r="H163" s="24">
        <v>16266667</v>
      </c>
      <c r="I163" s="24">
        <v>0</v>
      </c>
      <c r="J163" s="24">
        <v>0</v>
      </c>
      <c r="K163" s="24">
        <v>0</v>
      </c>
      <c r="L163" s="24">
        <v>0</v>
      </c>
      <c r="N163" s="22"/>
      <c r="O163" s="22" t="s">
        <v>314</v>
      </c>
      <c r="P163" s="22"/>
    </row>
    <row r="164" spans="1:16" hidden="1" outlineLevel="4" x14ac:dyDescent="0.2">
      <c r="A164" s="22" t="s">
        <v>224</v>
      </c>
      <c r="B164" s="23" t="s">
        <v>225</v>
      </c>
      <c r="C164" s="24" t="s">
        <v>16</v>
      </c>
      <c r="D164" s="24" t="s">
        <v>226</v>
      </c>
      <c r="E164" s="17">
        <v>44102</v>
      </c>
      <c r="F164" s="17">
        <v>44132</v>
      </c>
      <c r="G164" s="24">
        <v>3297819</v>
      </c>
      <c r="H164" s="24">
        <v>3297819</v>
      </c>
      <c r="I164" s="24">
        <v>0</v>
      </c>
      <c r="J164" s="24">
        <v>0</v>
      </c>
      <c r="K164" s="24">
        <v>0</v>
      </c>
      <c r="L164" s="24">
        <v>0</v>
      </c>
      <c r="N164" s="22"/>
      <c r="O164" s="22" t="s">
        <v>314</v>
      </c>
      <c r="P164" s="22"/>
    </row>
    <row r="165" spans="1:16" hidden="1" outlineLevel="3" x14ac:dyDescent="0.2">
      <c r="A165" s="22"/>
      <c r="B165" s="23"/>
      <c r="C165" s="24"/>
      <c r="D165" s="24"/>
      <c r="E165" s="17"/>
      <c r="F165" s="17"/>
      <c r="G165" s="24">
        <v>3297819</v>
      </c>
      <c r="H165" s="24">
        <v>3297819</v>
      </c>
      <c r="I165" s="24">
        <v>0</v>
      </c>
      <c r="J165" s="24">
        <v>0</v>
      </c>
      <c r="K165" s="24">
        <v>0</v>
      </c>
      <c r="L165" s="24">
        <v>0</v>
      </c>
      <c r="N165" s="22"/>
      <c r="O165" s="22" t="s">
        <v>314</v>
      </c>
      <c r="P165" s="22"/>
    </row>
    <row r="166" spans="1:16" hidden="1" outlineLevel="2" collapsed="1" x14ac:dyDescent="0.2">
      <c r="A166" s="25" t="s">
        <v>227</v>
      </c>
      <c r="B166" s="23" t="s">
        <v>18</v>
      </c>
      <c r="C166" s="24"/>
      <c r="D166" s="24"/>
      <c r="E166" s="17"/>
      <c r="F166" s="17"/>
      <c r="G166" s="24">
        <v>3297819</v>
      </c>
      <c r="H166" s="24">
        <v>3297819</v>
      </c>
      <c r="I166" s="24">
        <v>0</v>
      </c>
      <c r="J166" s="24">
        <v>0</v>
      </c>
      <c r="K166" s="24">
        <v>0</v>
      </c>
      <c r="L166" s="24">
        <v>0</v>
      </c>
      <c r="N166" s="22"/>
      <c r="O166" s="22" t="s">
        <v>314</v>
      </c>
      <c r="P166" s="22"/>
    </row>
    <row r="167" spans="1:16" hidden="1" outlineLevel="4" x14ac:dyDescent="0.2">
      <c r="A167" s="22" t="s">
        <v>228</v>
      </c>
      <c r="B167" s="23" t="s">
        <v>229</v>
      </c>
      <c r="C167" s="24" t="s">
        <v>16</v>
      </c>
      <c r="D167" s="24" t="s">
        <v>230</v>
      </c>
      <c r="E167" s="17">
        <v>44109</v>
      </c>
      <c r="F167" s="17">
        <v>44139</v>
      </c>
      <c r="G167" s="24">
        <v>198600</v>
      </c>
      <c r="H167" s="24">
        <v>198600</v>
      </c>
      <c r="I167" s="24">
        <v>0</v>
      </c>
      <c r="J167" s="24">
        <v>0</v>
      </c>
      <c r="K167" s="24">
        <v>0</v>
      </c>
      <c r="L167" s="24">
        <v>0</v>
      </c>
      <c r="N167" s="22"/>
      <c r="O167" s="22" t="s">
        <v>314</v>
      </c>
      <c r="P167" s="22"/>
    </row>
    <row r="168" spans="1:16" hidden="1" outlineLevel="3" x14ac:dyDescent="0.2">
      <c r="A168" s="22"/>
      <c r="B168" s="23"/>
      <c r="C168" s="24"/>
      <c r="D168" s="24"/>
      <c r="E168" s="17"/>
      <c r="F168" s="17"/>
      <c r="G168" s="24">
        <v>198600</v>
      </c>
      <c r="H168" s="24">
        <v>198600</v>
      </c>
      <c r="I168" s="24">
        <v>0</v>
      </c>
      <c r="J168" s="24">
        <v>0</v>
      </c>
      <c r="K168" s="24">
        <v>0</v>
      </c>
      <c r="L168" s="24">
        <v>0</v>
      </c>
      <c r="N168" s="22"/>
      <c r="O168" s="22" t="s">
        <v>314</v>
      </c>
      <c r="P168" s="22"/>
    </row>
    <row r="169" spans="1:16" hidden="1" outlineLevel="2" collapsed="1" x14ac:dyDescent="0.2">
      <c r="A169" s="25" t="s">
        <v>231</v>
      </c>
      <c r="B169" s="23" t="s">
        <v>18</v>
      </c>
      <c r="C169" s="24"/>
      <c r="D169" s="24"/>
      <c r="E169" s="17"/>
      <c r="F169" s="17"/>
      <c r="G169" s="24">
        <v>198600</v>
      </c>
      <c r="H169" s="24">
        <v>198600</v>
      </c>
      <c r="I169" s="24">
        <v>0</v>
      </c>
      <c r="J169" s="24">
        <v>0</v>
      </c>
      <c r="K169" s="24">
        <v>0</v>
      </c>
      <c r="L169" s="24">
        <v>0</v>
      </c>
      <c r="N169" s="22"/>
      <c r="O169" s="22" t="s">
        <v>314</v>
      </c>
      <c r="P169" s="22"/>
    </row>
    <row r="170" spans="1:16" hidden="1" outlineLevel="4" x14ac:dyDescent="0.2">
      <c r="A170" s="27" t="s">
        <v>232</v>
      </c>
      <c r="B170" s="23" t="s">
        <v>233</v>
      </c>
      <c r="C170" s="24" t="s">
        <v>16</v>
      </c>
      <c r="D170" s="24" t="s">
        <v>234</v>
      </c>
      <c r="E170" s="17">
        <v>44080</v>
      </c>
      <c r="F170" s="17">
        <v>44110</v>
      </c>
      <c r="G170" s="24">
        <v>2242500</v>
      </c>
      <c r="H170" s="24">
        <v>0</v>
      </c>
      <c r="I170" s="24">
        <v>2242500</v>
      </c>
      <c r="J170" s="24">
        <v>0</v>
      </c>
      <c r="K170" s="24">
        <v>0</v>
      </c>
      <c r="L170" s="24">
        <v>0</v>
      </c>
      <c r="M170" s="10" t="s">
        <v>235</v>
      </c>
      <c r="N170" s="22"/>
      <c r="O170" s="22" t="s">
        <v>314</v>
      </c>
      <c r="P170" s="22"/>
    </row>
    <row r="171" spans="1:16" hidden="1" outlineLevel="3" x14ac:dyDescent="0.2">
      <c r="A171" s="22"/>
      <c r="B171" s="23"/>
      <c r="C171" s="24"/>
      <c r="D171" s="24"/>
      <c r="E171" s="17"/>
      <c r="F171" s="17"/>
      <c r="G171" s="24">
        <v>2242500</v>
      </c>
      <c r="H171" s="24">
        <v>0</v>
      </c>
      <c r="I171" s="24">
        <v>2242500</v>
      </c>
      <c r="J171" s="24">
        <v>0</v>
      </c>
      <c r="K171" s="24">
        <v>0</v>
      </c>
      <c r="L171" s="24">
        <v>0</v>
      </c>
      <c r="N171" s="22"/>
      <c r="O171" s="22" t="s">
        <v>314</v>
      </c>
      <c r="P171" s="22"/>
    </row>
    <row r="172" spans="1:16" hidden="1" outlineLevel="2" collapsed="1" x14ac:dyDescent="0.2">
      <c r="A172" s="25" t="s">
        <v>236</v>
      </c>
      <c r="B172" s="23" t="s">
        <v>18</v>
      </c>
      <c r="C172" s="24"/>
      <c r="D172" s="24"/>
      <c r="E172" s="17"/>
      <c r="F172" s="17"/>
      <c r="G172" s="24">
        <v>2242500</v>
      </c>
      <c r="H172" s="24">
        <v>0</v>
      </c>
      <c r="I172" s="24">
        <v>2242500</v>
      </c>
      <c r="J172" s="24">
        <v>0</v>
      </c>
      <c r="K172" s="24">
        <v>0</v>
      </c>
      <c r="L172" s="24">
        <v>0</v>
      </c>
      <c r="N172" s="22"/>
      <c r="O172" s="22" t="s">
        <v>314</v>
      </c>
      <c r="P172" s="22"/>
    </row>
    <row r="173" spans="1:16" hidden="1" outlineLevel="4" x14ac:dyDescent="0.2">
      <c r="A173" s="22" t="s">
        <v>237</v>
      </c>
      <c r="B173" s="23" t="s">
        <v>238</v>
      </c>
      <c r="C173" s="24" t="s">
        <v>16</v>
      </c>
      <c r="D173" s="24" t="s">
        <v>239</v>
      </c>
      <c r="E173" s="17">
        <v>44098</v>
      </c>
      <c r="F173" s="17">
        <v>44127</v>
      </c>
      <c r="G173" s="24">
        <v>492503</v>
      </c>
      <c r="H173" s="28">
        <v>492503</v>
      </c>
      <c r="I173" s="24">
        <v>0</v>
      </c>
      <c r="J173" s="24">
        <v>0</v>
      </c>
      <c r="K173" s="24">
        <v>0</v>
      </c>
      <c r="L173" s="24">
        <v>0</v>
      </c>
      <c r="N173" s="22"/>
      <c r="O173" s="22" t="s">
        <v>314</v>
      </c>
      <c r="P173" s="22"/>
    </row>
    <row r="174" spans="1:16" hidden="1" outlineLevel="3" x14ac:dyDescent="0.2">
      <c r="A174" s="22"/>
      <c r="B174" s="23"/>
      <c r="C174" s="24"/>
      <c r="D174" s="24"/>
      <c r="E174" s="17"/>
      <c r="F174" s="17"/>
      <c r="G174" s="24">
        <v>492503</v>
      </c>
      <c r="H174" s="24">
        <v>492503</v>
      </c>
      <c r="I174" s="24">
        <v>0</v>
      </c>
      <c r="J174" s="24">
        <v>0</v>
      </c>
      <c r="K174" s="24">
        <v>0</v>
      </c>
      <c r="L174" s="24">
        <v>0</v>
      </c>
      <c r="N174" s="22"/>
      <c r="O174" s="22" t="s">
        <v>314</v>
      </c>
      <c r="P174" s="22"/>
    </row>
    <row r="175" spans="1:16" hidden="1" outlineLevel="2" collapsed="1" x14ac:dyDescent="0.2">
      <c r="A175" s="25" t="s">
        <v>240</v>
      </c>
      <c r="B175" s="23" t="s">
        <v>18</v>
      </c>
      <c r="C175" s="24"/>
      <c r="D175" s="24"/>
      <c r="E175" s="17"/>
      <c r="F175" s="17"/>
      <c r="G175" s="24">
        <v>492503</v>
      </c>
      <c r="H175" s="24">
        <v>492503</v>
      </c>
      <c r="I175" s="24">
        <v>0</v>
      </c>
      <c r="J175" s="24">
        <v>0</v>
      </c>
      <c r="K175" s="24">
        <v>0</v>
      </c>
      <c r="L175" s="24">
        <v>0</v>
      </c>
      <c r="N175" s="24"/>
      <c r="O175" s="22" t="s">
        <v>314</v>
      </c>
      <c r="P175" s="22" t="s">
        <v>241</v>
      </c>
    </row>
    <row r="176" spans="1:16" outlineLevel="4" x14ac:dyDescent="0.2">
      <c r="A176" s="22" t="s">
        <v>242</v>
      </c>
      <c r="B176" s="23" t="s">
        <v>243</v>
      </c>
      <c r="C176" s="24" t="s">
        <v>16</v>
      </c>
      <c r="D176" s="24" t="s">
        <v>244</v>
      </c>
      <c r="E176" s="17">
        <v>44110</v>
      </c>
      <c r="F176" s="17">
        <v>44135</v>
      </c>
      <c r="G176" s="24">
        <v>2199000</v>
      </c>
      <c r="H176" s="24">
        <v>2199000</v>
      </c>
      <c r="I176" s="24">
        <v>0</v>
      </c>
      <c r="J176" s="24">
        <v>0</v>
      </c>
      <c r="K176" s="24">
        <v>0</v>
      </c>
      <c r="L176" s="24">
        <v>0</v>
      </c>
      <c r="N176" s="24">
        <f>H173</f>
        <v>492503</v>
      </c>
      <c r="O176" s="27" t="s">
        <v>312</v>
      </c>
      <c r="P176" s="22"/>
    </row>
    <row r="177" spans="1:16" hidden="1" outlineLevel="3" x14ac:dyDescent="0.2">
      <c r="A177" s="22"/>
      <c r="B177" s="23"/>
      <c r="C177" s="24"/>
      <c r="D177" s="24"/>
      <c r="E177" s="17"/>
      <c r="F177" s="17"/>
      <c r="G177" s="24">
        <v>2199000</v>
      </c>
      <c r="H177" s="24">
        <v>2199000</v>
      </c>
      <c r="I177" s="24">
        <v>0</v>
      </c>
      <c r="J177" s="24">
        <v>0</v>
      </c>
      <c r="K177" s="24">
        <v>0</v>
      </c>
      <c r="L177" s="24">
        <v>0</v>
      </c>
      <c r="N177" s="22"/>
      <c r="O177" s="22"/>
      <c r="P177" s="22"/>
    </row>
    <row r="178" spans="1:16" hidden="1" outlineLevel="2" x14ac:dyDescent="0.2">
      <c r="A178" s="25" t="s">
        <v>245</v>
      </c>
      <c r="B178" s="23" t="s">
        <v>18</v>
      </c>
      <c r="C178" s="24"/>
      <c r="D178" s="24"/>
      <c r="E178" s="17"/>
      <c r="F178" s="17"/>
      <c r="G178" s="24">
        <v>2199000</v>
      </c>
      <c r="H178" s="24">
        <v>2199000</v>
      </c>
      <c r="I178" s="24">
        <v>0</v>
      </c>
      <c r="J178" s="24">
        <v>0</v>
      </c>
      <c r="K178" s="24">
        <v>0</v>
      </c>
      <c r="L178" s="24">
        <v>0</v>
      </c>
      <c r="N178" s="22"/>
      <c r="O178" s="22"/>
      <c r="P178" s="22"/>
    </row>
    <row r="179" spans="1:16" hidden="1" outlineLevel="4" x14ac:dyDescent="0.2">
      <c r="A179" s="22" t="s">
        <v>246</v>
      </c>
      <c r="B179" s="23" t="s">
        <v>247</v>
      </c>
      <c r="C179" s="24" t="s">
        <v>16</v>
      </c>
      <c r="D179" s="24" t="s">
        <v>248</v>
      </c>
      <c r="E179" s="17">
        <v>44109</v>
      </c>
      <c r="F179" s="17">
        <v>44140</v>
      </c>
      <c r="G179" s="24">
        <v>4281159</v>
      </c>
      <c r="H179" s="24">
        <v>4281159</v>
      </c>
      <c r="I179" s="24">
        <v>0</v>
      </c>
      <c r="J179" s="24">
        <v>0</v>
      </c>
      <c r="K179" s="24">
        <v>0</v>
      </c>
      <c r="L179" s="24">
        <v>0</v>
      </c>
      <c r="N179" s="22"/>
      <c r="O179" s="22"/>
      <c r="P179" s="22"/>
    </row>
    <row r="180" spans="1:16" hidden="1" outlineLevel="4" x14ac:dyDescent="0.2">
      <c r="A180" s="22" t="s">
        <v>18</v>
      </c>
      <c r="B180" s="23" t="s">
        <v>18</v>
      </c>
      <c r="C180" s="24" t="s">
        <v>16</v>
      </c>
      <c r="D180" s="24" t="s">
        <v>248</v>
      </c>
      <c r="E180" s="17">
        <v>44109</v>
      </c>
      <c r="F180" s="17">
        <v>44140</v>
      </c>
      <c r="G180" s="24">
        <v>4281159</v>
      </c>
      <c r="H180" s="24">
        <v>4281159</v>
      </c>
      <c r="I180" s="24">
        <v>0</v>
      </c>
      <c r="J180" s="24">
        <v>0</v>
      </c>
      <c r="K180" s="24">
        <v>0</v>
      </c>
      <c r="L180" s="24">
        <v>0</v>
      </c>
      <c r="N180" s="22"/>
      <c r="O180" s="22"/>
      <c r="P180" s="22"/>
    </row>
    <row r="181" spans="1:16" hidden="1" outlineLevel="4" x14ac:dyDescent="0.2">
      <c r="A181" s="22" t="s">
        <v>18</v>
      </c>
      <c r="B181" s="23" t="s">
        <v>18</v>
      </c>
      <c r="C181" s="24" t="s">
        <v>16</v>
      </c>
      <c r="D181" s="24" t="s">
        <v>249</v>
      </c>
      <c r="E181" s="17">
        <v>44111</v>
      </c>
      <c r="F181" s="17">
        <v>44142</v>
      </c>
      <c r="G181" s="24">
        <v>228194</v>
      </c>
      <c r="H181" s="24">
        <v>228194</v>
      </c>
      <c r="I181" s="24">
        <v>0</v>
      </c>
      <c r="J181" s="24">
        <v>0</v>
      </c>
      <c r="K181" s="24">
        <v>0</v>
      </c>
      <c r="L181" s="24">
        <v>0</v>
      </c>
      <c r="N181" s="22"/>
      <c r="O181" s="22"/>
      <c r="P181" s="22"/>
    </row>
    <row r="182" spans="1:16" hidden="1" outlineLevel="4" x14ac:dyDescent="0.2">
      <c r="A182" s="22" t="s">
        <v>18</v>
      </c>
      <c r="B182" s="23" t="s">
        <v>18</v>
      </c>
      <c r="C182" s="24" t="s">
        <v>16</v>
      </c>
      <c r="D182" s="24" t="s">
        <v>250</v>
      </c>
      <c r="E182" s="17">
        <v>44118</v>
      </c>
      <c r="F182" s="17">
        <v>44118</v>
      </c>
      <c r="G182" s="24">
        <v>4942094</v>
      </c>
      <c r="H182" s="24">
        <v>0</v>
      </c>
      <c r="I182" s="28">
        <v>4942094</v>
      </c>
      <c r="J182" s="24">
        <v>0</v>
      </c>
      <c r="K182" s="24">
        <v>0</v>
      </c>
      <c r="L182" s="24">
        <v>0</v>
      </c>
      <c r="N182" s="22"/>
      <c r="O182" s="22"/>
      <c r="P182" s="22"/>
    </row>
    <row r="183" spans="1:16" hidden="1" outlineLevel="4" x14ac:dyDescent="0.2">
      <c r="A183" s="22" t="s">
        <v>18</v>
      </c>
      <c r="B183" s="23" t="s">
        <v>18</v>
      </c>
      <c r="C183" s="24" t="s">
        <v>16</v>
      </c>
      <c r="D183" s="24" t="s">
        <v>251</v>
      </c>
      <c r="E183" s="17">
        <v>44118</v>
      </c>
      <c r="F183" s="17">
        <v>44149</v>
      </c>
      <c r="G183" s="24">
        <v>542077</v>
      </c>
      <c r="H183" s="24">
        <v>542077</v>
      </c>
      <c r="I183" s="24">
        <v>0</v>
      </c>
      <c r="J183" s="24">
        <v>0</v>
      </c>
      <c r="K183" s="24">
        <v>0</v>
      </c>
      <c r="L183" s="24">
        <v>0</v>
      </c>
      <c r="N183" s="22"/>
      <c r="O183" s="22"/>
      <c r="P183" s="22"/>
    </row>
    <row r="184" spans="1:16" hidden="1" outlineLevel="4" x14ac:dyDescent="0.2">
      <c r="A184" s="22" t="s">
        <v>18</v>
      </c>
      <c r="B184" s="23" t="s">
        <v>18</v>
      </c>
      <c r="C184" s="24" t="s">
        <v>16</v>
      </c>
      <c r="D184" s="24" t="s">
        <v>252</v>
      </c>
      <c r="E184" s="17">
        <v>44090</v>
      </c>
      <c r="F184" s="17">
        <v>44120</v>
      </c>
      <c r="G184" s="24">
        <v>1071684</v>
      </c>
      <c r="H184" s="28">
        <v>1071684</v>
      </c>
      <c r="I184" s="24">
        <v>0</v>
      </c>
      <c r="J184" s="24">
        <v>0</v>
      </c>
      <c r="K184" s="24">
        <v>0</v>
      </c>
      <c r="L184" s="24">
        <v>0</v>
      </c>
      <c r="N184" s="22"/>
      <c r="O184" s="22"/>
      <c r="P184" s="22"/>
    </row>
    <row r="185" spans="1:16" hidden="1" outlineLevel="4" x14ac:dyDescent="0.2">
      <c r="A185" s="22" t="s">
        <v>18</v>
      </c>
      <c r="B185" s="23" t="s">
        <v>18</v>
      </c>
      <c r="C185" s="24" t="s">
        <v>16</v>
      </c>
      <c r="D185" s="24" t="s">
        <v>253</v>
      </c>
      <c r="E185" s="17">
        <v>44098</v>
      </c>
      <c r="F185" s="17">
        <v>44128</v>
      </c>
      <c r="G185" s="24">
        <v>5295025</v>
      </c>
      <c r="H185" s="24">
        <v>5295025</v>
      </c>
      <c r="I185" s="24">
        <v>0</v>
      </c>
      <c r="J185" s="24">
        <v>0</v>
      </c>
      <c r="K185" s="24">
        <v>0</v>
      </c>
      <c r="L185" s="24">
        <v>0</v>
      </c>
      <c r="N185" s="22"/>
      <c r="O185" s="22"/>
      <c r="P185" s="22"/>
    </row>
    <row r="186" spans="1:16" hidden="1" outlineLevel="4" x14ac:dyDescent="0.2">
      <c r="A186" s="22" t="s">
        <v>18</v>
      </c>
      <c r="B186" s="23" t="s">
        <v>18</v>
      </c>
      <c r="C186" s="24" t="s">
        <v>16</v>
      </c>
      <c r="D186" s="24" t="s">
        <v>254</v>
      </c>
      <c r="E186" s="17">
        <v>44099</v>
      </c>
      <c r="F186" s="17">
        <v>44129</v>
      </c>
      <c r="G186" s="24">
        <v>269368</v>
      </c>
      <c r="H186" s="24">
        <v>269368</v>
      </c>
      <c r="I186" s="24">
        <v>0</v>
      </c>
      <c r="J186" s="24">
        <v>0</v>
      </c>
      <c r="K186" s="24">
        <v>0</v>
      </c>
      <c r="L186" s="24">
        <v>0</v>
      </c>
      <c r="N186" s="22"/>
      <c r="O186" s="22"/>
      <c r="P186" s="22"/>
    </row>
    <row r="187" spans="1:16" hidden="1" outlineLevel="3" x14ac:dyDescent="0.2">
      <c r="A187" s="22"/>
      <c r="B187" s="23"/>
      <c r="C187" s="24"/>
      <c r="D187" s="24"/>
      <c r="E187" s="17"/>
      <c r="F187" s="17"/>
      <c r="G187" s="24">
        <v>20910760</v>
      </c>
      <c r="H187" s="24">
        <v>15968666</v>
      </c>
      <c r="I187" s="24">
        <v>4942094</v>
      </c>
      <c r="J187" s="24">
        <v>0</v>
      </c>
      <c r="K187" s="24">
        <v>0</v>
      </c>
      <c r="L187" s="24">
        <v>0</v>
      </c>
      <c r="N187" s="22"/>
      <c r="O187" s="22"/>
      <c r="P187" s="22"/>
    </row>
    <row r="188" spans="1:16" hidden="1" outlineLevel="2" collapsed="1" x14ac:dyDescent="0.2">
      <c r="A188" s="25" t="s">
        <v>255</v>
      </c>
      <c r="B188" s="23" t="s">
        <v>18</v>
      </c>
      <c r="C188" s="24"/>
      <c r="D188" s="24"/>
      <c r="E188" s="17"/>
      <c r="F188" s="17"/>
      <c r="G188" s="24">
        <v>20910760</v>
      </c>
      <c r="H188" s="24">
        <v>15968666</v>
      </c>
      <c r="I188" s="24">
        <v>4942094</v>
      </c>
      <c r="J188" s="24">
        <v>0</v>
      </c>
      <c r="K188" s="24">
        <v>0</v>
      </c>
      <c r="L188" s="24">
        <v>0</v>
      </c>
      <c r="N188" s="24"/>
      <c r="O188" s="22">
        <v>6013778</v>
      </c>
      <c r="P188" s="22" t="s">
        <v>256</v>
      </c>
    </row>
    <row r="189" spans="1:16" outlineLevel="4" x14ac:dyDescent="0.2">
      <c r="A189" s="22" t="s">
        <v>257</v>
      </c>
      <c r="B189" s="23" t="s">
        <v>258</v>
      </c>
      <c r="C189" s="24" t="s">
        <v>16</v>
      </c>
      <c r="D189" s="24" t="s">
        <v>259</v>
      </c>
      <c r="E189" s="17">
        <v>44120</v>
      </c>
      <c r="F189" s="17">
        <v>44120</v>
      </c>
      <c r="G189" s="24">
        <v>4031339</v>
      </c>
      <c r="H189" s="28">
        <v>4031339</v>
      </c>
      <c r="I189" s="24">
        <v>0</v>
      </c>
      <c r="J189" s="24">
        <v>0</v>
      </c>
      <c r="K189" s="24">
        <v>0</v>
      </c>
      <c r="L189" s="24">
        <v>0</v>
      </c>
      <c r="N189" s="24">
        <f>I182+H184</f>
        <v>6013778</v>
      </c>
      <c r="O189" s="27" t="s">
        <v>312</v>
      </c>
      <c r="P189" s="22"/>
    </row>
    <row r="190" spans="1:16" hidden="1" outlineLevel="3" x14ac:dyDescent="0.2">
      <c r="A190" s="22"/>
      <c r="B190" s="23"/>
      <c r="C190" s="24"/>
      <c r="D190" s="24"/>
      <c r="E190" s="17"/>
      <c r="F190" s="17"/>
      <c r="G190" s="24">
        <v>4031339</v>
      </c>
      <c r="H190" s="24">
        <v>4031339</v>
      </c>
      <c r="I190" s="24">
        <v>0</v>
      </c>
      <c r="J190" s="24">
        <v>0</v>
      </c>
      <c r="K190" s="24">
        <v>0</v>
      </c>
      <c r="L190" s="24">
        <v>0</v>
      </c>
      <c r="N190" s="22"/>
      <c r="O190" s="22"/>
      <c r="P190" s="22"/>
    </row>
    <row r="191" spans="1:16" hidden="1" outlineLevel="2" x14ac:dyDescent="0.2">
      <c r="A191" s="25" t="s">
        <v>260</v>
      </c>
      <c r="B191" s="23" t="s">
        <v>18</v>
      </c>
      <c r="C191" s="24"/>
      <c r="D191" s="24"/>
      <c r="E191" s="17"/>
      <c r="F191" s="17"/>
      <c r="G191" s="24">
        <v>4031339</v>
      </c>
      <c r="H191" s="24">
        <v>4031339</v>
      </c>
      <c r="I191" s="24">
        <v>0</v>
      </c>
      <c r="J191" s="24">
        <v>0</v>
      </c>
      <c r="K191" s="24">
        <v>0</v>
      </c>
      <c r="L191" s="24">
        <v>0</v>
      </c>
      <c r="N191" s="24"/>
      <c r="O191" s="22">
        <v>4031339</v>
      </c>
      <c r="P191" s="22" t="s">
        <v>261</v>
      </c>
    </row>
    <row r="192" spans="1:16" outlineLevel="4" x14ac:dyDescent="0.2">
      <c r="A192" s="22" t="s">
        <v>262</v>
      </c>
      <c r="B192" s="23" t="s">
        <v>263</v>
      </c>
      <c r="C192" s="24" t="s">
        <v>16</v>
      </c>
      <c r="D192" s="24" t="s">
        <v>264</v>
      </c>
      <c r="E192" s="17">
        <v>44105</v>
      </c>
      <c r="F192" s="17">
        <v>44136</v>
      </c>
      <c r="G192" s="24">
        <v>9306276</v>
      </c>
      <c r="H192" s="24">
        <v>9306276</v>
      </c>
      <c r="I192" s="24">
        <v>0</v>
      </c>
      <c r="J192" s="24">
        <v>0</v>
      </c>
      <c r="K192" s="24">
        <v>0</v>
      </c>
      <c r="L192" s="24">
        <v>0</v>
      </c>
      <c r="N192" s="24">
        <f>H189</f>
        <v>4031339</v>
      </c>
      <c r="O192" s="27" t="s">
        <v>312</v>
      </c>
      <c r="P192" s="22"/>
    </row>
    <row r="193" spans="1:16" hidden="1" outlineLevel="4" x14ac:dyDescent="0.2">
      <c r="A193" s="22" t="s">
        <v>18</v>
      </c>
      <c r="B193" s="23" t="s">
        <v>18</v>
      </c>
      <c r="C193" s="24" t="s">
        <v>16</v>
      </c>
      <c r="D193" s="24" t="s">
        <v>265</v>
      </c>
      <c r="E193" s="17">
        <v>44105</v>
      </c>
      <c r="F193" s="17">
        <v>44136</v>
      </c>
      <c r="G193" s="24">
        <v>1215593</v>
      </c>
      <c r="H193" s="24">
        <v>1215593</v>
      </c>
      <c r="I193" s="24">
        <v>0</v>
      </c>
      <c r="J193" s="24">
        <v>0</v>
      </c>
      <c r="K193" s="24">
        <v>0</v>
      </c>
      <c r="L193" s="24">
        <v>0</v>
      </c>
      <c r="N193" s="22"/>
      <c r="O193" s="22"/>
      <c r="P193" s="22"/>
    </row>
    <row r="194" spans="1:16" hidden="1" outlineLevel="4" x14ac:dyDescent="0.2">
      <c r="A194" s="22" t="s">
        <v>18</v>
      </c>
      <c r="B194" s="23" t="s">
        <v>18</v>
      </c>
      <c r="C194" s="24" t="s">
        <v>16</v>
      </c>
      <c r="D194" s="24" t="s">
        <v>266</v>
      </c>
      <c r="E194" s="17">
        <v>44112</v>
      </c>
      <c r="F194" s="17">
        <v>44143</v>
      </c>
      <c r="G194" s="24">
        <v>3525610</v>
      </c>
      <c r="H194" s="24">
        <v>3525610</v>
      </c>
      <c r="I194" s="24">
        <v>0</v>
      </c>
      <c r="J194" s="24">
        <v>0</v>
      </c>
      <c r="K194" s="24">
        <v>0</v>
      </c>
      <c r="L194" s="24">
        <v>0</v>
      </c>
      <c r="N194" s="22"/>
      <c r="O194" s="22"/>
      <c r="P194" s="22"/>
    </row>
    <row r="195" spans="1:16" hidden="1" outlineLevel="4" x14ac:dyDescent="0.2">
      <c r="A195" s="22" t="s">
        <v>18</v>
      </c>
      <c r="B195" s="23" t="s">
        <v>18</v>
      </c>
      <c r="C195" s="24" t="s">
        <v>16</v>
      </c>
      <c r="D195" s="24" t="s">
        <v>267</v>
      </c>
      <c r="E195" s="17">
        <v>44092</v>
      </c>
      <c r="F195" s="17">
        <v>44122</v>
      </c>
      <c r="G195" s="24">
        <v>211981</v>
      </c>
      <c r="H195" s="28">
        <v>211981</v>
      </c>
      <c r="I195" s="24">
        <v>0</v>
      </c>
      <c r="J195" s="24">
        <v>0</v>
      </c>
      <c r="K195" s="24">
        <v>0</v>
      </c>
      <c r="L195" s="24">
        <v>0</v>
      </c>
      <c r="N195" s="22"/>
      <c r="O195" s="22"/>
      <c r="P195" s="22"/>
    </row>
    <row r="196" spans="1:16" hidden="1" outlineLevel="4" x14ac:dyDescent="0.2">
      <c r="A196" s="22" t="s">
        <v>18</v>
      </c>
      <c r="B196" s="23" t="s">
        <v>18</v>
      </c>
      <c r="C196" s="24" t="s">
        <v>16</v>
      </c>
      <c r="D196" s="24" t="s">
        <v>268</v>
      </c>
      <c r="E196" s="17">
        <v>44092</v>
      </c>
      <c r="F196" s="17">
        <v>44122</v>
      </c>
      <c r="G196" s="24">
        <v>2404420</v>
      </c>
      <c r="H196" s="28">
        <v>2404420</v>
      </c>
      <c r="I196" s="24">
        <v>0</v>
      </c>
      <c r="J196" s="24">
        <v>0</v>
      </c>
      <c r="K196" s="24">
        <v>0</v>
      </c>
      <c r="L196" s="24">
        <v>0</v>
      </c>
      <c r="N196" s="22"/>
      <c r="O196" s="22"/>
      <c r="P196" s="22"/>
    </row>
    <row r="197" spans="1:16" hidden="1" outlineLevel="4" x14ac:dyDescent="0.2">
      <c r="A197" s="22" t="s">
        <v>18</v>
      </c>
      <c r="B197" s="23" t="s">
        <v>18</v>
      </c>
      <c r="C197" s="24" t="s">
        <v>16</v>
      </c>
      <c r="D197" s="24" t="s">
        <v>269</v>
      </c>
      <c r="E197" s="17">
        <v>44096</v>
      </c>
      <c r="F197" s="17">
        <v>44126</v>
      </c>
      <c r="G197" s="24">
        <v>8802838</v>
      </c>
      <c r="H197" s="24">
        <v>8802838</v>
      </c>
      <c r="I197" s="24">
        <v>0</v>
      </c>
      <c r="J197" s="24">
        <v>0</v>
      </c>
      <c r="K197" s="24">
        <v>0</v>
      </c>
      <c r="L197" s="24">
        <v>0</v>
      </c>
      <c r="N197" s="22"/>
      <c r="O197" s="22"/>
      <c r="P197" s="22"/>
    </row>
    <row r="198" spans="1:16" hidden="1" outlineLevel="4" x14ac:dyDescent="0.2">
      <c r="A198" s="22" t="s">
        <v>18</v>
      </c>
      <c r="B198" s="23" t="s">
        <v>18</v>
      </c>
      <c r="C198" s="24" t="s">
        <v>16</v>
      </c>
      <c r="D198" s="24" t="s">
        <v>270</v>
      </c>
      <c r="E198" s="17">
        <v>44099</v>
      </c>
      <c r="F198" s="17">
        <v>44129</v>
      </c>
      <c r="G198" s="24">
        <v>397936</v>
      </c>
      <c r="H198" s="24">
        <v>397936</v>
      </c>
      <c r="I198" s="24">
        <v>0</v>
      </c>
      <c r="J198" s="24">
        <v>0</v>
      </c>
      <c r="K198" s="24">
        <v>0</v>
      </c>
      <c r="L198" s="24">
        <v>0</v>
      </c>
      <c r="N198" s="22"/>
      <c r="O198" s="22"/>
      <c r="P198" s="22"/>
    </row>
    <row r="199" spans="1:16" hidden="1" outlineLevel="3" x14ac:dyDescent="0.2">
      <c r="A199" s="22"/>
      <c r="B199" s="23"/>
      <c r="C199" s="24"/>
      <c r="D199" s="24"/>
      <c r="E199" s="17"/>
      <c r="F199" s="17"/>
      <c r="G199" s="24">
        <v>25864654</v>
      </c>
      <c r="H199" s="24">
        <v>25864654</v>
      </c>
      <c r="I199" s="24">
        <v>0</v>
      </c>
      <c r="J199" s="24">
        <v>0</v>
      </c>
      <c r="K199" s="24">
        <v>0</v>
      </c>
      <c r="L199" s="24">
        <v>0</v>
      </c>
      <c r="N199" s="22"/>
      <c r="O199" s="22"/>
      <c r="P199" s="22"/>
    </row>
    <row r="200" spans="1:16" hidden="1" outlineLevel="2" x14ac:dyDescent="0.2">
      <c r="A200" s="25" t="s">
        <v>271</v>
      </c>
      <c r="B200" s="23" t="s">
        <v>18</v>
      </c>
      <c r="C200" s="24"/>
      <c r="D200" s="24"/>
      <c r="E200" s="17"/>
      <c r="F200" s="17"/>
      <c r="G200" s="24">
        <v>25864654</v>
      </c>
      <c r="H200" s="24">
        <v>25864654</v>
      </c>
      <c r="I200" s="24">
        <v>0</v>
      </c>
      <c r="J200" s="24">
        <v>0</v>
      </c>
      <c r="K200" s="24">
        <v>0</v>
      </c>
      <c r="L200" s="24">
        <v>0</v>
      </c>
      <c r="N200" s="24"/>
      <c r="O200" s="22">
        <v>11817175</v>
      </c>
      <c r="P200" s="22" t="s">
        <v>272</v>
      </c>
    </row>
    <row r="201" spans="1:16" outlineLevel="1" x14ac:dyDescent="0.2">
      <c r="A201" s="25" t="s">
        <v>273</v>
      </c>
      <c r="B201" s="23" t="s">
        <v>18</v>
      </c>
      <c r="C201" s="24"/>
      <c r="D201" s="24"/>
      <c r="E201" s="17"/>
      <c r="F201" s="17"/>
      <c r="G201" s="24">
        <f>+G5+G9+G14+G18+G21+G24+G29+G33+G36+G39+G42+G49+G70+G83+G89+G92+G116+G119+G122+G125+G130+G133+G137+G155+G159+G162+G165+G168+G171+G174+G177+G187+G190+G199</f>
        <v>611225087</v>
      </c>
      <c r="H201" s="24">
        <f t="shared" ref="H201:L201" si="0">+H5+H9+H14+H18+H21+H24+H29+H33+H36+H39+H42+H49+H70+H83+H89+H92+H116+H119+H122+H125+H130+H133+H137+H155+H159+H162+H165+H168+H171+H174+H177+H187+H190+H199</f>
        <v>456460538</v>
      </c>
      <c r="I201" s="24">
        <f t="shared" si="0"/>
        <v>154677098</v>
      </c>
      <c r="J201" s="24">
        <f t="shared" si="0"/>
        <v>87451</v>
      </c>
      <c r="K201" s="24">
        <f t="shared" si="0"/>
        <v>0</v>
      </c>
      <c r="L201" s="24">
        <f t="shared" si="0"/>
        <v>0</v>
      </c>
      <c r="N201" s="24">
        <f>H195+H196+H197+H198</f>
        <v>11817175</v>
      </c>
      <c r="O201" s="27"/>
      <c r="P201" s="22"/>
    </row>
    <row r="202" spans="1:16" x14ac:dyDescent="0.2">
      <c r="A202" s="22"/>
      <c r="B202" s="23"/>
      <c r="C202" s="24"/>
      <c r="D202" s="24"/>
      <c r="G202" s="24"/>
      <c r="H202" s="24"/>
      <c r="I202" s="24"/>
      <c r="J202" s="24"/>
      <c r="K202" s="24"/>
      <c r="L202" s="24"/>
      <c r="N202" s="22"/>
      <c r="O202" s="22"/>
      <c r="P202" s="22"/>
    </row>
    <row r="203" spans="1:16" s="22" customFormat="1" x14ac:dyDescent="0.2">
      <c r="B203" s="23"/>
      <c r="C203" s="24"/>
      <c r="D203" s="24"/>
      <c r="E203" s="5"/>
      <c r="F203" s="5"/>
      <c r="G203" s="24"/>
      <c r="H203" s="24"/>
      <c r="I203" s="24"/>
      <c r="J203" s="24"/>
      <c r="K203" s="24"/>
      <c r="L203" s="24"/>
    </row>
    <row r="205" spans="1:16" x14ac:dyDescent="0.2">
      <c r="A205" s="22" t="s">
        <v>274</v>
      </c>
      <c r="B205" s="21"/>
      <c r="C205" s="21"/>
      <c r="D205" s="21"/>
      <c r="E205" s="21"/>
      <c r="F205" s="24"/>
      <c r="G205" s="28">
        <v>1400000</v>
      </c>
      <c r="H205" s="24"/>
      <c r="I205" s="24"/>
      <c r="J205" s="24"/>
      <c r="K205" s="24"/>
      <c r="L205" s="24"/>
      <c r="N205" s="24">
        <f>G205</f>
        <v>1400000</v>
      </c>
      <c r="O205" s="22">
        <v>1400000</v>
      </c>
      <c r="P205" s="22"/>
    </row>
    <row r="206" spans="1:16" x14ac:dyDescent="0.2">
      <c r="A206" s="22" t="s">
        <v>275</v>
      </c>
      <c r="B206" s="23"/>
      <c r="C206" s="24"/>
      <c r="D206" s="24"/>
      <c r="G206" s="28">
        <v>1000000</v>
      </c>
      <c r="H206" s="24"/>
      <c r="I206" s="24"/>
      <c r="J206" s="24"/>
      <c r="K206" s="24"/>
      <c r="L206" s="24"/>
      <c r="N206" s="24">
        <f>G206</f>
        <v>1000000</v>
      </c>
      <c r="O206" s="22">
        <v>1000000</v>
      </c>
      <c r="P206" s="22"/>
    </row>
    <row r="207" spans="1:16" x14ac:dyDescent="0.2">
      <c r="A207" s="22" t="s">
        <v>276</v>
      </c>
      <c r="B207" s="23"/>
      <c r="C207" s="24"/>
      <c r="D207" s="24"/>
      <c r="G207" s="28">
        <v>99700866</v>
      </c>
      <c r="H207" s="24"/>
      <c r="I207" s="24"/>
      <c r="J207" s="24"/>
      <c r="K207" s="24"/>
      <c r="L207" s="24"/>
      <c r="N207" s="24">
        <f>G207</f>
        <v>99700866</v>
      </c>
      <c r="O207" s="22"/>
      <c r="P207" s="22"/>
    </row>
    <row r="208" spans="1:16" x14ac:dyDescent="0.2">
      <c r="A208" s="22" t="s">
        <v>277</v>
      </c>
      <c r="B208" s="23"/>
      <c r="C208" s="24"/>
      <c r="D208" s="24"/>
      <c r="G208" s="28">
        <v>147075000</v>
      </c>
      <c r="H208" s="24"/>
      <c r="I208" s="24"/>
      <c r="J208" s="24"/>
      <c r="K208" s="24"/>
      <c r="L208" s="24"/>
      <c r="N208" s="22"/>
      <c r="O208" s="22"/>
      <c r="P208" s="22"/>
    </row>
    <row r="209" spans="1:14" x14ac:dyDescent="0.2">
      <c r="A209" s="22" t="s">
        <v>278</v>
      </c>
      <c r="B209" s="23"/>
      <c r="C209" s="24"/>
      <c r="D209" s="24"/>
      <c r="G209" s="24">
        <f>52131000-10090000</f>
        <v>42041000</v>
      </c>
      <c r="H209" s="24"/>
      <c r="I209" s="24"/>
      <c r="J209" s="24"/>
      <c r="K209" s="24"/>
      <c r="L209" s="24"/>
      <c r="N209" s="22"/>
    </row>
    <row r="210" spans="1:14" s="22" customFormat="1" x14ac:dyDescent="0.2">
      <c r="A210" s="22" t="s">
        <v>279</v>
      </c>
      <c r="B210" s="23"/>
      <c r="C210" s="24"/>
      <c r="D210" s="24"/>
      <c r="E210" s="5"/>
      <c r="F210" s="5"/>
      <c r="G210" s="24">
        <f>+Bancoldex!E9</f>
        <v>184142618</v>
      </c>
      <c r="H210" s="24" t="s">
        <v>280</v>
      </c>
      <c r="I210" s="24"/>
      <c r="J210" s="24"/>
      <c r="K210" s="24"/>
      <c r="L210" s="24"/>
    </row>
    <row r="211" spans="1:14" x14ac:dyDescent="0.2">
      <c r="A211" s="22" t="s">
        <v>281</v>
      </c>
      <c r="B211" s="23"/>
      <c r="C211" s="24"/>
      <c r="D211" s="24"/>
      <c r="G211" s="24">
        <f>+'John Bueno'!G21</f>
        <v>28960000</v>
      </c>
      <c r="H211" s="24"/>
      <c r="I211" s="24"/>
      <c r="J211" s="24"/>
      <c r="K211" s="24"/>
      <c r="L211" s="24"/>
      <c r="N211" s="22"/>
    </row>
    <row r="214" spans="1:14" x14ac:dyDescent="0.2">
      <c r="A214" s="25" t="s">
        <v>282</v>
      </c>
      <c r="B214" s="23"/>
      <c r="C214" s="24"/>
      <c r="D214" s="24"/>
      <c r="G214" s="26">
        <f>SUM(G201:G211)</f>
        <v>1115544571</v>
      </c>
      <c r="H214" s="24"/>
      <c r="I214" s="24"/>
      <c r="J214" s="24"/>
      <c r="K214" s="24"/>
      <c r="L214" s="24"/>
      <c r="N214" s="22">
        <f>SUM(N2:N213)</f>
        <v>220177092</v>
      </c>
    </row>
  </sheetData>
  <autoFilter ref="A1:P201" xr:uid="{427F450B-667E-4ABA-BF3E-0468AF83ED82}">
    <filterColumn colId="13">
      <customFilters>
        <customFilter operator="notEqual" val=" "/>
      </customFilters>
    </filterColumn>
  </autoFilter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EDAC-64C7-4A73-B176-887CC94AF64A}">
  <sheetPr codeName="Hoja2"/>
  <dimension ref="A1"/>
  <sheetViews>
    <sheetView showGridLines="0" topLeftCell="A6" workbookViewId="0">
      <selection activeCell="C18" sqref="C18"/>
    </sheetView>
  </sheetViews>
  <sheetFormatPr baseColWidth="10" defaultColWidth="11.42578125"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631B-1DFF-431D-9CB5-536448645946}">
  <sheetPr codeName="Hoja3"/>
  <dimension ref="A2:L10"/>
  <sheetViews>
    <sheetView showGridLines="0" workbookViewId="0">
      <selection activeCell="F13" sqref="F13"/>
    </sheetView>
  </sheetViews>
  <sheetFormatPr baseColWidth="10" defaultColWidth="11.42578125" defaultRowHeight="12.75" x14ac:dyDescent="0.2"/>
  <cols>
    <col min="1" max="1" width="19" customWidth="1"/>
    <col min="2" max="2" width="4.42578125" bestFit="1" customWidth="1"/>
    <col min="3" max="3" width="6" bestFit="1" customWidth="1"/>
    <col min="5" max="5" width="15.5703125" customWidth="1"/>
    <col min="6" max="6" width="15.85546875" customWidth="1"/>
    <col min="7" max="7" width="13.7109375" bestFit="1" customWidth="1"/>
    <col min="11" max="11" width="10.140625" bestFit="1" customWidth="1"/>
    <col min="12" max="12" width="67.140625" customWidth="1"/>
  </cols>
  <sheetData>
    <row r="2" spans="1:12" s="12" customForma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s="12" customFormat="1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2" s="12" customFormat="1" x14ac:dyDescent="0.2">
      <c r="A4" s="1" t="s">
        <v>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21"/>
    </row>
    <row r="5" spans="1:12" x14ac:dyDescent="0.2">
      <c r="A5" s="22" t="s">
        <v>279</v>
      </c>
      <c r="B5" s="24" t="s">
        <v>16</v>
      </c>
      <c r="C5" s="24" t="s">
        <v>283</v>
      </c>
      <c r="D5" s="17">
        <v>44077</v>
      </c>
      <c r="E5" s="17">
        <v>44167</v>
      </c>
      <c r="F5" s="24">
        <v>124978004</v>
      </c>
      <c r="G5" s="24">
        <v>124978004</v>
      </c>
      <c r="H5" s="24">
        <v>0</v>
      </c>
      <c r="I5" s="24">
        <v>0</v>
      </c>
      <c r="J5" s="24">
        <v>0</v>
      </c>
      <c r="K5" s="24">
        <v>0</v>
      </c>
      <c r="L5" s="14" t="s">
        <v>284</v>
      </c>
    </row>
    <row r="6" spans="1:12" x14ac:dyDescent="0.2">
      <c r="A6" s="25"/>
      <c r="B6" s="24" t="s">
        <v>16</v>
      </c>
      <c r="C6" s="24" t="s">
        <v>285</v>
      </c>
      <c r="D6" s="17">
        <v>44083</v>
      </c>
      <c r="E6" s="17">
        <v>44173</v>
      </c>
      <c r="F6" s="24">
        <v>15094162</v>
      </c>
      <c r="G6" s="24">
        <v>15094162</v>
      </c>
      <c r="H6" s="24">
        <v>0</v>
      </c>
      <c r="I6" s="24">
        <v>0</v>
      </c>
      <c r="J6" s="24">
        <v>0</v>
      </c>
      <c r="K6" s="24">
        <v>0</v>
      </c>
      <c r="L6" s="21"/>
    </row>
    <row r="7" spans="1:12" x14ac:dyDescent="0.2">
      <c r="A7" s="25"/>
      <c r="B7" s="24" t="s">
        <v>16</v>
      </c>
      <c r="C7" s="24" t="s">
        <v>286</v>
      </c>
      <c r="D7" s="17">
        <v>44068</v>
      </c>
      <c r="E7" s="17">
        <v>44158</v>
      </c>
      <c r="F7" s="24">
        <v>36758236</v>
      </c>
      <c r="G7" s="24">
        <v>36758236</v>
      </c>
      <c r="H7" s="24">
        <v>0</v>
      </c>
      <c r="I7" s="24">
        <v>0</v>
      </c>
      <c r="J7" s="24">
        <v>0</v>
      </c>
      <c r="K7" s="24">
        <v>0</v>
      </c>
      <c r="L7" s="21"/>
    </row>
    <row r="8" spans="1:12" x14ac:dyDescent="0.2">
      <c r="A8" s="25"/>
      <c r="B8" s="24" t="s">
        <v>16</v>
      </c>
      <c r="C8" s="24" t="s">
        <v>287</v>
      </c>
      <c r="D8" s="17">
        <v>44049</v>
      </c>
      <c r="E8" s="17">
        <v>44139</v>
      </c>
      <c r="F8" s="24">
        <v>7312216</v>
      </c>
      <c r="G8" s="24">
        <v>7312216</v>
      </c>
      <c r="H8" s="24">
        <v>0</v>
      </c>
      <c r="I8" s="24">
        <v>0</v>
      </c>
      <c r="J8" s="24">
        <v>0</v>
      </c>
      <c r="K8" s="24">
        <v>0</v>
      </c>
      <c r="L8" s="21"/>
    </row>
    <row r="9" spans="1:12" x14ac:dyDescent="0.2">
      <c r="A9" s="25"/>
      <c r="B9" s="21"/>
      <c r="C9" s="17"/>
      <c r="D9" s="17"/>
      <c r="E9" s="26">
        <v>184142618</v>
      </c>
      <c r="F9" s="26">
        <v>184142618</v>
      </c>
      <c r="G9" s="24">
        <v>0</v>
      </c>
      <c r="H9" s="24">
        <v>0</v>
      </c>
      <c r="I9" s="24">
        <v>0</v>
      </c>
      <c r="J9" s="24">
        <v>0</v>
      </c>
      <c r="K9" s="21"/>
      <c r="L9" s="21"/>
    </row>
    <row r="10" spans="1:12" x14ac:dyDescent="0.2">
      <c r="A10" s="25" t="s">
        <v>288</v>
      </c>
      <c r="B10" s="21"/>
      <c r="C10" s="17"/>
      <c r="D10" s="17"/>
      <c r="E10" s="26">
        <v>184142618</v>
      </c>
      <c r="F10" s="26">
        <v>184142618</v>
      </c>
      <c r="G10" s="24">
        <v>0</v>
      </c>
      <c r="H10" s="24">
        <v>0</v>
      </c>
      <c r="I10" s="24">
        <v>0</v>
      </c>
      <c r="J10" s="24">
        <v>0</v>
      </c>
      <c r="K10" s="21"/>
      <c r="L1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EC68-AAFB-43D6-9C02-1F5DBF718117}">
  <sheetPr codeName="Hoja4"/>
  <dimension ref="A2:M21"/>
  <sheetViews>
    <sheetView showGridLines="0" workbookViewId="0">
      <selection activeCell="E21" sqref="E21"/>
    </sheetView>
  </sheetViews>
  <sheetFormatPr baseColWidth="10" defaultColWidth="11.42578125" defaultRowHeight="12.75" x14ac:dyDescent="0.2"/>
  <cols>
    <col min="1" max="1" width="34" bestFit="1" customWidth="1"/>
    <col min="2" max="2" width="13.85546875" bestFit="1" customWidth="1"/>
    <col min="3" max="3" width="4.42578125" bestFit="1" customWidth="1"/>
    <col min="4" max="4" width="9.140625" bestFit="1" customWidth="1"/>
    <col min="5" max="6" width="10.140625" bestFit="1" customWidth="1"/>
    <col min="7" max="7" width="14.42578125" bestFit="1" customWidth="1"/>
    <col min="8" max="8" width="11.7109375" bestFit="1" customWidth="1"/>
    <col min="9" max="9" width="12.7109375" bestFit="1" customWidth="1"/>
    <col min="10" max="10" width="11.7109375" bestFit="1" customWidth="1"/>
    <col min="11" max="12" width="12.7109375" bestFit="1" customWidth="1"/>
    <col min="13" max="13" width="25.5703125" bestFit="1" customWidth="1"/>
  </cols>
  <sheetData>
    <row r="2" spans="1:13" ht="25.5" x14ac:dyDescent="0.2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289</v>
      </c>
    </row>
    <row r="3" spans="1:13" x14ac:dyDescent="0.2">
      <c r="A3" s="22" t="s">
        <v>290</v>
      </c>
      <c r="B3" s="23" t="s">
        <v>291</v>
      </c>
      <c r="C3" s="24" t="s">
        <v>292</v>
      </c>
      <c r="D3" s="24" t="s">
        <v>293</v>
      </c>
      <c r="E3" s="17">
        <v>44046</v>
      </c>
      <c r="F3" s="17">
        <v>44046</v>
      </c>
      <c r="G3" s="24">
        <v>1850000</v>
      </c>
      <c r="H3" s="24">
        <v>0</v>
      </c>
      <c r="I3" s="24">
        <v>0</v>
      </c>
      <c r="J3" s="24">
        <v>1850000</v>
      </c>
      <c r="K3" s="24">
        <v>0</v>
      </c>
      <c r="L3" s="24">
        <v>0</v>
      </c>
      <c r="M3" s="22" t="s">
        <v>294</v>
      </c>
    </row>
    <row r="4" spans="1:13" x14ac:dyDescent="0.2">
      <c r="A4" s="22" t="s">
        <v>18</v>
      </c>
      <c r="B4" s="23" t="s">
        <v>18</v>
      </c>
      <c r="C4" s="24" t="s">
        <v>16</v>
      </c>
      <c r="D4" s="24" t="s">
        <v>295</v>
      </c>
      <c r="E4" s="17">
        <v>44049</v>
      </c>
      <c r="F4" s="17">
        <v>44049</v>
      </c>
      <c r="G4" s="24">
        <v>2404500</v>
      </c>
      <c r="H4" s="24">
        <v>0</v>
      </c>
      <c r="I4" s="24">
        <v>0</v>
      </c>
      <c r="J4" s="16">
        <v>2404500</v>
      </c>
      <c r="K4" s="24">
        <v>0</v>
      </c>
      <c r="L4" s="24">
        <v>0</v>
      </c>
      <c r="M4" s="22"/>
    </row>
    <row r="5" spans="1:13" x14ac:dyDescent="0.2">
      <c r="A5" s="22" t="s">
        <v>18</v>
      </c>
      <c r="B5" s="23" t="s">
        <v>18</v>
      </c>
      <c r="C5" s="24" t="s">
        <v>16</v>
      </c>
      <c r="D5" s="24" t="s">
        <v>296</v>
      </c>
      <c r="E5" s="17">
        <v>44076</v>
      </c>
      <c r="F5" s="17">
        <v>44076</v>
      </c>
      <c r="G5" s="24">
        <v>2404500</v>
      </c>
      <c r="H5" s="24">
        <v>0</v>
      </c>
      <c r="I5" s="16">
        <v>2404500</v>
      </c>
      <c r="J5" s="24">
        <v>0</v>
      </c>
      <c r="K5" s="24">
        <v>0</v>
      </c>
      <c r="L5" s="24">
        <v>0</v>
      </c>
      <c r="M5" s="22"/>
    </row>
    <row r="6" spans="1:13" x14ac:dyDescent="0.2">
      <c r="A6" s="22" t="s">
        <v>18</v>
      </c>
      <c r="B6" s="23" t="s">
        <v>18</v>
      </c>
      <c r="C6" s="24" t="s">
        <v>292</v>
      </c>
      <c r="D6" s="24" t="s">
        <v>297</v>
      </c>
      <c r="E6" s="17">
        <v>44084</v>
      </c>
      <c r="F6" s="17">
        <v>44084</v>
      </c>
      <c r="G6" s="24">
        <v>10000000</v>
      </c>
      <c r="H6" s="24">
        <v>0</v>
      </c>
      <c r="I6" s="24">
        <v>10000000</v>
      </c>
      <c r="J6" s="24">
        <v>0</v>
      </c>
      <c r="K6" s="24">
        <v>0</v>
      </c>
      <c r="L6" s="24">
        <v>0</v>
      </c>
      <c r="M6" s="22"/>
    </row>
    <row r="7" spans="1:13" x14ac:dyDescent="0.2">
      <c r="A7" s="22" t="s">
        <v>18</v>
      </c>
      <c r="B7" s="23" t="s">
        <v>18</v>
      </c>
      <c r="C7" s="24" t="s">
        <v>16</v>
      </c>
      <c r="D7" s="24" t="s">
        <v>298</v>
      </c>
      <c r="E7" s="17">
        <v>44078</v>
      </c>
      <c r="F7" s="17">
        <v>44108</v>
      </c>
      <c r="G7" s="24">
        <v>3060000</v>
      </c>
      <c r="H7" s="24">
        <v>3060000</v>
      </c>
      <c r="I7" s="24">
        <v>0</v>
      </c>
      <c r="J7" s="24">
        <v>0</v>
      </c>
      <c r="K7" s="24">
        <v>0</v>
      </c>
      <c r="L7" s="24">
        <v>0</v>
      </c>
      <c r="M7" s="22"/>
    </row>
    <row r="8" spans="1:13" x14ac:dyDescent="0.2">
      <c r="A8" s="22" t="s">
        <v>18</v>
      </c>
      <c r="B8" s="23" t="s">
        <v>18</v>
      </c>
      <c r="C8" s="24" t="s">
        <v>299</v>
      </c>
      <c r="D8" s="24" t="s">
        <v>300</v>
      </c>
      <c r="E8" s="17">
        <v>43957</v>
      </c>
      <c r="F8" s="17">
        <v>43957</v>
      </c>
      <c r="G8" s="24">
        <v>9975000</v>
      </c>
      <c r="H8" s="24">
        <v>0</v>
      </c>
      <c r="I8" s="24">
        <v>0</v>
      </c>
      <c r="J8" s="24">
        <v>0</v>
      </c>
      <c r="K8" s="24">
        <v>0</v>
      </c>
      <c r="L8" s="16">
        <v>9975000</v>
      </c>
      <c r="M8" s="15" t="s">
        <v>301</v>
      </c>
    </row>
    <row r="9" spans="1:13" x14ac:dyDescent="0.2">
      <c r="A9" s="22" t="s">
        <v>18</v>
      </c>
      <c r="B9" s="23" t="s">
        <v>18</v>
      </c>
      <c r="C9" s="24" t="s">
        <v>299</v>
      </c>
      <c r="D9" s="24" t="s">
        <v>302</v>
      </c>
      <c r="E9" s="17">
        <v>43959</v>
      </c>
      <c r="F9" s="17">
        <v>43959</v>
      </c>
      <c r="G9" s="24">
        <v>9900000</v>
      </c>
      <c r="H9" s="24">
        <v>0</v>
      </c>
      <c r="I9" s="24">
        <v>0</v>
      </c>
      <c r="J9" s="24">
        <v>0</v>
      </c>
      <c r="K9" s="24">
        <v>0</v>
      </c>
      <c r="L9" s="16">
        <v>9900000</v>
      </c>
      <c r="M9" s="22"/>
    </row>
    <row r="10" spans="1:13" x14ac:dyDescent="0.2">
      <c r="A10" s="22" t="s">
        <v>18</v>
      </c>
      <c r="B10" s="23" t="s">
        <v>18</v>
      </c>
      <c r="C10" s="24" t="s">
        <v>299</v>
      </c>
      <c r="D10" s="24" t="s">
        <v>303</v>
      </c>
      <c r="E10" s="17">
        <v>43962</v>
      </c>
      <c r="F10" s="17">
        <v>43962</v>
      </c>
      <c r="G10" s="24">
        <v>9500000</v>
      </c>
      <c r="H10" s="24">
        <v>0</v>
      </c>
      <c r="I10" s="24">
        <v>0</v>
      </c>
      <c r="J10" s="24">
        <v>0</v>
      </c>
      <c r="K10" s="24">
        <v>0</v>
      </c>
      <c r="L10" s="16">
        <v>9500000</v>
      </c>
      <c r="M10" s="22"/>
    </row>
    <row r="11" spans="1:13" x14ac:dyDescent="0.2">
      <c r="A11" s="22" t="s">
        <v>18</v>
      </c>
      <c r="B11" s="23" t="s">
        <v>18</v>
      </c>
      <c r="C11" s="24" t="s">
        <v>16</v>
      </c>
      <c r="D11" s="24" t="s">
        <v>304</v>
      </c>
      <c r="E11" s="17">
        <v>43998</v>
      </c>
      <c r="F11" s="17">
        <v>43998</v>
      </c>
      <c r="G11" s="24">
        <v>432296</v>
      </c>
      <c r="H11" s="24">
        <v>0</v>
      </c>
      <c r="I11" s="24">
        <v>0</v>
      </c>
      <c r="J11" s="24">
        <v>0</v>
      </c>
      <c r="K11" s="24">
        <v>0</v>
      </c>
      <c r="L11" s="16">
        <v>432296</v>
      </c>
      <c r="M11" s="22"/>
    </row>
    <row r="12" spans="1:13" x14ac:dyDescent="0.2">
      <c r="A12" s="22" t="s">
        <v>18</v>
      </c>
      <c r="B12" s="23" t="s">
        <v>18</v>
      </c>
      <c r="C12" s="24" t="s">
        <v>16</v>
      </c>
      <c r="D12" s="24" t="s">
        <v>305</v>
      </c>
      <c r="E12" s="17">
        <v>44022</v>
      </c>
      <c r="F12" s="17">
        <v>44022</v>
      </c>
      <c r="G12" s="24">
        <v>720494</v>
      </c>
      <c r="H12" s="24">
        <v>0</v>
      </c>
      <c r="I12" s="24">
        <v>0</v>
      </c>
      <c r="J12" s="24">
        <v>0</v>
      </c>
      <c r="K12" s="16">
        <v>720494</v>
      </c>
      <c r="L12" s="16">
        <v>0</v>
      </c>
      <c r="M12" s="22"/>
    </row>
    <row r="13" spans="1:13" x14ac:dyDescent="0.2">
      <c r="A13" s="22" t="s">
        <v>18</v>
      </c>
      <c r="B13" s="23" t="s">
        <v>18</v>
      </c>
      <c r="C13" s="24" t="s">
        <v>299</v>
      </c>
      <c r="D13" s="24" t="s">
        <v>306</v>
      </c>
      <c r="E13" s="17">
        <v>43964</v>
      </c>
      <c r="F13" s="17">
        <v>43964</v>
      </c>
      <c r="G13" s="24">
        <v>9360000</v>
      </c>
      <c r="H13" s="24">
        <v>0</v>
      </c>
      <c r="I13" s="24">
        <v>0</v>
      </c>
      <c r="J13" s="24">
        <v>0</v>
      </c>
      <c r="K13" s="24">
        <v>0</v>
      </c>
      <c r="L13" s="16">
        <v>9360000</v>
      </c>
      <c r="M13" s="22"/>
    </row>
    <row r="14" spans="1:13" x14ac:dyDescent="0.2">
      <c r="A14" s="22" t="s">
        <v>18</v>
      </c>
      <c r="B14" s="23" t="s">
        <v>18</v>
      </c>
      <c r="C14" s="24" t="s">
        <v>292</v>
      </c>
      <c r="D14" s="24" t="s">
        <v>307</v>
      </c>
      <c r="E14" s="17">
        <v>44042</v>
      </c>
      <c r="F14" s="17">
        <v>44042</v>
      </c>
      <c r="G14" s="24">
        <v>9250000</v>
      </c>
      <c r="H14" s="24">
        <v>0</v>
      </c>
      <c r="I14" s="24">
        <v>0</v>
      </c>
      <c r="J14" s="24">
        <v>0</v>
      </c>
      <c r="K14" s="24">
        <v>9250000</v>
      </c>
      <c r="L14" s="16">
        <v>0</v>
      </c>
      <c r="M14" s="22"/>
    </row>
    <row r="15" spans="1:13" x14ac:dyDescent="0.2">
      <c r="A15" s="22" t="s">
        <v>18</v>
      </c>
      <c r="B15" s="23" t="s">
        <v>18</v>
      </c>
      <c r="C15" s="24" t="s">
        <v>292</v>
      </c>
      <c r="D15" s="24" t="s">
        <v>308</v>
      </c>
      <c r="E15" s="17">
        <v>44043</v>
      </c>
      <c r="F15" s="17">
        <v>44043</v>
      </c>
      <c r="G15" s="24">
        <v>14800000</v>
      </c>
      <c r="H15" s="24">
        <v>0</v>
      </c>
      <c r="I15" s="24">
        <v>0</v>
      </c>
      <c r="J15" s="24">
        <v>0</v>
      </c>
      <c r="K15" s="24">
        <v>14800000</v>
      </c>
      <c r="L15" s="16">
        <v>0</v>
      </c>
      <c r="M15" s="22"/>
    </row>
    <row r="16" spans="1:13" x14ac:dyDescent="0.2">
      <c r="A16" s="22" t="s">
        <v>18</v>
      </c>
      <c r="B16" s="23" t="s">
        <v>18</v>
      </c>
      <c r="C16" s="24" t="s">
        <v>299</v>
      </c>
      <c r="D16" s="24" t="s">
        <v>309</v>
      </c>
      <c r="E16" s="17">
        <v>43901</v>
      </c>
      <c r="F16" s="17">
        <v>43901</v>
      </c>
      <c r="G16" s="24">
        <v>11000000</v>
      </c>
      <c r="H16" s="24">
        <v>0</v>
      </c>
      <c r="I16" s="24">
        <v>0</v>
      </c>
      <c r="J16" s="24">
        <v>0</v>
      </c>
      <c r="K16" s="24">
        <v>0</v>
      </c>
      <c r="L16" s="16">
        <v>11000000</v>
      </c>
      <c r="M16" s="22"/>
    </row>
    <row r="17" spans="1:13" x14ac:dyDescent="0.2">
      <c r="A17" s="22" t="s">
        <v>18</v>
      </c>
      <c r="B17" s="23" t="s">
        <v>18</v>
      </c>
      <c r="C17" s="24" t="s">
        <v>299</v>
      </c>
      <c r="D17" s="24" t="s">
        <v>310</v>
      </c>
      <c r="E17" s="17">
        <v>43902</v>
      </c>
      <c r="F17" s="17">
        <v>43902</v>
      </c>
      <c r="G17" s="24">
        <v>7150000</v>
      </c>
      <c r="H17" s="24">
        <v>0</v>
      </c>
      <c r="I17" s="24">
        <v>0</v>
      </c>
      <c r="J17" s="24">
        <v>0</v>
      </c>
      <c r="K17" s="24">
        <v>0</v>
      </c>
      <c r="L17" s="16">
        <v>7150000</v>
      </c>
      <c r="M17" s="22"/>
    </row>
    <row r="18" spans="1:13" x14ac:dyDescent="0.2">
      <c r="A18" s="22"/>
      <c r="B18" s="23"/>
      <c r="C18" s="24"/>
      <c r="D18" s="24"/>
      <c r="E18" s="17"/>
      <c r="F18" s="17"/>
      <c r="G18" s="24">
        <v>101806790</v>
      </c>
      <c r="H18" s="24">
        <v>3060000</v>
      </c>
      <c r="I18" s="24">
        <v>12404500</v>
      </c>
      <c r="J18" s="24">
        <v>4254500</v>
      </c>
      <c r="K18" s="24">
        <v>24770494</v>
      </c>
      <c r="L18" s="24">
        <v>57317296</v>
      </c>
      <c r="M18" s="22"/>
    </row>
    <row r="19" spans="1:13" x14ac:dyDescent="0.2">
      <c r="A19" s="25" t="s">
        <v>311</v>
      </c>
      <c r="B19" s="23" t="s">
        <v>18</v>
      </c>
      <c r="C19" s="24"/>
      <c r="D19" s="24"/>
      <c r="E19" s="17"/>
      <c r="F19" s="17"/>
      <c r="G19" s="24">
        <v>101806790</v>
      </c>
      <c r="H19" s="24">
        <v>3060000</v>
      </c>
      <c r="I19" s="24">
        <v>12404500</v>
      </c>
      <c r="J19" s="24">
        <v>4254500</v>
      </c>
      <c r="K19" s="24">
        <v>24770494</v>
      </c>
      <c r="L19" s="24">
        <v>57317296</v>
      </c>
      <c r="M19" s="22"/>
    </row>
    <row r="21" spans="1:13" x14ac:dyDescent="0.2">
      <c r="A21" s="21"/>
      <c r="B21" s="21"/>
      <c r="C21" s="21"/>
      <c r="D21" s="21"/>
      <c r="E21" s="21"/>
      <c r="F21" s="21"/>
      <c r="G21" s="29">
        <f>+J3+H7+K14+K15</f>
        <v>28960000</v>
      </c>
      <c r="H21" s="21"/>
      <c r="I21" s="21"/>
      <c r="J21" s="21"/>
      <c r="K21" s="21"/>
      <c r="L21" s="21"/>
      <c r="M21" s="2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A9EB854EEA5F40B987FCB721535166" ma:contentTypeVersion="12" ma:contentTypeDescription="Crear nuevo documento." ma:contentTypeScope="" ma:versionID="0a2f17941310ab99bd76ff2788221c8e">
  <xsd:schema xmlns:xsd="http://www.w3.org/2001/XMLSchema" xmlns:xs="http://www.w3.org/2001/XMLSchema" xmlns:p="http://schemas.microsoft.com/office/2006/metadata/properties" xmlns:ns2="e351c5d8-61e1-41b6-84d8-e536a78b6c0c" xmlns:ns3="6fc73c7f-b275-407f-b566-8650e0038fa7" targetNamespace="http://schemas.microsoft.com/office/2006/metadata/properties" ma:root="true" ma:fieldsID="1a092763a2126285159078240ff12f4e" ns2:_="" ns3:_="">
    <xsd:import namespace="e351c5d8-61e1-41b6-84d8-e536a78b6c0c"/>
    <xsd:import namespace="6fc73c7f-b275-407f-b566-8650e0038fa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verificada" minOccurs="0"/>
                <xsd:element ref="ns3:VERIFICADAVSCONTABILIDAD" minOccurs="0"/>
                <xsd:element ref="ns3:uu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1c5d8-61e1-41b6-84d8-e536a78b6c0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c73c7f-b275-407f-b566-8650e0038f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verificada" ma:index="17" nillable="true" ma:displayName="Aprobada" ma:internalName="verificada">
      <xsd:simpleType>
        <xsd:restriction base="dms:Text">
          <xsd:maxLength value="255"/>
        </xsd:restriction>
      </xsd:simpleType>
    </xsd:element>
    <xsd:element name="VERIFICADAVSCONTABILIDAD" ma:index="18" nillable="true" ma:displayName="VERIFICADA VS CONTABILIDAD " ma:default="Verificada" ma:description="Verificada" ma:format="Dropdown" ma:internalName="VERIFICADAVSCONTABILIDAD">
      <xsd:simpleType>
        <xsd:restriction base="dms:Text">
          <xsd:maxLength value="255"/>
        </xsd:restriction>
      </xsd:simpleType>
    </xsd:element>
    <xsd:element name="uuca" ma:index="19" nillable="true" ma:displayName="Texto" ma:internalName="uuca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uca xmlns="6fc73c7f-b275-407f-b566-8650e0038fa7" xsi:nil="true"/>
    <VERIFICADAVSCONTABILIDAD xmlns="6fc73c7f-b275-407f-b566-8650e0038fa7">Verificada</VERIFICADAVSCONTABILIDAD>
    <verificada xmlns="6fc73c7f-b275-407f-b566-8650e0038fa7" xsi:nil="true"/>
    <SharedWithUsers xmlns="e351c5d8-61e1-41b6-84d8-e536a78b6c0c">
      <UserInfo>
        <DisplayName>Sheylla Jinette</DisplayName>
        <AccountId>15</AccountId>
        <AccountType/>
      </UserInfo>
      <UserInfo>
        <DisplayName>Daniel Andres Bueno Salazar</DisplayName>
        <AccountId>20</AccountId>
        <AccountType/>
      </UserInfo>
      <UserInfo>
        <DisplayName>Tesoreria Centronet</DisplayName>
        <AccountId>37</AccountId>
        <AccountType/>
      </UserInfo>
      <UserInfo>
        <DisplayName>Lady Tamayo</DisplayName>
        <AccountId>11</AccountId>
        <AccountType/>
      </UserInfo>
      <UserInfo>
        <DisplayName>Alejandro Jimenez Rodriguez</DisplayName>
        <AccountId>16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9AAA06B-57BD-4169-B95F-036023BB16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51c5d8-61e1-41b6-84d8-e536a78b6c0c"/>
    <ds:schemaRef ds:uri="6fc73c7f-b275-407f-b566-8650e0038f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6F462C-5710-4CBF-99A1-C0D3749D20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182CCF-3801-4877-87A2-5B157A562960}">
  <ds:schemaRefs>
    <ds:schemaRef ds:uri="http://schemas.microsoft.com/office/2006/metadata/properties"/>
    <ds:schemaRef ds:uri="http://schemas.microsoft.com/office/infopath/2007/PartnerControls"/>
    <ds:schemaRef ds:uri="6fc73c7f-b275-407f-b566-8650e0038fa7"/>
    <ds:schemaRef ds:uri="e351c5d8-61e1-41b6-84d8-e536a78b6c0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ExportarAExcel</vt:lpstr>
      <vt:lpstr>Impuestos Pdtes</vt:lpstr>
      <vt:lpstr>Bancoldex</vt:lpstr>
      <vt:lpstr>John Bueno</vt:lpstr>
      <vt:lpstr>ExportarAExcel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David Forero</cp:lastModifiedBy>
  <cp:revision/>
  <dcterms:created xsi:type="dcterms:W3CDTF">2020-10-16T19:27:19Z</dcterms:created>
  <dcterms:modified xsi:type="dcterms:W3CDTF">2020-12-09T16:13:49Z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0x010100B0A9EB854EEA5F40B987FCB721535166</vt:lpwstr>
  </property>
  <property fmtid="{D5CDD505-2E9C-101B-9397-08002B2CF9AE}" pid="3" name="WorkbookGuid">
    <vt:lpwstr>ef1ba698-cf5c-40cb-be6c-a41956d92e6b</vt:lpwstr>
  </property>
</Properties>
</file>